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80"/>
  </bookViews>
  <sheets>
    <sheet name="STOCK" sheetId="1" r:id="rId1"/>
    <sheet name="VENTAS" sheetId="3" r:id="rId2"/>
  </sheet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<sst xmlns="http://schemas.openxmlformats.org/spreadsheetml/2006/main" count="6267" uniqueCount="2300">
  <si>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</si>
  <si>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</si>
  <si>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</si>
  <si>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</si>
  <si>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</si>
  <si>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</si>
  <si>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</si>
  <si>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</si>
  <si>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</si>
  <si>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</si>
  <si>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</si>
  <si>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</si>
  <si>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</si>
  <si>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</si>
  <si>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</si>
  <si>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</si>
  <si>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</si>
  <si>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</si>
  <si>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</si>
  <si>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</si>
  <si>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</si>
  <si>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</si>
  <si>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</si>
  <si>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</si>
  <si>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</si>
  <si>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</si>
  <si>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</si>
  <si>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</si>
  <si>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</si>
  <si>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</si>
  <si>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YILHM2000</t>
  </si>
  <si>
    <t>Tops /hm</t>
  </si>
  <si>
    <t>Blusa-Camisa elegante negra en tejido sedoso H&amp;M</t>
  </si>
  <si>
    <t>Talla S</t>
  </si>
  <si>
    <t>YILHM2001</t>
  </si>
  <si>
    <t>Talla M</t>
  </si>
  <si>
    <t>YILHM2002</t>
  </si>
  <si>
    <t>Blusa de bolsillos delanteros y cuello chino color azul marino H&amp;M</t>
  </si>
  <si>
    <t>Talla XS_S</t>
  </si>
  <si>
    <t>YILHM2003</t>
  </si>
  <si>
    <t>Blusa-Camisa elegante azul polvoriento en tejido sedoso H&amp;M</t>
  </si>
  <si>
    <t>YILHM2004</t>
  </si>
  <si>
    <t>Camisa de mezcla de algodón blanco de mujer H&amp;M</t>
  </si>
  <si>
    <t>YILHM2005</t>
  </si>
  <si>
    <t>Blusa-Camisa elegante blano crema en tejido sedoso H&amp;M</t>
  </si>
  <si>
    <t>YILHM2006</t>
  </si>
  <si>
    <t>Talla L</t>
  </si>
  <si>
    <t>YILHM2007</t>
  </si>
  <si>
    <t>Camisa oversize de algodón de muselina con botones con contraste</t>
  </si>
  <si>
    <t>YILHM2008</t>
  </si>
  <si>
    <t>Vestidos /hm</t>
  </si>
  <si>
    <t>Vestido de algodón con estampado azul H&amp;M</t>
  </si>
  <si>
    <t>YILHM2009</t>
  </si>
  <si>
    <t>Maxi vestido negro con estampado micro de flores blancas H&amp;M</t>
  </si>
  <si>
    <t>Talla XL</t>
  </si>
  <si>
    <t>YILHM2010</t>
  </si>
  <si>
    <t>Blusa-Camisa de tela de viscosa y algodón con estampado de hojas H&amp;M</t>
  </si>
  <si>
    <t>YILHM2011</t>
  </si>
  <si>
    <t>Camisa blanca oversize 100% algodón H&amp;M</t>
  </si>
  <si>
    <t>Talla XS</t>
  </si>
  <si>
    <t>YILHM2012</t>
  </si>
  <si>
    <t>Blusa de chiffon animal print H&amp;M</t>
  </si>
  <si>
    <t>YILHM2013</t>
  </si>
  <si>
    <t>YILHM2014</t>
  </si>
  <si>
    <t>Top sin mangas gris pardo de cuello rectangular H&amp;M</t>
  </si>
  <si>
    <t>YILHM2015</t>
  </si>
  <si>
    <t>Pulóver canalé azul grisáceo claro de mujer H&amp;M</t>
  </si>
  <si>
    <t>YILHM2016</t>
  </si>
  <si>
    <t>Pulóver ajustado de microfibra blanco de mujer H&amp;M</t>
  </si>
  <si>
    <t>YILHM2017</t>
  </si>
  <si>
    <t>YILHM2018</t>
  </si>
  <si>
    <t>YILHM2019</t>
  </si>
  <si>
    <t>Pulóver ajustado de microfibra negro de mujer H&amp;M</t>
  </si>
  <si>
    <t>YILHM2020</t>
  </si>
  <si>
    <t>YILHM2021</t>
  </si>
  <si>
    <t>Talla XXL</t>
  </si>
  <si>
    <t>YILHM2022</t>
  </si>
  <si>
    <t>YILHM2023</t>
  </si>
  <si>
    <t>YILHM2024</t>
  </si>
  <si>
    <t>Pulóver ajustado de mujer azul grisáceo H&amp;M</t>
  </si>
  <si>
    <t>YILHM2025</t>
  </si>
  <si>
    <t>Pulóver de tela traslúcida color azul grisáceo H&amp;M</t>
  </si>
  <si>
    <t>YILHM2026</t>
  </si>
  <si>
    <t>Pulóver acanalado de algodón H&amp;M</t>
  </si>
  <si>
    <t>YILHM2027</t>
  </si>
  <si>
    <t>Vestidos</t>
  </si>
  <si>
    <t>Vestido rojo de tejido elástico con cuello alto y falda tipo puff ball PLT</t>
  </si>
  <si>
    <t>Talla L_8</t>
  </si>
  <si>
    <t>YILHM2028</t>
  </si>
  <si>
    <t>Hombres /hm</t>
  </si>
  <si>
    <t>Jeans de corte ancho de pierna ajustada de hombre H&amp;M</t>
  </si>
  <si>
    <t>Talla 30x32</t>
  </si>
  <si>
    <t>YILHM2029</t>
  </si>
  <si>
    <t>Partes-de-abajo /hm</t>
  </si>
  <si>
    <t>Jogger deportivo de ajuste regular negro de mujer H&amp;M</t>
  </si>
  <si>
    <t>YILHM2030</t>
  </si>
  <si>
    <t>YILHM2031</t>
  </si>
  <si>
    <t>Jogger regular fit de Hombre H&amp;M</t>
  </si>
  <si>
    <t>YILHM2032</t>
  </si>
  <si>
    <t>YILHM2033</t>
  </si>
  <si>
    <t>YILHM2034</t>
  </si>
  <si>
    <t>Jogger deportivo de ajuste regular gris melange de hombre H&amp;M</t>
  </si>
  <si>
    <t>YILHM2035</t>
  </si>
  <si>
    <t>Jogger deportivo de ajuste regular azul oscuro de hombre H&amp;M</t>
  </si>
  <si>
    <t>YILHM2036</t>
  </si>
  <si>
    <t>Jogger deportivo de ajuste regular negro de hombre H&amp;M</t>
  </si>
  <si>
    <t>YILHM2037</t>
  </si>
  <si>
    <t>Jogger Slim Fit de vestir con bolsillos color crema de hombre H&amp;M</t>
  </si>
  <si>
    <t>YILHM2038</t>
  </si>
  <si>
    <t>hm</t>
  </si>
  <si>
    <t>Jogger deportivo  de ajuste regular unisex gris H&amp;M</t>
  </si>
  <si>
    <t>YILHM2039</t>
  </si>
  <si>
    <t>Jogger de pata ancha gris melange de mujer H&amp;M</t>
  </si>
  <si>
    <t>YILHM2040</t>
  </si>
  <si>
    <t>Jogger de pata ancha gris melange oscuro de mujer H&amp;M</t>
  </si>
  <si>
    <t>YILHM2041</t>
  </si>
  <si>
    <t>YILHM2042</t>
  </si>
  <si>
    <t>Jogger deportivo de ajuste regular gris melange de Unisex H&amp;M</t>
  </si>
  <si>
    <t>YILHM2043</t>
  </si>
  <si>
    <t>Partes-de-abajo</t>
  </si>
  <si>
    <t>Jogger de pierna ancha gris oscuro sin cordón de ajuste de mujer H&amp;M</t>
  </si>
  <si>
    <t>YILHM2044</t>
  </si>
  <si>
    <t>YILHM2045</t>
  </si>
  <si>
    <t>Jogger deportivo de ajuste regular azul grisáceo de mujer H&amp;M</t>
  </si>
  <si>
    <t>YILHM2046</t>
  </si>
  <si>
    <t>Jogger deportivo de ajuste regular azul polvoriento de mujer H&amp;M</t>
  </si>
  <si>
    <t>YILHM2047</t>
  </si>
  <si>
    <t>Pantalones cortos de corte regular color crema de hombre H&amp;M</t>
  </si>
  <si>
    <t>YILHM2048</t>
  </si>
  <si>
    <t>Pantalones cortos de cordón delantero azul marino de hombre H&amp;M sin foto</t>
  </si>
  <si>
    <t>YILHM2049</t>
  </si>
  <si>
    <t>Pantalones cortos de cordón delantero gris de hombre H&amp;M</t>
  </si>
  <si>
    <t>YILHM2050</t>
  </si>
  <si>
    <t>YILHM2051</t>
  </si>
  <si>
    <t>YILHM2052</t>
  </si>
  <si>
    <t>Pantalones cortos de lona de corte regular beige de hombre H&amp;M</t>
  </si>
  <si>
    <t>YILHM2053</t>
  </si>
  <si>
    <t>Pantalones cortos de cordón delantero negro de hombre H&amp;M</t>
  </si>
  <si>
    <t>YILHM2054</t>
  </si>
  <si>
    <t>YILHM2055</t>
  </si>
  <si>
    <t>YILHM2056</t>
  </si>
  <si>
    <t>Pantalones cortos de gran calidad con bolsillos discretos negro de hombre H&amp;M</t>
  </si>
  <si>
    <t>YILHM2057</t>
  </si>
  <si>
    <t>YILHM2058</t>
  </si>
  <si>
    <t>Pantalones cortos de gran calidad con bolsillos y cordón delantero negro nde hombre H&amp;M</t>
  </si>
  <si>
    <t>YILHM2059</t>
  </si>
  <si>
    <t>Pantalones cortos de cordón delantero beige de hombre H&amp;M</t>
  </si>
  <si>
    <t>YILHM2060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</si>
  <si>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</si>
  <si>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</si>
  <si>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</si>
  <si>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</si>
  <si>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</si>
  <si>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</si>
  <si>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</si>
  <si>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</si>
  <si>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</si>
  <si>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</si>
  <si>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</si>
  <si>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</si>
  <si>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</si>
  <si>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</si>
  <si>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</si>
  <si>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</si>
  <si>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</si>
  <si>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</si>
  <si>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</si>
  <si>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</si>
  <si>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</si>
  <si>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</si>
  <si>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</si>
  <si>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</si>
  <si>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</si>
  <si>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</si>
  <si>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</si>
  <si>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</si>
  <si>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</si>
  <si>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</si>
  <si>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</si>
  <si>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</si>
  <si>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</si>
  <si>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</si>
  <si>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</si>
  <si>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</si>
  <si>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</si>
  <si>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</si>
  <si>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</si>
  <si>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</si>
  <si>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</si>
  <si>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</si>
  <si>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</si>
  <si>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</si>
  <si>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</si>
  <si>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</si>
  <si>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</si>
  <si>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</si>
  <si>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</si>
  <si>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</si>
  <si>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</si>
  <si>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</si>
  <si>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</si>
  <si>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</si>
  <si>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</si>
  <si>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</si>
  <si>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</si>
  <si>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</si>
  <si>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</si>
  <si>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</si>
  <si>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</si>
  <si>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</si>
  <si>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</si>
  <si>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</si>
  <si>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</si>
  <si>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</si>
  <si>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</si>
  <si>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</si>
  <si>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</si>
  <si>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</si>
  <si>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</si>
  <si>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</si>
  <si>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</si>
  <si>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</si>
  <si>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</si>
  <si>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</si>
  <si>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</si>
  <si>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</si>
  <si>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</si>
  <si>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</si>
  <si>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</si>
  <si>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</si>
  <si>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</si>
  <si>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</si>
  <si>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</si>
  <si>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</si>
  <si>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</si>
  <si>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</si>
  <si>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</si>
  <si>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</si>
  <si>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</si>
  <si>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</si>
  <si>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</si>
  <si>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</si>
  <si>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</si>
  <si>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</si>
  <si>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</si>
  <si>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</si>
  <si>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</si>
  <si>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</si>
  <si>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</si>
  <si>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</si>
  <si>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</si>
  <si>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</si>
  <si>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</si>
  <si>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</si>
  <si>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</si>
  <si>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</si>
  <si>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</si>
  <si>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</si>
  <si>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UB0197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</si>
  <si>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</si>
  <si>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</si>
  <si>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</si>
  <si>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</si>
  <si>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</si>
  <si>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</si>
  <si>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</si>
  <si>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</si>
  <si>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</si>
  <si>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</si>
  <si>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</si>
  <si>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</si>
  <si>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</si>
  <si>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</si>
  <si>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</si>
  <si>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</si>
  <si>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</si>
  <si>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</si>
  <si>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UB0184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</si>
  <si>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</si>
  <si>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</si>
  <si>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</si>
  <si>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</si>
  <si>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</si>
  <si>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</si>
  <si>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</si>
  <si>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</si>
  <si>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</si>
  <si>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</si>
  <si>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</si>
  <si>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</si>
  <si>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</si>
  <si>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</si>
  <si>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</si>
  <si>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</si>
  <si>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</si>
  <si>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</si>
  <si>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</si>
  <si>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</si>
  <si>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</si>
  <si>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</si>
  <si>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</si>
  <si>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</si>
  <si>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</si>
  <si>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</si>
  <si>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</si>
  <si>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</si>
  <si>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</si>
  <si>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</si>
  <si>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</si>
  <si>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</si>
  <si>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</si>
  <si>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</si>
  <si>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</si>
  <si>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</si>
  <si>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</si>
  <si>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</si>
  <si>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</si>
  <si>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</si>
  <si>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</si>
  <si>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</si>
  <si>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</si>
  <si>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</si>
  <si>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</si>
  <si>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</si>
  <si>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</si>
  <si>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</si>
  <si>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</si>
  <si>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</si>
  <si>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</si>
  <si>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</si>
  <si>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</si>
  <si>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</si>
  <si>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</si>
  <si>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</si>
  <si>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BU0351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</si>
  <si>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</si>
  <si>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</si>
  <si>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</si>
  <si>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</si>
  <si>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</si>
  <si>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</si>
  <si>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</si>
  <si>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</si>
  <si>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</si>
  <si>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</si>
  <si>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</si>
  <si>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</si>
  <si>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</si>
  <si>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</si>
  <si>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</si>
  <si>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</si>
  <si>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</si>
  <si>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</si>
  <si>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</si>
  <si>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</si>
  <si>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</si>
  <si>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</si>
  <si>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</si>
  <si>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</si>
  <si>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</si>
  <si>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</si>
  <si>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</si>
  <si>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</si>
  <si>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</si>
  <si>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</si>
  <si>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</si>
  <si>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</si>
  <si>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</si>
  <si>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</si>
  <si>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</si>
  <si>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</si>
  <si>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</si>
  <si>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</si>
  <si>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</si>
  <si>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</si>
  <si>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</si>
  <si>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</si>
  <si>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</si>
  <si>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</si>
  <si>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</si>
  <si>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</si>
  <si>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</si>
  <si>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</si>
  <si>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</si>
  <si>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</si>
  <si>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</si>
  <si>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</si>
  <si>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</si>
  <si>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</si>
  <si>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</si>
  <si>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</si>
  <si>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</si>
  <si>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</si>
  <si>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</si>
  <si>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</si>
  <si>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</si>
  <si>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</si>
  <si>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</si>
  <si>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</si>
  <si>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</si>
  <si>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</si>
  <si>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</si>
  <si>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</si>
  <si>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</si>
  <si>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</si>
  <si>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</si>
  <si>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</si>
  <si>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</si>
  <si>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</si>
  <si>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</si>
  <si>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</si>
  <si>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</si>
  <si>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</si>
  <si>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</si>
  <si>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</si>
  <si>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</si>
  <si>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</si>
  <si>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</si>
  <si>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</si>
  <si>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</si>
  <si>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</si>
  <si>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</si>
  <si>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</si>
  <si>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</si>
  <si>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</si>
  <si>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</si>
  <si>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</si>
  <si>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</si>
  <si>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</si>
  <si>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</si>
  <si>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</si>
  <si>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</si>
  <si>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</si>
  <si>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</si>
  <si>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</si>
  <si>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</si>
  <si>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</si>
  <si>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</si>
  <si>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</si>
  <si>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</si>
  <si>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</si>
  <si>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</si>
  <si>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</si>
  <si>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</si>
  <si>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BU0368</t>
  </si>
  <si>
    <t>BU0333</t>
  </si>
  <si>
    <t>BU0388</t>
  </si>
  <si>
    <t>UB0006</t>
  </si>
  <si>
    <t>BU0415</t>
  </si>
  <si>
    <t>BU0406</t>
  </si>
  <si>
    <t>BU0330</t>
  </si>
  <si>
    <t>BU0302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</si>
  <si>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</si>
  <si>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</si>
  <si>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</si>
  <si>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</si>
  <si>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</si>
  <si>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</si>
  <si>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</si>
  <si>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</si>
  <si>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</si>
  <si>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</si>
  <si>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</si>
  <si>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</si>
  <si>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</si>
  <si>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</si>
  <si>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UB0041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</si>
  <si>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</si>
  <si>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</si>
  <si>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</si>
  <si>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</si>
  <si>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</si>
  <si>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</si>
  <si>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</si>
  <si>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</si>
  <si>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</si>
  <si>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</si>
  <si>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</si>
  <si>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</si>
  <si>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</si>
  <si>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</si>
  <si>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</si>
  <si>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</si>
  <si>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</si>
  <si>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</si>
  <si>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</si>
  <si>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</si>
  <si>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</si>
  <si>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</si>
  <si>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</si>
  <si>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</si>
  <si>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</si>
  <si>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</si>
  <si>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</si>
  <si>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</si>
  <si>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</si>
  <si>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</si>
  <si>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</si>
  <si>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</si>
  <si>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</si>
  <si>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</si>
  <si>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</si>
  <si>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</si>
  <si>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</si>
  <si>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</si>
  <si>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</si>
  <si>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</si>
  <si>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</si>
  <si>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</si>
  <si>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</si>
  <si>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</si>
  <si>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</si>
  <si>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BU0473</t>
  </si>
  <si>
    <t>BU0450</t>
  </si>
  <si>
    <t>BU0427</t>
  </si>
  <si>
    <t>BU0493</t>
  </si>
  <si>
    <t>Pago Junio Daylin</t>
  </si>
  <si>
    <t>BU0469</t>
  </si>
  <si>
    <t>BU0456</t>
  </si>
  <si>
    <t>UB0231</t>
  </si>
  <si>
    <t>BU0426</t>
  </si>
  <si>
    <t>BU0438</t>
  </si>
  <si>
    <t>BU0492</t>
  </si>
  <si>
    <t>BU0317</t>
  </si>
  <si>
    <t>UB0234</t>
  </si>
  <si>
    <t>UB0235</t>
  </si>
  <si>
    <t>BU0472</t>
  </si>
  <si>
    <t>BU0299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</si>
  <si>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</si>
  <si>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</si>
  <si>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</si>
  <si>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</si>
  <si>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</si>
  <si>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</si>
  <si>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</si>
  <si>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</si>
  <si>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</si>
  <si>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</si>
  <si>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</si>
  <si>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</si>
  <si>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</si>
  <si>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</si>
  <si>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</si>
  <si>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</si>
  <si>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</si>
  <si>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</si>
  <si>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</si>
  <si>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</si>
  <si>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</si>
  <si>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</si>
  <si>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BU0487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</si>
  <si>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</si>
  <si>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</si>
  <si>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</si>
  <si>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</si>
  <si>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</si>
  <si>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</si>
  <si>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</si>
  <si>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</si>
  <si>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</si>
  <si>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</si>
  <si>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</si>
  <si>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</si>
  <si>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</si>
  <si>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</si>
  <si>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</si>
  <si>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</si>
  <si>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</si>
  <si>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</si>
  <si>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</si>
  <si>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</si>
  <si>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</si>
  <si>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</si>
  <si>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</si>
  <si>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</si>
  <si>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</si>
  <si>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BU0503</t>
  </si>
  <si>
    <t>UB0176</t>
  </si>
  <si>
    <t>BU0320</t>
  </si>
  <si>
    <t>UB0237</t>
  </si>
  <si>
    <t>UB0263</t>
  </si>
  <si>
    <t>UB0205</t>
  </si>
  <si>
    <t>UB0202</t>
  </si>
  <si>
    <t>UB0201</t>
  </si>
  <si>
    <t>UB0204</t>
  </si>
  <si>
    <t>UB0193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</si>
  <si>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</si>
  <si>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</si>
  <si>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</si>
  <si>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</si>
  <si>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</si>
  <si>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</si>
  <si>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</si>
  <si>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</si>
  <si>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</si>
  <si>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</si>
  <si>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</si>
  <si>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</si>
  <si>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</si>
  <si>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</si>
  <si>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</si>
  <si>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</si>
  <si>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</si>
  <si>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</si>
  <si>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</si>
  <si>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</si>
  <si>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</si>
  <si>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</si>
  <si>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</si>
  <si>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</si>
  <si>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</si>
  <si>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</si>
  <si>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</si>
  <si>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</si>
  <si>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</si>
  <si>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</si>
  <si>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</si>
  <si>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</si>
  <si>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</si>
  <si>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</si>
  <si>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</si>
  <si>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</si>
  <si>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</si>
  <si>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</si>
  <si>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</si>
  <si>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BU0505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</si>
  <si>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</si>
  <si>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</si>
  <si>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</si>
  <si>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</si>
  <si>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</si>
  <si>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</si>
  <si>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</si>
  <si>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</si>
  <si>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</si>
  <si>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</si>
  <si>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</si>
  <si>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</si>
  <si>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</si>
  <si>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</si>
  <si>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</si>
  <si>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</si>
  <si>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</si>
  <si>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</si>
  <si>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</si>
  <si>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</si>
  <si>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</si>
  <si>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</si>
  <si>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</si>
  <si>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</si>
  <si>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</si>
  <si>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</si>
  <si>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</si>
  <si>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</si>
  <si>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</si>
  <si>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</si>
  <si>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</si>
  <si>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</si>
  <si>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</si>
  <si>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</si>
  <si>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</si>
  <si>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</si>
  <si>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</si>
  <si>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</si>
  <si>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</si>
  <si>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</si>
  <si>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</si>
  <si>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</si>
  <si>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</si>
  <si>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</si>
  <si>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</si>
  <si>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</si>
  <si>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</si>
  <si>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</si>
  <si>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</si>
  <si>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</si>
  <si>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</si>
  <si>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</si>
  <si>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</si>
  <si>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</si>
  <si>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</si>
  <si>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</si>
  <si>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</si>
  <si>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</si>
  <si>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</si>
  <si>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</si>
  <si>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</si>
  <si>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</si>
  <si>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</si>
  <si>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</si>
  <si>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</si>
  <si>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</si>
  <si>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</si>
  <si>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</si>
  <si>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</si>
  <si>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</si>
  <si>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</si>
  <si>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</si>
  <si>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</si>
  <si>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</si>
  <si>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</si>
  <si>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</si>
  <si>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UB0188</t>
  </si>
  <si>
    <t>UB0189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</si>
  <si>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</si>
  <si>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</si>
  <si>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</si>
  <si>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</si>
  <si>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</si>
  <si>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</si>
  <si>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</si>
  <si>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</si>
  <si>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</si>
  <si>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</si>
  <si>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</si>
  <si>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</si>
  <si>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</si>
  <si>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</si>
  <si>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</si>
  <si>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</si>
  <si>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</si>
  <si>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</si>
  <si>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</si>
  <si>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</si>
  <si>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</si>
  <si>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</si>
  <si>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</si>
  <si>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</si>
  <si>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</si>
  <si>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</si>
  <si>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</si>
  <si>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</si>
  <si>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</si>
  <si>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</si>
  <si>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</si>
  <si>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</si>
  <si>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</si>
  <si>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</si>
  <si>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</si>
  <si>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</si>
  <si>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</si>
  <si>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</si>
  <si>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</si>
  <si>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</si>
  <si>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</si>
  <si>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</si>
  <si>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</si>
  <si>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</si>
  <si>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</si>
  <si>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</si>
  <si>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BU0321</t>
  </si>
  <si>
    <t>BU0335</t>
  </si>
  <si>
    <t>BU0365</t>
  </si>
  <si>
    <t>BU0515</t>
  </si>
  <si>
    <t>BU0531</t>
  </si>
  <si>
    <t>BU0532</t>
  </si>
  <si>
    <t>BU0534</t>
  </si>
  <si>
    <t>BU0659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</si>
  <si>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</si>
  <si>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</si>
  <si>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</si>
  <si>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</si>
  <si>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</si>
  <si>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</si>
  <si>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</si>
  <si>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</si>
  <si>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</si>
  <si>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</si>
  <si>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</si>
  <si>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</si>
  <si>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</si>
  <si>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</si>
  <si>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</si>
  <si>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</si>
  <si>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BU0527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</si>
  <si>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</si>
  <si>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</si>
  <si>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</si>
  <si>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</si>
  <si>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</si>
  <si>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</si>
  <si>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</si>
  <si>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</si>
  <si>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</si>
  <si>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</si>
  <si>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</si>
  <si>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</si>
  <si>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</si>
  <si>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</si>
  <si>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</si>
  <si>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</si>
  <si>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</si>
  <si>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</si>
  <si>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</si>
  <si>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</si>
  <si>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</si>
  <si>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</si>
  <si>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BU0424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</si>
  <si>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</si>
  <si>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</si>
  <si>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</si>
  <si>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</si>
  <si>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</si>
  <si>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</si>
  <si>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</si>
  <si>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</si>
  <si>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</si>
  <si>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</si>
  <si>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</si>
  <si>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</si>
  <si>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BU0594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</si>
  <si>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</si>
  <si>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</si>
  <si>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</si>
  <si>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</si>
  <si>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</si>
  <si>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</si>
  <si>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</si>
  <si>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</si>
  <si>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</si>
  <si>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</si>
  <si>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</si>
  <si>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</si>
  <si>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</si>
  <si>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</si>
  <si>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</si>
  <si>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</si>
  <si>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</si>
  <si>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</si>
  <si>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</si>
  <si>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</si>
  <si>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</si>
  <si>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</si>
  <si>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</si>
  <si>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</si>
  <si>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</si>
  <si>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</si>
  <si>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</si>
  <si>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</si>
  <si>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</si>
  <si>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</si>
  <si>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</si>
  <si>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</si>
  <si>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</si>
  <si>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</si>
  <si>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</si>
  <si>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</si>
  <si>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</si>
  <si>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</si>
  <si>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</si>
  <si>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</si>
  <si>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</si>
  <si>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</si>
  <si>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</si>
  <si>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</si>
  <si>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</si>
  <si>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</si>
  <si>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</si>
  <si>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</si>
  <si>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</si>
  <si>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</si>
  <si>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</si>
  <si>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</si>
  <si>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</si>
  <si>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</si>
  <si>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</si>
  <si>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</si>
  <si>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</si>
  <si>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</si>
  <si>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</si>
  <si>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</si>
  <si>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BU0726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</si>
  <si>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</si>
  <si>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</si>
  <si>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</si>
  <si>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</si>
  <si>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</si>
  <si>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</si>
  <si>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</si>
  <si>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</si>
  <si>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BU06711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</si>
  <si>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</si>
  <si>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</si>
  <si>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</si>
  <si>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</si>
  <si>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</si>
  <si>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</si>
  <si>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</si>
  <si>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</si>
  <si>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</si>
  <si>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</si>
  <si>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</si>
  <si>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</si>
  <si>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</si>
  <si>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</si>
  <si>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</si>
  <si>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</si>
  <si>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</si>
  <si>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</si>
  <si>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</si>
  <si>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</si>
  <si>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</si>
  <si>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</si>
  <si>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</si>
  <si>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BU06551</t>
  </si>
  <si>
    <t>BU06661</t>
  </si>
  <si>
    <t>BU0329</t>
  </si>
  <si>
    <t>Greter (pendiente pago)</t>
  </si>
  <si>
    <t>BU0499</t>
  </si>
  <si>
    <t>BU0563</t>
  </si>
  <si>
    <t>BU0596</t>
  </si>
  <si>
    <t>BU0728</t>
  </si>
  <si>
    <t>BU0566</t>
  </si>
  <si>
    <t>Violeta</t>
  </si>
  <si>
    <t>UB0025</t>
  </si>
  <si>
    <t>BU0557</t>
  </si>
  <si>
    <t>BU0600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</si>
  <si>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</si>
  <si>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</si>
  <si>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</si>
  <si>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</si>
  <si>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</si>
  <si>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</si>
  <si>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</si>
  <si>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</si>
  <si>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</si>
  <si>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</si>
  <si>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</si>
  <si>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</si>
  <si>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</si>
  <si>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</si>
  <si>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</si>
  <si>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</si>
  <si>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</si>
  <si>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</si>
  <si>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BU0669</t>
  </si>
  <si>
    <t>UB0157</t>
  </si>
  <si>
    <t>BU0558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</si>
  <si>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</si>
  <si>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</si>
  <si>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</si>
  <si>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</si>
  <si>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</si>
  <si>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</si>
  <si>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</si>
  <si>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</si>
  <si>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</si>
  <si>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</si>
  <si>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BU06431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</si>
  <si>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</si>
  <si>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</si>
  <si>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</si>
  <si>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</si>
  <si>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</si>
  <si>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</si>
  <si>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</si>
  <si>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</si>
  <si>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</si>
  <si>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</si>
  <si>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</si>
  <si>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</si>
  <si>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</si>
  <si>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</si>
  <si>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</si>
  <si>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</si>
  <si>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</si>
  <si>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</si>
  <si>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</si>
  <si>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</si>
  <si>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</si>
  <si>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</si>
  <si>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</si>
  <si>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</si>
  <si>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</si>
  <si>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BU0595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</si>
  <si>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</si>
  <si>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</si>
  <si>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</si>
  <si>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</si>
  <si>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</si>
  <si>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</si>
  <si>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</si>
  <si>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</si>
  <si>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</si>
  <si>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</si>
  <si>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</si>
  <si>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</si>
  <si>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</si>
  <si>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</si>
  <si>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BU06511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</si>
  <si>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</si>
  <si>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</si>
  <si>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</si>
  <si>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</si>
  <si>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</si>
  <si>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</si>
  <si>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</si>
  <si>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</si>
  <si>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</si>
  <si>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</si>
  <si>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</si>
  <si>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</si>
  <si>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</si>
  <si>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</si>
  <si>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</si>
  <si>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</si>
  <si>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UB0248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</si>
  <si>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</si>
  <si>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</si>
  <si>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</si>
  <si>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</si>
  <si>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</si>
  <si>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</si>
  <si>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</si>
  <si>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</si>
  <si>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</si>
  <si>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</si>
  <si>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</si>
  <si>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</si>
  <si>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</si>
  <si>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</si>
  <si>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</si>
  <si>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BU0428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</si>
  <si>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</si>
  <si>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</si>
  <si>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</si>
  <si>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</si>
  <si>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</si>
  <si>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</si>
  <si>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</si>
  <si>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</si>
  <si>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</si>
  <si>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</si>
  <si>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</si>
  <si>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</si>
  <si>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</si>
  <si>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</si>
  <si>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</si>
  <si>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</si>
  <si>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</si>
  <si>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</si>
  <si>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</si>
  <si>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</si>
  <si>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</si>
  <si>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</si>
  <si>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</si>
  <si>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</si>
  <si>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</si>
  <si>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</si>
  <si>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</si>
  <si>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BU06713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</si>
  <si>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</si>
  <si>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</si>
  <si>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</si>
  <si>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</si>
  <si>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</si>
  <si>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</si>
  <si>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</si>
  <si>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</si>
  <si>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</si>
  <si>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</si>
  <si>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</si>
  <si>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</si>
  <si>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</si>
  <si>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</si>
  <si>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</si>
  <si>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</si>
  <si>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</si>
  <si>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</si>
  <si>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</si>
  <si>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</si>
  <si>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</si>
  <si>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</si>
  <si>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</si>
  <si>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</si>
  <si>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</si>
  <si>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</si>
  <si>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</si>
  <si>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</si>
  <si>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</si>
  <si>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BUI000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</si>
  <si>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</si>
  <si>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</si>
  <si>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</si>
  <si>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</si>
  <si>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</si>
  <si>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</si>
  <si>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</si>
  <si>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</si>
  <si>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</si>
  <si>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</si>
  <si>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</si>
  <si>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</si>
  <si>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</si>
  <si>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</si>
  <si>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</si>
  <si>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</si>
  <si>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</si>
  <si>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</si>
  <si>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</si>
  <si>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</si>
  <si>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</si>
  <si>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</si>
  <si>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</si>
  <si>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</si>
  <si>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</si>
  <si>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</si>
  <si>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</si>
  <si>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</si>
  <si>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</si>
  <si>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</si>
  <si>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</si>
  <si>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</si>
  <si>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</si>
  <si>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</si>
  <si>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</si>
  <si>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</si>
  <si>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</si>
  <si>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</si>
  <si>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</si>
  <si>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UB0229</t>
  </si>
  <si>
    <t>UB0112</t>
  </si>
  <si>
    <t>UB0100</t>
  </si>
  <si>
    <t>BU06796</t>
  </si>
  <si>
    <t>UB0021</t>
  </si>
  <si>
    <t>UB0254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</si>
  <si>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</si>
  <si>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</si>
  <si>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</si>
  <si>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</si>
  <si>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</si>
  <si>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</si>
  <si>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</si>
  <si>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</si>
  <si>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</si>
  <si>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</si>
  <si>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</si>
  <si>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</si>
  <si>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BU06786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</si>
  <si>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</si>
  <si>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</si>
  <si>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</si>
  <si>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</si>
  <si>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</si>
  <si>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</si>
  <si>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</si>
  <si>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</si>
  <si>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</si>
  <si>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</si>
  <si>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</si>
  <si>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</si>
  <si>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</si>
  <si>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</si>
  <si>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</si>
  <si>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</si>
  <si>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</si>
  <si>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</si>
  <si>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</si>
  <si>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BU06729</t>
  </si>
  <si>
    <t>BU0705</t>
  </si>
  <si>
    <t>BU0720</t>
  </si>
  <si>
    <t>BU068241</t>
  </si>
  <si>
    <t>BU068242</t>
  </si>
  <si>
    <t>UB0246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</si>
  <si>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</si>
  <si>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</si>
  <si>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</si>
  <si>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</si>
  <si>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</si>
  <si>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</si>
  <si>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</si>
  <si>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</si>
  <si>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</si>
  <si>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</si>
  <si>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</si>
  <si>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</si>
  <si>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</si>
  <si>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</si>
  <si>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</si>
  <si>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</si>
  <si>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</si>
  <si>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</si>
  <si>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</si>
  <si>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BU0559</t>
  </si>
  <si>
    <t>UB0115</t>
  </si>
  <si>
    <t>BU0741</t>
  </si>
  <si>
    <t>UB0161</t>
  </si>
  <si>
    <t>BU04317</t>
  </si>
  <si>
    <t>BU04341</t>
  </si>
  <si>
    <t>LTA00013</t>
  </si>
  <si>
    <t>BU06561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</si>
  <si>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</si>
  <si>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</si>
  <si>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</si>
  <si>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</si>
  <si>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</si>
  <si>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</si>
  <si>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</si>
  <si>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</si>
  <si>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</si>
  <si>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</si>
  <si>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</si>
  <si>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</si>
  <si>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</si>
  <si>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</si>
  <si>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</si>
  <si>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</si>
  <si>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</si>
  <si>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</si>
  <si>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</si>
  <si>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</si>
  <si>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</si>
  <si>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</si>
  <si>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</si>
  <si>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</si>
  <si>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</si>
  <si>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</si>
  <si>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UB0267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</si>
  <si>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</si>
  <si>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</si>
  <si>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</si>
  <si>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</si>
  <si>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</si>
  <si>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</si>
  <si>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</si>
  <si>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</si>
  <si>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</si>
  <si>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</si>
  <si>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</si>
  <si>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</si>
  <si>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</si>
  <si>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</si>
  <si>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</si>
  <si>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</si>
  <si>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</si>
  <si>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</si>
  <si>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</si>
  <si>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</si>
  <si>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</si>
  <si>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BU04370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</si>
  <si>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</si>
  <si>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</si>
  <si>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</si>
  <si>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</si>
  <si>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</si>
  <si>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</si>
  <si>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</si>
  <si>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</si>
  <si>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</si>
  <si>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</si>
  <si>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</si>
  <si>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</si>
  <si>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</si>
  <si>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</si>
  <si>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</si>
  <si>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</si>
  <si>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</si>
  <si>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</si>
  <si>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</si>
  <si>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</si>
  <si>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</si>
  <si>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</si>
  <si>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</si>
  <si>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</si>
  <si>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</si>
  <si>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</si>
  <si>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</si>
  <si>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</si>
  <si>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</si>
  <si>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</si>
  <si>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</si>
  <si>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</si>
  <si>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</si>
  <si>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</si>
  <si>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</si>
  <si>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</si>
  <si>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</si>
  <si>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</si>
  <si>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</si>
  <si>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</si>
  <si>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</si>
  <si>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BU06768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</si>
  <si>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</si>
  <si>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</si>
  <si>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</si>
  <si>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</si>
  <si>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</si>
  <si>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</si>
  <si>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</si>
  <si>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</si>
  <si>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</si>
  <si>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</si>
  <si>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</si>
  <si>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</si>
  <si>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</si>
  <si>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</si>
  <si>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</si>
  <si>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</si>
  <si>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</si>
  <si>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</si>
  <si>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</si>
  <si>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</si>
  <si>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</si>
  <si>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</si>
  <si>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</si>
  <si>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</si>
  <si>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</si>
  <si>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</si>
  <si>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</si>
  <si>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</si>
  <si>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BU04404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</si>
  <si>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</si>
  <si>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</si>
  <si>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</si>
  <si>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</si>
  <si>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</si>
  <si>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</si>
  <si>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</si>
  <si>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</si>
  <si>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</si>
  <si>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</si>
  <si>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</si>
  <si>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</si>
  <si>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</si>
  <si>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BU04395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</si>
  <si>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</si>
  <si>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</si>
  <si>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</si>
  <si>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</si>
  <si>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</si>
  <si>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</si>
  <si>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</si>
  <si>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</si>
  <si>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</si>
  <si>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</si>
  <si>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</si>
  <si>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</si>
  <si>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</si>
  <si>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</si>
  <si>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</si>
  <si>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</si>
  <si>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</si>
  <si>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</si>
  <si>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</si>
  <si>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</si>
  <si>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</si>
  <si>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</si>
  <si>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</si>
  <si>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</si>
  <si>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</si>
  <si>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</si>
  <si>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</si>
  <si>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</si>
  <si>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</si>
  <si>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</si>
  <si>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</si>
  <si>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</si>
  <si>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</si>
  <si>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</si>
  <si>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</si>
  <si>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</si>
  <si>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</si>
  <si>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</si>
  <si>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</si>
  <si>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</si>
  <si>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</si>
  <si>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</si>
  <si>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</si>
  <si>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</si>
  <si>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BU04394</t>
  </si>
  <si>
    <t>yimera</t>
  </si>
  <si>
    <t>BU04377</t>
  </si>
  <si>
    <t>zulema</t>
  </si>
  <si>
    <t>BU06705</t>
  </si>
  <si>
    <t>maribel</t>
  </si>
  <si>
    <t>BU0275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</si>
  <si>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</si>
  <si>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</si>
  <si>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</si>
  <si>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</si>
  <si>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</si>
  <si>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</si>
  <si>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</si>
  <si>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</si>
  <si>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BU04385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</si>
  <si>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</si>
  <si>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</si>
  <si>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</si>
  <si>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</si>
  <si>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</si>
  <si>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</si>
  <si>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</si>
  <si>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</si>
  <si>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</si>
  <si>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BU04369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</si>
  <si>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</si>
  <si>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</si>
  <si>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</si>
  <si>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</si>
  <si>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</si>
  <si>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</si>
  <si>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</si>
  <si>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</si>
  <si>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</si>
  <si>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</si>
  <si>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</si>
  <si>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</si>
  <si>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</si>
  <si>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</si>
  <si>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</si>
  <si>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</si>
  <si>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</si>
  <si>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</si>
  <si>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</si>
  <si>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</si>
  <si>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</si>
  <si>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</si>
  <si>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</si>
  <si>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BU04388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</si>
  <si>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</si>
  <si>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</si>
  <si>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</si>
  <si>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</si>
  <si>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</si>
  <si>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</si>
  <si>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</si>
  <si>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</si>
  <si>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</si>
  <si>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</si>
  <si>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BU0572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</si>
  <si>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</si>
  <si>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</si>
  <si>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</si>
  <si>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</si>
  <si>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</si>
  <si>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</si>
  <si>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</si>
  <si>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</si>
  <si>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</si>
  <si>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</si>
  <si>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</si>
  <si>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</si>
  <si>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UB0190</t>
  </si>
  <si>
    <t>Jean campana</t>
  </si>
  <si>
    <t>UB0239</t>
  </si>
  <si>
    <t>B00058</t>
  </si>
  <si>
    <t>asignar nombre del gestor</t>
  </si>
  <si>
    <t>BU04396</t>
  </si>
  <si>
    <t>BU044021</t>
  </si>
  <si>
    <t>BU0440221</t>
  </si>
  <si>
    <t>BU0440241</t>
  </si>
  <si>
    <t>BU04402</t>
  </si>
  <si>
    <t>BU0440245</t>
  </si>
  <si>
    <t>BU0440244</t>
  </si>
  <si>
    <t>BU0440243</t>
  </si>
  <si>
    <t>BU04466Marlen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</si>
  <si>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</si>
  <si>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</si>
  <si>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</si>
  <si>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</si>
  <si>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</si>
  <si>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</si>
  <si>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</si>
  <si>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</si>
  <si>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</si>
  <si>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</si>
  <si>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</si>
  <si>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</si>
  <si>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</si>
  <si>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</si>
  <si>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</si>
  <si>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</si>
  <si>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</si>
  <si>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</si>
  <si>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BU04427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</si>
  <si>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</si>
  <si>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</si>
  <si>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</si>
  <si>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</si>
  <si>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</si>
  <si>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</si>
  <si>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</si>
  <si>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</si>
  <si>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</si>
  <si>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</si>
  <si>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</si>
  <si>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</si>
  <si>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</si>
  <si>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</si>
  <si>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</si>
  <si>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</si>
  <si>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</si>
  <si>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</si>
  <si>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</si>
  <si>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</si>
  <si>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</si>
  <si>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</si>
  <si>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</si>
  <si>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</si>
  <si>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</si>
  <si>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</si>
  <si>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</si>
  <si>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</si>
  <si>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</si>
  <si>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</si>
  <si>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</si>
  <si>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</si>
  <si>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</si>
  <si>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</si>
  <si>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</si>
  <si>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</si>
  <si>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</si>
  <si>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</si>
  <si>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</si>
  <si>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</si>
  <si>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</si>
  <si>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</si>
  <si>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</si>
  <si>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</si>
  <si>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</si>
  <si>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</si>
  <si>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</si>
  <si>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</si>
  <si>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</si>
  <si>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</si>
  <si>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</si>
  <si>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</si>
  <si>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</si>
  <si>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</si>
  <si>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</si>
  <si>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</si>
  <si>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</si>
  <si>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</si>
  <si>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BU06722</t>
  </si>
  <si>
    <t>BU043568</t>
  </si>
  <si>
    <t>BU043546</t>
  </si>
  <si>
    <t>BU043522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</si>
  <si>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</si>
  <si>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</si>
  <si>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</si>
  <si>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</si>
  <si>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</si>
  <si>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</si>
  <si>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</si>
  <si>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</si>
  <si>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</si>
  <si>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</si>
  <si>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BU06826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</si>
  <si>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</si>
  <si>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</si>
  <si>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</si>
  <si>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</si>
  <si>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</si>
  <si>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</si>
  <si>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</si>
  <si>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</si>
  <si>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</si>
  <si>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</si>
  <si>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</si>
  <si>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</si>
  <si>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</si>
  <si>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</si>
  <si>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</si>
  <si>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BU043520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</si>
  <si>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</si>
  <si>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</si>
  <si>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</si>
  <si>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</si>
  <si>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</si>
  <si>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</si>
  <si>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</si>
  <si>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</si>
  <si>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</si>
  <si>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</si>
  <si>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</si>
  <si>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</si>
  <si>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</si>
  <si>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</si>
  <si>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</si>
  <si>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</si>
  <si>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</si>
  <si>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</si>
  <si>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</si>
  <si>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</si>
  <si>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</si>
  <si>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</si>
  <si>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</si>
  <si>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</si>
  <si>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</si>
  <si>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</si>
  <si>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</si>
  <si>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</si>
  <si>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</si>
  <si>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BU04331</t>
  </si>
  <si>
    <t>arletis</t>
  </si>
  <si>
    <t>Claudia Yili</t>
  </si>
  <si>
    <t>daysbel</t>
  </si>
  <si>
    <t>klaudiña</t>
  </si>
  <si>
    <t>BU0322</t>
  </si>
  <si>
    <t>madeline</t>
  </si>
  <si>
    <t>BU043671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</si>
  <si>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</si>
  <si>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</si>
  <si>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</si>
  <si>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</si>
  <si>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</si>
  <si>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</si>
  <si>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</si>
  <si>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</si>
  <si>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</si>
  <si>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</si>
  <si>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</si>
  <si>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</si>
  <si>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</si>
  <si>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</si>
  <si>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</si>
  <si>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</si>
  <si>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</si>
  <si>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</si>
  <si>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</si>
  <si>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</si>
  <si>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</si>
  <si>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</si>
  <si>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</si>
  <si>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</si>
  <si>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</si>
  <si>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</si>
  <si>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</si>
  <si>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</si>
  <si>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</si>
  <si>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</si>
  <si>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</si>
  <si>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</si>
  <si>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</si>
  <si>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</si>
  <si>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</si>
  <si>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</si>
  <si>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</si>
  <si>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</si>
  <si>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</si>
  <si>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</si>
  <si>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BU043575</t>
  </si>
  <si>
    <t>Luanda</t>
  </si>
  <si>
    <t>BU043584</t>
  </si>
  <si>
    <t>BU043622</t>
  </si>
  <si>
    <t>BU043657</t>
  </si>
  <si>
    <t>BU043660</t>
  </si>
  <si>
    <t>BU043663</t>
  </si>
  <si>
    <t>BU043650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</si>
  <si>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</si>
  <si>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</si>
  <si>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</si>
  <si>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</si>
  <si>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</si>
  <si>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</si>
  <si>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</si>
  <si>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</si>
  <si>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</si>
  <si>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</si>
  <si>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</si>
  <si>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</si>
  <si>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</si>
  <si>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</si>
  <si>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</si>
  <si>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</si>
  <si>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</si>
  <si>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</si>
  <si>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</si>
  <si>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</si>
  <si>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</si>
  <si>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</si>
  <si>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</si>
  <si>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</si>
  <si>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</si>
  <si>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</si>
  <si>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</si>
  <si>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</si>
  <si>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</si>
  <si>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</si>
  <si>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</si>
  <si>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</si>
  <si>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</si>
  <si>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</si>
  <si>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</si>
  <si>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</si>
  <si>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</si>
  <si>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</si>
  <si>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</si>
  <si>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</si>
  <si>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YILHM0140</t>
  </si>
  <si>
    <t>mío mío (Pagado 33 oct)</t>
  </si>
  <si>
    <t>YILHM0141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</si>
  <si>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</si>
  <si>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</si>
  <si>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</si>
  <si>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</si>
  <si>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</si>
  <si>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</si>
  <si>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</si>
  <si>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</si>
  <si>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</si>
  <si>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BU04332</t>
  </si>
  <si>
    <t>BU04334</t>
  </si>
  <si>
    <t>BU043271</t>
  </si>
  <si>
    <t>YILHM0143</t>
  </si>
  <si>
    <t>BU043658</t>
  </si>
  <si>
    <t>BU043578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</si>
  <si>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</si>
  <si>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</si>
  <si>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</si>
  <si>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</si>
  <si>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</si>
  <si>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</si>
  <si>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</si>
  <si>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</si>
  <si>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</si>
  <si>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</si>
  <si>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</si>
  <si>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</si>
  <si>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</si>
  <si>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</si>
  <si>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</si>
  <si>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UB0261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</si>
  <si>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</si>
  <si>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</si>
  <si>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</si>
  <si>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</si>
  <si>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</si>
  <si>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</si>
  <si>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</si>
  <si>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</si>
  <si>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</si>
  <si>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</si>
  <si>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</si>
  <si>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</si>
  <si>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</si>
  <si>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</si>
  <si>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</si>
  <si>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</si>
  <si>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</si>
  <si>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</si>
  <si>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</si>
  <si>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</si>
  <si>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</si>
  <si>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</si>
  <si>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</si>
  <si>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</si>
  <si>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</si>
  <si>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</si>
  <si>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</si>
  <si>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</si>
  <si>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</si>
  <si>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</si>
  <si>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</si>
  <si>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</si>
  <si>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</si>
  <si>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</si>
  <si>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</si>
  <si>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</si>
  <si>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</si>
  <si>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</si>
  <si>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</si>
  <si>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</si>
  <si>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</si>
  <si>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</si>
  <si>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</si>
  <si>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</si>
  <si>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</si>
  <si>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</si>
  <si>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</si>
  <si>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</si>
  <si>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</si>
  <si>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</si>
  <si>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</si>
  <si>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</si>
  <si>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</si>
  <si>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</si>
  <si>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</si>
  <si>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</si>
  <si>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</si>
  <si>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</si>
  <si>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</si>
  <si>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</si>
  <si>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</si>
  <si>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</si>
  <si>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</si>
  <si>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</si>
  <si>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</si>
  <si>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</si>
  <si>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</si>
  <si>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</si>
  <si>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</si>
  <si>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</si>
  <si>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</si>
  <si>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</si>
  <si>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</si>
  <si>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</si>
  <si>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</si>
  <si>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</si>
  <si>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</si>
  <si>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</si>
  <si>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</si>
  <si>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</si>
  <si>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</si>
  <si>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</si>
  <si>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</si>
  <si>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</si>
  <si>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</si>
  <si>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</si>
  <si>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</si>
  <si>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</si>
  <si>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</si>
  <si>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</si>
  <si>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</si>
  <si>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</si>
  <si>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</si>
  <si>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</si>
  <si>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</si>
  <si>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</si>
  <si>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</si>
  <si>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</si>
  <si>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</si>
  <si>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BU043653</t>
  </si>
  <si>
    <t>00077BU043653</t>
  </si>
  <si>
    <t>00078BU04333</t>
  </si>
  <si>
    <t>00079BU06731</t>
  </si>
  <si>
    <t>00080BU043673</t>
  </si>
  <si>
    <t>00080BU043674</t>
  </si>
  <si>
    <t>BU0611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</si>
  <si>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</si>
  <si>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</si>
  <si>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</si>
  <si>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</si>
  <si>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</si>
  <si>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</si>
  <si>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</si>
  <si>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</si>
  <si>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</si>
  <si>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</si>
  <si>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</si>
  <si>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</si>
  <si>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</si>
  <si>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</si>
  <si>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</si>
  <si>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</si>
  <si>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</si>
  <si>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</si>
  <si>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</si>
  <si>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</si>
  <si>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</si>
  <si>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</si>
  <si>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</si>
  <si>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</si>
  <si>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</si>
  <si>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BU043582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</si>
  <si>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</si>
  <si>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</si>
  <si>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</si>
  <si>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</si>
  <si>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</si>
  <si>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</si>
  <si>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</si>
  <si>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</si>
  <si>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</si>
  <si>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</si>
  <si>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</si>
  <si>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</si>
  <si>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</si>
  <si>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</si>
  <si>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</si>
  <si>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</si>
  <si>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</si>
  <si>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</si>
  <si>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</si>
  <si>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</si>
  <si>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</si>
  <si>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</si>
  <si>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</si>
  <si>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</si>
  <si>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</si>
  <si>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</si>
  <si>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</si>
  <si>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</si>
  <si>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</si>
  <si>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</si>
  <si>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</si>
  <si>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</si>
  <si>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</si>
  <si>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</si>
  <si>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</si>
  <si>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</si>
  <si>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</si>
  <si>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</si>
  <si>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</si>
  <si>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</si>
  <si>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</si>
  <si>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</si>
  <si>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</si>
  <si>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</si>
  <si>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</si>
  <si>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</si>
  <si>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</si>
  <si>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</si>
  <si>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</si>
  <si>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</si>
  <si>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</si>
  <si>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</si>
  <si>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</si>
  <si>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</si>
  <si>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</si>
  <si>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</si>
  <si>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</si>
  <si>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</si>
  <si>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</si>
  <si>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</si>
  <si>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</si>
  <si>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</si>
  <si>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</si>
  <si>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</si>
  <si>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</si>
  <si>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</si>
  <si>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</si>
  <si>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</si>
  <si>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</si>
  <si>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</si>
  <si>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</si>
  <si>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BU06789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</si>
  <si>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</si>
  <si>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</si>
  <si>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</si>
  <si>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</si>
  <si>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</si>
  <si>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</si>
  <si>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</si>
  <si>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</si>
  <si>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</si>
  <si>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</si>
  <si>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</si>
  <si>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BU043675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</si>
  <si>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</si>
  <si>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</si>
  <si>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</si>
  <si>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</si>
  <si>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</si>
  <si>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</si>
  <si>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</si>
  <si>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</si>
  <si>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</si>
  <si>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</si>
  <si>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</si>
  <si>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</si>
  <si>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</si>
  <si>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</si>
  <si>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</si>
  <si>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</si>
  <si>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</si>
  <si>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</si>
  <si>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</si>
  <si>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</si>
  <si>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</si>
  <si>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</si>
  <si>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</si>
  <si>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</si>
  <si>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</si>
  <si>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</si>
  <si>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</si>
  <si>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</si>
  <si>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</si>
  <si>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</si>
  <si>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</si>
  <si>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</si>
  <si>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</si>
  <si>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</si>
  <si>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</si>
  <si>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</si>
  <si>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</si>
  <si>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</si>
  <si>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</si>
  <si>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</si>
  <si>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</si>
  <si>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</si>
  <si>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BU043632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</si>
  <si>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</si>
  <si>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</si>
  <si>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</si>
  <si>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</si>
  <si>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</si>
  <si>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</si>
  <si>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</si>
  <si>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</si>
  <si>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</si>
  <si>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</si>
  <si>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</si>
  <si>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</si>
  <si>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</si>
  <si>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</si>
  <si>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</si>
  <si>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</si>
  <si>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</si>
  <si>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</si>
  <si>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</si>
  <si>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</si>
  <si>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</si>
  <si>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</si>
  <si>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</si>
  <si>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BU043692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</si>
  <si>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</si>
  <si>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</si>
  <si>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</si>
  <si>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</si>
  <si>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</si>
  <si>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</si>
  <si>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</si>
  <si>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</si>
  <si>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</si>
  <si>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</si>
  <si>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</si>
  <si>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</si>
  <si>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</si>
  <si>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</si>
  <si>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</si>
  <si>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</si>
  <si>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</si>
  <si>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</si>
  <si>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</si>
  <si>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</si>
  <si>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</si>
  <si>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</si>
  <si>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</si>
  <si>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</si>
  <si>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</si>
  <si>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</si>
  <si>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</si>
  <si>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</si>
  <si>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</si>
  <si>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</si>
  <si>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</si>
  <si>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</si>
  <si>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</si>
  <si>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</si>
  <si>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</si>
  <si>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</si>
  <si>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</si>
  <si>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</si>
  <si>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</si>
  <si>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</si>
  <si>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</si>
  <si>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BU06752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</si>
  <si>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</si>
  <si>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</si>
  <si>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</si>
  <si>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</si>
  <si>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</si>
  <si>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</si>
  <si>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</si>
  <si>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</si>
  <si>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</si>
  <si>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</si>
  <si>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</si>
  <si>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</si>
  <si>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</si>
  <si>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</si>
  <si>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</si>
  <si>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</si>
  <si>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</si>
  <si>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</si>
  <si>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</si>
  <si>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</si>
  <si>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</si>
  <si>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</si>
  <si>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</si>
  <si>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</si>
  <si>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</si>
  <si>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</si>
  <si>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</si>
  <si>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</si>
  <si>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</si>
  <si>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</si>
  <si>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</si>
  <si>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</si>
  <si>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</si>
  <si>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</si>
  <si>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</si>
  <si>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</si>
  <si>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</si>
  <si>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</si>
  <si>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</si>
  <si>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</si>
  <si>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</si>
  <si>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</si>
  <si>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</si>
  <si>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</si>
  <si>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</si>
  <si>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</si>
  <si>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</si>
  <si>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</si>
  <si>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</si>
  <si>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</si>
  <si>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</si>
  <si>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</si>
  <si>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</si>
  <si>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</si>
  <si>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</si>
  <si>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</si>
  <si>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</si>
  <si>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</si>
  <si>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</si>
  <si>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</si>
  <si>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</si>
  <si>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</si>
  <si>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</si>
  <si>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</si>
  <si>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</si>
  <si>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</si>
  <si>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</si>
  <si>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</si>
  <si>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</si>
  <si>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</si>
  <si>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</si>
  <si>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</si>
  <si>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</si>
  <si>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</si>
  <si>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</si>
  <si>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</si>
  <si>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</si>
  <si>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</si>
  <si>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</si>
  <si>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</si>
  <si>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</si>
  <si>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</si>
  <si>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</si>
  <si>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</si>
  <si>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</si>
  <si>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</si>
  <si>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BU043523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</si>
  <si>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</si>
  <si>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</si>
  <si>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</si>
  <si>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</si>
  <si>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</si>
  <si>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</si>
  <si>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</si>
  <si>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</si>
  <si>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</si>
  <si>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</si>
  <si>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</si>
  <si>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</si>
  <si>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</si>
  <si>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</si>
  <si>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</si>
  <si>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</si>
  <si>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</si>
  <si>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</si>
  <si>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</si>
  <si>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</si>
  <si>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</si>
  <si>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</si>
  <si>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</si>
  <si>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</si>
  <si>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</si>
  <si>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</si>
  <si>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</si>
  <si>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</si>
  <si>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</si>
  <si>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</si>
  <si>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</si>
  <si>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</si>
  <si>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</si>
  <si>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</si>
  <si>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</si>
  <si>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</si>
  <si>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</si>
  <si>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</si>
  <si>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</si>
  <si>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</si>
  <si>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</si>
  <si>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</si>
  <si>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</si>
  <si>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</si>
  <si>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</si>
  <si>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</si>
  <si>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</si>
  <si>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</si>
  <si>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</si>
  <si>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</si>
  <si>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</si>
  <si>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</si>
  <si>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</si>
  <si>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</si>
  <si>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</si>
  <si>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</si>
  <si>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</si>
  <si>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</si>
  <si>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</si>
  <si>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</si>
  <si>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BU043540</t>
  </si>
  <si>
    <t>00270BU043540</t>
  </si>
  <si>
    <t>00271HAW0063</t>
  </si>
  <si>
    <t>00272HAW0080</t>
  </si>
  <si>
    <t>00273HAW0066</t>
  </si>
  <si>
    <t>00274HAW0073</t>
  </si>
  <si>
    <t>BU043517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</si>
  <si>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</si>
  <si>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</si>
  <si>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</si>
  <si>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</si>
  <si>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</si>
  <si>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</si>
  <si>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</si>
  <si>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</si>
  <si>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</si>
  <si>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</si>
  <si>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</si>
  <si>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</si>
  <si>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</si>
  <si>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</si>
  <si>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</si>
  <si>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</si>
  <si>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</si>
  <si>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</si>
  <si>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</si>
  <si>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</si>
  <si>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</si>
  <si>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</si>
  <si>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</si>
  <si>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</si>
  <si>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</si>
  <si>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</si>
  <si>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</si>
  <si>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</si>
  <si>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</si>
  <si>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</si>
  <si>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BU043571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</si>
  <si>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</si>
  <si>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</si>
  <si>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</si>
  <si>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</si>
  <si>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</si>
  <si>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</si>
  <si>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</si>
  <si>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</si>
  <si>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</si>
  <si>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</si>
  <si>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</si>
  <si>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</si>
  <si>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</si>
  <si>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</si>
  <si>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</si>
  <si>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BU043576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</si>
  <si>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</si>
  <si>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</si>
  <si>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</si>
  <si>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</si>
  <si>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</si>
  <si>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</si>
  <si>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</si>
  <si>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</si>
  <si>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</si>
  <si>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</si>
  <si>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</si>
  <si>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</si>
  <si>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</si>
  <si>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</si>
  <si>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</si>
  <si>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</si>
  <si>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</si>
  <si>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</si>
  <si>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</si>
  <si>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</si>
  <si>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</si>
  <si>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</si>
  <si>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</si>
  <si>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</si>
  <si>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</si>
  <si>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</si>
  <si>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</si>
  <si>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</si>
  <si>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</si>
  <si>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</si>
  <si>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</si>
  <si>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</si>
  <si>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</si>
  <si>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</si>
  <si>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</si>
  <si>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</si>
  <si>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</si>
  <si>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</si>
  <si>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</si>
  <si>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</si>
  <si>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</si>
  <si>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BU043506</t>
  </si>
  <si>
    <t>00318BU043506</t>
  </si>
  <si>
    <t>BU04380</t>
  </si>
  <si>
    <t>00319BU04380</t>
  </si>
  <si>
    <t>YILHM0093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</si>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</sst>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dd\-mmm"/>
    <numFmt numFmtId="178" formatCode="&quot;$&quot;#,##0.00"/>
    <numFmt numFmtId="179" formatCode="_-&quot;$&quot;* #,##0.00_-;\-&quot;$&quot;* #,##0.00_-;_-&quot;$&quot;* &quot;-&quot;??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40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60325937681"/>
      <name val="Helvetica Neue (Body)"/>
      <charset val="134"/>
    </font>
    <font>
      <b/>
      <sz val="16"/>
      <color rgb="FF000000"/>
      <name val="Helvetica Neue"/>
      <charset val="134"/>
    </font>
    <font>
      <sz val="16"/>
      <color theme="1"/>
      <name val="Helvetica Neue"/>
      <charset val="134"/>
    </font>
    <font>
      <sz val="16"/>
      <color theme="9" tint="-0.25"/>
      <name val="Helvetica Neue"/>
      <charset val="134"/>
    </font>
    <font>
      <sz val="16"/>
      <color rgb="FF000000"/>
      <name val="Helvetica Neue"/>
      <charset val="134"/>
    </font>
    <font>
      <sz val="16"/>
      <color indexed="8"/>
      <name val="Helvetica Neue"/>
      <charset val="134"/>
      <scheme val="major"/>
    </font>
    <font>
      <sz val="16"/>
      <color indexed="8"/>
      <name val="Helvetica Neue (Body)"/>
      <charset val="134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6"/>
        <bgColor indexed="6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 style="thin">
        <color theme="3" tint="0.799920651875362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/>
      <diagonal/>
    </border>
    <border>
      <left/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/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0" fontId="35" fillId="0" borderId="0"/>
    <xf numFmtId="179" fontId="35" fillId="0" borderId="0" applyFont="0" applyFill="0" applyBorder="0" applyAlignment="0" applyProtection="0"/>
    <xf numFmtId="0" fontId="29" fillId="3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23" fillId="3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6" fillId="20" borderId="13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8" fillId="19" borderId="12" applyNumberFormat="0" applyFont="0" applyAlignment="0" applyProtection="0">
      <alignment vertical="center"/>
    </xf>
    <xf numFmtId="0" fontId="34" fillId="42" borderId="15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20" borderId="15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8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7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8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8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8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7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7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8" fontId="3" fillId="3" borderId="1" xfId="0" applyNumberFormat="1" applyFont="1" applyFill="1" applyBorder="1" applyAlignment="1">
      <alignment vertical="top"/>
    </xf>
    <xf numFmtId="178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8" fontId="5" fillId="0" borderId="1" xfId="0" applyNumberFormat="1" applyFont="1" applyBorder="1" applyAlignment="1">
      <alignment vertical="top"/>
    </xf>
    <xf numFmtId="177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8" fontId="3" fillId="9" borderId="1" xfId="0" applyNumberFormat="1" applyFont="1" applyFill="1" applyBorder="1" applyAlignment="1">
      <alignment vertical="top"/>
    </xf>
    <xf numFmtId="177" fontId="3" fillId="0" borderId="1" xfId="0" applyNumberFormat="1" applyFont="1" applyBorder="1" applyAlignment="1">
      <alignment horizontal="right" vertical="top"/>
    </xf>
    <xf numFmtId="177" fontId="3" fillId="3" borderId="1" xfId="0" applyNumberFormat="1" applyFont="1" applyFill="1" applyBorder="1" applyAlignment="1">
      <alignment horizontal="right" vertical="top"/>
    </xf>
    <xf numFmtId="177" fontId="5" fillId="0" borderId="1" xfId="0" applyNumberFormat="1" applyFont="1" applyBorder="1" applyAlignment="1">
      <alignment horizontal="right" vertical="top"/>
    </xf>
    <xf numFmtId="177" fontId="3" fillId="9" borderId="1" xfId="0" applyNumberFormat="1" applyFont="1" applyFill="1" applyBorder="1" applyAlignment="1">
      <alignment horizontal="right" vertical="top"/>
    </xf>
    <xf numFmtId="177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8" fontId="6" fillId="3" borderId="1" xfId="0" applyNumberFormat="1" applyFont="1" applyFill="1" applyBorder="1" applyAlignment="1">
      <alignment vertical="top"/>
    </xf>
    <xf numFmtId="178" fontId="6" fillId="9" borderId="1" xfId="0" applyNumberFormat="1" applyFont="1" applyFill="1" applyBorder="1" applyAlignment="1">
      <alignment vertical="top"/>
    </xf>
    <xf numFmtId="178" fontId="3" fillId="4" borderId="1" xfId="0" applyNumberFormat="1" applyFont="1" applyFill="1" applyBorder="1" applyAlignment="1">
      <alignment vertical="top"/>
    </xf>
    <xf numFmtId="177" fontId="3" fillId="6" borderId="1" xfId="0" applyNumberFormat="1" applyFont="1" applyFill="1" applyBorder="1" applyAlignment="1">
      <alignment vertical="top"/>
    </xf>
    <xf numFmtId="177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7" fontId="3" fillId="6" borderId="1" xfId="0" applyNumberFormat="1" applyFont="1" applyFill="1" applyBorder="1" applyAlignment="1">
      <alignment horizontal="right" vertical="top"/>
    </xf>
    <xf numFmtId="177" fontId="3" fillId="10" borderId="1" xfId="0" applyNumberFormat="1" applyFont="1" applyFill="1" applyBorder="1" applyAlignment="1">
      <alignment horizontal="right" vertical="top"/>
    </xf>
    <xf numFmtId="178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7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8" fontId="3" fillId="0" borderId="2" xfId="0" applyNumberFormat="1" applyFont="1" applyFill="1" applyBorder="1" applyAlignment="1" applyProtection="1">
      <alignment vertical="top"/>
    </xf>
    <xf numFmtId="178" fontId="3" fillId="0" borderId="3" xfId="0" applyNumberFormat="1" applyFont="1" applyFill="1" applyBorder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8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horizontal="left" vertical="center"/>
    </xf>
    <xf numFmtId="0" fontId="8" fillId="6" borderId="0" xfId="0" applyNumberFormat="1" applyFont="1" applyFill="1" applyAlignment="1">
      <alignment vertical="top"/>
    </xf>
    <xf numFmtId="0" fontId="8" fillId="0" borderId="0" xfId="0" applyNumberFormat="1" applyFont="1" applyAlignment="1">
      <alignment vertical="top"/>
    </xf>
    <xf numFmtId="0" fontId="9" fillId="12" borderId="0" xfId="0" applyNumberFormat="1" applyFont="1" applyFill="1" applyAlignment="1">
      <alignment vertical="top"/>
    </xf>
    <xf numFmtId="0" fontId="8" fillId="12" borderId="0" xfId="0" applyNumberFormat="1" applyFont="1" applyFill="1">
      <alignment vertical="top" wrapText="1"/>
    </xf>
    <xf numFmtId="0" fontId="8" fillId="12" borderId="0" xfId="0" applyNumberFormat="1" applyFont="1" applyFill="1" applyAlignment="1">
      <alignment vertical="top"/>
    </xf>
    <xf numFmtId="178" fontId="8" fillId="0" borderId="0" xfId="0" applyNumberFormat="1" applyFont="1" applyAlignment="1">
      <alignment vertical="top"/>
    </xf>
    <xf numFmtId="178" fontId="8" fillId="12" borderId="0" xfId="0" applyNumberFormat="1" applyFont="1" applyFill="1" applyAlignment="1">
      <alignment vertical="top"/>
    </xf>
    <xf numFmtId="176" fontId="8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8" fontId="10" fillId="6" borderId="6" xfId="0" applyNumberFormat="1" applyFont="1" applyFill="1" applyBorder="1" applyAlignment="1">
      <alignment horizontal="left" vertical="center" wrapText="1"/>
    </xf>
    <xf numFmtId="178" fontId="10" fillId="3" borderId="6" xfId="0" applyNumberFormat="1" applyFont="1" applyFill="1" applyBorder="1" applyAlignment="1">
      <alignment horizontal="left" vertical="center" wrapText="1"/>
    </xf>
    <xf numFmtId="178" fontId="11" fillId="0" borderId="7" xfId="0" applyNumberFormat="1" applyFont="1" applyFill="1" applyBorder="1" applyAlignment="1">
      <alignment vertical="top"/>
    </xf>
    <xf numFmtId="49" fontId="10" fillId="12" borderId="6" xfId="0" applyNumberFormat="1" applyFont="1" applyFill="1" applyBorder="1" applyAlignment="1">
      <alignment horizontal="left" vertical="center" wrapText="1"/>
    </xf>
    <xf numFmtId="178" fontId="8" fillId="6" borderId="7" xfId="0" applyNumberFormat="1" applyFont="1" applyFill="1" applyBorder="1" applyAlignment="1" applyProtection="1">
      <alignment vertical="top"/>
    </xf>
    <xf numFmtId="178" fontId="8" fillId="13" borderId="7" xfId="0" applyNumberFormat="1" applyFont="1" applyFill="1" applyBorder="1" applyAlignment="1">
      <alignment vertical="top"/>
    </xf>
    <xf numFmtId="178" fontId="12" fillId="12" borderId="7" xfId="0" applyNumberFormat="1" applyFont="1" applyFill="1" applyBorder="1" applyAlignment="1">
      <alignment vertical="top"/>
    </xf>
    <xf numFmtId="178" fontId="8" fillId="14" borderId="7" xfId="0" applyNumberFormat="1" applyFont="1" applyFill="1" applyBorder="1" applyAlignment="1" applyProtection="1">
      <alignment vertical="top"/>
    </xf>
    <xf numFmtId="178" fontId="13" fillId="6" borderId="7" xfId="0" applyNumberFormat="1" applyFont="1" applyFill="1" applyBorder="1" applyAlignment="1" applyProtection="1">
      <alignment vertical="top"/>
    </xf>
    <xf numFmtId="178" fontId="13" fillId="14" borderId="7" xfId="0" applyNumberFormat="1" applyFont="1" applyFill="1" applyBorder="1" applyAlignment="1" applyProtection="1">
      <alignment vertical="top"/>
    </xf>
    <xf numFmtId="49" fontId="10" fillId="3" borderId="6" xfId="0" applyNumberFormat="1" applyFont="1" applyFill="1" applyBorder="1" applyAlignment="1">
      <alignment horizontal="left" vertical="center" wrapText="1"/>
    </xf>
    <xf numFmtId="178" fontId="14" fillId="15" borderId="7" xfId="0" applyNumberFormat="1" applyFont="1" applyFill="1" applyBorder="1" applyAlignment="1" applyProtection="1">
      <alignment vertical="top" wrapText="1"/>
    </xf>
    <xf numFmtId="178" fontId="14" fillId="15" borderId="7" xfId="0" applyNumberFormat="1" applyFont="1" applyFill="1" applyBorder="1" applyAlignment="1" applyProtection="1">
      <alignment vertical="top"/>
    </xf>
    <xf numFmtId="178" fontId="8" fillId="0" borderId="7" xfId="0" applyNumberFormat="1" applyFont="1" applyBorder="1" applyAlignment="1">
      <alignment vertical="top"/>
    </xf>
    <xf numFmtId="178" fontId="14" fillId="15" borderId="7" xfId="0" applyNumberFormat="1" applyFont="1" applyFill="1" applyBorder="1" applyProtection="1">
      <alignment vertical="top" wrapText="1"/>
    </xf>
    <xf numFmtId="178" fontId="14" fillId="15" borderId="7" xfId="0" applyNumberFormat="1" applyFont="1" applyFill="1" applyBorder="1" applyAlignment="1">
      <alignment vertical="top" wrapText="1"/>
    </xf>
    <xf numFmtId="0" fontId="10" fillId="12" borderId="6" xfId="0" applyNumberFormat="1" applyFont="1" applyFill="1" applyBorder="1" applyAlignment="1">
      <alignment horizontal="left" vertical="center" wrapText="1"/>
    </xf>
    <xf numFmtId="0" fontId="10" fillId="3" borderId="6" xfId="0" applyNumberFormat="1" applyFont="1" applyFill="1" applyBorder="1" applyAlignment="1">
      <alignment horizontal="left" vertical="center" wrapText="1"/>
    </xf>
    <xf numFmtId="178" fontId="14" fillId="0" borderId="7" xfId="0" applyNumberFormat="1" applyFont="1" applyBorder="1" applyAlignment="1">
      <alignment vertical="top"/>
    </xf>
    <xf numFmtId="0" fontId="8" fillId="12" borderId="7" xfId="0" applyNumberFormat="1" applyFont="1" applyFill="1" applyBorder="1" applyAlignment="1" applyProtection="1">
      <alignment vertical="top"/>
    </xf>
    <xf numFmtId="0" fontId="8" fillId="0" borderId="8" xfId="0" applyNumberFormat="1" applyFont="1" applyBorder="1" applyAlignment="1">
      <alignment vertical="top"/>
    </xf>
    <xf numFmtId="0" fontId="15" fillId="0" borderId="7" xfId="0" applyNumberFormat="1" applyFont="1" applyBorder="1" applyAlignment="1">
      <alignment vertical="top"/>
    </xf>
    <xf numFmtId="0" fontId="8" fillId="0" borderId="7" xfId="0" applyNumberFormat="1" applyFont="1" applyBorder="1" applyAlignment="1">
      <alignment vertical="top"/>
    </xf>
    <xf numFmtId="0" fontId="8" fillId="12" borderId="7" xfId="0" applyNumberFormat="1" applyFont="1" applyFill="1" applyBorder="1" applyAlignment="1">
      <alignment vertical="top"/>
    </xf>
    <xf numFmtId="178" fontId="10" fillId="12" borderId="6" xfId="0" applyNumberFormat="1" applyFont="1" applyFill="1" applyBorder="1" applyAlignment="1">
      <alignment horizontal="left" vertical="center" wrapText="1"/>
    </xf>
    <xf numFmtId="178" fontId="8" fillId="12" borderId="7" xfId="0" applyNumberFormat="1" applyFont="1" applyFill="1" applyBorder="1" applyAlignment="1">
      <alignment vertical="top"/>
    </xf>
    <xf numFmtId="176" fontId="10" fillId="3" borderId="6" xfId="0" applyNumberFormat="1" applyFont="1" applyFill="1" applyBorder="1" applyAlignment="1">
      <alignment horizontal="left" vertical="center" wrapText="1"/>
    </xf>
    <xf numFmtId="49" fontId="8" fillId="0" borderId="7" xfId="0" applyNumberFormat="1" applyFont="1" applyBorder="1" applyAlignment="1">
      <alignment vertical="top"/>
    </xf>
    <xf numFmtId="0" fontId="16" fillId="0" borderId="0" xfId="0" applyNumberFormat="1" applyFont="1" applyAlignment="1">
      <alignment horizontal="left" vertical="center"/>
    </xf>
    <xf numFmtId="0" fontId="8" fillId="0" borderId="0" xfId="0" applyNumberFormat="1" applyFont="1" applyBorder="1" applyAlignment="1">
      <alignment vertical="top"/>
    </xf>
  </cellXfs>
  <cellStyles count="52">
    <cellStyle name="Normal" xfId="0" builtinId="0"/>
    <cellStyle name="Normal 2" xfId="1"/>
    <cellStyle name="Currency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fill>
        <patternFill patternType="solid">
          <bgColor theme="0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1"/>
        <i val="0"/>
        <strike val="0"/>
        <u val="none"/>
        <sz val="16"/>
        <color rgb="FF000000"/>
      </font>
      <numFmt numFmtId="178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theme="1"/>
      </font>
      <numFmt numFmtId="178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8" formatCode="&quot;$&quot;#,##0.00"/>
      <fill>
        <patternFill patternType="solid">
          <fgColor theme="4" tint="0.799951170384838"/>
          <bgColor theme="6" tint="0.599993896298105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8" formatCode="&quot;$&quot;#,##0.00"/>
      <fill>
        <patternFill patternType="solid">
          <fgColor theme="4" tint="0.799951170384838"/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8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1454817346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strike val="0"/>
        <u val="none"/>
        <sz val="9"/>
      </font>
      <border>
        <left/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8" formatCode="&quot;$&quot;#,##0.00"/>
      <border>
        <left style="thin">
          <color theme="3" tint="0.799951170384838"/>
        </left>
        <right/>
        <top style="thin">
          <color theme="3" tint="0.799951170384838"/>
        </top>
        <bottom style="thin">
          <color theme="3" tint="0.799951170384838"/>
        </bottom>
      </border>
    </dxf>
    <dxf>
      <font>
        <color rgb="FF9C5700"/>
      </font>
      <fill>
        <patternFill patternType="solid">
          <bgColor rgb="FFFFEB9C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22</xdr:row>
      <xdr:rowOff>245745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717040" y="1016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STOCK" displayName="STOCK" ref="A1:AD62" totalsRowShown="0">
  <autoFilter ref="A1:AD62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3"/>
    <tableColumn id="1" name="Detalle de compra" dataDxfId="34"/>
    <tableColumn id="2" name="Nombre del Cliente" dataDxfId="35"/>
    <tableColumn id="16" name="Nombre del Gestor" dataDxfId="36"/>
    <tableColumn id="3" name="Código del producto Vendido" dataDxfId="37"/>
    <tableColumn id="4" name="Descripcion" dataDxfId="38"/>
    <tableColumn id="5" name="Cantidad" dataDxfId="39"/>
    <tableColumn id="6" name="Precio Venta" dataDxfId="40"/>
    <tableColumn id="9" name="Total" dataDxfId="41"/>
    <tableColumn id="17" name="Comisión 10%" dataDxfId="42"/>
    <tableColumn id="7" name="Costo SIN Comision" dataDxfId="43"/>
    <tableColumn id="8" name="Ganancia" dataDxfId="44"/>
    <tableColumn id="11" name="Observaciones" dataDxfId="4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T62"/>
  <sheetViews>
    <sheetView showGridLines="0" tabSelected="1" zoomScale="66" zoomScaleNormal="66" workbookViewId="0">
      <pane ySplit="1" topLeftCell="A59" activePane="bottomLeft" state="frozen"/>
      <selection/>
      <selection pane="bottomLeft" activeCell="A64" sqref="A64"/>
    </sheetView>
  </sheetViews>
  <sheetFormatPr defaultColWidth="8" defaultRowHeight="80" customHeight="1"/>
  <cols>
    <col min="1" max="1" width="169" style="58" customWidth="1"/>
    <col min="2" max="2" width="118" style="59" customWidth="1"/>
    <col min="3" max="3" width="184" style="59" customWidth="1"/>
    <col min="4" max="4" width="256" style="60" customWidth="1"/>
    <col min="5" max="5" width="258" style="61" customWidth="1"/>
    <col min="6" max="6" width="209" style="61" customWidth="1"/>
    <col min="7" max="7" width="107" style="59" customWidth="1"/>
    <col min="8" max="8" width="113" style="59" customWidth="1"/>
    <col min="9" max="9" width="121" style="59" customWidth="1"/>
    <col min="10" max="10" width="169.75" style="62" customWidth="1"/>
    <col min="11" max="12" width="113" style="59" customWidth="1"/>
    <col min="13" max="13" width="119" style="59" customWidth="1"/>
    <col min="14" max="14" width="173" style="59" customWidth="1"/>
    <col min="15" max="15" width="100" style="63" customWidth="1"/>
    <col min="16" max="16" width="120" style="64" customWidth="1"/>
    <col min="17" max="17" width="70" style="59" customWidth="1"/>
    <col min="18" max="18" width="156" style="59" customWidth="1"/>
    <col min="19" max="19" width="150" style="63" customWidth="1"/>
    <col min="20" max="20" width="129" style="63" customWidth="1"/>
    <col min="21" max="21" width="155" style="65" customWidth="1"/>
    <col min="22" max="22" width="102" style="64" customWidth="1"/>
    <col min="23" max="23" width="118" style="63" customWidth="1"/>
    <col min="24" max="24" width="151" style="63" customWidth="1"/>
    <col min="25" max="25" width="213" style="66" customWidth="1"/>
    <col min="26" max="26" width="76" style="59" customWidth="1"/>
    <col min="27" max="28" width="70" style="59" customWidth="1"/>
    <col min="29" max="29" width="122" style="59" customWidth="1"/>
    <col min="30" max="46" width="8" style="59"/>
    <col min="47" max="16384" width="8" style="67"/>
  </cols>
  <sheetData>
    <row r="1" s="57" customFormat="1" customHeight="1" spans="1:46">
      <c r="A1" s="68" t="s">
        <v>0</v>
      </c>
      <c r="B1" s="69" t="s">
        <v>1</v>
      </c>
      <c r="C1" s="70" t="s">
        <v>2</v>
      </c>
      <c r="D1" s="71" t="s">
        <v>3</v>
      </c>
      <c r="E1" s="71" t="s">
        <v>4</v>
      </c>
      <c r="F1" s="71" t="s">
        <v>5</v>
      </c>
      <c r="G1" s="78" t="s">
        <v>6</v>
      </c>
      <c r="H1" s="78" t="s">
        <v>7</v>
      </c>
      <c r="I1" s="69" t="s">
        <v>8</v>
      </c>
      <c r="J1" s="84" t="s">
        <v>9</v>
      </c>
      <c r="K1" s="85" t="s">
        <v>10</v>
      </c>
      <c r="L1" s="85" t="s">
        <v>11</v>
      </c>
      <c r="M1" s="78" t="s">
        <v>12</v>
      </c>
      <c r="N1" s="69" t="s">
        <v>13</v>
      </c>
      <c r="O1" s="69" t="s">
        <v>14</v>
      </c>
      <c r="P1" s="92" t="s">
        <v>15</v>
      </c>
      <c r="Q1" s="85" t="s">
        <v>16</v>
      </c>
      <c r="R1" s="69" t="s">
        <v>17</v>
      </c>
      <c r="S1" s="69" t="s">
        <v>18</v>
      </c>
      <c r="T1" s="69" t="s">
        <v>19</v>
      </c>
      <c r="U1" s="94" t="s">
        <v>20</v>
      </c>
      <c r="V1" s="92" t="s">
        <v>21</v>
      </c>
      <c r="W1" s="69" t="s">
        <v>22</v>
      </c>
      <c r="X1" s="69" t="s">
        <v>23</v>
      </c>
      <c r="Y1" s="78" t="s">
        <v>24</v>
      </c>
      <c r="Z1" s="69" t="s">
        <v>25</v>
      </c>
      <c r="AA1" s="69" t="s">
        <v>26</v>
      </c>
      <c r="AB1" s="69" t="s">
        <v>27</v>
      </c>
      <c r="AC1" s="69" t="s">
        <v>28</v>
      </c>
      <c r="AD1" s="96" t="s">
        <v>29</v>
      </c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</row>
    <row r="2" customHeight="1" spans="1:30">
      <c r="A2" s="72" t="s">
        <v>30</v>
      </c>
      <c r="B2" s="73"/>
      <c r="C2" s="70" t="s">
        <v>2</v>
      </c>
      <c r="D2" s="74" t="s">
        <v>31</v>
      </c>
      <c r="E2" s="79" t="s">
        <v>32</v>
      </c>
      <c r="F2" s="80" t="s">
        <v>33</v>
      </c>
      <c r="G2" s="81"/>
      <c r="H2" s="81">
        <v>25</v>
      </c>
      <c r="I2" s="86"/>
      <c r="J2" s="87">
        <v>1</v>
      </c>
      <c r="K2" s="88">
        <v>1</v>
      </c>
      <c r="L2" s="89">
        <f>STOCK[[#This Row],[Entradas]]-STOCK[[#This Row],[Salidas]]</f>
        <v>0</v>
      </c>
      <c r="M2" s="81"/>
      <c r="N2" s="81"/>
      <c r="O2" s="81"/>
      <c r="P2" s="93"/>
      <c r="Q2" s="90"/>
      <c r="R2" s="81"/>
      <c r="S2" s="81"/>
      <c r="T2" s="81"/>
      <c r="U2" s="81"/>
      <c r="V2" s="93">
        <f>H2</f>
        <v>25</v>
      </c>
      <c r="W2" s="81"/>
      <c r="X2" s="81"/>
      <c r="Y2" s="95"/>
      <c r="Z2" s="81"/>
      <c r="AA2" s="81"/>
      <c r="AB2" s="81"/>
      <c r="AC2" s="81"/>
      <c r="AD2" s="97"/>
    </row>
    <row r="3" customHeight="1" spans="1:30">
      <c r="A3" s="72" t="s">
        <v>34</v>
      </c>
      <c r="B3" s="73"/>
      <c r="C3" s="70" t="s">
        <v>2</v>
      </c>
      <c r="D3" s="74" t="s">
        <v>31</v>
      </c>
      <c r="E3" s="79" t="s">
        <v>32</v>
      </c>
      <c r="F3" s="80" t="s">
        <v>35</v>
      </c>
      <c r="G3" s="81"/>
      <c r="H3" s="81">
        <v>25</v>
      </c>
      <c r="I3" s="86"/>
      <c r="J3" s="87">
        <v>1</v>
      </c>
      <c r="K3" s="90">
        <v>0</v>
      </c>
      <c r="L3" s="89">
        <f>STOCK[[#This Row],[Entradas]]-STOCK[[#This Row],[Salidas]]</f>
        <v>1</v>
      </c>
      <c r="M3" s="81"/>
      <c r="N3" s="81"/>
      <c r="O3" s="81"/>
      <c r="P3" s="93"/>
      <c r="Q3" s="90"/>
      <c r="R3" s="81"/>
      <c r="S3" s="81"/>
      <c r="T3" s="81"/>
      <c r="U3" s="81"/>
      <c r="V3" s="93">
        <f t="shared" ref="V3:V34" si="0">H3</f>
        <v>25</v>
      </c>
      <c r="W3" s="81"/>
      <c r="X3" s="81"/>
      <c r="Y3" s="95"/>
      <c r="Z3" s="81"/>
      <c r="AA3" s="81"/>
      <c r="AB3" s="81"/>
      <c r="AC3" s="81"/>
      <c r="AD3" s="97"/>
    </row>
    <row r="4" customHeight="1" spans="1:30">
      <c r="A4" s="72" t="s">
        <v>36</v>
      </c>
      <c r="B4" s="73"/>
      <c r="C4" s="70" t="s">
        <v>2</v>
      </c>
      <c r="D4" s="74" t="s">
        <v>31</v>
      </c>
      <c r="E4" s="79" t="s">
        <v>37</v>
      </c>
      <c r="F4" s="80" t="s">
        <v>38</v>
      </c>
      <c r="G4" s="81"/>
      <c r="H4" s="81">
        <v>25</v>
      </c>
      <c r="I4" s="86"/>
      <c r="J4" s="87">
        <v>1</v>
      </c>
      <c r="K4" s="88">
        <v>0</v>
      </c>
      <c r="L4" s="89">
        <f>STOCK[[#This Row],[Entradas]]-STOCK[[#This Row],[Salidas]]</f>
        <v>1</v>
      </c>
      <c r="M4" s="81"/>
      <c r="N4" s="81"/>
      <c r="O4" s="81"/>
      <c r="P4" s="93"/>
      <c r="Q4" s="90"/>
      <c r="R4" s="81"/>
      <c r="S4" s="81"/>
      <c r="T4" s="81"/>
      <c r="U4" s="81"/>
      <c r="V4" s="93">
        <f t="shared" si="0"/>
        <v>25</v>
      </c>
      <c r="W4" s="81"/>
      <c r="X4" s="81"/>
      <c r="Y4" s="95"/>
      <c r="Z4" s="81"/>
      <c r="AA4" s="81"/>
      <c r="AB4" s="81"/>
      <c r="AC4" s="81"/>
      <c r="AD4" s="97"/>
    </row>
    <row r="5" customHeight="1" spans="1:30">
      <c r="A5" s="72" t="s">
        <v>39</v>
      </c>
      <c r="B5" s="73"/>
      <c r="C5" s="70" t="s">
        <v>2</v>
      </c>
      <c r="D5" s="74" t="s">
        <v>31</v>
      </c>
      <c r="E5" s="79" t="s">
        <v>40</v>
      </c>
      <c r="F5" s="80" t="s">
        <v>33</v>
      </c>
      <c r="G5" s="81"/>
      <c r="H5" s="81">
        <v>25</v>
      </c>
      <c r="I5" s="86"/>
      <c r="J5" s="87">
        <v>1</v>
      </c>
      <c r="K5" s="90">
        <v>0</v>
      </c>
      <c r="L5" s="89">
        <f>STOCK[[#This Row],[Entradas]]-STOCK[[#This Row],[Salidas]]</f>
        <v>1</v>
      </c>
      <c r="M5" s="81"/>
      <c r="N5" s="81"/>
      <c r="O5" s="81"/>
      <c r="P5" s="93"/>
      <c r="Q5" s="90"/>
      <c r="R5" s="81"/>
      <c r="S5" s="81"/>
      <c r="T5" s="81"/>
      <c r="U5" s="81"/>
      <c r="V5" s="93">
        <f t="shared" si="0"/>
        <v>25</v>
      </c>
      <c r="W5" s="81"/>
      <c r="X5" s="81"/>
      <c r="Y5" s="95"/>
      <c r="Z5" s="81"/>
      <c r="AA5" s="81"/>
      <c r="AB5" s="81"/>
      <c r="AC5" s="81"/>
      <c r="AD5" s="97"/>
    </row>
    <row r="6" customHeight="1" spans="1:30">
      <c r="A6" s="72" t="s">
        <v>41</v>
      </c>
      <c r="B6" s="73"/>
      <c r="C6" s="70" t="s">
        <v>2</v>
      </c>
      <c r="D6" s="74" t="s">
        <v>31</v>
      </c>
      <c r="E6" s="79" t="s">
        <v>42</v>
      </c>
      <c r="F6" s="80" t="s">
        <v>35</v>
      </c>
      <c r="G6" s="81"/>
      <c r="H6" s="81">
        <v>25</v>
      </c>
      <c r="I6" s="86"/>
      <c r="J6" s="87">
        <v>1</v>
      </c>
      <c r="K6" s="88">
        <v>0</v>
      </c>
      <c r="L6" s="89">
        <f>STOCK[[#This Row],[Entradas]]-STOCK[[#This Row],[Salidas]]</f>
        <v>1</v>
      </c>
      <c r="M6" s="81"/>
      <c r="N6" s="81"/>
      <c r="O6" s="81"/>
      <c r="P6" s="93"/>
      <c r="Q6" s="90"/>
      <c r="R6" s="81"/>
      <c r="S6" s="81"/>
      <c r="T6" s="81"/>
      <c r="U6" s="81"/>
      <c r="V6" s="93">
        <f t="shared" si="0"/>
        <v>25</v>
      </c>
      <c r="W6" s="81"/>
      <c r="X6" s="81"/>
      <c r="Y6" s="95"/>
      <c r="Z6" s="81"/>
      <c r="AA6" s="81"/>
      <c r="AB6" s="81"/>
      <c r="AC6" s="81"/>
      <c r="AD6" s="97"/>
    </row>
    <row r="7" customHeight="1" spans="1:30">
      <c r="A7" s="72" t="s">
        <v>43</v>
      </c>
      <c r="B7" s="73"/>
      <c r="C7" s="70" t="s">
        <v>2</v>
      </c>
      <c r="D7" s="74" t="s">
        <v>31</v>
      </c>
      <c r="E7" s="79" t="s">
        <v>44</v>
      </c>
      <c r="F7" s="80" t="s">
        <v>33</v>
      </c>
      <c r="G7" s="81"/>
      <c r="H7" s="81">
        <v>25</v>
      </c>
      <c r="I7" s="86"/>
      <c r="J7" s="87">
        <v>9</v>
      </c>
      <c r="K7" s="90">
        <v>1</v>
      </c>
      <c r="L7" s="89">
        <f>STOCK[[#This Row],[Entradas]]-STOCK[[#This Row],[Salidas]]</f>
        <v>8</v>
      </c>
      <c r="M7" s="81"/>
      <c r="N7" s="81"/>
      <c r="O7" s="81"/>
      <c r="P7" s="93"/>
      <c r="Q7" s="90"/>
      <c r="R7" s="81"/>
      <c r="S7" s="81"/>
      <c r="T7" s="81"/>
      <c r="U7" s="81"/>
      <c r="V7" s="93">
        <f t="shared" si="0"/>
        <v>25</v>
      </c>
      <c r="W7" s="81"/>
      <c r="X7" s="81"/>
      <c r="Y7" s="95"/>
      <c r="Z7" s="81"/>
      <c r="AA7" s="81"/>
      <c r="AB7" s="81"/>
      <c r="AC7" s="81"/>
      <c r="AD7" s="97"/>
    </row>
    <row r="8" customHeight="1" spans="1:30">
      <c r="A8" s="72" t="s">
        <v>45</v>
      </c>
      <c r="B8" s="73"/>
      <c r="C8" s="70" t="s">
        <v>2</v>
      </c>
      <c r="D8" s="74" t="s">
        <v>31</v>
      </c>
      <c r="E8" s="79" t="s">
        <v>44</v>
      </c>
      <c r="F8" s="80" t="s">
        <v>46</v>
      </c>
      <c r="G8" s="81"/>
      <c r="H8" s="81">
        <v>25</v>
      </c>
      <c r="I8" s="86"/>
      <c r="J8" s="87">
        <v>1</v>
      </c>
      <c r="K8" s="88">
        <v>1</v>
      </c>
      <c r="L8" s="89">
        <f>STOCK[[#This Row],[Entradas]]-STOCK[[#This Row],[Salidas]]</f>
        <v>0</v>
      </c>
      <c r="M8" s="81"/>
      <c r="N8" s="81"/>
      <c r="O8" s="81"/>
      <c r="P8" s="93"/>
      <c r="Q8" s="90"/>
      <c r="R8" s="81"/>
      <c r="S8" s="81"/>
      <c r="T8" s="81"/>
      <c r="U8" s="81"/>
      <c r="V8" s="93">
        <f t="shared" si="0"/>
        <v>25</v>
      </c>
      <c r="W8" s="81"/>
      <c r="X8" s="81"/>
      <c r="Y8" s="95"/>
      <c r="Z8" s="81"/>
      <c r="AA8" s="81"/>
      <c r="AB8" s="81"/>
      <c r="AC8" s="81"/>
      <c r="AD8" s="97"/>
    </row>
    <row r="9" customHeight="1" spans="1:30">
      <c r="A9" s="72" t="s">
        <v>47</v>
      </c>
      <c r="B9" s="73"/>
      <c r="C9" s="70" t="s">
        <v>2</v>
      </c>
      <c r="D9" s="74" t="s">
        <v>31</v>
      </c>
      <c r="E9" s="79" t="s">
        <v>48</v>
      </c>
      <c r="F9" s="80" t="s">
        <v>33</v>
      </c>
      <c r="G9" s="81"/>
      <c r="H9" s="81">
        <v>25</v>
      </c>
      <c r="I9" s="86"/>
      <c r="J9" s="87">
        <v>1</v>
      </c>
      <c r="K9" s="90">
        <v>0</v>
      </c>
      <c r="L9" s="89">
        <f>STOCK[[#This Row],[Entradas]]-STOCK[[#This Row],[Salidas]]</f>
        <v>1</v>
      </c>
      <c r="M9" s="81"/>
      <c r="N9" s="81"/>
      <c r="O9" s="81"/>
      <c r="P9" s="93"/>
      <c r="Q9" s="90"/>
      <c r="R9" s="81"/>
      <c r="S9" s="81"/>
      <c r="T9" s="81"/>
      <c r="U9" s="81"/>
      <c r="V9" s="93">
        <f t="shared" si="0"/>
        <v>25</v>
      </c>
      <c r="W9" s="81"/>
      <c r="X9" s="81"/>
      <c r="Y9" s="95"/>
      <c r="Z9" s="81"/>
      <c r="AA9" s="81"/>
      <c r="AB9" s="81"/>
      <c r="AC9" s="81"/>
      <c r="AD9" s="97"/>
    </row>
    <row r="10" customHeight="1" spans="1:30">
      <c r="A10" s="72" t="s">
        <v>49</v>
      </c>
      <c r="B10" s="73"/>
      <c r="C10" s="70" t="s">
        <v>2</v>
      </c>
      <c r="D10" s="74" t="s">
        <v>50</v>
      </c>
      <c r="E10" s="79" t="s">
        <v>51</v>
      </c>
      <c r="F10" s="80" t="s">
        <v>46</v>
      </c>
      <c r="G10" s="81"/>
      <c r="H10" s="81">
        <v>30</v>
      </c>
      <c r="I10" s="86"/>
      <c r="J10" s="87">
        <v>1</v>
      </c>
      <c r="K10" s="88">
        <v>0</v>
      </c>
      <c r="L10" s="89">
        <f>STOCK[[#This Row],[Entradas]]-STOCK[[#This Row],[Salidas]]</f>
        <v>1</v>
      </c>
      <c r="M10" s="81"/>
      <c r="N10" s="81"/>
      <c r="O10" s="81"/>
      <c r="P10" s="93"/>
      <c r="Q10" s="90"/>
      <c r="R10" s="81"/>
      <c r="S10" s="81"/>
      <c r="T10" s="81"/>
      <c r="U10" s="81"/>
      <c r="V10" s="93">
        <f t="shared" si="0"/>
        <v>30</v>
      </c>
      <c r="W10" s="81"/>
      <c r="X10" s="81"/>
      <c r="Y10" s="95"/>
      <c r="Z10" s="81"/>
      <c r="AA10" s="81"/>
      <c r="AB10" s="81"/>
      <c r="AC10" s="81"/>
      <c r="AD10" s="97"/>
    </row>
    <row r="11" customHeight="1" spans="1:30">
      <c r="A11" s="72" t="s">
        <v>52</v>
      </c>
      <c r="B11" s="73"/>
      <c r="C11" s="70" t="s">
        <v>2</v>
      </c>
      <c r="D11" s="74" t="s">
        <v>50</v>
      </c>
      <c r="E11" s="79" t="s">
        <v>53</v>
      </c>
      <c r="F11" s="80" t="s">
        <v>54</v>
      </c>
      <c r="G11" s="81"/>
      <c r="H11" s="81">
        <v>35</v>
      </c>
      <c r="I11" s="86"/>
      <c r="J11" s="87">
        <v>1</v>
      </c>
      <c r="K11" s="90">
        <v>0</v>
      </c>
      <c r="L11" s="89">
        <f>STOCK[[#This Row],[Entradas]]-STOCK[[#This Row],[Salidas]]</f>
        <v>1</v>
      </c>
      <c r="M11" s="81"/>
      <c r="N11" s="81"/>
      <c r="O11" s="81"/>
      <c r="P11" s="93"/>
      <c r="Q11" s="90"/>
      <c r="R11" s="81"/>
      <c r="S11" s="81"/>
      <c r="T11" s="81"/>
      <c r="U11" s="81"/>
      <c r="V11" s="93">
        <f t="shared" si="0"/>
        <v>35</v>
      </c>
      <c r="W11" s="81"/>
      <c r="X11" s="81"/>
      <c r="Y11" s="95"/>
      <c r="Z11" s="81"/>
      <c r="AA11" s="81"/>
      <c r="AB11" s="81"/>
      <c r="AC11" s="81"/>
      <c r="AD11" s="97"/>
    </row>
    <row r="12" customHeight="1" spans="1:30">
      <c r="A12" s="72" t="s">
        <v>55</v>
      </c>
      <c r="B12" s="73"/>
      <c r="C12" s="70" t="s">
        <v>2</v>
      </c>
      <c r="D12" s="74" t="s">
        <v>31</v>
      </c>
      <c r="E12" s="79" t="s">
        <v>56</v>
      </c>
      <c r="F12" s="80" t="s">
        <v>46</v>
      </c>
      <c r="G12" s="81"/>
      <c r="H12" s="81">
        <v>25</v>
      </c>
      <c r="I12" s="86"/>
      <c r="J12" s="87">
        <v>2</v>
      </c>
      <c r="K12" s="88">
        <v>0</v>
      </c>
      <c r="L12" s="89">
        <f>STOCK[[#This Row],[Entradas]]-STOCK[[#This Row],[Salidas]]</f>
        <v>2</v>
      </c>
      <c r="M12" s="81"/>
      <c r="N12" s="81"/>
      <c r="O12" s="81"/>
      <c r="P12" s="93"/>
      <c r="Q12" s="90"/>
      <c r="R12" s="81"/>
      <c r="S12" s="81"/>
      <c r="T12" s="81"/>
      <c r="U12" s="81"/>
      <c r="V12" s="93">
        <f t="shared" si="0"/>
        <v>25</v>
      </c>
      <c r="W12" s="81"/>
      <c r="X12" s="81"/>
      <c r="Y12" s="95"/>
      <c r="Z12" s="81"/>
      <c r="AA12" s="81"/>
      <c r="AB12" s="81"/>
      <c r="AC12" s="81"/>
      <c r="AD12" s="97"/>
    </row>
    <row r="13" customHeight="1" spans="1:30">
      <c r="A13" s="72" t="s">
        <v>57</v>
      </c>
      <c r="B13" s="73"/>
      <c r="C13" s="70" t="s">
        <v>2</v>
      </c>
      <c r="D13" s="74" t="s">
        <v>31</v>
      </c>
      <c r="E13" s="79" t="s">
        <v>58</v>
      </c>
      <c r="F13" s="80" t="s">
        <v>59</v>
      </c>
      <c r="G13" s="81"/>
      <c r="H13" s="81">
        <v>25</v>
      </c>
      <c r="I13" s="86"/>
      <c r="J13" s="87">
        <v>1</v>
      </c>
      <c r="K13" s="90">
        <v>0</v>
      </c>
      <c r="L13" s="89">
        <f>STOCK[[#This Row],[Entradas]]-STOCK[[#This Row],[Salidas]]</f>
        <v>1</v>
      </c>
      <c r="M13" s="81"/>
      <c r="N13" s="81"/>
      <c r="O13" s="81"/>
      <c r="P13" s="93"/>
      <c r="Q13" s="90"/>
      <c r="R13" s="81"/>
      <c r="S13" s="81"/>
      <c r="T13" s="81"/>
      <c r="U13" s="81"/>
      <c r="V13" s="93">
        <f t="shared" si="0"/>
        <v>25</v>
      </c>
      <c r="W13" s="81"/>
      <c r="X13" s="81"/>
      <c r="Y13" s="95"/>
      <c r="Z13" s="81"/>
      <c r="AA13" s="81"/>
      <c r="AB13" s="81"/>
      <c r="AC13" s="81"/>
      <c r="AD13" s="97"/>
    </row>
    <row r="14" customHeight="1" spans="1:30">
      <c r="A14" s="72" t="s">
        <v>60</v>
      </c>
      <c r="B14" s="73"/>
      <c r="C14" s="70" t="s">
        <v>2</v>
      </c>
      <c r="D14" s="74" t="s">
        <v>31</v>
      </c>
      <c r="E14" s="79" t="s">
        <v>61</v>
      </c>
      <c r="F14" s="80" t="s">
        <v>46</v>
      </c>
      <c r="G14" s="81"/>
      <c r="H14" s="81">
        <v>20</v>
      </c>
      <c r="I14" s="86"/>
      <c r="J14" s="87">
        <v>2</v>
      </c>
      <c r="K14" s="88">
        <v>0</v>
      </c>
      <c r="L14" s="89">
        <f>STOCK[[#This Row],[Entradas]]-STOCK[[#This Row],[Salidas]]</f>
        <v>2</v>
      </c>
      <c r="M14" s="81"/>
      <c r="N14" s="81"/>
      <c r="O14" s="81"/>
      <c r="P14" s="93"/>
      <c r="Q14" s="90"/>
      <c r="R14" s="81"/>
      <c r="S14" s="81"/>
      <c r="T14" s="81"/>
      <c r="U14" s="81"/>
      <c r="V14" s="93">
        <f t="shared" si="0"/>
        <v>20</v>
      </c>
      <c r="W14" s="81"/>
      <c r="X14" s="81"/>
      <c r="Y14" s="95"/>
      <c r="Z14" s="81"/>
      <c r="AA14" s="81"/>
      <c r="AB14" s="81"/>
      <c r="AC14" s="81"/>
      <c r="AD14" s="97"/>
    </row>
    <row r="15" customHeight="1" spans="1:30">
      <c r="A15" s="72" t="s">
        <v>62</v>
      </c>
      <c r="B15" s="73"/>
      <c r="C15" s="70" t="s">
        <v>2</v>
      </c>
      <c r="D15" s="74" t="s">
        <v>31</v>
      </c>
      <c r="E15" s="79" t="s">
        <v>61</v>
      </c>
      <c r="F15" s="80" t="s">
        <v>35</v>
      </c>
      <c r="G15" s="81"/>
      <c r="H15" s="81">
        <v>20</v>
      </c>
      <c r="I15" s="86"/>
      <c r="J15" s="87">
        <v>1</v>
      </c>
      <c r="K15" s="90">
        <v>0</v>
      </c>
      <c r="L15" s="89">
        <f>STOCK[[#This Row],[Entradas]]-STOCK[[#This Row],[Salidas]]</f>
        <v>1</v>
      </c>
      <c r="M15" s="81"/>
      <c r="N15" s="81"/>
      <c r="O15" s="81"/>
      <c r="P15" s="93"/>
      <c r="Q15" s="90"/>
      <c r="R15" s="81"/>
      <c r="S15" s="81"/>
      <c r="T15" s="81"/>
      <c r="U15" s="81"/>
      <c r="V15" s="93">
        <f t="shared" si="0"/>
        <v>20</v>
      </c>
      <c r="W15" s="81"/>
      <c r="X15" s="81"/>
      <c r="Y15" s="95"/>
      <c r="Z15" s="81"/>
      <c r="AA15" s="81"/>
      <c r="AB15" s="81"/>
      <c r="AC15" s="81"/>
      <c r="AD15" s="97"/>
    </row>
    <row r="16" customHeight="1" spans="1:30">
      <c r="A16" s="72" t="s">
        <v>63</v>
      </c>
      <c r="B16" s="73"/>
      <c r="C16" s="70" t="s">
        <v>2</v>
      </c>
      <c r="D16" s="74" t="s">
        <v>31</v>
      </c>
      <c r="E16" s="79" t="s">
        <v>64</v>
      </c>
      <c r="F16" s="80" t="s">
        <v>54</v>
      </c>
      <c r="G16" s="81"/>
      <c r="H16" s="81">
        <v>15</v>
      </c>
      <c r="I16" s="86"/>
      <c r="J16" s="87">
        <v>1</v>
      </c>
      <c r="K16" s="88">
        <v>0</v>
      </c>
      <c r="L16" s="89">
        <f>STOCK[[#This Row],[Entradas]]-STOCK[[#This Row],[Salidas]]</f>
        <v>1</v>
      </c>
      <c r="M16" s="81"/>
      <c r="N16" s="81"/>
      <c r="O16" s="81"/>
      <c r="P16" s="93"/>
      <c r="Q16" s="90"/>
      <c r="R16" s="81"/>
      <c r="S16" s="81"/>
      <c r="T16" s="81"/>
      <c r="U16" s="81"/>
      <c r="V16" s="93">
        <f t="shared" si="0"/>
        <v>15</v>
      </c>
      <c r="W16" s="81"/>
      <c r="X16" s="81"/>
      <c r="Y16" s="95"/>
      <c r="Z16" s="81"/>
      <c r="AA16" s="81"/>
      <c r="AB16" s="81"/>
      <c r="AC16" s="81"/>
      <c r="AD16" s="97"/>
    </row>
    <row r="17" customHeight="1" spans="1:30">
      <c r="A17" s="72" t="s">
        <v>65</v>
      </c>
      <c r="B17" s="73"/>
      <c r="C17" s="70" t="s">
        <v>2</v>
      </c>
      <c r="D17" s="74" t="s">
        <v>31</v>
      </c>
      <c r="E17" s="79" t="s">
        <v>66</v>
      </c>
      <c r="F17" s="80" t="s">
        <v>35</v>
      </c>
      <c r="G17" s="81"/>
      <c r="H17" s="81">
        <v>15</v>
      </c>
      <c r="I17" s="86"/>
      <c r="J17" s="87">
        <v>2</v>
      </c>
      <c r="K17" s="90">
        <v>0</v>
      </c>
      <c r="L17" s="89">
        <f>STOCK[[#This Row],[Entradas]]-STOCK[[#This Row],[Salidas]]</f>
        <v>2</v>
      </c>
      <c r="M17" s="81"/>
      <c r="N17" s="81"/>
      <c r="O17" s="81"/>
      <c r="P17" s="93"/>
      <c r="Q17" s="90"/>
      <c r="R17" s="81"/>
      <c r="S17" s="81"/>
      <c r="T17" s="81"/>
      <c r="U17" s="81"/>
      <c r="V17" s="93">
        <f t="shared" si="0"/>
        <v>15</v>
      </c>
      <c r="W17" s="81"/>
      <c r="X17" s="81"/>
      <c r="Y17" s="95"/>
      <c r="Z17" s="81"/>
      <c r="AA17" s="81"/>
      <c r="AB17" s="81"/>
      <c r="AC17" s="81"/>
      <c r="AD17" s="97"/>
    </row>
    <row r="18" customHeight="1" spans="1:30">
      <c r="A18" s="72" t="s">
        <v>67</v>
      </c>
      <c r="B18" s="73"/>
      <c r="C18" s="70" t="s">
        <v>2</v>
      </c>
      <c r="D18" s="74" t="s">
        <v>31</v>
      </c>
      <c r="E18" s="79" t="s">
        <v>68</v>
      </c>
      <c r="F18" s="80" t="s">
        <v>33</v>
      </c>
      <c r="G18" s="81"/>
      <c r="H18" s="81">
        <v>15</v>
      </c>
      <c r="I18" s="86"/>
      <c r="J18" s="87">
        <v>1</v>
      </c>
      <c r="K18" s="88">
        <v>0</v>
      </c>
      <c r="L18" s="89">
        <f>STOCK[[#This Row],[Entradas]]-STOCK[[#This Row],[Salidas]]</f>
        <v>1</v>
      </c>
      <c r="M18" s="81"/>
      <c r="N18" s="81"/>
      <c r="O18" s="81"/>
      <c r="P18" s="93"/>
      <c r="Q18" s="90"/>
      <c r="R18" s="81"/>
      <c r="S18" s="81"/>
      <c r="T18" s="81"/>
      <c r="U18" s="81"/>
      <c r="V18" s="93">
        <f t="shared" si="0"/>
        <v>15</v>
      </c>
      <c r="W18" s="81"/>
      <c r="X18" s="81"/>
      <c r="Y18" s="95"/>
      <c r="Z18" s="81"/>
      <c r="AA18" s="81"/>
      <c r="AB18" s="81"/>
      <c r="AC18" s="81"/>
      <c r="AD18" s="97"/>
    </row>
    <row r="19" customHeight="1" spans="1:30">
      <c r="A19" s="72" t="s">
        <v>69</v>
      </c>
      <c r="B19" s="73"/>
      <c r="C19" s="70" t="s">
        <v>2</v>
      </c>
      <c r="D19" s="74" t="s">
        <v>31</v>
      </c>
      <c r="E19" s="79" t="s">
        <v>64</v>
      </c>
      <c r="F19" s="80" t="s">
        <v>33</v>
      </c>
      <c r="G19" s="81"/>
      <c r="H19" s="81">
        <v>15</v>
      </c>
      <c r="I19" s="86"/>
      <c r="J19" s="87">
        <v>1</v>
      </c>
      <c r="K19" s="90">
        <v>0</v>
      </c>
      <c r="L19" s="89">
        <f>STOCK[[#This Row],[Entradas]]-STOCK[[#This Row],[Salidas]]</f>
        <v>1</v>
      </c>
      <c r="M19" s="81"/>
      <c r="N19" s="81"/>
      <c r="O19" s="81"/>
      <c r="P19" s="93"/>
      <c r="Q19" s="90"/>
      <c r="R19" s="81"/>
      <c r="S19" s="81"/>
      <c r="T19" s="81"/>
      <c r="U19" s="81"/>
      <c r="V19" s="93">
        <f t="shared" si="0"/>
        <v>15</v>
      </c>
      <c r="W19" s="81"/>
      <c r="X19" s="81"/>
      <c r="Y19" s="95"/>
      <c r="Z19" s="81"/>
      <c r="AA19" s="81"/>
      <c r="AB19" s="81"/>
      <c r="AC19" s="81"/>
      <c r="AD19" s="97"/>
    </row>
    <row r="20" customHeight="1" spans="1:30">
      <c r="A20" s="72" t="s">
        <v>70</v>
      </c>
      <c r="B20" s="73"/>
      <c r="C20" s="70" t="s">
        <v>2</v>
      </c>
      <c r="D20" s="74" t="s">
        <v>31</v>
      </c>
      <c r="E20" s="79" t="s">
        <v>68</v>
      </c>
      <c r="F20" s="80" t="s">
        <v>35</v>
      </c>
      <c r="G20" s="81"/>
      <c r="H20" s="81">
        <v>15</v>
      </c>
      <c r="I20" s="86"/>
      <c r="J20" s="87">
        <v>1</v>
      </c>
      <c r="K20" s="88">
        <v>0</v>
      </c>
      <c r="L20" s="89">
        <f>STOCK[[#This Row],[Entradas]]-STOCK[[#This Row],[Salidas]]</f>
        <v>1</v>
      </c>
      <c r="M20" s="81"/>
      <c r="N20" s="81"/>
      <c r="O20" s="81"/>
      <c r="P20" s="93"/>
      <c r="Q20" s="90"/>
      <c r="R20" s="81"/>
      <c r="S20" s="81"/>
      <c r="T20" s="81"/>
      <c r="U20" s="81"/>
      <c r="V20" s="93">
        <f t="shared" si="0"/>
        <v>15</v>
      </c>
      <c r="W20" s="81"/>
      <c r="X20" s="81"/>
      <c r="Y20" s="95"/>
      <c r="Z20" s="81"/>
      <c r="AA20" s="81"/>
      <c r="AB20" s="81"/>
      <c r="AC20" s="81"/>
      <c r="AD20" s="97"/>
    </row>
    <row r="21" customHeight="1" spans="1:30">
      <c r="A21" s="72" t="s">
        <v>71</v>
      </c>
      <c r="B21" s="73"/>
      <c r="C21" s="70" t="s">
        <v>2</v>
      </c>
      <c r="D21" s="74" t="s">
        <v>31</v>
      </c>
      <c r="E21" s="79" t="s">
        <v>72</v>
      </c>
      <c r="F21" s="80" t="s">
        <v>59</v>
      </c>
      <c r="G21" s="81"/>
      <c r="H21" s="81">
        <v>15</v>
      </c>
      <c r="I21" s="86"/>
      <c r="J21" s="87">
        <v>1</v>
      </c>
      <c r="K21" s="90">
        <v>0</v>
      </c>
      <c r="L21" s="89">
        <f>STOCK[[#This Row],[Entradas]]-STOCK[[#This Row],[Salidas]]</f>
        <v>1</v>
      </c>
      <c r="M21" s="81"/>
      <c r="N21" s="81"/>
      <c r="O21" s="81"/>
      <c r="P21" s="93"/>
      <c r="Q21" s="90"/>
      <c r="R21" s="81"/>
      <c r="S21" s="81"/>
      <c r="T21" s="81"/>
      <c r="U21" s="81"/>
      <c r="V21" s="93">
        <f t="shared" si="0"/>
        <v>15</v>
      </c>
      <c r="W21" s="81"/>
      <c r="X21" s="81"/>
      <c r="Y21" s="95"/>
      <c r="Z21" s="81"/>
      <c r="AA21" s="81"/>
      <c r="AB21" s="81"/>
      <c r="AC21" s="81"/>
      <c r="AD21" s="97"/>
    </row>
    <row r="22" customHeight="1" spans="1:30">
      <c r="A22" s="72" t="s">
        <v>73</v>
      </c>
      <c r="B22" s="73"/>
      <c r="C22" s="70" t="s">
        <v>2</v>
      </c>
      <c r="D22" s="74" t="s">
        <v>31</v>
      </c>
      <c r="E22" s="79" t="s">
        <v>72</v>
      </c>
      <c r="F22" s="80" t="s">
        <v>35</v>
      </c>
      <c r="G22" s="81"/>
      <c r="H22" s="81">
        <v>15</v>
      </c>
      <c r="I22" s="86"/>
      <c r="J22" s="87">
        <v>4</v>
      </c>
      <c r="K22" s="88">
        <v>0</v>
      </c>
      <c r="L22" s="89">
        <f>STOCK[[#This Row],[Entradas]]-STOCK[[#This Row],[Salidas]]</f>
        <v>4</v>
      </c>
      <c r="M22" s="81"/>
      <c r="N22" s="81"/>
      <c r="O22" s="81"/>
      <c r="P22" s="93"/>
      <c r="Q22" s="90"/>
      <c r="R22" s="81"/>
      <c r="S22" s="81"/>
      <c r="T22" s="81"/>
      <c r="U22" s="81"/>
      <c r="V22" s="93">
        <f t="shared" si="0"/>
        <v>15</v>
      </c>
      <c r="W22" s="81"/>
      <c r="X22" s="81"/>
      <c r="Y22" s="95"/>
      <c r="Z22" s="81"/>
      <c r="AA22" s="81"/>
      <c r="AB22" s="81"/>
      <c r="AC22" s="81"/>
      <c r="AD22" s="97"/>
    </row>
    <row r="23" customHeight="1" spans="1:30">
      <c r="A23" s="72" t="s">
        <v>74</v>
      </c>
      <c r="B23" s="73"/>
      <c r="C23" s="70" t="s">
        <v>2</v>
      </c>
      <c r="D23" s="74" t="s">
        <v>31</v>
      </c>
      <c r="E23" s="79" t="s">
        <v>72</v>
      </c>
      <c r="F23" s="80" t="s">
        <v>75</v>
      </c>
      <c r="G23" s="81"/>
      <c r="H23" s="81">
        <v>15</v>
      </c>
      <c r="I23" s="86"/>
      <c r="J23" s="87">
        <v>2</v>
      </c>
      <c r="K23" s="90">
        <v>0</v>
      </c>
      <c r="L23" s="89">
        <f>STOCK[[#This Row],[Entradas]]-STOCK[[#This Row],[Salidas]]</f>
        <v>2</v>
      </c>
      <c r="M23" s="81"/>
      <c r="N23" s="81"/>
      <c r="O23" s="81"/>
      <c r="P23" s="93"/>
      <c r="Q23" s="90"/>
      <c r="R23" s="81"/>
      <c r="S23" s="81"/>
      <c r="T23" s="81"/>
      <c r="U23" s="81"/>
      <c r="V23" s="93">
        <f t="shared" si="0"/>
        <v>15</v>
      </c>
      <c r="W23" s="81"/>
      <c r="X23" s="81"/>
      <c r="Y23" s="95"/>
      <c r="Z23" s="81"/>
      <c r="AA23" s="81"/>
      <c r="AB23" s="81"/>
      <c r="AC23" s="81"/>
      <c r="AD23" s="97"/>
    </row>
    <row r="24" customHeight="1" spans="1:30">
      <c r="A24" s="72" t="s">
        <v>76</v>
      </c>
      <c r="B24" s="73"/>
      <c r="C24" s="70" t="s">
        <v>2</v>
      </c>
      <c r="D24" s="74" t="s">
        <v>31</v>
      </c>
      <c r="E24" s="79" t="s">
        <v>42</v>
      </c>
      <c r="F24" s="80" t="s">
        <v>33</v>
      </c>
      <c r="G24" s="81"/>
      <c r="H24" s="81">
        <v>25</v>
      </c>
      <c r="I24" s="86"/>
      <c r="J24" s="87">
        <v>3</v>
      </c>
      <c r="K24" s="88">
        <v>0</v>
      </c>
      <c r="L24" s="89">
        <f>STOCK[[#This Row],[Entradas]]-STOCK[[#This Row],[Salidas]]</f>
        <v>3</v>
      </c>
      <c r="M24" s="81"/>
      <c r="N24" s="81"/>
      <c r="O24" s="81"/>
      <c r="P24" s="93"/>
      <c r="Q24" s="90"/>
      <c r="R24" s="81"/>
      <c r="S24" s="81"/>
      <c r="T24" s="81"/>
      <c r="U24" s="81"/>
      <c r="V24" s="93">
        <f t="shared" si="0"/>
        <v>25</v>
      </c>
      <c r="W24" s="81"/>
      <c r="X24" s="81"/>
      <c r="Y24" s="95"/>
      <c r="Z24" s="81"/>
      <c r="AA24" s="81"/>
      <c r="AB24" s="81"/>
      <c r="AC24" s="81"/>
      <c r="AD24" s="97"/>
    </row>
    <row r="25" customHeight="1" spans="1:30">
      <c r="A25" s="72" t="s">
        <v>77</v>
      </c>
      <c r="B25" s="73"/>
      <c r="C25" s="70" t="s">
        <v>2</v>
      </c>
      <c r="D25" s="74" t="s">
        <v>31</v>
      </c>
      <c r="E25" s="79" t="s">
        <v>72</v>
      </c>
      <c r="F25" s="80" t="s">
        <v>54</v>
      </c>
      <c r="G25" s="81"/>
      <c r="H25" s="81">
        <v>15</v>
      </c>
      <c r="I25" s="86"/>
      <c r="J25" s="87">
        <v>1</v>
      </c>
      <c r="K25" s="90">
        <v>0</v>
      </c>
      <c r="L25" s="89">
        <f>STOCK[[#This Row],[Entradas]]-STOCK[[#This Row],[Salidas]]</f>
        <v>1</v>
      </c>
      <c r="M25" s="81"/>
      <c r="N25" s="81"/>
      <c r="O25" s="81"/>
      <c r="P25" s="93"/>
      <c r="Q25" s="90"/>
      <c r="R25" s="81"/>
      <c r="S25" s="81"/>
      <c r="T25" s="81"/>
      <c r="U25" s="81"/>
      <c r="V25" s="93">
        <f t="shared" si="0"/>
        <v>15</v>
      </c>
      <c r="W25" s="81"/>
      <c r="X25" s="81"/>
      <c r="Y25" s="95"/>
      <c r="Z25" s="81"/>
      <c r="AA25" s="81"/>
      <c r="AB25" s="81"/>
      <c r="AC25" s="81"/>
      <c r="AD25" s="97"/>
    </row>
    <row r="26" customHeight="1" spans="1:30">
      <c r="A26" s="72" t="s">
        <v>78</v>
      </c>
      <c r="B26" s="73"/>
      <c r="C26" s="70" t="s">
        <v>2</v>
      </c>
      <c r="D26" s="74" t="s">
        <v>31</v>
      </c>
      <c r="E26" s="79" t="s">
        <v>79</v>
      </c>
      <c r="F26" s="80" t="s">
        <v>35</v>
      </c>
      <c r="G26" s="81"/>
      <c r="H26" s="81">
        <v>15</v>
      </c>
      <c r="I26" s="86"/>
      <c r="J26" s="87">
        <v>1</v>
      </c>
      <c r="K26" s="88">
        <v>0</v>
      </c>
      <c r="L26" s="89">
        <f>STOCK[[#This Row],[Entradas]]-STOCK[[#This Row],[Salidas]]</f>
        <v>1</v>
      </c>
      <c r="M26" s="81"/>
      <c r="N26" s="81"/>
      <c r="O26" s="81"/>
      <c r="P26" s="93"/>
      <c r="Q26" s="90"/>
      <c r="R26" s="81"/>
      <c r="S26" s="81"/>
      <c r="T26" s="81"/>
      <c r="U26" s="81"/>
      <c r="V26" s="93">
        <f t="shared" si="0"/>
        <v>15</v>
      </c>
      <c r="W26" s="81"/>
      <c r="X26" s="81"/>
      <c r="Y26" s="95"/>
      <c r="Z26" s="81"/>
      <c r="AA26" s="81"/>
      <c r="AB26" s="81"/>
      <c r="AC26" s="81"/>
      <c r="AD26" s="97"/>
    </row>
    <row r="27" customHeight="1" spans="1:30">
      <c r="A27" s="72" t="s">
        <v>80</v>
      </c>
      <c r="B27" s="73"/>
      <c r="C27" s="70" t="s">
        <v>2</v>
      </c>
      <c r="D27" s="74" t="s">
        <v>31</v>
      </c>
      <c r="E27" s="79" t="s">
        <v>81</v>
      </c>
      <c r="F27" s="80" t="s">
        <v>35</v>
      </c>
      <c r="G27" s="81"/>
      <c r="H27" s="81">
        <v>15</v>
      </c>
      <c r="I27" s="86"/>
      <c r="J27" s="87">
        <v>2</v>
      </c>
      <c r="K27" s="90">
        <v>0</v>
      </c>
      <c r="L27" s="89">
        <f>STOCK[[#This Row],[Entradas]]-STOCK[[#This Row],[Salidas]]</f>
        <v>2</v>
      </c>
      <c r="M27" s="81"/>
      <c r="N27" s="81"/>
      <c r="O27" s="81"/>
      <c r="P27" s="93"/>
      <c r="Q27" s="90"/>
      <c r="R27" s="81"/>
      <c r="S27" s="81"/>
      <c r="T27" s="81"/>
      <c r="U27" s="81"/>
      <c r="V27" s="93">
        <f t="shared" si="0"/>
        <v>15</v>
      </c>
      <c r="W27" s="81"/>
      <c r="X27" s="81"/>
      <c r="Y27" s="95"/>
      <c r="Z27" s="81"/>
      <c r="AA27" s="81"/>
      <c r="AB27" s="81"/>
      <c r="AC27" s="81"/>
      <c r="AD27" s="97"/>
    </row>
    <row r="28" customHeight="1" spans="1:30">
      <c r="A28" s="72" t="s">
        <v>82</v>
      </c>
      <c r="B28" s="73"/>
      <c r="C28" s="70" t="s">
        <v>2</v>
      </c>
      <c r="D28" s="74" t="s">
        <v>31</v>
      </c>
      <c r="E28" s="79" t="s">
        <v>83</v>
      </c>
      <c r="F28" s="80" t="s">
        <v>35</v>
      </c>
      <c r="G28" s="81"/>
      <c r="H28" s="81">
        <v>15</v>
      </c>
      <c r="I28" s="86"/>
      <c r="J28" s="87">
        <v>0</v>
      </c>
      <c r="K28" s="88">
        <v>0</v>
      </c>
      <c r="L28" s="89">
        <f>STOCK[[#This Row],[Entradas]]-STOCK[[#This Row],[Salidas]]</f>
        <v>0</v>
      </c>
      <c r="M28" s="81"/>
      <c r="N28" s="81"/>
      <c r="O28" s="81"/>
      <c r="P28" s="93"/>
      <c r="Q28" s="90"/>
      <c r="R28" s="81"/>
      <c r="S28" s="81"/>
      <c r="T28" s="81"/>
      <c r="U28" s="81"/>
      <c r="V28" s="93">
        <f t="shared" si="0"/>
        <v>15</v>
      </c>
      <c r="W28" s="81"/>
      <c r="X28" s="81"/>
      <c r="Y28" s="95"/>
      <c r="Z28" s="81"/>
      <c r="AA28" s="81"/>
      <c r="AB28" s="81"/>
      <c r="AC28" s="81"/>
      <c r="AD28" s="97"/>
    </row>
    <row r="29" customHeight="1" spans="1:30">
      <c r="A29" s="75" t="s">
        <v>84</v>
      </c>
      <c r="B29" s="73"/>
      <c r="C29" s="70" t="s">
        <v>2</v>
      </c>
      <c r="D29" s="74" t="s">
        <v>85</v>
      </c>
      <c r="E29" s="82" t="s">
        <v>86</v>
      </c>
      <c r="F29" s="80" t="s">
        <v>87</v>
      </c>
      <c r="G29" s="81"/>
      <c r="H29" s="81">
        <f ca="1">STOCK[[#This Row],[Precio Final]]</f>
        <v>25</v>
      </c>
      <c r="I29" s="86">
        <f ca="1">STOCK[[#This Row],[Precio Venta Ideal (x1.5)]]</f>
        <v>17.7</v>
      </c>
      <c r="J29" s="87">
        <v>3</v>
      </c>
      <c r="K29" s="90">
        <v>0</v>
      </c>
      <c r="L29" s="89">
        <f>STOCK[[#This Row],[Entradas]]-STOCK[[#This Row],[Salidas]]</f>
        <v>3</v>
      </c>
      <c r="M29" s="81">
        <f ca="1">STOCK[[#This Row],[Precio Final]]*10%</f>
        <v>2.5</v>
      </c>
      <c r="N29" s="81">
        <v>0</v>
      </c>
      <c r="O29" s="81">
        <v>0</v>
      </c>
      <c r="P29" s="93">
        <v>7.5</v>
      </c>
      <c r="Q29" s="90">
        <v>0</v>
      </c>
      <c r="R29" s="81">
        <v>0</v>
      </c>
      <c r="S29" s="81">
        <v>1.8</v>
      </c>
      <c r="T29" s="81">
        <f ca="1">STOCK[[#This Row],[Costo Unitario (USD)]]+STOCK[[#This Row],[Costo Envío (USD)]]+STOCK[[#This Row],[Comisión 10%]]</f>
        <v>11.8</v>
      </c>
      <c r="U29" s="81">
        <f ca="1">STOCK[[#This Row],[Costo total]]*1.5</f>
        <v>17.7</v>
      </c>
      <c r="V29" s="93">
        <f ca="1" t="shared" si="0"/>
        <v>0</v>
      </c>
      <c r="W29" s="81">
        <f ca="1">STOCK[[#This Row],[Precio Final]]-STOCK[[#This Row],[Costo total]]</f>
        <v>13.2</v>
      </c>
      <c r="X29" s="81">
        <f ca="1">STOCK[[#This Row],[Ganancia Unitaria]]*STOCK[[#This Row],[Salidas]]</f>
        <v>0</v>
      </c>
      <c r="Y29" s="95"/>
      <c r="Z29" s="81"/>
      <c r="AA29" s="81"/>
      <c r="AB29" s="81"/>
      <c r="AC29" s="81">
        <v>20</v>
      </c>
      <c r="AD29" s="97"/>
    </row>
    <row r="30" customHeight="1" spans="1:29">
      <c r="A30" s="75" t="s">
        <v>88</v>
      </c>
      <c r="B30" s="73"/>
      <c r="C30" s="70" t="s">
        <v>2</v>
      </c>
      <c r="D30" s="74" t="s">
        <v>89</v>
      </c>
      <c r="E30" s="83" t="s">
        <v>90</v>
      </c>
      <c r="F30" s="83" t="s">
        <v>91</v>
      </c>
      <c r="G30" s="81"/>
      <c r="H30" s="81">
        <f ca="1">STOCK[[#This Row],[Precio Final]]</f>
        <v>35</v>
      </c>
      <c r="I30" s="86"/>
      <c r="J30" s="91">
        <v>1</v>
      </c>
      <c r="K30" s="88">
        <v>0</v>
      </c>
      <c r="L30" s="89">
        <f>STOCK[[#This Row],[Entradas]]-STOCK[[#This Row],[Salidas]]</f>
        <v>1</v>
      </c>
      <c r="M30" s="81"/>
      <c r="N30" s="81"/>
      <c r="O30" s="81"/>
      <c r="P30" s="93"/>
      <c r="Q30" s="90"/>
      <c r="R30" s="81"/>
      <c r="S30" s="81"/>
      <c r="T30" s="81"/>
      <c r="U30" s="81"/>
      <c r="V30" s="93">
        <f ca="1" t="shared" si="0"/>
        <v>0</v>
      </c>
      <c r="W30" s="81"/>
      <c r="X30" s="81"/>
      <c r="Y30" s="95"/>
      <c r="Z30" s="81"/>
      <c r="AA30" s="81"/>
      <c r="AB30" s="81"/>
      <c r="AC30" s="81"/>
    </row>
    <row r="31" customHeight="1" spans="1:30">
      <c r="A31" s="76" t="s">
        <v>92</v>
      </c>
      <c r="B31" s="73"/>
      <c r="C31" s="70" t="s">
        <v>2</v>
      </c>
      <c r="D31" s="74" t="s">
        <v>93</v>
      </c>
      <c r="E31" s="79" t="s">
        <v>94</v>
      </c>
      <c r="F31" s="80" t="s">
        <v>75</v>
      </c>
      <c r="G31" s="81"/>
      <c r="H31" s="81">
        <v>30</v>
      </c>
      <c r="I31" s="86"/>
      <c r="J31" s="87">
        <v>1</v>
      </c>
      <c r="K31" s="90">
        <v>0</v>
      </c>
      <c r="L31" s="89">
        <f>STOCK[[#This Row],[Entradas]]-STOCK[[#This Row],[Salidas]]</f>
        <v>1</v>
      </c>
      <c r="M31" s="81"/>
      <c r="N31" s="81"/>
      <c r="O31" s="81"/>
      <c r="P31" s="93"/>
      <c r="Q31" s="90"/>
      <c r="R31" s="81"/>
      <c r="S31" s="81"/>
      <c r="T31" s="81"/>
      <c r="U31" s="81"/>
      <c r="V31" s="93">
        <f t="shared" si="0"/>
        <v>30</v>
      </c>
      <c r="W31" s="81"/>
      <c r="X31" s="81"/>
      <c r="Y31" s="95"/>
      <c r="Z31" s="81"/>
      <c r="AA31" s="81"/>
      <c r="AB31" s="81"/>
      <c r="AC31" s="81"/>
      <c r="AD31" s="97"/>
    </row>
    <row r="32" customHeight="1" spans="1:30">
      <c r="A32" s="76" t="s">
        <v>95</v>
      </c>
      <c r="B32" s="73"/>
      <c r="C32" s="70" t="s">
        <v>2</v>
      </c>
      <c r="D32" s="74" t="s">
        <v>93</v>
      </c>
      <c r="E32" s="79" t="s">
        <v>94</v>
      </c>
      <c r="F32" s="80" t="s">
        <v>46</v>
      </c>
      <c r="G32" s="81"/>
      <c r="H32" s="81">
        <v>30</v>
      </c>
      <c r="I32" s="86"/>
      <c r="J32" s="87">
        <v>1</v>
      </c>
      <c r="K32" s="88">
        <v>0</v>
      </c>
      <c r="L32" s="89">
        <f>STOCK[[#This Row],[Entradas]]-STOCK[[#This Row],[Salidas]]</f>
        <v>1</v>
      </c>
      <c r="M32" s="81"/>
      <c r="N32" s="81"/>
      <c r="O32" s="81"/>
      <c r="P32" s="93"/>
      <c r="Q32" s="90"/>
      <c r="R32" s="81"/>
      <c r="S32" s="81"/>
      <c r="T32" s="81"/>
      <c r="U32" s="81"/>
      <c r="V32" s="93">
        <f t="shared" si="0"/>
        <v>30</v>
      </c>
      <c r="W32" s="81"/>
      <c r="X32" s="81"/>
      <c r="Y32" s="95"/>
      <c r="Z32" s="81"/>
      <c r="AA32" s="81"/>
      <c r="AB32" s="81"/>
      <c r="AC32" s="81"/>
      <c r="AD32" s="97"/>
    </row>
    <row r="33" customHeight="1" spans="1:30">
      <c r="A33" s="76" t="s">
        <v>96</v>
      </c>
      <c r="B33" s="73"/>
      <c r="C33" s="70" t="s">
        <v>2</v>
      </c>
      <c r="D33" s="74" t="s">
        <v>89</v>
      </c>
      <c r="E33" s="79" t="s">
        <v>97</v>
      </c>
      <c r="F33" s="80" t="s">
        <v>46</v>
      </c>
      <c r="G33" s="81"/>
      <c r="H33" s="81">
        <v>30</v>
      </c>
      <c r="I33" s="86"/>
      <c r="J33" s="87">
        <v>1</v>
      </c>
      <c r="K33" s="90">
        <v>0</v>
      </c>
      <c r="L33" s="89">
        <f>STOCK[[#This Row],[Entradas]]-STOCK[[#This Row],[Salidas]]</f>
        <v>1</v>
      </c>
      <c r="M33" s="81"/>
      <c r="N33" s="81"/>
      <c r="O33" s="81"/>
      <c r="P33" s="93"/>
      <c r="Q33" s="90"/>
      <c r="R33" s="81"/>
      <c r="S33" s="81"/>
      <c r="T33" s="81"/>
      <c r="U33" s="81"/>
      <c r="V33" s="93">
        <f t="shared" si="0"/>
        <v>30</v>
      </c>
      <c r="W33" s="81"/>
      <c r="X33" s="81"/>
      <c r="Y33" s="95"/>
      <c r="Z33" s="81"/>
      <c r="AA33" s="81"/>
      <c r="AB33" s="81"/>
      <c r="AC33" s="81"/>
      <c r="AD33" s="97"/>
    </row>
    <row r="34" customHeight="1" spans="1:30">
      <c r="A34" s="76" t="s">
        <v>98</v>
      </c>
      <c r="B34" s="73"/>
      <c r="C34" s="70" t="s">
        <v>2</v>
      </c>
      <c r="D34" s="74" t="s">
        <v>89</v>
      </c>
      <c r="E34" s="79" t="s">
        <v>97</v>
      </c>
      <c r="F34" s="80" t="s">
        <v>35</v>
      </c>
      <c r="G34" s="81"/>
      <c r="H34" s="81">
        <v>30</v>
      </c>
      <c r="I34" s="86"/>
      <c r="J34" s="87">
        <v>1</v>
      </c>
      <c r="K34" s="88">
        <v>0</v>
      </c>
      <c r="L34" s="89">
        <f>STOCK[[#This Row],[Entradas]]-STOCK[[#This Row],[Salidas]]</f>
        <v>1</v>
      </c>
      <c r="M34" s="81"/>
      <c r="N34" s="81"/>
      <c r="O34" s="81"/>
      <c r="P34" s="93"/>
      <c r="Q34" s="90"/>
      <c r="R34" s="81"/>
      <c r="S34" s="81"/>
      <c r="T34" s="81"/>
      <c r="U34" s="81"/>
      <c r="V34" s="93">
        <f t="shared" si="0"/>
        <v>30</v>
      </c>
      <c r="W34" s="81"/>
      <c r="X34" s="81"/>
      <c r="Y34" s="95"/>
      <c r="Z34" s="81"/>
      <c r="AA34" s="81"/>
      <c r="AB34" s="81"/>
      <c r="AC34" s="81"/>
      <c r="AD34" s="97"/>
    </row>
    <row r="35" customHeight="1" spans="1:30">
      <c r="A35" s="76" t="s">
        <v>99</v>
      </c>
      <c r="B35" s="73"/>
      <c r="C35" s="70" t="s">
        <v>2</v>
      </c>
      <c r="D35" s="74" t="s">
        <v>89</v>
      </c>
      <c r="E35" s="79" t="s">
        <v>97</v>
      </c>
      <c r="F35" s="80" t="s">
        <v>54</v>
      </c>
      <c r="G35" s="81"/>
      <c r="H35" s="81">
        <v>30</v>
      </c>
      <c r="I35" s="86"/>
      <c r="J35" s="87">
        <v>1</v>
      </c>
      <c r="K35" s="90">
        <v>0</v>
      </c>
      <c r="L35" s="89">
        <f>STOCK[[#This Row],[Entradas]]-STOCK[[#This Row],[Salidas]]</f>
        <v>1</v>
      </c>
      <c r="M35" s="81"/>
      <c r="N35" s="81"/>
      <c r="O35" s="81"/>
      <c r="P35" s="93"/>
      <c r="Q35" s="90"/>
      <c r="R35" s="81"/>
      <c r="S35" s="81"/>
      <c r="T35" s="81"/>
      <c r="U35" s="81"/>
      <c r="V35" s="93">
        <f t="shared" ref="V35:V66" si="1">H35</f>
        <v>30</v>
      </c>
      <c r="W35" s="81"/>
      <c r="X35" s="81"/>
      <c r="Y35" s="95"/>
      <c r="Z35" s="81"/>
      <c r="AA35" s="81"/>
      <c r="AB35" s="81"/>
      <c r="AC35" s="81"/>
      <c r="AD35" s="97"/>
    </row>
    <row r="36" customHeight="1" spans="1:30">
      <c r="A36" s="76" t="s">
        <v>100</v>
      </c>
      <c r="B36" s="73"/>
      <c r="C36" s="70" t="s">
        <v>2</v>
      </c>
      <c r="D36" s="74" t="s">
        <v>89</v>
      </c>
      <c r="E36" s="79" t="s">
        <v>101</v>
      </c>
      <c r="F36" s="80" t="s">
        <v>35</v>
      </c>
      <c r="G36" s="81"/>
      <c r="H36" s="81">
        <v>30</v>
      </c>
      <c r="I36" s="86"/>
      <c r="J36" s="87">
        <v>1</v>
      </c>
      <c r="K36" s="88">
        <v>0</v>
      </c>
      <c r="L36" s="89">
        <f>STOCK[[#This Row],[Entradas]]-STOCK[[#This Row],[Salidas]]</f>
        <v>1</v>
      </c>
      <c r="M36" s="81"/>
      <c r="N36" s="81"/>
      <c r="O36" s="81"/>
      <c r="P36" s="93"/>
      <c r="Q36" s="90"/>
      <c r="R36" s="81"/>
      <c r="S36" s="81"/>
      <c r="T36" s="81"/>
      <c r="U36" s="81"/>
      <c r="V36" s="93">
        <f t="shared" si="1"/>
        <v>30</v>
      </c>
      <c r="W36" s="81"/>
      <c r="X36" s="81"/>
      <c r="Y36" s="95"/>
      <c r="Z36" s="81"/>
      <c r="AA36" s="81"/>
      <c r="AB36" s="81"/>
      <c r="AC36" s="81"/>
      <c r="AD36" s="97"/>
    </row>
    <row r="37" customHeight="1" spans="1:30">
      <c r="A37" s="76" t="s">
        <v>102</v>
      </c>
      <c r="B37" s="73"/>
      <c r="C37" s="70" t="s">
        <v>2</v>
      </c>
      <c r="D37" s="74" t="s">
        <v>89</v>
      </c>
      <c r="E37" s="79" t="s">
        <v>103</v>
      </c>
      <c r="F37" s="80" t="s">
        <v>33</v>
      </c>
      <c r="G37" s="81"/>
      <c r="H37" s="81">
        <v>30</v>
      </c>
      <c r="I37" s="86"/>
      <c r="J37" s="87">
        <v>1</v>
      </c>
      <c r="K37" s="90">
        <v>0</v>
      </c>
      <c r="L37" s="89">
        <f>STOCK[[#This Row],[Entradas]]-STOCK[[#This Row],[Salidas]]</f>
        <v>1</v>
      </c>
      <c r="M37" s="81"/>
      <c r="N37" s="81"/>
      <c r="O37" s="81"/>
      <c r="P37" s="93"/>
      <c r="Q37" s="90"/>
      <c r="R37" s="81"/>
      <c r="S37" s="81"/>
      <c r="T37" s="81"/>
      <c r="U37" s="81"/>
      <c r="V37" s="93">
        <f t="shared" si="1"/>
        <v>30</v>
      </c>
      <c r="W37" s="81"/>
      <c r="X37" s="81"/>
      <c r="Y37" s="95"/>
      <c r="Z37" s="81"/>
      <c r="AA37" s="81"/>
      <c r="AB37" s="81"/>
      <c r="AC37" s="81"/>
      <c r="AD37" s="97"/>
    </row>
    <row r="38" customHeight="1" spans="1:30">
      <c r="A38" s="76" t="s">
        <v>104</v>
      </c>
      <c r="B38" s="73"/>
      <c r="C38" s="70" t="s">
        <v>2</v>
      </c>
      <c r="D38" s="74" t="s">
        <v>89</v>
      </c>
      <c r="E38" s="79" t="s">
        <v>105</v>
      </c>
      <c r="F38" s="80" t="s">
        <v>46</v>
      </c>
      <c r="G38" s="81"/>
      <c r="H38" s="81">
        <v>30</v>
      </c>
      <c r="I38" s="86"/>
      <c r="J38" s="87">
        <v>4</v>
      </c>
      <c r="K38" s="88">
        <v>0</v>
      </c>
      <c r="L38" s="89">
        <f>STOCK[[#This Row],[Entradas]]-STOCK[[#This Row],[Salidas]]</f>
        <v>4</v>
      </c>
      <c r="M38" s="81"/>
      <c r="N38" s="81"/>
      <c r="O38" s="81"/>
      <c r="P38" s="93"/>
      <c r="Q38" s="90"/>
      <c r="R38" s="81"/>
      <c r="S38" s="81"/>
      <c r="T38" s="81"/>
      <c r="U38" s="81"/>
      <c r="V38" s="93">
        <f t="shared" si="1"/>
        <v>30</v>
      </c>
      <c r="W38" s="81"/>
      <c r="X38" s="81"/>
      <c r="Y38" s="95"/>
      <c r="Z38" s="81"/>
      <c r="AA38" s="81"/>
      <c r="AB38" s="81"/>
      <c r="AC38" s="81"/>
      <c r="AD38" s="97"/>
    </row>
    <row r="39" customHeight="1" spans="1:30">
      <c r="A39" s="76" t="s">
        <v>106</v>
      </c>
      <c r="B39" s="73"/>
      <c r="C39" s="70" t="s">
        <v>2</v>
      </c>
      <c r="D39" s="74" t="s">
        <v>89</v>
      </c>
      <c r="E39" s="79" t="s">
        <v>107</v>
      </c>
      <c r="F39" s="80" t="s">
        <v>54</v>
      </c>
      <c r="G39" s="81"/>
      <c r="H39" s="81">
        <v>35</v>
      </c>
      <c r="I39" s="86"/>
      <c r="J39" s="87">
        <v>1</v>
      </c>
      <c r="K39" s="90">
        <v>0</v>
      </c>
      <c r="L39" s="89">
        <f>STOCK[[#This Row],[Entradas]]-STOCK[[#This Row],[Salidas]]</f>
        <v>1</v>
      </c>
      <c r="M39" s="81"/>
      <c r="N39" s="81"/>
      <c r="O39" s="81"/>
      <c r="P39" s="93"/>
      <c r="Q39" s="90"/>
      <c r="R39" s="81"/>
      <c r="S39" s="81"/>
      <c r="T39" s="81"/>
      <c r="U39" s="81"/>
      <c r="V39" s="93">
        <f t="shared" si="1"/>
        <v>35</v>
      </c>
      <c r="W39" s="81"/>
      <c r="X39" s="81"/>
      <c r="Y39" s="95"/>
      <c r="Z39" s="81"/>
      <c r="AA39" s="81"/>
      <c r="AB39" s="81"/>
      <c r="AC39" s="81"/>
      <c r="AD39" s="97"/>
    </row>
    <row r="40" customHeight="1" spans="1:30">
      <c r="A40" s="76" t="s">
        <v>108</v>
      </c>
      <c r="B40" s="73"/>
      <c r="C40" s="70" t="s">
        <v>2</v>
      </c>
      <c r="D40" s="74" t="s">
        <v>109</v>
      </c>
      <c r="E40" s="79" t="s">
        <v>110</v>
      </c>
      <c r="F40" s="80" t="s">
        <v>75</v>
      </c>
      <c r="G40" s="81"/>
      <c r="H40" s="81">
        <v>30</v>
      </c>
      <c r="I40" s="86"/>
      <c r="J40" s="87">
        <v>1</v>
      </c>
      <c r="K40" s="88">
        <v>0</v>
      </c>
      <c r="L40" s="89">
        <f>STOCK[[#This Row],[Entradas]]-STOCK[[#This Row],[Salidas]]</f>
        <v>1</v>
      </c>
      <c r="M40" s="81"/>
      <c r="N40" s="81"/>
      <c r="O40" s="81"/>
      <c r="P40" s="93"/>
      <c r="Q40" s="90"/>
      <c r="R40" s="81"/>
      <c r="S40" s="81"/>
      <c r="T40" s="81"/>
      <c r="U40" s="81"/>
      <c r="V40" s="93">
        <f t="shared" si="1"/>
        <v>30</v>
      </c>
      <c r="W40" s="81"/>
      <c r="X40" s="81"/>
      <c r="Y40" s="95"/>
      <c r="Z40" s="81"/>
      <c r="AA40" s="81"/>
      <c r="AB40" s="81"/>
      <c r="AC40" s="81"/>
      <c r="AD40" s="97"/>
    </row>
    <row r="41" customHeight="1" spans="1:30">
      <c r="A41" s="76" t="s">
        <v>111</v>
      </c>
      <c r="B41" s="73"/>
      <c r="C41" s="70" t="s">
        <v>2</v>
      </c>
      <c r="D41" s="74" t="s">
        <v>93</v>
      </c>
      <c r="E41" s="79" t="s">
        <v>112</v>
      </c>
      <c r="F41" s="80" t="s">
        <v>35</v>
      </c>
      <c r="G41" s="81"/>
      <c r="H41" s="81">
        <v>30</v>
      </c>
      <c r="I41" s="86"/>
      <c r="J41" s="87">
        <v>1</v>
      </c>
      <c r="K41" s="90">
        <v>0</v>
      </c>
      <c r="L41" s="89">
        <f>STOCK[[#This Row],[Entradas]]-STOCK[[#This Row],[Salidas]]</f>
        <v>1</v>
      </c>
      <c r="M41" s="81"/>
      <c r="N41" s="81"/>
      <c r="O41" s="81"/>
      <c r="P41" s="93"/>
      <c r="Q41" s="90"/>
      <c r="R41" s="81"/>
      <c r="S41" s="81"/>
      <c r="T41" s="81"/>
      <c r="U41" s="81"/>
      <c r="V41" s="93">
        <f t="shared" si="1"/>
        <v>30</v>
      </c>
      <c r="W41" s="81"/>
      <c r="X41" s="81"/>
      <c r="Y41" s="95"/>
      <c r="Z41" s="81"/>
      <c r="AA41" s="81"/>
      <c r="AB41" s="81"/>
      <c r="AC41" s="81"/>
      <c r="AD41" s="97"/>
    </row>
    <row r="42" customHeight="1" spans="1:30">
      <c r="A42" s="76" t="s">
        <v>113</v>
      </c>
      <c r="B42" s="73"/>
      <c r="C42" s="70" t="s">
        <v>2</v>
      </c>
      <c r="D42" s="74" t="s">
        <v>93</v>
      </c>
      <c r="E42" s="79" t="s">
        <v>114</v>
      </c>
      <c r="F42" s="80" t="s">
        <v>33</v>
      </c>
      <c r="G42" s="81"/>
      <c r="H42" s="81">
        <v>30</v>
      </c>
      <c r="I42" s="86"/>
      <c r="J42" s="87">
        <v>1</v>
      </c>
      <c r="K42" s="88">
        <v>0</v>
      </c>
      <c r="L42" s="89">
        <f>STOCK[[#This Row],[Entradas]]-STOCK[[#This Row],[Salidas]]</f>
        <v>1</v>
      </c>
      <c r="M42" s="81"/>
      <c r="N42" s="81"/>
      <c r="O42" s="81"/>
      <c r="P42" s="93"/>
      <c r="Q42" s="90"/>
      <c r="R42" s="81"/>
      <c r="S42" s="81"/>
      <c r="T42" s="81"/>
      <c r="U42" s="81"/>
      <c r="V42" s="93">
        <f t="shared" si="1"/>
        <v>30</v>
      </c>
      <c r="W42" s="81"/>
      <c r="X42" s="81"/>
      <c r="Y42" s="95"/>
      <c r="Z42" s="81"/>
      <c r="AA42" s="81"/>
      <c r="AB42" s="81"/>
      <c r="AC42" s="81"/>
      <c r="AD42" s="97"/>
    </row>
    <row r="43" customHeight="1" spans="1:30">
      <c r="A43" s="76" t="s">
        <v>115</v>
      </c>
      <c r="B43" s="73"/>
      <c r="C43" s="70" t="s">
        <v>2</v>
      </c>
      <c r="D43" s="74" t="s">
        <v>93</v>
      </c>
      <c r="E43" s="79" t="s">
        <v>114</v>
      </c>
      <c r="F43" s="80" t="s">
        <v>35</v>
      </c>
      <c r="G43" s="81"/>
      <c r="H43" s="81">
        <v>30</v>
      </c>
      <c r="I43" s="86"/>
      <c r="J43" s="87">
        <v>1</v>
      </c>
      <c r="K43" s="90">
        <v>0</v>
      </c>
      <c r="L43" s="89">
        <f>STOCK[[#This Row],[Entradas]]-STOCK[[#This Row],[Salidas]]</f>
        <v>1</v>
      </c>
      <c r="M43" s="81"/>
      <c r="N43" s="81"/>
      <c r="O43" s="81"/>
      <c r="P43" s="93"/>
      <c r="Q43" s="90"/>
      <c r="R43" s="81"/>
      <c r="S43" s="81"/>
      <c r="T43" s="81"/>
      <c r="U43" s="81"/>
      <c r="V43" s="93">
        <f t="shared" si="1"/>
        <v>30</v>
      </c>
      <c r="W43" s="81"/>
      <c r="X43" s="81"/>
      <c r="Y43" s="95"/>
      <c r="Z43" s="81"/>
      <c r="AA43" s="81"/>
      <c r="AB43" s="81"/>
      <c r="AC43" s="81"/>
      <c r="AD43" s="97"/>
    </row>
    <row r="44" customHeight="1" spans="1:30">
      <c r="A44" s="76" t="s">
        <v>116</v>
      </c>
      <c r="B44" s="73"/>
      <c r="C44" s="70" t="s">
        <v>2</v>
      </c>
      <c r="D44" s="74" t="s">
        <v>109</v>
      </c>
      <c r="E44" s="79" t="s">
        <v>117</v>
      </c>
      <c r="F44" s="80" t="s">
        <v>54</v>
      </c>
      <c r="G44" s="81"/>
      <c r="H44" s="81">
        <v>30</v>
      </c>
      <c r="I44" s="86"/>
      <c r="J44" s="87">
        <v>2</v>
      </c>
      <c r="K44" s="88">
        <v>0</v>
      </c>
      <c r="L44" s="89">
        <f>STOCK[[#This Row],[Entradas]]-STOCK[[#This Row],[Salidas]]</f>
        <v>2</v>
      </c>
      <c r="M44" s="81"/>
      <c r="N44" s="81"/>
      <c r="O44" s="81"/>
      <c r="P44" s="93"/>
      <c r="Q44" s="90"/>
      <c r="R44" s="81"/>
      <c r="S44" s="81"/>
      <c r="T44" s="81"/>
      <c r="U44" s="81"/>
      <c r="V44" s="93">
        <f t="shared" si="1"/>
        <v>30</v>
      </c>
      <c r="W44" s="81"/>
      <c r="X44" s="81"/>
      <c r="Y44" s="95"/>
      <c r="Z44" s="81"/>
      <c r="AA44" s="81"/>
      <c r="AB44" s="81"/>
      <c r="AC44" s="81"/>
      <c r="AD44" s="97"/>
    </row>
    <row r="45" customHeight="1" spans="1:30">
      <c r="A45" s="76" t="s">
        <v>118</v>
      </c>
      <c r="B45" s="73"/>
      <c r="C45" s="70" t="s">
        <v>2</v>
      </c>
      <c r="D45" s="74" t="s">
        <v>119</v>
      </c>
      <c r="E45" s="79" t="s">
        <v>120</v>
      </c>
      <c r="F45" s="80" t="s">
        <v>75</v>
      </c>
      <c r="G45" s="81"/>
      <c r="H45" s="81">
        <v>30</v>
      </c>
      <c r="I45" s="86"/>
      <c r="J45" s="87">
        <v>1</v>
      </c>
      <c r="K45" s="90">
        <v>0</v>
      </c>
      <c r="L45" s="89">
        <f>STOCK[[#This Row],[Entradas]]-STOCK[[#This Row],[Salidas]]</f>
        <v>1</v>
      </c>
      <c r="M45" s="81"/>
      <c r="N45" s="81"/>
      <c r="O45" s="81"/>
      <c r="P45" s="93"/>
      <c r="Q45" s="90"/>
      <c r="R45" s="81"/>
      <c r="S45" s="81"/>
      <c r="T45" s="81"/>
      <c r="U45" s="81"/>
      <c r="V45" s="93">
        <f t="shared" si="1"/>
        <v>30</v>
      </c>
      <c r="W45" s="81"/>
      <c r="X45" s="81"/>
      <c r="Y45" s="95"/>
      <c r="Z45" s="81"/>
      <c r="AA45" s="81"/>
      <c r="AB45" s="81"/>
      <c r="AC45" s="81"/>
      <c r="AD45" s="97"/>
    </row>
    <row r="46" customHeight="1" spans="1:30">
      <c r="A46" s="76" t="s">
        <v>121</v>
      </c>
      <c r="B46" s="73"/>
      <c r="C46" s="70" t="s">
        <v>2</v>
      </c>
      <c r="D46" s="74" t="s">
        <v>119</v>
      </c>
      <c r="E46" s="79" t="s">
        <v>120</v>
      </c>
      <c r="F46" s="80" t="s">
        <v>35</v>
      </c>
      <c r="G46" s="81"/>
      <c r="H46" s="81">
        <v>30</v>
      </c>
      <c r="I46" s="86"/>
      <c r="J46" s="87">
        <v>1</v>
      </c>
      <c r="K46" s="88">
        <v>0</v>
      </c>
      <c r="L46" s="89">
        <f>STOCK[[#This Row],[Entradas]]-STOCK[[#This Row],[Salidas]]</f>
        <v>1</v>
      </c>
      <c r="M46" s="81"/>
      <c r="N46" s="81"/>
      <c r="O46" s="81"/>
      <c r="P46" s="93"/>
      <c r="Q46" s="90"/>
      <c r="R46" s="81"/>
      <c r="S46" s="81"/>
      <c r="T46" s="81"/>
      <c r="U46" s="81"/>
      <c r="V46" s="93">
        <f t="shared" si="1"/>
        <v>30</v>
      </c>
      <c r="W46" s="81"/>
      <c r="X46" s="81"/>
      <c r="Y46" s="95"/>
      <c r="Z46" s="81"/>
      <c r="AA46" s="81"/>
      <c r="AB46" s="81"/>
      <c r="AC46" s="81"/>
      <c r="AD46" s="97"/>
    </row>
    <row r="47" customHeight="1" spans="1:30">
      <c r="A47" s="76" t="s">
        <v>122</v>
      </c>
      <c r="B47" s="73"/>
      <c r="C47" s="70" t="s">
        <v>2</v>
      </c>
      <c r="D47" s="74" t="s">
        <v>119</v>
      </c>
      <c r="E47" s="79" t="s">
        <v>123</v>
      </c>
      <c r="F47" s="80" t="s">
        <v>33</v>
      </c>
      <c r="G47" s="81"/>
      <c r="H47" s="81">
        <v>30</v>
      </c>
      <c r="I47" s="86"/>
      <c r="J47" s="87">
        <v>1</v>
      </c>
      <c r="K47" s="90">
        <v>0</v>
      </c>
      <c r="L47" s="89">
        <f>STOCK[[#This Row],[Entradas]]-STOCK[[#This Row],[Salidas]]</f>
        <v>1</v>
      </c>
      <c r="M47" s="81"/>
      <c r="N47" s="81"/>
      <c r="O47" s="81"/>
      <c r="P47" s="93"/>
      <c r="Q47" s="90"/>
      <c r="R47" s="81"/>
      <c r="S47" s="81"/>
      <c r="T47" s="81"/>
      <c r="U47" s="81"/>
      <c r="V47" s="93">
        <f t="shared" si="1"/>
        <v>30</v>
      </c>
      <c r="W47" s="81"/>
      <c r="X47" s="81"/>
      <c r="Y47" s="95"/>
      <c r="Z47" s="81"/>
      <c r="AA47" s="81"/>
      <c r="AB47" s="81"/>
      <c r="AC47" s="81"/>
      <c r="AD47" s="97"/>
    </row>
    <row r="48" customHeight="1" spans="1:30">
      <c r="A48" s="76" t="s">
        <v>124</v>
      </c>
      <c r="B48" s="73"/>
      <c r="C48" s="70" t="s">
        <v>2</v>
      </c>
      <c r="D48" s="74" t="s">
        <v>119</v>
      </c>
      <c r="E48" s="79" t="s">
        <v>125</v>
      </c>
      <c r="F48" s="80" t="s">
        <v>33</v>
      </c>
      <c r="G48" s="81"/>
      <c r="H48" s="81">
        <v>30</v>
      </c>
      <c r="I48" s="86"/>
      <c r="J48" s="87">
        <v>1</v>
      </c>
      <c r="K48" s="88">
        <v>0</v>
      </c>
      <c r="L48" s="89">
        <f>STOCK[[#This Row],[Entradas]]-STOCK[[#This Row],[Salidas]]</f>
        <v>1</v>
      </c>
      <c r="M48" s="81"/>
      <c r="N48" s="81"/>
      <c r="O48" s="81"/>
      <c r="P48" s="93"/>
      <c r="Q48" s="90"/>
      <c r="R48" s="81"/>
      <c r="S48" s="81"/>
      <c r="T48" s="81"/>
      <c r="U48" s="81"/>
      <c r="V48" s="93">
        <f t="shared" si="1"/>
        <v>30</v>
      </c>
      <c r="W48" s="81"/>
      <c r="X48" s="81"/>
      <c r="Y48" s="95"/>
      <c r="Z48" s="81"/>
      <c r="AA48" s="81"/>
      <c r="AB48" s="81"/>
      <c r="AC48" s="81"/>
      <c r="AD48" s="97"/>
    </row>
    <row r="49" customHeight="1" spans="1:30">
      <c r="A49" s="77" t="s">
        <v>126</v>
      </c>
      <c r="B49" s="73"/>
      <c r="C49" s="70" t="s">
        <v>2</v>
      </c>
      <c r="D49" s="74" t="s">
        <v>89</v>
      </c>
      <c r="E49" s="79" t="s">
        <v>127</v>
      </c>
      <c r="F49" s="80" t="s">
        <v>33</v>
      </c>
      <c r="G49" s="81"/>
      <c r="H49" s="81">
        <v>30</v>
      </c>
      <c r="I49" s="86"/>
      <c r="J49" s="87">
        <v>3</v>
      </c>
      <c r="K49" s="90">
        <v>0</v>
      </c>
      <c r="L49" s="89">
        <f>STOCK[[#This Row],[Entradas]]-STOCK[[#This Row],[Salidas]]</f>
        <v>3</v>
      </c>
      <c r="M49" s="81"/>
      <c r="N49" s="81"/>
      <c r="O49" s="81"/>
      <c r="P49" s="93"/>
      <c r="Q49" s="90"/>
      <c r="R49" s="81"/>
      <c r="S49" s="81"/>
      <c r="T49" s="81"/>
      <c r="U49" s="81"/>
      <c r="V49" s="93">
        <f t="shared" si="1"/>
        <v>30</v>
      </c>
      <c r="W49" s="81"/>
      <c r="X49" s="81"/>
      <c r="Y49" s="95"/>
      <c r="Z49" s="81"/>
      <c r="AA49" s="81"/>
      <c r="AB49" s="81"/>
      <c r="AC49" s="81"/>
      <c r="AD49" s="97"/>
    </row>
    <row r="50" customHeight="1" spans="1:30">
      <c r="A50" s="77" t="s">
        <v>128</v>
      </c>
      <c r="B50" s="73"/>
      <c r="C50" s="70" t="s">
        <v>2</v>
      </c>
      <c r="D50" s="74" t="s">
        <v>89</v>
      </c>
      <c r="E50" s="79" t="s">
        <v>129</v>
      </c>
      <c r="F50" s="80" t="s">
        <v>75</v>
      </c>
      <c r="G50" s="81"/>
      <c r="H50" s="81">
        <v>20</v>
      </c>
      <c r="I50" s="86"/>
      <c r="J50" s="87">
        <v>2</v>
      </c>
      <c r="K50" s="88">
        <v>0</v>
      </c>
      <c r="L50" s="89">
        <f>STOCK[[#This Row],[Entradas]]-STOCK[[#This Row],[Salidas]]</f>
        <v>2</v>
      </c>
      <c r="M50" s="81"/>
      <c r="N50" s="81"/>
      <c r="O50" s="81"/>
      <c r="P50" s="93"/>
      <c r="Q50" s="90"/>
      <c r="R50" s="81"/>
      <c r="S50" s="81"/>
      <c r="T50" s="81"/>
      <c r="U50" s="81"/>
      <c r="V50" s="93">
        <f t="shared" si="1"/>
        <v>20</v>
      </c>
      <c r="W50" s="81"/>
      <c r="X50" s="81"/>
      <c r="Y50" s="95"/>
      <c r="Z50" s="81"/>
      <c r="AA50" s="81"/>
      <c r="AB50" s="81"/>
      <c r="AC50" s="81"/>
      <c r="AD50" s="97"/>
    </row>
    <row r="51" customHeight="1" spans="1:30">
      <c r="A51" s="77" t="s">
        <v>130</v>
      </c>
      <c r="B51" s="73"/>
      <c r="C51" s="70" t="s">
        <v>2</v>
      </c>
      <c r="D51" s="74" t="s">
        <v>89</v>
      </c>
      <c r="E51" s="79" t="s">
        <v>131</v>
      </c>
      <c r="F51" s="80" t="s">
        <v>54</v>
      </c>
      <c r="G51" s="81"/>
      <c r="H51" s="81">
        <v>20</v>
      </c>
      <c r="I51" s="86"/>
      <c r="J51" s="87">
        <v>2</v>
      </c>
      <c r="K51" s="90">
        <v>0</v>
      </c>
      <c r="L51" s="89">
        <f>STOCK[[#This Row],[Entradas]]-STOCK[[#This Row],[Salidas]]</f>
        <v>2</v>
      </c>
      <c r="M51" s="81"/>
      <c r="N51" s="81"/>
      <c r="O51" s="81"/>
      <c r="P51" s="93"/>
      <c r="Q51" s="90"/>
      <c r="R51" s="81"/>
      <c r="S51" s="81"/>
      <c r="T51" s="81"/>
      <c r="U51" s="81"/>
      <c r="V51" s="93">
        <f t="shared" si="1"/>
        <v>20</v>
      </c>
      <c r="W51" s="81"/>
      <c r="X51" s="81"/>
      <c r="Y51" s="95"/>
      <c r="Z51" s="81"/>
      <c r="AA51" s="81"/>
      <c r="AB51" s="81"/>
      <c r="AC51" s="81"/>
      <c r="AD51" s="97"/>
    </row>
    <row r="52" customHeight="1" spans="1:30">
      <c r="A52" s="77" t="s">
        <v>132</v>
      </c>
      <c r="B52" s="73"/>
      <c r="C52" s="70" t="s">
        <v>2</v>
      </c>
      <c r="D52" s="74" t="s">
        <v>89</v>
      </c>
      <c r="E52" s="79" t="s">
        <v>131</v>
      </c>
      <c r="F52" s="80" t="s">
        <v>33</v>
      </c>
      <c r="G52" s="81"/>
      <c r="H52" s="81">
        <v>20</v>
      </c>
      <c r="I52" s="86"/>
      <c r="J52" s="87">
        <v>1</v>
      </c>
      <c r="K52" s="88">
        <v>0</v>
      </c>
      <c r="L52" s="89">
        <f>STOCK[[#This Row],[Entradas]]-STOCK[[#This Row],[Salidas]]</f>
        <v>1</v>
      </c>
      <c r="M52" s="81"/>
      <c r="N52" s="81"/>
      <c r="O52" s="81"/>
      <c r="P52" s="93"/>
      <c r="Q52" s="90"/>
      <c r="R52" s="81"/>
      <c r="S52" s="81"/>
      <c r="T52" s="81"/>
      <c r="U52" s="81"/>
      <c r="V52" s="93">
        <f t="shared" si="1"/>
        <v>20</v>
      </c>
      <c r="W52" s="81"/>
      <c r="X52" s="81"/>
      <c r="Y52" s="95"/>
      <c r="Z52" s="81"/>
      <c r="AA52" s="81"/>
      <c r="AB52" s="81"/>
      <c r="AC52" s="81"/>
      <c r="AD52" s="97"/>
    </row>
    <row r="53" customHeight="1" spans="1:30">
      <c r="A53" s="76" t="s">
        <v>133</v>
      </c>
      <c r="B53" s="73"/>
      <c r="C53" s="70" t="s">
        <v>2</v>
      </c>
      <c r="D53" s="74" t="s">
        <v>89</v>
      </c>
      <c r="E53" s="79" t="s">
        <v>127</v>
      </c>
      <c r="F53" s="80" t="s">
        <v>35</v>
      </c>
      <c r="G53" s="81"/>
      <c r="H53" s="81">
        <v>30</v>
      </c>
      <c r="I53" s="86"/>
      <c r="J53" s="87">
        <v>1</v>
      </c>
      <c r="K53" s="90">
        <v>0</v>
      </c>
      <c r="L53" s="89">
        <f>STOCK[[#This Row],[Entradas]]-STOCK[[#This Row],[Salidas]]</f>
        <v>1</v>
      </c>
      <c r="M53" s="81"/>
      <c r="N53" s="81"/>
      <c r="O53" s="81"/>
      <c r="P53" s="93"/>
      <c r="Q53" s="90"/>
      <c r="R53" s="81"/>
      <c r="S53" s="81"/>
      <c r="T53" s="81"/>
      <c r="U53" s="81"/>
      <c r="V53" s="93">
        <f t="shared" si="1"/>
        <v>30</v>
      </c>
      <c r="W53" s="81"/>
      <c r="X53" s="81"/>
      <c r="Y53" s="95"/>
      <c r="Z53" s="81"/>
      <c r="AA53" s="81"/>
      <c r="AB53" s="81"/>
      <c r="AC53" s="81"/>
      <c r="AD53" s="97"/>
    </row>
    <row r="54" customHeight="1" spans="1:30">
      <c r="A54" s="76" t="s">
        <v>134</v>
      </c>
      <c r="B54" s="73"/>
      <c r="C54" s="70" t="s">
        <v>2</v>
      </c>
      <c r="D54" s="74" t="s">
        <v>89</v>
      </c>
      <c r="E54" s="79" t="s">
        <v>135</v>
      </c>
      <c r="F54" s="80" t="s">
        <v>35</v>
      </c>
      <c r="G54" s="81"/>
      <c r="H54" s="81">
        <v>25</v>
      </c>
      <c r="I54" s="86"/>
      <c r="J54" s="87">
        <v>1</v>
      </c>
      <c r="K54" s="88">
        <v>0</v>
      </c>
      <c r="L54" s="89">
        <f>STOCK[[#This Row],[Entradas]]-STOCK[[#This Row],[Salidas]]</f>
        <v>1</v>
      </c>
      <c r="M54" s="81"/>
      <c r="N54" s="81"/>
      <c r="O54" s="81"/>
      <c r="P54" s="93"/>
      <c r="Q54" s="90"/>
      <c r="R54" s="81"/>
      <c r="S54" s="81"/>
      <c r="T54" s="81"/>
      <c r="U54" s="81"/>
      <c r="V54" s="93">
        <f t="shared" si="1"/>
        <v>25</v>
      </c>
      <c r="W54" s="81"/>
      <c r="X54" s="81"/>
      <c r="Y54" s="95"/>
      <c r="Z54" s="81"/>
      <c r="AA54" s="81"/>
      <c r="AB54" s="81"/>
      <c r="AC54" s="81"/>
      <c r="AD54" s="97"/>
    </row>
    <row r="55" customHeight="1" spans="1:30">
      <c r="A55" s="76" t="s">
        <v>136</v>
      </c>
      <c r="B55" s="73"/>
      <c r="C55" s="70" t="s">
        <v>2</v>
      </c>
      <c r="D55" s="74" t="s">
        <v>89</v>
      </c>
      <c r="E55" s="79" t="s">
        <v>137</v>
      </c>
      <c r="F55" s="80" t="s">
        <v>46</v>
      </c>
      <c r="G55" s="81"/>
      <c r="H55" s="81">
        <v>20</v>
      </c>
      <c r="I55" s="86"/>
      <c r="J55" s="87">
        <v>1</v>
      </c>
      <c r="K55" s="90">
        <v>0</v>
      </c>
      <c r="L55" s="89">
        <f>STOCK[[#This Row],[Entradas]]-STOCK[[#This Row],[Salidas]]</f>
        <v>1</v>
      </c>
      <c r="M55" s="81"/>
      <c r="N55" s="81"/>
      <c r="O55" s="81"/>
      <c r="P55" s="93"/>
      <c r="Q55" s="90"/>
      <c r="R55" s="81"/>
      <c r="S55" s="81"/>
      <c r="T55" s="81"/>
      <c r="U55" s="81"/>
      <c r="V55" s="93">
        <f t="shared" si="1"/>
        <v>20</v>
      </c>
      <c r="W55" s="81"/>
      <c r="X55" s="81"/>
      <c r="Y55" s="95"/>
      <c r="Z55" s="81"/>
      <c r="AA55" s="81"/>
      <c r="AB55" s="81"/>
      <c r="AC55" s="81"/>
      <c r="AD55" s="97"/>
    </row>
    <row r="56" customHeight="1" spans="1:30">
      <c r="A56" s="76" t="s">
        <v>138</v>
      </c>
      <c r="B56" s="73"/>
      <c r="C56" s="70" t="s">
        <v>2</v>
      </c>
      <c r="D56" s="74" t="s">
        <v>89</v>
      </c>
      <c r="E56" s="79" t="s">
        <v>137</v>
      </c>
      <c r="F56" s="80" t="s">
        <v>35</v>
      </c>
      <c r="G56" s="81"/>
      <c r="H56" s="81">
        <v>20</v>
      </c>
      <c r="I56" s="86"/>
      <c r="J56" s="87">
        <v>1</v>
      </c>
      <c r="K56" s="88">
        <v>0</v>
      </c>
      <c r="L56" s="89">
        <f>STOCK[[#This Row],[Entradas]]-STOCK[[#This Row],[Salidas]]</f>
        <v>1</v>
      </c>
      <c r="M56" s="81"/>
      <c r="N56" s="81"/>
      <c r="O56" s="81"/>
      <c r="P56" s="93"/>
      <c r="Q56" s="90"/>
      <c r="R56" s="81"/>
      <c r="S56" s="81"/>
      <c r="T56" s="81"/>
      <c r="U56" s="81"/>
      <c r="V56" s="93">
        <f t="shared" si="1"/>
        <v>20</v>
      </c>
      <c r="W56" s="81"/>
      <c r="X56" s="81"/>
      <c r="Y56" s="95"/>
      <c r="Z56" s="81"/>
      <c r="AA56" s="81"/>
      <c r="AB56" s="81"/>
      <c r="AC56" s="81"/>
      <c r="AD56" s="97"/>
    </row>
    <row r="57" customHeight="1" spans="1:30">
      <c r="A57" s="76" t="s">
        <v>139</v>
      </c>
      <c r="B57" s="73"/>
      <c r="C57" s="70" t="s">
        <v>2</v>
      </c>
      <c r="D57" s="74" t="s">
        <v>89</v>
      </c>
      <c r="E57" s="79" t="s">
        <v>137</v>
      </c>
      <c r="F57" s="80" t="s">
        <v>33</v>
      </c>
      <c r="G57" s="81"/>
      <c r="H57" s="81">
        <v>20</v>
      </c>
      <c r="I57" s="86"/>
      <c r="J57" s="87">
        <v>1</v>
      </c>
      <c r="K57" s="90">
        <v>0</v>
      </c>
      <c r="L57" s="89">
        <f>STOCK[[#This Row],[Entradas]]-STOCK[[#This Row],[Salidas]]</f>
        <v>1</v>
      </c>
      <c r="M57" s="81"/>
      <c r="N57" s="81"/>
      <c r="O57" s="81"/>
      <c r="P57" s="93"/>
      <c r="Q57" s="90"/>
      <c r="R57" s="81"/>
      <c r="S57" s="81"/>
      <c r="T57" s="81"/>
      <c r="U57" s="81"/>
      <c r="V57" s="93">
        <f t="shared" si="1"/>
        <v>20</v>
      </c>
      <c r="W57" s="81"/>
      <c r="X57" s="81"/>
      <c r="Y57" s="95"/>
      <c r="Z57" s="81"/>
      <c r="AA57" s="81"/>
      <c r="AB57" s="81"/>
      <c r="AC57" s="81"/>
      <c r="AD57" s="97"/>
    </row>
    <row r="58" customHeight="1" spans="1:30">
      <c r="A58" s="76" t="s">
        <v>140</v>
      </c>
      <c r="B58" s="73"/>
      <c r="C58" s="70" t="s">
        <v>2</v>
      </c>
      <c r="D58" s="74" t="s">
        <v>89</v>
      </c>
      <c r="E58" s="79" t="s">
        <v>141</v>
      </c>
      <c r="F58" s="80" t="s">
        <v>33</v>
      </c>
      <c r="G58" s="81"/>
      <c r="H58" s="81">
        <v>28</v>
      </c>
      <c r="I58" s="86"/>
      <c r="J58" s="87">
        <v>1</v>
      </c>
      <c r="K58" s="88">
        <v>0</v>
      </c>
      <c r="L58" s="89">
        <f>STOCK[[#This Row],[Entradas]]-STOCK[[#This Row],[Salidas]]</f>
        <v>1</v>
      </c>
      <c r="M58" s="81"/>
      <c r="N58" s="81"/>
      <c r="O58" s="81"/>
      <c r="P58" s="93"/>
      <c r="Q58" s="90"/>
      <c r="R58" s="81"/>
      <c r="S58" s="81"/>
      <c r="T58" s="81"/>
      <c r="U58" s="81"/>
      <c r="V58" s="93">
        <f t="shared" si="1"/>
        <v>28</v>
      </c>
      <c r="W58" s="81"/>
      <c r="X58" s="81"/>
      <c r="Y58" s="95"/>
      <c r="Z58" s="81"/>
      <c r="AA58" s="81"/>
      <c r="AB58" s="81"/>
      <c r="AC58" s="81"/>
      <c r="AD58" s="97"/>
    </row>
    <row r="59" customHeight="1" spans="1:30">
      <c r="A59" s="76" t="s">
        <v>142</v>
      </c>
      <c r="B59" s="73"/>
      <c r="C59" s="70" t="s">
        <v>2</v>
      </c>
      <c r="D59" s="74" t="s">
        <v>89</v>
      </c>
      <c r="E59" s="79" t="s">
        <v>141</v>
      </c>
      <c r="F59" s="80" t="s">
        <v>46</v>
      </c>
      <c r="G59" s="81"/>
      <c r="H59" s="81">
        <v>28</v>
      </c>
      <c r="I59" s="86"/>
      <c r="J59" s="87">
        <v>2</v>
      </c>
      <c r="K59" s="90">
        <v>0</v>
      </c>
      <c r="L59" s="89">
        <f>STOCK[[#This Row],[Entradas]]-STOCK[[#This Row],[Salidas]]</f>
        <v>2</v>
      </c>
      <c r="M59" s="81"/>
      <c r="N59" s="81"/>
      <c r="O59" s="81"/>
      <c r="P59" s="93"/>
      <c r="Q59" s="90"/>
      <c r="R59" s="81"/>
      <c r="S59" s="81"/>
      <c r="T59" s="81"/>
      <c r="U59" s="81"/>
      <c r="V59" s="93">
        <f t="shared" si="1"/>
        <v>28</v>
      </c>
      <c r="W59" s="81"/>
      <c r="X59" s="81"/>
      <c r="Y59" s="95"/>
      <c r="Z59" s="81"/>
      <c r="AA59" s="81"/>
      <c r="AB59" s="81"/>
      <c r="AC59" s="81"/>
      <c r="AD59" s="97"/>
    </row>
    <row r="60" customHeight="1" spans="1:30">
      <c r="A60" s="76" t="s">
        <v>143</v>
      </c>
      <c r="B60" s="73"/>
      <c r="C60" s="70" t="s">
        <v>2</v>
      </c>
      <c r="D60" s="74" t="s">
        <v>89</v>
      </c>
      <c r="E60" s="79" t="s">
        <v>144</v>
      </c>
      <c r="F60" s="80" t="s">
        <v>54</v>
      </c>
      <c r="G60" s="81"/>
      <c r="H60" s="81">
        <v>28</v>
      </c>
      <c r="I60" s="86"/>
      <c r="J60" s="87">
        <v>1</v>
      </c>
      <c r="K60" s="88">
        <v>0</v>
      </c>
      <c r="L60" s="89">
        <f>STOCK[[#This Row],[Entradas]]-STOCK[[#This Row],[Salidas]]</f>
        <v>1</v>
      </c>
      <c r="M60" s="81"/>
      <c r="N60" s="81"/>
      <c r="O60" s="81"/>
      <c r="P60" s="93"/>
      <c r="Q60" s="90"/>
      <c r="R60" s="81"/>
      <c r="S60" s="81"/>
      <c r="T60" s="81"/>
      <c r="U60" s="81"/>
      <c r="V60" s="93">
        <f t="shared" si="1"/>
        <v>28</v>
      </c>
      <c r="W60" s="81"/>
      <c r="X60" s="81"/>
      <c r="Y60" s="95"/>
      <c r="Z60" s="81"/>
      <c r="AA60" s="81"/>
      <c r="AB60" s="81"/>
      <c r="AC60" s="81"/>
      <c r="AD60" s="97"/>
    </row>
    <row r="61" customHeight="1" spans="1:30">
      <c r="A61" s="76" t="s">
        <v>145</v>
      </c>
      <c r="B61" s="73"/>
      <c r="C61" s="70" t="s">
        <v>2</v>
      </c>
      <c r="D61" s="74" t="s">
        <v>89</v>
      </c>
      <c r="E61" s="79" t="s">
        <v>146</v>
      </c>
      <c r="F61" s="80" t="s">
        <v>75</v>
      </c>
      <c r="G61" s="81"/>
      <c r="H61" s="81">
        <v>20</v>
      </c>
      <c r="I61" s="86"/>
      <c r="J61" s="87">
        <v>1</v>
      </c>
      <c r="K61" s="90">
        <v>0</v>
      </c>
      <c r="L61" s="89">
        <f>STOCK[[#This Row],[Entradas]]-STOCK[[#This Row],[Salidas]]</f>
        <v>1</v>
      </c>
      <c r="M61" s="81"/>
      <c r="N61" s="81"/>
      <c r="O61" s="81"/>
      <c r="P61" s="93"/>
      <c r="Q61" s="90"/>
      <c r="R61" s="81"/>
      <c r="S61" s="81"/>
      <c r="T61" s="81"/>
      <c r="U61" s="81"/>
      <c r="V61" s="93">
        <f t="shared" si="1"/>
        <v>20</v>
      </c>
      <c r="W61" s="81"/>
      <c r="X61" s="81"/>
      <c r="Y61" s="95"/>
      <c r="Z61" s="81"/>
      <c r="AA61" s="81"/>
      <c r="AB61" s="81"/>
      <c r="AC61" s="81"/>
      <c r="AD61" s="97"/>
    </row>
    <row r="62" customHeight="1" spans="1:30">
      <c r="A62" s="76" t="s">
        <v>147</v>
      </c>
      <c r="B62" s="73"/>
      <c r="C62" s="70" t="s">
        <v>2</v>
      </c>
      <c r="D62" s="74" t="s">
        <v>89</v>
      </c>
      <c r="E62" s="79" t="s">
        <v>146</v>
      </c>
      <c r="F62" s="80" t="s">
        <v>46</v>
      </c>
      <c r="G62" s="81"/>
      <c r="H62" s="81">
        <v>20</v>
      </c>
      <c r="I62" s="86"/>
      <c r="J62" s="87">
        <v>1</v>
      </c>
      <c r="K62" s="88">
        <v>0</v>
      </c>
      <c r="L62" s="89">
        <f>STOCK[[#This Row],[Entradas]]-STOCK[[#This Row],[Salidas]]</f>
        <v>1</v>
      </c>
      <c r="M62" s="81"/>
      <c r="N62" s="81"/>
      <c r="O62" s="81"/>
      <c r="P62" s="93"/>
      <c r="Q62" s="90"/>
      <c r="R62" s="81"/>
      <c r="S62" s="81"/>
      <c r="T62" s="81"/>
      <c r="U62" s="81"/>
      <c r="V62" s="93">
        <f t="shared" si="1"/>
        <v>20</v>
      </c>
      <c r="W62" s="81"/>
      <c r="X62" s="81"/>
      <c r="Y62" s="95"/>
      <c r="Z62" s="81"/>
      <c r="AA62" s="81"/>
      <c r="AB62" s="81"/>
      <c r="AC62" s="81"/>
      <c r="AD62" s="97"/>
    </row>
  </sheetData>
  <conditionalFormatting sqref="C1:C62 T2:U29 T31:U62 M31:P62 K2:L62 W2:X29 W31:X62 M2:P29 H2:I29 I31:I39 H40:I62 H30:H39">
    <cfRule type="expression" dxfId="30" priority="22">
      <formula>$L1=0</formula>
    </cfRule>
  </conditionalFormatting>
  <conditionalFormatting sqref="L2:M62">
    <cfRule type="cellIs" dxfId="31" priority="238" operator="lessThan">
      <formula>0</formula>
    </cfRule>
    <cfRule type="cellIs" dxfId="32" priority="239" operator="lessThan">
      <formula>0</formula>
    </cfRule>
  </conditionalFormatting>
  <conditionalFormatting sqref="N31:P62 N2:P29">
    <cfRule type="containsBlanks" dxfId="31" priority="69">
      <formula>LEN(TRIM(N2))=0</formula>
    </cfRule>
  </conditionalFormatting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217" workbookViewId="0">
      <selection activeCell="I1597" sqref="I1597"/>
    </sheetView>
  </sheetViews>
  <sheetFormatPr defaultColWidth="13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3" style="5" customWidth="1"/>
    <col min="15" max="16384" width="13" style="5"/>
  </cols>
  <sheetData>
    <row r="1" ht="19" customHeight="1" spans="1:11">
      <c r="A1" s="8" t="s">
        <v>148</v>
      </c>
      <c r="B1" s="8"/>
      <c r="C1" s="8"/>
      <c r="D1" s="8"/>
      <c r="E1" s="8"/>
      <c r="G1" s="12" t="s">
        <v>149</v>
      </c>
      <c r="H1" s="12"/>
      <c r="I1" s="12"/>
      <c r="J1" s="17"/>
      <c r="K1" s="18"/>
    </row>
    <row r="2" s="1" customFormat="1" ht="35" customHeight="1" spans="1:13">
      <c r="A2" s="9" t="s">
        <v>150</v>
      </c>
      <c r="B2" s="9" t="s">
        <v>151</v>
      </c>
      <c r="C2" s="9" t="s">
        <v>152</v>
      </c>
      <c r="D2" s="9" t="s">
        <v>153</v>
      </c>
      <c r="E2" s="9" t="s">
        <v>154</v>
      </c>
      <c r="F2" s="9" t="s">
        <v>155</v>
      </c>
      <c r="G2" s="13" t="s">
        <v>156</v>
      </c>
      <c r="H2" s="14" t="s">
        <v>157</v>
      </c>
      <c r="I2" s="14" t="s">
        <v>158</v>
      </c>
      <c r="J2" s="14" t="s">
        <v>12</v>
      </c>
      <c r="K2" s="14" t="s">
        <v>159</v>
      </c>
      <c r="L2" s="14" t="s">
        <v>160</v>
      </c>
      <c r="M2" s="9" t="s">
        <v>161</v>
      </c>
    </row>
    <row r="3" ht="20" customHeight="1" spans="1:14">
      <c r="A3" s="10">
        <v>45017</v>
      </c>
      <c r="B3" s="11"/>
      <c r="C3" s="11"/>
      <c r="D3" s="11"/>
      <c r="E3" s="11" t="s">
        <v>162</v>
      </c>
      <c r="F3" s="11" t="str">
        <f ca="1"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 ca="1"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163</v>
      </c>
      <c r="F4" s="11" t="str">
        <f ca="1"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 ca="1"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163</v>
      </c>
      <c r="F5" s="11" t="str">
        <f ca="1"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 ca="1"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163</v>
      </c>
      <c r="F6" s="11" t="str">
        <f ca="1"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 ca="1"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164</v>
      </c>
      <c r="F7" s="11" t="str">
        <f ca="1"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 ca="1"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165</v>
      </c>
      <c r="F8" s="11" t="str">
        <f ca="1"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 ca="1"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166</v>
      </c>
      <c r="F9" s="11" t="str">
        <f ca="1"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 ca="1"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167</v>
      </c>
      <c r="F10" s="11" t="str">
        <f ca="1"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 ca="1"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168</v>
      </c>
      <c r="F11" s="11" t="str">
        <f ca="1"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 ca="1"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169</v>
      </c>
      <c r="F12" s="11" t="str">
        <f ca="1"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 ca="1"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170</v>
      </c>
      <c r="F13" s="11" t="str">
        <f ca="1"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 ca="1"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171</v>
      </c>
      <c r="F14" s="11" t="str">
        <f ca="1"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 ca="1"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172</v>
      </c>
      <c r="F15" s="11" t="str">
        <f ca="1"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 ca="1"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173</v>
      </c>
      <c r="F16" s="11" t="str">
        <f ca="1"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 ca="1"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174</v>
      </c>
      <c r="F17" s="11" t="str">
        <f ca="1"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 ca="1"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173</v>
      </c>
      <c r="F18" s="11" t="str">
        <f ca="1"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 ca="1"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175</v>
      </c>
      <c r="F19" s="11" t="str">
        <f ca="1"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 ca="1"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176</v>
      </c>
      <c r="F20" s="11" t="str">
        <f ca="1"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 ca="1"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177</v>
      </c>
      <c r="F21" s="11" t="str">
        <f ca="1"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 ca="1"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178</v>
      </c>
      <c r="F22" s="11" t="str">
        <f ca="1"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 ca="1"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179</v>
      </c>
      <c r="F23" s="11" t="str">
        <f ca="1"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 ca="1"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179</v>
      </c>
      <c r="F24" s="11" t="str">
        <f ca="1"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 ca="1"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180</v>
      </c>
      <c r="F25" s="11" t="str">
        <f ca="1"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 ca="1"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181</v>
      </c>
      <c r="F26" s="11" t="str">
        <f ca="1"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 ca="1"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182</v>
      </c>
      <c r="F27" s="11" t="str">
        <f ca="1"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 ca="1"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183</v>
      </c>
      <c r="F28" s="11" t="str">
        <f ca="1"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 ca="1"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184</v>
      </c>
      <c r="F29" s="11" t="str">
        <f ca="1"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 ca="1"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185</v>
      </c>
      <c r="F30" s="11" t="str">
        <f ca="1"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 ca="1"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173</v>
      </c>
      <c r="F31" s="11" t="str">
        <f ca="1"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 ca="1"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186</v>
      </c>
      <c r="F32" s="11" t="str">
        <f ca="1"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 ca="1"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187</v>
      </c>
      <c r="F33" s="11" t="str">
        <f ca="1"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 ca="1"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188</v>
      </c>
      <c r="F34" s="11" t="str">
        <f ca="1"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 ca="1"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189</v>
      </c>
      <c r="F35" s="11" t="str">
        <f ca="1"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 ca="1"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190</v>
      </c>
      <c r="F36" s="11" t="str">
        <f ca="1"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 ca="1"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191</v>
      </c>
      <c r="F37" s="11" t="str">
        <f ca="1"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 ca="1"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192</v>
      </c>
      <c r="F38" s="11" t="str">
        <f ca="1"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 ca="1"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193</v>
      </c>
      <c r="F39" s="11" t="str">
        <f ca="1"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 ca="1"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194</v>
      </c>
      <c r="F40" s="11" t="str">
        <f ca="1"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 ca="1"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194</v>
      </c>
      <c r="F41" s="11" t="str">
        <f ca="1"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 ca="1"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195</v>
      </c>
      <c r="F42" s="11" t="str">
        <f ca="1"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 ca="1"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196</v>
      </c>
      <c r="F43" s="11" t="str">
        <f ca="1"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 ca="1"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197</v>
      </c>
      <c r="F44" s="11" t="str">
        <f ca="1"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 ca="1"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198</v>
      </c>
      <c r="F45" s="11" t="str">
        <f ca="1"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 ca="1"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199</v>
      </c>
      <c r="F46" s="11" t="str">
        <f ca="1"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 ca="1"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200</v>
      </c>
      <c r="F47" s="11" t="str">
        <f ca="1"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 ca="1"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201</v>
      </c>
      <c r="F48" s="11" t="str">
        <f ca="1"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 ca="1"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202</v>
      </c>
      <c r="C49" s="11"/>
      <c r="D49" s="11"/>
      <c r="E49" s="11" t="s">
        <v>203</v>
      </c>
      <c r="F49" s="11" t="str">
        <f ca="1"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 ca="1"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204</v>
      </c>
      <c r="F50" s="11" t="str">
        <f ca="1"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 ca="1"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205</v>
      </c>
      <c r="F51" s="11" t="str">
        <f ca="1"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 ca="1"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202</v>
      </c>
      <c r="C52" s="11"/>
      <c r="D52" s="11"/>
      <c r="E52" s="11" t="s">
        <v>206</v>
      </c>
      <c r="F52" s="11" t="str">
        <f ca="1"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 ca="1"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202</v>
      </c>
      <c r="C53" s="11"/>
      <c r="D53" s="11"/>
      <c r="E53" s="11" t="s">
        <v>207</v>
      </c>
      <c r="F53" s="11" t="str">
        <f ca="1"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 ca="1"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202</v>
      </c>
      <c r="C54" s="11"/>
      <c r="D54" s="11"/>
      <c r="E54" s="11" t="s">
        <v>208</v>
      </c>
      <c r="F54" s="11" t="str">
        <f ca="1"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 ca="1"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202</v>
      </c>
      <c r="C55" s="11"/>
      <c r="D55" s="11"/>
      <c r="E55" s="11" t="s">
        <v>209</v>
      </c>
      <c r="F55" s="11" t="str">
        <f ca="1"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 ca="1"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202</v>
      </c>
      <c r="C56" s="11"/>
      <c r="D56" s="11"/>
      <c r="E56" s="11" t="s">
        <v>210</v>
      </c>
      <c r="F56" s="11" t="str">
        <f ca="1"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 ca="1"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202</v>
      </c>
      <c r="C57" s="11"/>
      <c r="D57" s="11"/>
      <c r="E57" s="11" t="s">
        <v>211</v>
      </c>
      <c r="F57" s="11" t="str">
        <f ca="1"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 ca="1"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202</v>
      </c>
      <c r="C58" s="11"/>
      <c r="D58" s="11"/>
      <c r="E58" s="11" t="s">
        <v>212</v>
      </c>
      <c r="F58" s="11" t="str">
        <f ca="1"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 ca="1"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213</v>
      </c>
      <c r="F59" s="11" t="str">
        <f ca="1"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 ca="1"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202</v>
      </c>
      <c r="C60" s="11"/>
      <c r="D60" s="11"/>
      <c r="E60" s="11" t="s">
        <v>214</v>
      </c>
      <c r="F60" s="11" t="str">
        <f ca="1"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 ca="1"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202</v>
      </c>
      <c r="C61" s="11"/>
      <c r="D61" s="11"/>
      <c r="E61" s="11" t="s">
        <v>214</v>
      </c>
      <c r="F61" s="11" t="str">
        <f ca="1"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 ca="1"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202</v>
      </c>
      <c r="C62" s="11"/>
      <c r="D62" s="11"/>
      <c r="E62" s="11" t="s">
        <v>215</v>
      </c>
      <c r="F62" s="11" t="str">
        <f ca="1"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 ca="1"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202</v>
      </c>
      <c r="C63" s="11"/>
      <c r="D63" s="11"/>
      <c r="E63" s="11" t="s">
        <v>216</v>
      </c>
      <c r="F63" s="11" t="str">
        <f ca="1"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 ca="1"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202</v>
      </c>
      <c r="C64" s="11"/>
      <c r="D64" s="11"/>
      <c r="E64" s="11" t="s">
        <v>217</v>
      </c>
      <c r="F64" s="11" t="str">
        <f ca="1"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 ca="1"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202</v>
      </c>
      <c r="C65" s="11"/>
      <c r="D65" s="11"/>
      <c r="E65" s="11" t="s">
        <v>218</v>
      </c>
      <c r="F65" s="11" t="str">
        <f ca="1"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 ca="1"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202</v>
      </c>
      <c r="C66" s="11"/>
      <c r="D66" s="11"/>
      <c r="E66" s="11" t="s">
        <v>219</v>
      </c>
      <c r="F66" s="11" t="str">
        <f ca="1"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 ca="1"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202</v>
      </c>
      <c r="C67" s="11"/>
      <c r="D67" s="11"/>
      <c r="E67" s="11" t="s">
        <v>220</v>
      </c>
      <c r="F67" s="11" t="str">
        <f ca="1"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 ca="1"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202</v>
      </c>
      <c r="C68" s="11"/>
      <c r="D68" s="11"/>
      <c r="E68" s="11" t="s">
        <v>221</v>
      </c>
      <c r="F68" s="11" t="str">
        <f ca="1"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 ca="1"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202</v>
      </c>
      <c r="C69" s="11"/>
      <c r="D69" s="11"/>
      <c r="E69" s="11" t="s">
        <v>222</v>
      </c>
      <c r="F69" s="11" t="str">
        <f ca="1"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 ca="1"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202</v>
      </c>
      <c r="C70" s="11"/>
      <c r="D70" s="11"/>
      <c r="E70" s="11" t="s">
        <v>223</v>
      </c>
      <c r="F70" s="11" t="str">
        <f ca="1"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 ca="1"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202</v>
      </c>
      <c r="C71" s="11"/>
      <c r="D71" s="11"/>
      <c r="E71" s="11" t="s">
        <v>224</v>
      </c>
      <c r="F71" s="11" t="str">
        <f ca="1"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 ca="1"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202</v>
      </c>
      <c r="C72" s="11"/>
      <c r="D72" s="11"/>
      <c r="E72" s="11" t="s">
        <v>225</v>
      </c>
      <c r="F72" s="11" t="str">
        <f ca="1"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 ca="1"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202</v>
      </c>
      <c r="C73" s="11"/>
      <c r="D73" s="11"/>
      <c r="E73" s="11" t="s">
        <v>226</v>
      </c>
      <c r="F73" s="11" t="str">
        <f ca="1"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 ca="1"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202</v>
      </c>
      <c r="C74" s="11"/>
      <c r="D74" s="11"/>
      <c r="E74" s="11" t="s">
        <v>227</v>
      </c>
      <c r="F74" s="11" t="str">
        <f ca="1"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 ca="1"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202</v>
      </c>
      <c r="C75" s="11"/>
      <c r="D75" s="11"/>
      <c r="E75" s="11" t="s">
        <v>228</v>
      </c>
      <c r="F75" s="11" t="str">
        <f ca="1"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 ca="1"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202</v>
      </c>
      <c r="C76" s="11"/>
      <c r="D76" s="11"/>
      <c r="E76" s="11" t="s">
        <v>229</v>
      </c>
      <c r="F76" s="11" t="str">
        <f ca="1"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 ca="1"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202</v>
      </c>
      <c r="C77" s="11"/>
      <c r="D77" s="11"/>
      <c r="E77" s="11" t="s">
        <v>230</v>
      </c>
      <c r="F77" s="11" t="str">
        <f ca="1"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 ca="1"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202</v>
      </c>
      <c r="C78" s="11"/>
      <c r="D78" s="11"/>
      <c r="E78" s="11" t="s">
        <v>231</v>
      </c>
      <c r="F78" s="11" t="str">
        <f ca="1"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 ca="1"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202</v>
      </c>
      <c r="C79" s="11"/>
      <c r="D79" s="11"/>
      <c r="E79" s="11" t="s">
        <v>232</v>
      </c>
      <c r="F79" s="11" t="str">
        <f ca="1"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 ca="1"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202</v>
      </c>
      <c r="C80" s="11"/>
      <c r="D80" s="11"/>
      <c r="E80" s="11" t="s">
        <v>233</v>
      </c>
      <c r="F80" s="11" t="str">
        <f ca="1"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 ca="1"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202</v>
      </c>
      <c r="C81" s="11"/>
      <c r="D81" s="11"/>
      <c r="E81" s="11" t="s">
        <v>234</v>
      </c>
      <c r="F81" s="11" t="str">
        <f ca="1"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 ca="1"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202</v>
      </c>
      <c r="C82" s="11"/>
      <c r="D82" s="11"/>
      <c r="E82" s="11" t="s">
        <v>235</v>
      </c>
      <c r="F82" s="11" t="str">
        <f ca="1"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 ca="1"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202</v>
      </c>
      <c r="C83" s="11"/>
      <c r="D83" s="11"/>
      <c r="E83" s="11" t="s">
        <v>236</v>
      </c>
      <c r="F83" s="11" t="str">
        <f ca="1"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 ca="1"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202</v>
      </c>
      <c r="C84" s="11"/>
      <c r="D84" s="11"/>
      <c r="E84" s="11" t="s">
        <v>237</v>
      </c>
      <c r="F84" s="11" t="str">
        <f ca="1"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 ca="1"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202</v>
      </c>
      <c r="C85" s="11"/>
      <c r="D85" s="11"/>
      <c r="E85" s="11" t="s">
        <v>238</v>
      </c>
      <c r="F85" s="11" t="str">
        <f ca="1"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 ca="1"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202</v>
      </c>
      <c r="C86" s="11"/>
      <c r="D86" s="11"/>
      <c r="E86" s="11" t="s">
        <v>239</v>
      </c>
      <c r="F86" s="11" t="str">
        <f ca="1"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 ca="1"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202</v>
      </c>
      <c r="C87" s="11"/>
      <c r="D87" s="11"/>
      <c r="E87" s="11" t="s">
        <v>240</v>
      </c>
      <c r="F87" s="11" t="str">
        <f ca="1"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 ca="1"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202</v>
      </c>
      <c r="C88" s="11"/>
      <c r="D88" s="11"/>
      <c r="E88" s="11" t="s">
        <v>241</v>
      </c>
      <c r="F88" s="11" t="str">
        <f ca="1"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 ca="1"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202</v>
      </c>
      <c r="C89" s="11"/>
      <c r="D89" s="11"/>
      <c r="E89" s="11" t="s">
        <v>242</v>
      </c>
      <c r="F89" s="11" t="str">
        <f ca="1"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 ca="1"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202</v>
      </c>
      <c r="C90" s="11"/>
      <c r="D90" s="11"/>
      <c r="E90" s="11" t="s">
        <v>243</v>
      </c>
      <c r="F90" s="11" t="str">
        <f ca="1"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 ca="1"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202</v>
      </c>
      <c r="C91" s="11"/>
      <c r="D91" s="11"/>
      <c r="E91" s="11" t="s">
        <v>244</v>
      </c>
      <c r="F91" s="11" t="str">
        <f ca="1"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 ca="1"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202</v>
      </c>
      <c r="C92" s="11"/>
      <c r="D92" s="11"/>
      <c r="E92" s="11" t="s">
        <v>245</v>
      </c>
      <c r="F92" s="11" t="str">
        <f ca="1"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 ca="1"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202</v>
      </c>
      <c r="C93" s="11"/>
      <c r="D93" s="11"/>
      <c r="E93" s="11" t="s">
        <v>246</v>
      </c>
      <c r="F93" s="11" t="str">
        <f ca="1"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 ca="1"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202</v>
      </c>
      <c r="C94" s="11"/>
      <c r="D94" s="11"/>
      <c r="E94" s="11" t="s">
        <v>247</v>
      </c>
      <c r="F94" s="11" t="str">
        <f ca="1"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 ca="1"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202</v>
      </c>
      <c r="C95" s="11"/>
      <c r="D95" s="11"/>
      <c r="E95" s="11" t="s">
        <v>248</v>
      </c>
      <c r="F95" s="11" t="str">
        <f ca="1"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 ca="1"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202</v>
      </c>
      <c r="C96" s="11"/>
      <c r="D96" s="11"/>
      <c r="E96" s="11" t="s">
        <v>249</v>
      </c>
      <c r="F96" s="11" t="str">
        <f ca="1"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 ca="1"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202</v>
      </c>
      <c r="C97" s="11"/>
      <c r="D97" s="11"/>
      <c r="E97" s="11" t="s">
        <v>250</v>
      </c>
      <c r="F97" s="11" t="str">
        <f ca="1"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 ca="1"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202</v>
      </c>
      <c r="C98" s="11"/>
      <c r="D98" s="11"/>
      <c r="E98" s="11" t="s">
        <v>251</v>
      </c>
      <c r="F98" s="11" t="str">
        <f ca="1"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 ca="1"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202</v>
      </c>
      <c r="C99" s="11"/>
      <c r="D99" s="11"/>
      <c r="E99" s="11" t="s">
        <v>252</v>
      </c>
      <c r="F99" s="11" t="str">
        <f ca="1"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 ca="1"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202</v>
      </c>
      <c r="C100" s="11"/>
      <c r="D100" s="11"/>
      <c r="E100" s="11" t="s">
        <v>253</v>
      </c>
      <c r="F100" s="11" t="str">
        <f ca="1"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 ca="1"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202</v>
      </c>
      <c r="C101" s="11"/>
      <c r="D101" s="11"/>
      <c r="E101" s="11" t="s">
        <v>254</v>
      </c>
      <c r="F101" s="11" t="str">
        <f ca="1"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 ca="1"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202</v>
      </c>
      <c r="C102" s="11"/>
      <c r="D102" s="11"/>
      <c r="E102" s="11" t="s">
        <v>255</v>
      </c>
      <c r="F102" s="11" t="str">
        <f ca="1"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 ca="1"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202</v>
      </c>
      <c r="C103" s="11"/>
      <c r="D103" s="11"/>
      <c r="E103" s="11" t="s">
        <v>256</v>
      </c>
      <c r="F103" s="11" t="str">
        <f ca="1"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 ca="1"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202</v>
      </c>
      <c r="C104" s="11"/>
      <c r="D104" s="11"/>
      <c r="E104" s="11" t="s">
        <v>257</v>
      </c>
      <c r="F104" s="11" t="str">
        <f ca="1"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 ca="1"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202</v>
      </c>
      <c r="C105" s="11"/>
      <c r="D105" s="11"/>
      <c r="E105" s="11" t="s">
        <v>258</v>
      </c>
      <c r="F105" s="11" t="str">
        <f ca="1">IFERROR(VLOOKUP(VENTAS[[#This Row],[Código del producto Vendido]],STOCK[],5,FALSE),"-")</f>
        <v>-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 ca="1">VENTAS[[#This Row],[Total]]-VENTAS[[#This Row],[Comisión 10%]]-VENTAS[[#This Row],[Costo SIN Comision]]</f>
        <v>0</v>
      </c>
      <c r="M105" s="16"/>
    </row>
    <row r="106" ht="20" customHeight="1" spans="1:13">
      <c r="A106" s="10"/>
      <c r="B106" s="11"/>
      <c r="C106" s="11"/>
      <c r="D106" s="11"/>
      <c r="E106" s="11" t="s">
        <v>258</v>
      </c>
      <c r="F106" s="11" t="str">
        <f ca="1">IFERROR(VLOOKUP(VENTAS[[#This Row],[Código del producto Vendido]],STOCK[],5,FALSE),"-")</f>
        <v>-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 ca="1">VENTAS[[#This Row],[Total]]-VENTAS[[#This Row],[Comisión 10%]]-VENTAS[[#This Row],[Costo SIN Comision]]</f>
        <v>0</v>
      </c>
      <c r="M106" s="16"/>
    </row>
    <row r="107" ht="20" customHeight="1" spans="1:13">
      <c r="A107" s="10"/>
      <c r="B107" s="11" t="s">
        <v>202</v>
      </c>
      <c r="C107" s="11"/>
      <c r="D107" s="11"/>
      <c r="E107" s="11" t="s">
        <v>259</v>
      </c>
      <c r="F107" s="11" t="str">
        <f ca="1"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 ca="1"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202</v>
      </c>
      <c r="C108" s="11"/>
      <c r="D108" s="11"/>
      <c r="E108" s="11" t="s">
        <v>260</v>
      </c>
      <c r="F108" s="11" t="str">
        <f ca="1"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 ca="1"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202</v>
      </c>
      <c r="C109" s="11"/>
      <c r="D109" s="11"/>
      <c r="E109" s="11" t="s">
        <v>261</v>
      </c>
      <c r="F109" s="11" t="str">
        <f ca="1"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 ca="1"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202</v>
      </c>
      <c r="C110" s="11"/>
      <c r="D110" s="11"/>
      <c r="E110" s="11" t="s">
        <v>262</v>
      </c>
      <c r="F110" s="11" t="str">
        <f ca="1"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 ca="1"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202</v>
      </c>
      <c r="C111" s="11"/>
      <c r="D111" s="11"/>
      <c r="E111" s="11" t="s">
        <v>263</v>
      </c>
      <c r="F111" s="11" t="str">
        <f ca="1"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 ca="1"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202</v>
      </c>
      <c r="C112" s="11"/>
      <c r="D112" s="11"/>
      <c r="E112" s="11" t="s">
        <v>264</v>
      </c>
      <c r="F112" s="11" t="str">
        <f ca="1"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 ca="1"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202</v>
      </c>
      <c r="C113" s="11"/>
      <c r="D113" s="11"/>
      <c r="E113" s="11" t="s">
        <v>265</v>
      </c>
      <c r="F113" s="11" t="str">
        <f ca="1"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 ca="1"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202</v>
      </c>
      <c r="C114" s="11"/>
      <c r="D114" s="11"/>
      <c r="E114" s="11" t="s">
        <v>266</v>
      </c>
      <c r="F114" s="11" t="str">
        <f ca="1"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 ca="1"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202</v>
      </c>
      <c r="C115" s="11"/>
      <c r="D115" s="11"/>
      <c r="E115" s="11" t="s">
        <v>267</v>
      </c>
      <c r="F115" s="11" t="str">
        <f ca="1"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 ca="1"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202</v>
      </c>
      <c r="C116" s="11"/>
      <c r="D116" s="11"/>
      <c r="E116" s="11" t="s">
        <v>268</v>
      </c>
      <c r="F116" s="11" t="str">
        <f ca="1"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 ca="1"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202</v>
      </c>
      <c r="C117" s="11"/>
      <c r="D117" s="11"/>
      <c r="E117" s="11" t="s">
        <v>269</v>
      </c>
      <c r="F117" s="11" t="str">
        <f ca="1"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 ca="1"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202</v>
      </c>
      <c r="C118" s="11"/>
      <c r="D118" s="11"/>
      <c r="E118" s="11" t="s">
        <v>270</v>
      </c>
      <c r="F118" s="11" t="str">
        <f ca="1"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 ca="1"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202</v>
      </c>
      <c r="C119" s="11"/>
      <c r="D119" s="11"/>
      <c r="E119" s="11" t="s">
        <v>271</v>
      </c>
      <c r="F119" s="11" t="str">
        <f ca="1"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 ca="1"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202</v>
      </c>
      <c r="C120" s="11"/>
      <c r="D120" s="11"/>
      <c r="E120" s="11" t="s">
        <v>272</v>
      </c>
      <c r="F120" s="11" t="str">
        <f ca="1"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 ca="1"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202</v>
      </c>
      <c r="C121" s="11"/>
      <c r="D121" s="11"/>
      <c r="E121" s="11" t="s">
        <v>273</v>
      </c>
      <c r="F121" s="11" t="str">
        <f ca="1"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 ca="1"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202</v>
      </c>
      <c r="C122" s="11"/>
      <c r="D122" s="11"/>
      <c r="E122" s="11" t="s">
        <v>274</v>
      </c>
      <c r="F122" s="11" t="str">
        <f ca="1"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 ca="1"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202</v>
      </c>
      <c r="C123" s="11"/>
      <c r="D123" s="11"/>
      <c r="E123" s="11" t="s">
        <v>275</v>
      </c>
      <c r="F123" s="11" t="str">
        <f ca="1"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 ca="1"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202</v>
      </c>
      <c r="C124" s="11"/>
      <c r="D124" s="11"/>
      <c r="E124" s="11" t="s">
        <v>276</v>
      </c>
      <c r="F124" s="11" t="str">
        <f ca="1"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 ca="1"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202</v>
      </c>
      <c r="C125" s="11"/>
      <c r="D125" s="11"/>
      <c r="E125" s="11" t="s">
        <v>277</v>
      </c>
      <c r="F125" s="11" t="str">
        <f ca="1">IFERROR(VLOOKUP(VENTAS[[#This Row],[Código del producto Vendido]],STOCK[],5,FALSE),"-")</f>
        <v>-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5" s="16">
        <f ca="1">VENTAS[[#This Row],[Total]]-VENTAS[[#This Row],[Comisión 10%]]-VENTAS[[#This Row],[Costo SIN Comision]]</f>
        <v>0</v>
      </c>
      <c r="M125" s="16"/>
    </row>
    <row r="126" ht="20" customHeight="1" spans="1:13">
      <c r="A126" s="10"/>
      <c r="B126" s="11" t="s">
        <v>202</v>
      </c>
      <c r="C126" s="11"/>
      <c r="D126" s="11"/>
      <c r="E126" s="11" t="s">
        <v>278</v>
      </c>
      <c r="F126" s="11" t="str">
        <f ca="1"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 ca="1"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279</v>
      </c>
      <c r="D127" s="11"/>
      <c r="E127" s="11" t="s">
        <v>280</v>
      </c>
      <c r="F127" s="11" t="str">
        <f ca="1"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 ca="1"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281</v>
      </c>
      <c r="D128" s="11"/>
      <c r="E128" s="11" t="s">
        <v>282</v>
      </c>
      <c r="F128" s="11" t="str">
        <f ca="1"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 ca="1"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283</v>
      </c>
      <c r="D129" s="11"/>
      <c r="E129" s="11" t="s">
        <v>230</v>
      </c>
      <c r="F129" s="11" t="str">
        <f ca="1"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 ca="1"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284</v>
      </c>
      <c r="D130" s="11"/>
      <c r="E130" s="11" t="s">
        <v>285</v>
      </c>
      <c r="F130" s="11" t="str">
        <f ca="1"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 ca="1"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286</v>
      </c>
      <c r="D131" s="11"/>
      <c r="E131" s="11" t="s">
        <v>215</v>
      </c>
      <c r="F131" s="11" t="str">
        <f ca="1"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 ca="1"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202</v>
      </c>
      <c r="C132" s="11"/>
      <c r="D132" s="11"/>
      <c r="E132" s="11" t="s">
        <v>287</v>
      </c>
      <c r="F132" s="11" t="str">
        <f ca="1"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 ca="1"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202</v>
      </c>
      <c r="C133" s="11"/>
      <c r="D133" s="11"/>
      <c r="E133" s="11" t="s">
        <v>288</v>
      </c>
      <c r="F133" s="11" t="str">
        <f ca="1"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 ca="1"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289</v>
      </c>
      <c r="D134" s="11"/>
      <c r="E134" s="11" t="s">
        <v>290</v>
      </c>
      <c r="F134" s="11" t="str">
        <f ca="1"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 ca="1"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289</v>
      </c>
      <c r="D135" s="11"/>
      <c r="E135" s="11" t="s">
        <v>291</v>
      </c>
      <c r="F135" s="11" t="str">
        <f ca="1"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 ca="1"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292</v>
      </c>
      <c r="D136" s="22"/>
      <c r="E136" s="22" t="s">
        <v>293</v>
      </c>
      <c r="F136" s="22" t="str">
        <f ca="1"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 ca="1"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177</v>
      </c>
      <c r="F137" s="11" t="str">
        <f ca="1"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 ca="1"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169</v>
      </c>
      <c r="F138" s="11" t="str">
        <f ca="1"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 ca="1"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294</v>
      </c>
      <c r="F139" s="15" t="str">
        <f ca="1"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 ca="1"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295</v>
      </c>
      <c r="F140" s="15" t="str">
        <f ca="1"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 ca="1"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296</v>
      </c>
      <c r="D141" s="11"/>
      <c r="E141" s="11" t="s">
        <v>297</v>
      </c>
      <c r="F141" s="15" t="str">
        <f ca="1"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 ca="1"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298</v>
      </c>
      <c r="D142" s="11"/>
      <c r="E142" s="11" t="s">
        <v>299</v>
      </c>
      <c r="F142" s="15" t="str">
        <f ca="1"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 ca="1"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298</v>
      </c>
      <c r="D143" s="11"/>
      <c r="E143" s="11" t="s">
        <v>300</v>
      </c>
      <c r="F143" s="15" t="str">
        <f ca="1"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 ca="1"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301</v>
      </c>
      <c r="D144" s="11"/>
      <c r="E144" s="11" t="s">
        <v>302</v>
      </c>
      <c r="F144" s="15" t="str">
        <f ca="1"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 ca="1"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303</v>
      </c>
      <c r="D145" s="11"/>
      <c r="E145" s="11" t="s">
        <v>280</v>
      </c>
      <c r="F145" s="15" t="str">
        <f ca="1"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 ca="1"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304</v>
      </c>
      <c r="C146" s="11"/>
      <c r="D146" s="11"/>
      <c r="E146" s="11" t="s">
        <v>305</v>
      </c>
      <c r="F146" s="15" t="str">
        <f ca="1"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 ca="1"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306</v>
      </c>
      <c r="D147" s="11"/>
      <c r="E147" s="11" t="s">
        <v>307</v>
      </c>
      <c r="F147" s="15" t="str">
        <f ca="1"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 ca="1"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304</v>
      </c>
      <c r="C148" s="11"/>
      <c r="D148" s="11"/>
      <c r="E148" s="11" t="s">
        <v>172</v>
      </c>
      <c r="F148" s="15" t="str">
        <f ca="1"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 ca="1"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306</v>
      </c>
      <c r="D149" s="11"/>
      <c r="E149" s="11" t="s">
        <v>308</v>
      </c>
      <c r="F149" s="15" t="str">
        <f ca="1"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 ca="1"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306</v>
      </c>
      <c r="D150" s="11"/>
      <c r="E150" s="11" t="s">
        <v>309</v>
      </c>
      <c r="F150" s="15" t="str">
        <f ca="1"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 ca="1"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306</v>
      </c>
      <c r="D151" s="11"/>
      <c r="E151" s="11" t="s">
        <v>310</v>
      </c>
      <c r="F151" s="15" t="str">
        <f ca="1"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 ca="1"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306</v>
      </c>
      <c r="D152" s="11"/>
      <c r="E152" s="11" t="s">
        <v>221</v>
      </c>
      <c r="F152" s="15" t="str">
        <f ca="1"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 ca="1"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306</v>
      </c>
      <c r="D153" s="11"/>
      <c r="E153" s="11" t="s">
        <v>311</v>
      </c>
      <c r="F153" s="15" t="str">
        <f ca="1"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 ca="1"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306</v>
      </c>
      <c r="D154" s="11"/>
      <c r="E154" s="11" t="s">
        <v>312</v>
      </c>
      <c r="F154" s="15" t="str">
        <f ca="1"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 ca="1"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313</v>
      </c>
      <c r="D155" s="11"/>
      <c r="E155" s="11" t="s">
        <v>314</v>
      </c>
      <c r="F155" s="15" t="str">
        <f ca="1"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 ca="1"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313</v>
      </c>
      <c r="D156" s="11"/>
      <c r="E156" s="11" t="s">
        <v>315</v>
      </c>
      <c r="F156" s="15" t="str">
        <f ca="1"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 ca="1"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313</v>
      </c>
      <c r="D157" s="11"/>
      <c r="E157" s="11" t="s">
        <v>316</v>
      </c>
      <c r="F157" s="15" t="str">
        <f ca="1"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 ca="1"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313</v>
      </c>
      <c r="D158" s="11"/>
      <c r="E158" s="11" t="s">
        <v>317</v>
      </c>
      <c r="F158" s="15" t="str">
        <f ca="1"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 ca="1"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313</v>
      </c>
      <c r="D159" s="11"/>
      <c r="E159" s="11" t="s">
        <v>318</v>
      </c>
      <c r="F159" s="15" t="str">
        <f ca="1"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 ca="1"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313</v>
      </c>
      <c r="D160" s="11"/>
      <c r="E160" s="11" t="s">
        <v>319</v>
      </c>
      <c r="F160" s="15" t="str">
        <f ca="1"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 ca="1"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320</v>
      </c>
      <c r="D161" s="11"/>
      <c r="E161" s="11" t="s">
        <v>171</v>
      </c>
      <c r="F161" s="15" t="str">
        <f ca="1"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 ca="1"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320</v>
      </c>
      <c r="D162" s="11"/>
      <c r="E162" s="11" t="s">
        <v>321</v>
      </c>
      <c r="F162" s="15" t="str">
        <f ca="1"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 ca="1"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322</v>
      </c>
      <c r="C163" s="11" t="s">
        <v>279</v>
      </c>
      <c r="D163" s="11"/>
      <c r="E163" s="11" t="s">
        <v>323</v>
      </c>
      <c r="F163" s="15" t="str">
        <f ca="1"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 ca="1"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324</v>
      </c>
      <c r="D164" s="11"/>
      <c r="E164" s="11" t="s">
        <v>325</v>
      </c>
      <c r="F164" s="15" t="str">
        <f ca="1"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 ca="1"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324</v>
      </c>
      <c r="D165" s="11"/>
      <c r="E165" s="11" t="s">
        <v>326</v>
      </c>
      <c r="F165" s="15" t="str">
        <f ca="1"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 ca="1"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327</v>
      </c>
      <c r="D166" s="11"/>
      <c r="E166" s="26" t="s">
        <v>328</v>
      </c>
      <c r="F166" s="15" t="str">
        <f ca="1"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 ca="1"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327</v>
      </c>
      <c r="D167" s="11"/>
      <c r="E167" s="11" t="s">
        <v>329</v>
      </c>
      <c r="F167" s="15" t="str">
        <f ca="1"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 ca="1"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296</v>
      </c>
      <c r="D168" s="11"/>
      <c r="E168" s="11" t="s">
        <v>169</v>
      </c>
      <c r="F168" s="15" t="str">
        <f ca="1"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 ca="1"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296</v>
      </c>
      <c r="D169" s="11"/>
      <c r="E169" s="11" t="s">
        <v>330</v>
      </c>
      <c r="F169" s="15" t="str">
        <f ca="1"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 ca="1"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331</v>
      </c>
      <c r="D170" s="11"/>
      <c r="E170" s="11" t="s">
        <v>332</v>
      </c>
      <c r="F170" s="15" t="str">
        <f ca="1"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 ca="1"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333</v>
      </c>
      <c r="D171" s="11"/>
      <c r="E171" s="11" t="s">
        <v>334</v>
      </c>
      <c r="F171" s="15" t="str">
        <f ca="1">IFERROR(VLOOKUP(VENTAS[[#This Row],[Código del producto Vendido]],STOCK[],5,FALSE),"-")</f>
        <v>-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 ca="1"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335</v>
      </c>
      <c r="D172" s="11"/>
      <c r="E172" s="11" t="s">
        <v>336</v>
      </c>
      <c r="F172" s="15" t="str">
        <f ca="1"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 ca="1"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337</v>
      </c>
      <c r="D173" s="11"/>
      <c r="E173" s="11" t="s">
        <v>338</v>
      </c>
      <c r="F173" s="15" t="str">
        <f ca="1"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 ca="1"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339</v>
      </c>
      <c r="D174" s="11"/>
      <c r="E174" s="11" t="s">
        <v>340</v>
      </c>
      <c r="F174" s="15" t="str">
        <f ca="1"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 ca="1"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339</v>
      </c>
      <c r="D175" s="11"/>
      <c r="E175" s="11" t="s">
        <v>341</v>
      </c>
      <c r="F175" s="15" t="str">
        <f ca="1"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 ca="1"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339</v>
      </c>
      <c r="D176" s="11"/>
      <c r="E176" s="11" t="s">
        <v>342</v>
      </c>
      <c r="F176" s="15" t="str">
        <f ca="1"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 ca="1"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339</v>
      </c>
      <c r="D177" s="11"/>
      <c r="E177" s="11" t="s">
        <v>343</v>
      </c>
      <c r="F177" s="15" t="str">
        <f ca="1"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 ca="1"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304</v>
      </c>
      <c r="C178" s="11" t="s">
        <v>306</v>
      </c>
      <c r="D178" s="11"/>
      <c r="E178" s="11" t="s">
        <v>344</v>
      </c>
      <c r="F178" s="15" t="str">
        <f ca="1"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 ca="1"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345</v>
      </c>
      <c r="D179" s="11"/>
      <c r="E179" s="11" t="s">
        <v>325</v>
      </c>
      <c r="F179" s="15" t="str">
        <f ca="1"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 ca="1"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346</v>
      </c>
      <c r="D180" s="11"/>
      <c r="E180" s="11" t="s">
        <v>318</v>
      </c>
      <c r="F180" s="15" t="str">
        <f ca="1"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 ca="1"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346</v>
      </c>
      <c r="D181" s="11"/>
      <c r="E181" s="11" t="s">
        <v>347</v>
      </c>
      <c r="F181" s="15" t="str">
        <f ca="1"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 ca="1"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346</v>
      </c>
      <c r="D182" s="11"/>
      <c r="E182" s="11" t="s">
        <v>348</v>
      </c>
      <c r="F182" s="15" t="str">
        <f ca="1"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 ca="1"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349</v>
      </c>
      <c r="D183" s="11"/>
      <c r="E183" s="11" t="s">
        <v>350</v>
      </c>
      <c r="F183" s="15" t="str">
        <f ca="1"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 ca="1"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349</v>
      </c>
      <c r="D184" s="11"/>
      <c r="E184" s="11" t="s">
        <v>351</v>
      </c>
      <c r="F184" s="15" t="str">
        <f ca="1"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 ca="1"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349</v>
      </c>
      <c r="D185" s="11"/>
      <c r="E185" s="11" t="s">
        <v>352</v>
      </c>
      <c r="F185" s="15" t="str">
        <f ca="1"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 ca="1"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353</v>
      </c>
      <c r="D186" s="11"/>
      <c r="E186" s="11" t="s">
        <v>354</v>
      </c>
      <c r="F186" s="15" t="str">
        <f ca="1"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 ca="1"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353</v>
      </c>
      <c r="D187" s="11"/>
      <c r="E187" s="11" t="s">
        <v>355</v>
      </c>
      <c r="F187" s="15" t="str">
        <f ca="1"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 ca="1"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356</v>
      </c>
      <c r="D188" s="11"/>
      <c r="E188" s="11" t="s">
        <v>357</v>
      </c>
      <c r="F188" s="15" t="str">
        <f ca="1"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 ca="1"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356</v>
      </c>
      <c r="D189" s="11"/>
      <c r="E189" s="11" t="s">
        <v>358</v>
      </c>
      <c r="F189" s="15" t="str">
        <f ca="1"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 ca="1"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298</v>
      </c>
      <c r="D190" s="11"/>
      <c r="E190" s="11" t="s">
        <v>359</v>
      </c>
      <c r="F190" s="15" t="str">
        <f ca="1"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 ca="1"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360</v>
      </c>
      <c r="D191" s="11"/>
      <c r="E191" s="11" t="s">
        <v>361</v>
      </c>
      <c r="F191" s="15" t="str">
        <f ca="1"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 ca="1"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360</v>
      </c>
      <c r="D192" s="11"/>
      <c r="E192" s="11" t="s">
        <v>362</v>
      </c>
      <c r="F192" s="15" t="str">
        <f ca="1"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 ca="1"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363</v>
      </c>
      <c r="D193" s="11"/>
      <c r="E193" s="11" t="s">
        <v>364</v>
      </c>
      <c r="F193" s="15" t="str">
        <f ca="1"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 ca="1"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365</v>
      </c>
      <c r="C194" s="27" t="s">
        <v>366</v>
      </c>
      <c r="D194" s="27"/>
      <c r="E194" s="11" t="s">
        <v>367</v>
      </c>
      <c r="F194" s="15" t="str">
        <f ca="1"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 ca="1"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368</v>
      </c>
      <c r="F195" s="15" t="str">
        <f ca="1"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 ca="1"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338</v>
      </c>
      <c r="F196" s="15" t="str">
        <f ca="1"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 ca="1"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369</v>
      </c>
      <c r="F197" s="15" t="str">
        <f ca="1"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 ca="1"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370</v>
      </c>
      <c r="D198" s="11"/>
      <c r="E198" s="11" t="s">
        <v>371</v>
      </c>
      <c r="F198" s="15" t="str">
        <f ca="1"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 ca="1"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370</v>
      </c>
      <c r="D199" s="11"/>
      <c r="E199" s="11" t="s">
        <v>372</v>
      </c>
      <c r="F199" s="15" t="str">
        <f ca="1"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 ca="1"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370</v>
      </c>
      <c r="D200" s="11"/>
      <c r="E200" s="11" t="s">
        <v>373</v>
      </c>
      <c r="F200" s="15" t="str">
        <f ca="1"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 ca="1"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370</v>
      </c>
      <c r="D201" s="11"/>
      <c r="E201" s="11" t="s">
        <v>374</v>
      </c>
      <c r="F201" s="15" t="str">
        <f ca="1"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 ca="1"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363</v>
      </c>
      <c r="D202" s="11"/>
      <c r="E202" s="11" t="s">
        <v>375</v>
      </c>
      <c r="F202" s="15" t="str">
        <f ca="1"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 ca="1"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376</v>
      </c>
      <c r="D203" s="11"/>
      <c r="E203" s="11" t="s">
        <v>377</v>
      </c>
      <c r="F203" s="15" t="str">
        <f ca="1"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 ca="1"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378</v>
      </c>
      <c r="D204" s="11"/>
      <c r="E204" s="11" t="s">
        <v>379</v>
      </c>
      <c r="F204" s="15" t="str">
        <f ca="1"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 ca="1"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380</v>
      </c>
      <c r="D205" s="11"/>
      <c r="E205" s="11" t="s">
        <v>381</v>
      </c>
      <c r="F205" s="15" t="str">
        <f ca="1"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 ca="1"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378</v>
      </c>
      <c r="D206" s="11"/>
      <c r="E206" s="11" t="s">
        <v>382</v>
      </c>
      <c r="F206" s="15" t="str">
        <f ca="1"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 ca="1"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378</v>
      </c>
      <c r="D207" s="11"/>
      <c r="E207" s="11" t="s">
        <v>383</v>
      </c>
      <c r="F207" s="15" t="str">
        <f ca="1"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 ca="1"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376</v>
      </c>
      <c r="D208" s="11"/>
      <c r="E208" s="11" t="s">
        <v>384</v>
      </c>
      <c r="F208" s="15" t="str">
        <f ca="1"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 ca="1"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385</v>
      </c>
      <c r="D209" s="11"/>
      <c r="E209" s="11" t="s">
        <v>386</v>
      </c>
      <c r="F209" s="15" t="str">
        <f ca="1"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 ca="1"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387</v>
      </c>
      <c r="D210" s="11"/>
      <c r="E210" s="11" t="s">
        <v>167</v>
      </c>
      <c r="F210" s="15" t="str">
        <f ca="1"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 ca="1"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388</v>
      </c>
      <c r="D211" s="11"/>
      <c r="E211" s="11" t="s">
        <v>389</v>
      </c>
      <c r="F211" s="15" t="str">
        <f ca="1"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 ca="1"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366</v>
      </c>
      <c r="D212" s="11"/>
      <c r="E212" s="11" t="s">
        <v>390</v>
      </c>
      <c r="F212" s="15" t="str">
        <f ca="1"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 ca="1"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391</v>
      </c>
      <c r="D213" s="11"/>
      <c r="E213" s="11" t="s">
        <v>354</v>
      </c>
      <c r="F213" s="15" t="str">
        <f ca="1"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 ca="1"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392</v>
      </c>
      <c r="D214" s="11"/>
      <c r="E214" s="11" t="s">
        <v>393</v>
      </c>
      <c r="F214" s="15" t="str">
        <f ca="1"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 ca="1"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392</v>
      </c>
      <c r="D215" s="11"/>
      <c r="E215" s="11" t="s">
        <v>394</v>
      </c>
      <c r="F215" s="15" t="str">
        <f ca="1"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 ca="1"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395</v>
      </c>
      <c r="D216" s="11"/>
      <c r="E216" s="11" t="s">
        <v>396</v>
      </c>
      <c r="F216" s="15" t="str">
        <f ca="1"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 ca="1"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397</v>
      </c>
      <c r="D217" s="11"/>
      <c r="E217" s="11" t="s">
        <v>398</v>
      </c>
      <c r="F217" s="15" t="str">
        <f ca="1"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 ca="1"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399</v>
      </c>
      <c r="D218" s="11"/>
      <c r="E218" s="11" t="s">
        <v>400</v>
      </c>
      <c r="F218" s="15" t="str">
        <f ca="1"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 ca="1"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401</v>
      </c>
      <c r="D219" s="11"/>
      <c r="E219" s="11" t="s">
        <v>197</v>
      </c>
      <c r="F219" s="15" t="str">
        <f ca="1"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 ca="1"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392</v>
      </c>
      <c r="D220" s="11"/>
      <c r="E220" s="11" t="s">
        <v>402</v>
      </c>
      <c r="F220" s="15" t="str">
        <f ca="1"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 ca="1"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403</v>
      </c>
      <c r="D221" s="11"/>
      <c r="E221" s="11" t="s">
        <v>404</v>
      </c>
      <c r="F221" s="15" t="str">
        <f ca="1"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 ca="1"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403</v>
      </c>
      <c r="D222" s="11"/>
      <c r="E222" s="11" t="s">
        <v>321</v>
      </c>
      <c r="F222" s="15" t="str">
        <f ca="1"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 ca="1"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403</v>
      </c>
      <c r="D223" s="11"/>
      <c r="E223" s="11" t="s">
        <v>405</v>
      </c>
      <c r="F223" s="15" t="str">
        <f ca="1"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 ca="1"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406</v>
      </c>
      <c r="D224" s="11"/>
      <c r="E224" s="11" t="s">
        <v>309</v>
      </c>
      <c r="F224" s="15" t="str">
        <f ca="1"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 ca="1"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406</v>
      </c>
      <c r="D225" s="11"/>
      <c r="E225" s="11" t="s">
        <v>407</v>
      </c>
      <c r="F225" s="15" t="str">
        <f ca="1"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 ca="1"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406</v>
      </c>
      <c r="D226" s="11"/>
      <c r="E226" s="11" t="s">
        <v>179</v>
      </c>
      <c r="F226" s="15" t="str">
        <f ca="1"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 ca="1"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406</v>
      </c>
      <c r="D227" s="11"/>
      <c r="E227" s="11" t="s">
        <v>310</v>
      </c>
      <c r="F227" s="15" t="str">
        <f ca="1"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 ca="1"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408</v>
      </c>
      <c r="F228" s="15" t="str">
        <f ca="1"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 ca="1"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288</v>
      </c>
      <c r="F229" s="15" t="str">
        <f ca="1"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 ca="1"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409</v>
      </c>
      <c r="F230" s="15" t="str">
        <f ca="1"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 ca="1"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405</v>
      </c>
      <c r="F231" s="15" t="str">
        <f ca="1"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 ca="1"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368</v>
      </c>
      <c r="F232" s="15" t="str">
        <f ca="1"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 ca="1"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336</v>
      </c>
      <c r="F233" s="15" t="str">
        <f ca="1"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 ca="1"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410</v>
      </c>
      <c r="F234" s="15" t="str">
        <f ca="1"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 ca="1"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411</v>
      </c>
      <c r="F235" s="15" t="str">
        <f ca="1"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 ca="1"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412</v>
      </c>
      <c r="F236" s="15" t="str">
        <f ca="1"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 ca="1"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413</v>
      </c>
      <c r="F237" s="15" t="str">
        <f ca="1"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 ca="1"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414</v>
      </c>
      <c r="F238" s="15" t="str">
        <f ca="1"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 ca="1"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288</v>
      </c>
      <c r="F239" s="15" t="str">
        <f ca="1"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 ca="1"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415</v>
      </c>
      <c r="D240" s="11"/>
      <c r="E240" s="11" t="s">
        <v>416</v>
      </c>
      <c r="F240" s="15" t="str">
        <f ca="1"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 ca="1"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415</v>
      </c>
      <c r="D241" s="11"/>
      <c r="E241" s="11" t="s">
        <v>325</v>
      </c>
      <c r="F241" s="15" t="str">
        <f ca="1"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 ca="1"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387</v>
      </c>
      <c r="D242" s="11"/>
      <c r="E242" s="11" t="s">
        <v>417</v>
      </c>
      <c r="F242" s="15" t="str">
        <f ca="1"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 ca="1"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418</v>
      </c>
      <c r="D243" s="11"/>
      <c r="E243" s="11" t="s">
        <v>419</v>
      </c>
      <c r="F243" s="15" t="str">
        <f ca="1"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 ca="1"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420</v>
      </c>
      <c r="D244" s="11"/>
      <c r="E244" s="11" t="s">
        <v>169</v>
      </c>
      <c r="F244" s="15" t="str">
        <f ca="1"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 ca="1"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420</v>
      </c>
      <c r="D245" s="11"/>
      <c r="E245" s="11" t="s">
        <v>421</v>
      </c>
      <c r="F245" s="15" t="str">
        <f ca="1"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 ca="1"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420</v>
      </c>
      <c r="D246" s="11"/>
      <c r="E246" s="11" t="s">
        <v>422</v>
      </c>
      <c r="F246" s="15" t="str">
        <f ca="1"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 ca="1"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420</v>
      </c>
      <c r="D247" s="11"/>
      <c r="E247" s="11" t="s">
        <v>423</v>
      </c>
      <c r="F247" s="15" t="str">
        <f ca="1"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 ca="1"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424</v>
      </c>
      <c r="D248" s="11"/>
      <c r="E248" s="11" t="s">
        <v>425</v>
      </c>
      <c r="F248" s="15" t="str">
        <f ca="1"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 ca="1"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426</v>
      </c>
      <c r="D249" s="11"/>
      <c r="E249" s="11" t="s">
        <v>427</v>
      </c>
      <c r="F249" s="15" t="str">
        <f ca="1"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 ca="1"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426</v>
      </c>
      <c r="D250" s="11"/>
      <c r="E250" s="11" t="s">
        <v>428</v>
      </c>
      <c r="F250" s="15" t="str">
        <f ca="1"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 ca="1"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429</v>
      </c>
      <c r="D251" s="11"/>
      <c r="E251" s="11" t="s">
        <v>430</v>
      </c>
      <c r="F251" s="15" t="str">
        <f ca="1"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 ca="1"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429</v>
      </c>
      <c r="D252" s="11"/>
      <c r="E252" s="11" t="s">
        <v>431</v>
      </c>
      <c r="F252" s="15" t="str">
        <f ca="1"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 ca="1"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432</v>
      </c>
      <c r="D253" s="11"/>
      <c r="E253" s="11" t="s">
        <v>433</v>
      </c>
      <c r="F253" s="15" t="str">
        <f ca="1"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 ca="1"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432</v>
      </c>
      <c r="D254" s="11"/>
      <c r="E254" s="11" t="s">
        <v>434</v>
      </c>
      <c r="F254" s="15" t="str">
        <f ca="1"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 ca="1"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435</v>
      </c>
      <c r="D255" s="11"/>
      <c r="E255" s="11" t="s">
        <v>436</v>
      </c>
      <c r="F255" s="15" t="str">
        <f ca="1"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 ca="1"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435</v>
      </c>
      <c r="D256" s="11"/>
      <c r="E256" s="11" t="s">
        <v>437</v>
      </c>
      <c r="F256" s="15" t="str">
        <f ca="1"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 ca="1"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438</v>
      </c>
      <c r="D257" s="11"/>
      <c r="E257" s="11" t="s">
        <v>439</v>
      </c>
      <c r="F257" s="15" t="str">
        <f ca="1"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 ca="1"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438</v>
      </c>
      <c r="D258" s="11"/>
      <c r="E258" s="11" t="s">
        <v>440</v>
      </c>
      <c r="F258" s="15" t="str">
        <f ca="1"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 ca="1"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 ca="1"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 ca="1"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441</v>
      </c>
      <c r="F260" s="15" t="str">
        <f ca="1"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 ca="1"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416</v>
      </c>
      <c r="F261" s="15" t="str">
        <f ca="1"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 ca="1"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442</v>
      </c>
      <c r="F262" s="15" t="str">
        <f ca="1"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 ca="1"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443</v>
      </c>
      <c r="F263" s="15" t="str">
        <f ca="1"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 ca="1"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431</v>
      </c>
      <c r="F264" s="15" t="str">
        <f ca="1"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 ca="1"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444</v>
      </c>
      <c r="F265" s="15" t="str">
        <f ca="1">IFERROR(VLOOKUP(VENTAS[[#This Row],[Código del producto Vendido]],STOCK[],5,FALSE),"-")</f>
        <v>-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 ca="1">VENTAS[[#This Row],[Total]]-VENTAS[[#This Row],[Comisión 10%]]-VENTAS[[#This Row],[Costo SIN Comision]]</f>
        <v>0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445</v>
      </c>
      <c r="F266" s="15" t="str">
        <f ca="1"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 ca="1"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446</v>
      </c>
      <c r="F267" s="15" t="str">
        <f ca="1"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 ca="1"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447</v>
      </c>
      <c r="F268" s="15" t="str">
        <f ca="1"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 ca="1"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187</v>
      </c>
      <c r="F269" s="15" t="str">
        <f ca="1"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 ca="1"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448</v>
      </c>
      <c r="F270" s="15" t="str">
        <f ca="1">IFERROR(VLOOKUP(VENTAS[[#This Row],[Código del producto Vendido]],STOCK[],5,FALSE),"-")</f>
        <v>-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0" s="16">
        <f ca="1">VENTAS[[#This Row],[Total]]-VENTAS[[#This Row],[Comisión 10%]]-VENTAS[[#This Row],[Costo SIN Comision]]</f>
        <v>0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449</v>
      </c>
      <c r="F271" s="15" t="str">
        <f ca="1"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 ca="1"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450</v>
      </c>
      <c r="F272" s="15" t="str">
        <f ca="1"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 ca="1"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451</v>
      </c>
      <c r="F273" s="15" t="str">
        <f ca="1">IFERROR(VLOOKUP(VENTAS[[#This Row],[Código del producto Vendido]],STOCK[],5,FALSE),"-")</f>
        <v>-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 ca="1">VENTAS[[#This Row],[Total]]-VENTAS[[#This Row],[Comisión 10%]]-VENTAS[[#This Row],[Costo SIN Comision]]</f>
        <v>0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433</v>
      </c>
      <c r="F274" s="15" t="str">
        <f ca="1"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 ca="1"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452</v>
      </c>
      <c r="F275" s="15" t="str">
        <f ca="1"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 ca="1"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453</v>
      </c>
      <c r="F276" s="15" t="str">
        <f ca="1"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 ca="1"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454</v>
      </c>
      <c r="C277" s="30"/>
      <c r="D277" s="30"/>
      <c r="E277" s="30" t="s">
        <v>455</v>
      </c>
      <c r="F277" s="31" t="str">
        <f ca="1"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 ca="1">VENTAS[[#This Row],[Total]]-VENTAS[[#This Row],[Comisión 10%]]-VENTAS[[#This Row],[Costo SIN Comision]]</f>
        <v>0</v>
      </c>
      <c r="M277" s="16"/>
    </row>
    <row r="278" ht="20" customHeight="1" spans="1:13">
      <c r="A278" s="10" t="s">
        <v>366</v>
      </c>
      <c r="B278" s="11"/>
      <c r="C278" s="11"/>
      <c r="D278" s="11"/>
      <c r="E278" s="11" t="s">
        <v>310</v>
      </c>
      <c r="F278" s="15" t="str">
        <f ca="1"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 ca="1">VENTAS[[#This Row],[Total]]-VENTAS[[#This Row],[Comisión 10%]]-VENTAS[[#This Row],[Costo SIN Comision]]</f>
        <v>0</v>
      </c>
      <c r="M278" s="16"/>
    </row>
    <row r="279" ht="20" customHeight="1" spans="1:13">
      <c r="A279" s="10" t="s">
        <v>366</v>
      </c>
      <c r="B279" s="11"/>
      <c r="C279" s="11"/>
      <c r="D279" s="11"/>
      <c r="E279" s="11" t="s">
        <v>433</v>
      </c>
      <c r="F279" s="15" t="str">
        <f ca="1"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 ca="1"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456</v>
      </c>
      <c r="F280" s="15" t="str">
        <f ca="1"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 ca="1"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319</v>
      </c>
      <c r="F281" s="15" t="str">
        <f ca="1"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 ca="1"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457</v>
      </c>
      <c r="F282" s="15" t="str">
        <f ca="1"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 ca="1"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458</v>
      </c>
      <c r="F283" s="15" t="str">
        <f ca="1"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 ca="1"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459</v>
      </c>
      <c r="F284" s="15" t="str">
        <f ca="1"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 ca="1"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460</v>
      </c>
      <c r="F285" s="15" t="str">
        <f ca="1"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 ca="1"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461</v>
      </c>
      <c r="F286" s="15" t="str">
        <f ca="1"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 ca="1"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462</v>
      </c>
      <c r="F287" s="15" t="str">
        <f ca="1"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 ca="1"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463</v>
      </c>
      <c r="F288" s="15" t="str">
        <f ca="1"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 ca="1"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347</v>
      </c>
      <c r="F289" s="15" t="str">
        <f ca="1"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 ca="1"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416</v>
      </c>
      <c r="F290" s="15" t="str">
        <f ca="1"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 ca="1"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464</v>
      </c>
      <c r="F291" s="15" t="str">
        <f ca="1"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 ca="1"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465</v>
      </c>
      <c r="F292" s="15" t="str">
        <f ca="1"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 ca="1"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325</v>
      </c>
      <c r="F293" s="15" t="str">
        <f ca="1"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 ca="1"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179</v>
      </c>
      <c r="F294" s="15" t="str">
        <f ca="1"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 ca="1"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466</v>
      </c>
      <c r="F295" s="15" t="str">
        <f ca="1">IFERROR(VLOOKUP(VENTAS[[#This Row],[Código del producto Vendido]],STOCK[],5,FALSE),"-")</f>
        <v>-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 ca="1"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467</v>
      </c>
      <c r="D296" s="11"/>
      <c r="E296" s="11" t="s">
        <v>468</v>
      </c>
      <c r="F296" s="15" t="str">
        <f ca="1"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 ca="1"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469</v>
      </c>
      <c r="F297" s="15" t="str">
        <f ca="1"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 ca="1"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470</v>
      </c>
      <c r="F298" s="15" t="str">
        <f ca="1"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 ca="1"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447</v>
      </c>
      <c r="F299" s="15" t="str">
        <f ca="1"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 ca="1"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368</v>
      </c>
      <c r="F300" s="15" t="str">
        <f ca="1"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 ca="1"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471</v>
      </c>
      <c r="F301" s="15" t="str">
        <f ca="1"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 ca="1"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472</v>
      </c>
      <c r="F302" s="15" t="str">
        <f ca="1"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 ca="1"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473</v>
      </c>
      <c r="F303" s="24" t="str">
        <f ca="1"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 ca="1"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474</v>
      </c>
      <c r="C304" s="22" t="s">
        <v>475</v>
      </c>
      <c r="D304" s="22"/>
      <c r="E304" s="22" t="s">
        <v>179</v>
      </c>
      <c r="F304" s="24" t="str">
        <f ca="1"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 ca="1"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476</v>
      </c>
      <c r="F305" s="15" t="str">
        <f ca="1"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 ca="1"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477</v>
      </c>
      <c r="F306" s="15" t="str">
        <f ca="1"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 ca="1"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478</v>
      </c>
      <c r="F307" s="15" t="str">
        <f ca="1"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 ca="1"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479</v>
      </c>
      <c r="F308" s="15" t="str">
        <f ca="1"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 ca="1"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402</v>
      </c>
      <c r="F309" s="15" t="str">
        <f ca="1"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 ca="1"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409</v>
      </c>
      <c r="F310" s="15" t="str">
        <f ca="1"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 ca="1"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480</v>
      </c>
      <c r="F311" s="15" t="str">
        <f ca="1"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 ca="1"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481</v>
      </c>
      <c r="F312" s="15" t="str">
        <f ca="1"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 ca="1"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482</v>
      </c>
      <c r="F313" s="15" t="str">
        <f ca="1"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 ca="1"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483</v>
      </c>
      <c r="F314" s="15" t="str">
        <f ca="1"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 ca="1"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484</v>
      </c>
      <c r="F315" s="15" t="str">
        <f ca="1"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 ca="1"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485</v>
      </c>
      <c r="F316" s="15" t="str">
        <f ca="1"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 ca="1"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486</v>
      </c>
      <c r="F317" s="15" t="str">
        <f ca="1"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 ca="1"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487</v>
      </c>
      <c r="F318" s="15" t="str">
        <f ca="1"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 ca="1"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488</v>
      </c>
      <c r="F319" s="15" t="str">
        <f ca="1"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 ca="1"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169</v>
      </c>
      <c r="F320" s="15" t="str">
        <f ca="1"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 ca="1"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310</v>
      </c>
      <c r="F321" s="15" t="str">
        <f ca="1"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 ca="1"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489</v>
      </c>
      <c r="F322" s="15" t="str">
        <f ca="1"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 ca="1"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490</v>
      </c>
      <c r="F323" s="15" t="str">
        <f ca="1"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 ca="1"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407</v>
      </c>
      <c r="F324" s="15" t="str">
        <f ca="1"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 ca="1"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450</v>
      </c>
      <c r="F325" s="15" t="str">
        <f ca="1"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 ca="1"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482</v>
      </c>
      <c r="F326" s="15" t="str">
        <f ca="1"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 ca="1"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491</v>
      </c>
      <c r="F327" s="15" t="str">
        <f ca="1"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 ca="1"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485</v>
      </c>
      <c r="F328" s="15" t="str">
        <f ca="1"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 ca="1"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492</v>
      </c>
      <c r="F329" s="15" t="str">
        <f ca="1"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 ca="1"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493</v>
      </c>
      <c r="F330" s="15" t="str">
        <f ca="1"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 ca="1"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494</v>
      </c>
      <c r="F331" s="15" t="str">
        <f ca="1"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 ca="1"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224</v>
      </c>
      <c r="F332" s="15" t="str">
        <f ca="1"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 ca="1"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481</v>
      </c>
      <c r="F333" s="15" t="str">
        <f ca="1"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 ca="1"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495</v>
      </c>
      <c r="F334" s="15" t="str">
        <f ca="1"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 ca="1"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496</v>
      </c>
      <c r="F335" s="15" t="str">
        <f ca="1"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 ca="1"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408</v>
      </c>
      <c r="F336" s="15" t="str">
        <f ca="1"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 ca="1"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495</v>
      </c>
      <c r="F337" s="15" t="str">
        <f ca="1"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 ca="1"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497</v>
      </c>
      <c r="F338" s="15" t="str">
        <f ca="1"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 ca="1"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402</v>
      </c>
      <c r="F339" s="15" t="str">
        <f ca="1"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 ca="1"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498</v>
      </c>
      <c r="F340" s="15" t="str">
        <f ca="1"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 ca="1"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494</v>
      </c>
      <c r="F341" s="15" t="str">
        <f ca="1"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 ca="1"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499</v>
      </c>
      <c r="F342" s="15" t="str">
        <f ca="1"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 ca="1"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500</v>
      </c>
      <c r="F343" s="15" t="str">
        <f ca="1"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 ca="1"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492</v>
      </c>
      <c r="F344" s="15" t="str">
        <f ca="1"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 ca="1"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501</v>
      </c>
      <c r="F345" s="15" t="str">
        <f ca="1"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 ca="1"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502</v>
      </c>
      <c r="F346" s="15" t="str">
        <f ca="1"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 ca="1"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503</v>
      </c>
      <c r="F347" s="15" t="str">
        <f ca="1"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 ca="1"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504</v>
      </c>
      <c r="F348" s="15" t="str">
        <f ca="1"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 ca="1"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505</v>
      </c>
      <c r="F349" s="15" t="str">
        <f ca="1"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 ca="1"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224</v>
      </c>
      <c r="F350" s="15" t="str">
        <f ca="1"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 ca="1"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309</v>
      </c>
      <c r="F351" s="15" t="str">
        <f ca="1"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 ca="1"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407</v>
      </c>
      <c r="F352" s="15" t="str">
        <f ca="1"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 ca="1"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465</v>
      </c>
      <c r="F353" s="15" t="str">
        <f ca="1"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 ca="1"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169</v>
      </c>
      <c r="F354" s="15" t="str">
        <f ca="1"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 ca="1"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241</v>
      </c>
      <c r="F355" s="15" t="str">
        <f ca="1"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 ca="1"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506</v>
      </c>
      <c r="F356" s="15" t="str">
        <f ca="1"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 ca="1"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170</v>
      </c>
      <c r="F357" s="15" t="str">
        <f ca="1"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 ca="1"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170</v>
      </c>
      <c r="F358" s="15" t="str">
        <f ca="1"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 ca="1"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507</v>
      </c>
      <c r="C359" s="22"/>
      <c r="D359" s="22"/>
      <c r="E359" s="39" t="s">
        <v>508</v>
      </c>
      <c r="F359" s="24" t="str">
        <f ca="1"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 ca="1"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509</v>
      </c>
      <c r="F360" s="15" t="str">
        <f ca="1"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 ca="1"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510</v>
      </c>
      <c r="F361" s="15" t="str">
        <f ca="1"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 ca="1"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511</v>
      </c>
      <c r="F362" s="15" t="str">
        <f ca="1"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 ca="1"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512</v>
      </c>
      <c r="F363" s="15" t="str">
        <f ca="1">IFERROR(VLOOKUP(VENTAS[[#This Row],[Código del producto Vendido]],STOCK[],5,FALSE),"-")</f>
        <v>-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3" s="16">
        <f ca="1">VENTAS[[#This Row],[Total]]-VENTAS[[#This Row],[Comisión 10%]]-VENTAS[[#This Row],[Costo SIN Comision]]</f>
        <v>0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513</v>
      </c>
      <c r="F364" s="15" t="str">
        <f ca="1"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 ca="1"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514</v>
      </c>
      <c r="F365" s="15" t="str">
        <f ca="1"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 ca="1"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514</v>
      </c>
      <c r="F366" s="15" t="str">
        <f ca="1"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 ca="1"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515</v>
      </c>
      <c r="F367" s="15" t="str">
        <f ca="1"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 ca="1"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516</v>
      </c>
      <c r="C368" s="30"/>
      <c r="D368" s="30"/>
      <c r="E368" s="40" t="s">
        <v>517</v>
      </c>
      <c r="F368" s="31" t="str">
        <f ca="1"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 ca="1"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275</v>
      </c>
      <c r="F369" s="15" t="str">
        <f ca="1"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 ca="1"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518</v>
      </c>
      <c r="F370" s="15" t="str">
        <f ca="1"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 ca="1"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519</v>
      </c>
      <c r="F371" s="15" t="str">
        <f ca="1"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 ca="1"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520</v>
      </c>
      <c r="F372" s="15" t="str">
        <f ca="1">IFERROR(VLOOKUP(VENTAS[[#This Row],[Código del producto Vendido]],STOCK[],5,FALSE),"-")</f>
        <v>-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2" s="16">
        <f ca="1">VENTAS[[#This Row],[Total]]-VENTAS[[#This Row],[Comisión 10%]]-VENTAS[[#This Row],[Costo SIN Comision]]</f>
        <v>0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521</v>
      </c>
      <c r="F373" s="15" t="str">
        <f ca="1"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 ca="1"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522</v>
      </c>
      <c r="F374" s="15" t="str">
        <f ca="1"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 ca="1"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523</v>
      </c>
      <c r="F375" s="15" t="str">
        <f ca="1"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 ca="1"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524</v>
      </c>
      <c r="F376" s="15" t="str">
        <f ca="1">IFERROR(VLOOKUP(VENTAS[[#This Row],[Código del producto Vendido]],STOCK[],5,FALSE),"-")</f>
        <v>-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 ca="1">VENTAS[[#This Row],[Total]]-VENTAS[[#This Row],[Comisión 10%]]-VENTAS[[#This Row],[Costo SIN Comision]]</f>
        <v>0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525</v>
      </c>
      <c r="F377" s="15" t="str">
        <f ca="1">IFERROR(VLOOKUP(VENTAS[[#This Row],[Código del producto Vendido]],STOCK[],5,FALSE),"-")</f>
        <v>-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 ca="1">VENTAS[[#This Row],[Total]]-VENTAS[[#This Row],[Comisión 10%]]-VENTAS[[#This Row],[Costo SIN Comision]]</f>
        <v>0</v>
      </c>
      <c r="M377" s="41"/>
    </row>
    <row r="378" ht="20" customHeight="1" spans="1:13">
      <c r="A378" s="37"/>
      <c r="B378" s="11"/>
      <c r="C378" s="11"/>
      <c r="D378" s="11"/>
      <c r="E378" s="11" t="s">
        <v>288</v>
      </c>
      <c r="F378" s="15" t="str">
        <f ca="1"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 ca="1"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526</v>
      </c>
      <c r="F379" s="15" t="str">
        <f ca="1"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 ca="1"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465</v>
      </c>
      <c r="F380" s="11" t="str">
        <f ca="1"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 ca="1"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495</v>
      </c>
      <c r="F381" s="11" t="str">
        <f ca="1"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 ca="1"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489</v>
      </c>
      <c r="F382" s="11" t="str">
        <f ca="1"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 ca="1"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485</v>
      </c>
      <c r="F383" s="11" t="str">
        <f ca="1"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 ca="1"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527</v>
      </c>
      <c r="F384" s="11" t="str">
        <f ca="1">IFERROR(VLOOKUP(VENTAS[[#This Row],[Código del producto Vendido]],STOCK[],5,FALSE),"-")</f>
        <v>-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 ca="1">VENTAS[[#This Row],[Total]]-VENTAS[[#This Row],[Comisión 10%]]-VENTAS[[#This Row],[Costo SIN Comision]]</f>
        <v>0</v>
      </c>
      <c r="M384" s="16"/>
    </row>
    <row r="385" ht="20" customHeight="1" spans="1:13">
      <c r="A385" s="38"/>
      <c r="B385" s="11"/>
      <c r="C385" s="11"/>
      <c r="D385" s="11"/>
      <c r="E385" s="11" t="s">
        <v>528</v>
      </c>
      <c r="F385" s="11" t="str">
        <f ca="1"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 ca="1"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361</v>
      </c>
      <c r="F386" s="15" t="str">
        <f ca="1"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 ca="1"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293</v>
      </c>
      <c r="F387" s="15" t="str">
        <f ca="1"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 ca="1"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529</v>
      </c>
      <c r="F388" s="15" t="str">
        <f ca="1"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 ca="1"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173</v>
      </c>
      <c r="F389" s="15" t="str">
        <f ca="1"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 ca="1"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530</v>
      </c>
      <c r="F390" s="15" t="str">
        <f ca="1"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 ca="1"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530</v>
      </c>
      <c r="F391" s="15" t="str">
        <f ca="1"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 ca="1"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531</v>
      </c>
      <c r="F392" s="15" t="str">
        <f ca="1"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 ca="1"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273</v>
      </c>
      <c r="F393" s="15" t="str">
        <f ca="1"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 ca="1"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532</v>
      </c>
      <c r="F394" s="15" t="str">
        <f ca="1"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 ca="1"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533</v>
      </c>
      <c r="F395" s="15" t="str">
        <f ca="1"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 ca="1"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534</v>
      </c>
      <c r="F396" s="15" t="str">
        <f ca="1"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 ca="1"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535</v>
      </c>
      <c r="D397" s="11"/>
      <c r="E397" s="11" t="s">
        <v>536</v>
      </c>
      <c r="F397" s="15" t="str">
        <f ca="1"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 ca="1">VENTAS[[#This Row],[Total]]-VENTAS[[#This Row],[Comisión 10%]]-VENTAS[[#This Row],[Costo SIN Comision]]</f>
        <v>0</v>
      </c>
      <c r="M397" s="16"/>
    </row>
    <row r="398" ht="20" customHeight="1" spans="1:13">
      <c r="A398" s="45" t="s">
        <v>537</v>
      </c>
      <c r="B398" s="11"/>
      <c r="C398" s="11"/>
      <c r="D398" s="11"/>
      <c r="E398" s="11" t="s">
        <v>538</v>
      </c>
      <c r="F398" s="15" t="str">
        <f ca="1"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 ca="1">VENTAS[[#This Row],[Total]]-VENTAS[[#This Row],[Comisión 10%]]-VENTAS[[#This Row],[Costo SIN Comision]]</f>
        <v>0</v>
      </c>
      <c r="M398" s="16"/>
    </row>
    <row r="399" ht="20" customHeight="1" spans="1:13">
      <c r="A399" s="46" t="s">
        <v>537</v>
      </c>
      <c r="B399" s="11"/>
      <c r="C399" s="11"/>
      <c r="D399" s="11"/>
      <c r="E399" s="11" t="s">
        <v>539</v>
      </c>
      <c r="F399" s="15" t="str">
        <f ca="1"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 ca="1">VENTAS[[#This Row],[Total]]-VENTAS[[#This Row],[Comisión 10%]]-VENTAS[[#This Row],[Costo SIN Comision]]</f>
        <v>0</v>
      </c>
      <c r="M399" s="16"/>
    </row>
    <row r="400" ht="20" customHeight="1" spans="1:13">
      <c r="A400" s="45" t="s">
        <v>537</v>
      </c>
      <c r="B400" s="11"/>
      <c r="C400" s="11"/>
      <c r="D400" s="11"/>
      <c r="E400" s="11" t="s">
        <v>540</v>
      </c>
      <c r="F400" s="15" t="str">
        <f ca="1"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 ca="1">VENTAS[[#This Row],[Total]]-VENTAS[[#This Row],[Comisión 10%]]-VENTAS[[#This Row],[Costo SIN Comision]]</f>
        <v>0</v>
      </c>
      <c r="M400" s="16"/>
    </row>
    <row r="401" ht="20" customHeight="1" spans="1:13">
      <c r="A401" s="46" t="s">
        <v>537</v>
      </c>
      <c r="B401" s="11"/>
      <c r="C401" s="11"/>
      <c r="D401" s="11"/>
      <c r="E401" s="11" t="s">
        <v>541</v>
      </c>
      <c r="F401" s="15" t="str">
        <f ca="1"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 ca="1">VENTAS[[#This Row],[Total]]-VENTAS[[#This Row],[Comisión 10%]]-VENTAS[[#This Row],[Costo SIN Comision]]</f>
        <v>0</v>
      </c>
      <c r="M401" s="16"/>
    </row>
    <row r="402" ht="20" customHeight="1" spans="1:13">
      <c r="A402" s="45" t="s">
        <v>537</v>
      </c>
      <c r="B402" s="11"/>
      <c r="C402" s="11"/>
      <c r="D402" s="11"/>
      <c r="E402" s="11" t="s">
        <v>542</v>
      </c>
      <c r="F402" s="15" t="str">
        <f ca="1"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 ca="1">VENTAS[[#This Row],[Total]]-VENTAS[[#This Row],[Comisión 10%]]-VENTAS[[#This Row],[Costo SIN Comision]]</f>
        <v>0</v>
      </c>
      <c r="M402" s="16"/>
    </row>
    <row r="403" ht="20" customHeight="1" spans="1:13">
      <c r="A403" s="46" t="s">
        <v>537</v>
      </c>
      <c r="B403" s="11"/>
      <c r="C403" s="11" t="s">
        <v>543</v>
      </c>
      <c r="D403" s="11"/>
      <c r="E403" s="11" t="s">
        <v>544</v>
      </c>
      <c r="F403" s="15" t="str">
        <f ca="1"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 ca="1">VENTAS[[#This Row],[Total]]-VENTAS[[#This Row],[Comisión 10%]]-VENTAS[[#This Row],[Costo SIN Comision]]</f>
        <v>0</v>
      </c>
      <c r="M403" s="16"/>
    </row>
    <row r="404" ht="20" customHeight="1" spans="1:13">
      <c r="A404" s="45" t="s">
        <v>537</v>
      </c>
      <c r="B404" s="11"/>
      <c r="C404" s="11"/>
      <c r="D404" s="11"/>
      <c r="E404" s="11" t="s">
        <v>501</v>
      </c>
      <c r="F404" s="15" t="str">
        <f ca="1"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 ca="1">VENTAS[[#This Row],[Total]]-VENTAS[[#This Row],[Comisión 10%]]-VENTAS[[#This Row],[Costo SIN Comision]]</f>
        <v>0</v>
      </c>
      <c r="M404" s="16"/>
    </row>
    <row r="405" ht="20" customHeight="1" spans="1:13">
      <c r="A405" s="46" t="s">
        <v>537</v>
      </c>
      <c r="B405" s="11"/>
      <c r="C405" s="11"/>
      <c r="D405" s="11"/>
      <c r="E405" s="11" t="s">
        <v>545</v>
      </c>
      <c r="F405" s="15" t="str">
        <f ca="1"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 ca="1">VENTAS[[#This Row],[Total]]-VENTAS[[#This Row],[Comisión 10%]]-VENTAS[[#This Row],[Costo SIN Comision]]</f>
        <v>0</v>
      </c>
      <c r="M405" s="16"/>
    </row>
    <row r="406" ht="20" customHeight="1" spans="1:13">
      <c r="A406" s="45" t="s">
        <v>537</v>
      </c>
      <c r="B406" s="11"/>
      <c r="C406" s="11" t="s">
        <v>546</v>
      </c>
      <c r="D406" s="11"/>
      <c r="E406" s="11" t="s">
        <v>547</v>
      </c>
      <c r="F406" s="15" t="str">
        <f ca="1"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 ca="1">VENTAS[[#This Row],[Total]]-VENTAS[[#This Row],[Comisión 10%]]-VENTAS[[#This Row],[Costo SIN Comision]]</f>
        <v>0</v>
      </c>
      <c r="M406" s="16"/>
    </row>
    <row r="407" ht="20" customHeight="1" spans="1:13">
      <c r="A407" s="46" t="s">
        <v>537</v>
      </c>
      <c r="B407" s="11"/>
      <c r="C407" s="11" t="s">
        <v>546</v>
      </c>
      <c r="D407" s="11"/>
      <c r="E407" s="11" t="s">
        <v>517</v>
      </c>
      <c r="F407" s="15" t="str">
        <f ca="1"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 ca="1">VENTAS[[#This Row],[Total]]-VENTAS[[#This Row],[Comisión 10%]]-VENTAS[[#This Row],[Costo SIN Comision]]</f>
        <v>0</v>
      </c>
      <c r="M407" s="16"/>
    </row>
    <row r="408" ht="20" customHeight="1" spans="1:13">
      <c r="A408" s="45" t="s">
        <v>537</v>
      </c>
      <c r="B408" s="11"/>
      <c r="C408" s="11" t="s">
        <v>546</v>
      </c>
      <c r="D408" s="11"/>
      <c r="E408" s="11" t="s">
        <v>548</v>
      </c>
      <c r="F408" s="15" t="str">
        <f ca="1"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 ca="1">VENTAS[[#This Row],[Total]]-VENTAS[[#This Row],[Comisión 10%]]-VENTAS[[#This Row],[Costo SIN Comision]]</f>
        <v>0</v>
      </c>
      <c r="M408" s="16"/>
    </row>
    <row r="409" ht="20" customHeight="1" spans="1:13">
      <c r="A409" s="46" t="s">
        <v>537</v>
      </c>
      <c r="B409" s="11"/>
      <c r="C409" s="11" t="s">
        <v>546</v>
      </c>
      <c r="D409" s="11"/>
      <c r="E409" s="11" t="s">
        <v>526</v>
      </c>
      <c r="F409" s="15" t="str">
        <f ca="1"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 ca="1">VENTAS[[#This Row],[Total]]-VENTAS[[#This Row],[Comisión 10%]]-VENTAS[[#This Row],[Costo SIN Comision]]</f>
        <v>0</v>
      </c>
      <c r="M409" s="16"/>
    </row>
    <row r="410" ht="20" customHeight="1" spans="1:13">
      <c r="A410" s="45" t="s">
        <v>537</v>
      </c>
      <c r="B410" s="11"/>
      <c r="C410" s="11" t="s">
        <v>549</v>
      </c>
      <c r="D410" s="11"/>
      <c r="E410" s="11" t="s">
        <v>550</v>
      </c>
      <c r="F410" s="15" t="str">
        <f ca="1">IFERROR(VLOOKUP(VENTAS[[#This Row],[Código del producto Vendido]],STOCK[],5,FALSE),"-")</f>
        <v>-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10" s="16">
        <f ca="1">VENTAS[[#This Row],[Total]]-VENTAS[[#This Row],[Comisión 10%]]-VENTAS[[#This Row],[Costo SIN Comision]]</f>
        <v>0</v>
      </c>
      <c r="M410" s="16"/>
    </row>
    <row r="411" ht="20" customHeight="1" spans="1:13">
      <c r="A411" s="46" t="s">
        <v>537</v>
      </c>
      <c r="B411" s="11"/>
      <c r="C411" s="11" t="s">
        <v>549</v>
      </c>
      <c r="D411" s="11"/>
      <c r="E411" s="11" t="s">
        <v>511</v>
      </c>
      <c r="F411" s="15" t="str">
        <f ca="1"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 ca="1">VENTAS[[#This Row],[Total]]-VENTAS[[#This Row],[Comisión 10%]]-VENTAS[[#This Row],[Costo SIN Comision]]</f>
        <v>0</v>
      </c>
      <c r="M411" s="16"/>
    </row>
    <row r="412" ht="20" customHeight="1" spans="1:13">
      <c r="A412" s="45" t="s">
        <v>537</v>
      </c>
      <c r="B412" s="11"/>
      <c r="C412" s="11" t="s">
        <v>549</v>
      </c>
      <c r="D412" s="11"/>
      <c r="E412" s="11" t="s">
        <v>551</v>
      </c>
      <c r="F412" s="15" t="str">
        <f ca="1"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 ca="1">VENTAS[[#This Row],[Total]]-VENTAS[[#This Row],[Comisión 10%]]-VENTAS[[#This Row],[Costo SIN Comision]]</f>
        <v>0</v>
      </c>
      <c r="M412" s="16"/>
    </row>
    <row r="413" ht="20" customHeight="1" spans="1:13">
      <c r="A413" s="46" t="s">
        <v>537</v>
      </c>
      <c r="B413" s="11"/>
      <c r="C413" s="11" t="s">
        <v>549</v>
      </c>
      <c r="D413" s="11"/>
      <c r="E413" s="11" t="s">
        <v>552</v>
      </c>
      <c r="F413" s="15" t="str">
        <f ca="1"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 ca="1">VENTAS[[#This Row],[Total]]-VENTAS[[#This Row],[Comisión 10%]]-VENTAS[[#This Row],[Costo SIN Comision]]</f>
        <v>0</v>
      </c>
      <c r="M413" s="16"/>
    </row>
    <row r="414" ht="20" customHeight="1" spans="1:13">
      <c r="A414" s="45" t="s">
        <v>537</v>
      </c>
      <c r="B414" s="11"/>
      <c r="C414" s="11" t="s">
        <v>549</v>
      </c>
      <c r="D414" s="11"/>
      <c r="E414" s="11" t="s">
        <v>553</v>
      </c>
      <c r="F414" s="15" t="str">
        <f ca="1"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 ca="1">VENTAS[[#This Row],[Total]]-VENTAS[[#This Row],[Comisión 10%]]-VENTAS[[#This Row],[Costo SIN Comision]]</f>
        <v>0</v>
      </c>
      <c r="M414" s="16"/>
    </row>
    <row r="415" ht="20" customHeight="1" spans="1:13">
      <c r="A415" s="46" t="s">
        <v>537</v>
      </c>
      <c r="B415" s="11"/>
      <c r="C415" s="11" t="s">
        <v>549</v>
      </c>
      <c r="D415" s="11"/>
      <c r="E415" s="11" t="s">
        <v>554</v>
      </c>
      <c r="F415" s="15" t="str">
        <f ca="1"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 ca="1">VENTAS[[#This Row],[Total]]-VENTAS[[#This Row],[Comisión 10%]]-VENTAS[[#This Row],[Costo SIN Comision]]</f>
        <v>0</v>
      </c>
      <c r="M415" s="16"/>
    </row>
    <row r="416" ht="20" customHeight="1" spans="1:13">
      <c r="A416" s="45" t="s">
        <v>537</v>
      </c>
      <c r="B416" s="11"/>
      <c r="C416" s="11" t="s">
        <v>555</v>
      </c>
      <c r="D416" s="11"/>
      <c r="E416" s="11" t="s">
        <v>556</v>
      </c>
      <c r="F416" s="15" t="str">
        <f ca="1"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 ca="1">VENTAS[[#This Row],[Total]]-VENTAS[[#This Row],[Comisión 10%]]-VENTAS[[#This Row],[Costo SIN Comision]]</f>
        <v>0</v>
      </c>
      <c r="M416" s="16"/>
    </row>
    <row r="417" ht="20" customHeight="1" spans="1:13">
      <c r="A417" s="46" t="s">
        <v>557</v>
      </c>
      <c r="B417" s="11"/>
      <c r="C417" s="11" t="s">
        <v>555</v>
      </c>
      <c r="D417" s="11"/>
      <c r="E417" s="11" t="s">
        <v>558</v>
      </c>
      <c r="F417" s="15" t="str">
        <f ca="1"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 ca="1">VENTAS[[#This Row],[Total]]-VENTAS[[#This Row],[Comisión 10%]]-VENTAS[[#This Row],[Costo SIN Comision]]</f>
        <v>0</v>
      </c>
      <c r="M417" s="16"/>
    </row>
    <row r="418" ht="20" customHeight="1" spans="1:13">
      <c r="A418" s="45" t="s">
        <v>557</v>
      </c>
      <c r="B418" s="11"/>
      <c r="C418" s="11" t="s">
        <v>549</v>
      </c>
      <c r="D418" s="11"/>
      <c r="E418" s="11" t="s">
        <v>559</v>
      </c>
      <c r="F418" s="15" t="str">
        <f ca="1"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 ca="1">VENTAS[[#This Row],[Total]]-VENTAS[[#This Row],[Comisión 10%]]-VENTAS[[#This Row],[Costo SIN Comision]]</f>
        <v>0</v>
      </c>
      <c r="M418" s="16"/>
    </row>
    <row r="419" ht="20" customHeight="1" spans="1:13">
      <c r="A419" s="46" t="s">
        <v>557</v>
      </c>
      <c r="B419" s="11"/>
      <c r="C419" s="11" t="s">
        <v>365</v>
      </c>
      <c r="D419" s="11"/>
      <c r="E419" s="11" t="s">
        <v>513</v>
      </c>
      <c r="F419" s="15" t="str">
        <f ca="1"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 ca="1">VENTAS[[#This Row],[Total]]-VENTAS[[#This Row],[Comisión 10%]]-VENTAS[[#This Row],[Costo SIN Comision]]</f>
        <v>0</v>
      </c>
      <c r="M419" s="16"/>
    </row>
    <row r="420" ht="20" customHeight="1" spans="1:13">
      <c r="A420" s="45" t="s">
        <v>557</v>
      </c>
      <c r="B420" s="11"/>
      <c r="C420" s="11" t="s">
        <v>365</v>
      </c>
      <c r="D420" s="11"/>
      <c r="E420" s="11" t="s">
        <v>560</v>
      </c>
      <c r="F420" s="15" t="str">
        <f ca="1"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 ca="1">VENTAS[[#This Row],[Total]]-VENTAS[[#This Row],[Comisión 10%]]-VENTAS[[#This Row],[Costo SIN Comision]]</f>
        <v>0</v>
      </c>
      <c r="M420" s="16"/>
    </row>
    <row r="421" ht="20" customHeight="1" spans="1:13">
      <c r="A421" s="46" t="s">
        <v>557</v>
      </c>
      <c r="B421" s="11"/>
      <c r="C421" s="11" t="s">
        <v>549</v>
      </c>
      <c r="D421" s="11"/>
      <c r="E421" s="11" t="s">
        <v>561</v>
      </c>
      <c r="F421" s="15" t="str">
        <f ca="1"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 ca="1">VENTAS[[#This Row],[Total]]-VENTAS[[#This Row],[Comisión 10%]]-VENTAS[[#This Row],[Costo SIN Comision]]</f>
        <v>0</v>
      </c>
      <c r="M421" s="16"/>
    </row>
    <row r="422" ht="20" customHeight="1" spans="1:13">
      <c r="A422" s="45" t="s">
        <v>557</v>
      </c>
      <c r="B422" s="11"/>
      <c r="C422" s="11" t="s">
        <v>365</v>
      </c>
      <c r="D422" s="11"/>
      <c r="E422" s="11" t="s">
        <v>471</v>
      </c>
      <c r="F422" s="15" t="str">
        <f ca="1"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 ca="1">VENTAS[[#This Row],[Total]]-VENTAS[[#This Row],[Comisión 10%]]-VENTAS[[#This Row],[Costo SIN Comision]]</f>
        <v>0</v>
      </c>
      <c r="M422" s="16"/>
    </row>
    <row r="423" ht="20" customHeight="1" spans="1:13">
      <c r="A423" s="46" t="s">
        <v>557</v>
      </c>
      <c r="B423" s="11"/>
      <c r="C423" s="11" t="s">
        <v>366</v>
      </c>
      <c r="D423" s="11"/>
      <c r="E423" s="11" t="s">
        <v>562</v>
      </c>
      <c r="F423" s="15" t="str">
        <f ca="1"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 ca="1">VENTAS[[#This Row],[Total]]-VENTAS[[#This Row],[Comisión 10%]]-VENTAS[[#This Row],[Costo SIN Comision]]</f>
        <v>0</v>
      </c>
      <c r="M423" s="16"/>
    </row>
    <row r="424" ht="20" customHeight="1" spans="1:13">
      <c r="A424" s="45" t="s">
        <v>557</v>
      </c>
      <c r="B424" s="11"/>
      <c r="C424" s="11" t="s">
        <v>549</v>
      </c>
      <c r="D424" s="11"/>
      <c r="E424" s="11" t="s">
        <v>563</v>
      </c>
      <c r="F424" s="15" t="str">
        <f ca="1"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 ca="1">VENTAS[[#This Row],[Total]]-VENTAS[[#This Row],[Comisión 10%]]-VENTAS[[#This Row],[Costo SIN Comision]]</f>
        <v>0</v>
      </c>
      <c r="M424" s="16"/>
    </row>
    <row r="425" ht="20" customHeight="1" spans="1:13">
      <c r="A425" s="46" t="s">
        <v>557</v>
      </c>
      <c r="B425" s="11"/>
      <c r="C425" s="11" t="s">
        <v>549</v>
      </c>
      <c r="D425" s="11"/>
      <c r="E425" s="11" t="s">
        <v>564</v>
      </c>
      <c r="F425" s="15" t="str">
        <f ca="1"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 ca="1">VENTAS[[#This Row],[Total]]-VENTAS[[#This Row],[Comisión 10%]]-VENTAS[[#This Row],[Costo SIN Comision]]</f>
        <v>0</v>
      </c>
      <c r="M425" s="16"/>
    </row>
    <row r="426" ht="20" customHeight="1" spans="1:13">
      <c r="A426" s="45" t="s">
        <v>557</v>
      </c>
      <c r="B426" s="11"/>
      <c r="C426" s="11" t="s">
        <v>549</v>
      </c>
      <c r="D426" s="11"/>
      <c r="E426" s="11" t="s">
        <v>565</v>
      </c>
      <c r="F426" s="15" t="str">
        <f ca="1"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 ca="1">VENTAS[[#This Row],[Total]]-VENTAS[[#This Row],[Comisión 10%]]-VENTAS[[#This Row],[Costo SIN Comision]]</f>
        <v>0</v>
      </c>
      <c r="M426" s="16"/>
    </row>
    <row r="427" ht="20" customHeight="1" spans="1:13">
      <c r="A427" s="46" t="s">
        <v>557</v>
      </c>
      <c r="B427" s="11"/>
      <c r="C427" s="11" t="s">
        <v>549</v>
      </c>
      <c r="D427" s="11"/>
      <c r="E427" s="11" t="s">
        <v>566</v>
      </c>
      <c r="F427" s="15" t="str">
        <f ca="1"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 ca="1">VENTAS[[#This Row],[Total]]-VENTAS[[#This Row],[Comisión 10%]]-VENTAS[[#This Row],[Costo SIN Comision]]</f>
        <v>0</v>
      </c>
      <c r="M427" s="16"/>
    </row>
    <row r="428" ht="20" customHeight="1" spans="1:13">
      <c r="A428" s="45" t="s">
        <v>567</v>
      </c>
      <c r="B428" s="11"/>
      <c r="C428" s="11" t="s">
        <v>568</v>
      </c>
      <c r="D428" s="11"/>
      <c r="E428" s="11" t="s">
        <v>538</v>
      </c>
      <c r="F428" s="15" t="str">
        <f ca="1"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 ca="1">VENTAS[[#This Row],[Total]]-VENTAS[[#This Row],[Comisión 10%]]-VENTAS[[#This Row],[Costo SIN Comision]]</f>
        <v>0</v>
      </c>
      <c r="M428" s="16"/>
    </row>
    <row r="429" ht="20" customHeight="1" spans="1:13">
      <c r="A429" s="46" t="s">
        <v>567</v>
      </c>
      <c r="B429" s="11"/>
      <c r="C429" s="11" t="s">
        <v>568</v>
      </c>
      <c r="D429" s="11"/>
      <c r="E429" s="11" t="s">
        <v>258</v>
      </c>
      <c r="F429" s="15" t="str">
        <f ca="1">IFERROR(VLOOKUP(VENTAS[[#This Row],[Código del producto Vendido]],STOCK[],5,FALSE),"-")</f>
        <v>-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 ca="1">VENTAS[[#This Row],[Total]]-VENTAS[[#This Row],[Comisión 10%]]-VENTAS[[#This Row],[Costo SIN Comision]]</f>
        <v>0</v>
      </c>
      <c r="M429" s="16"/>
    </row>
    <row r="430" ht="20" customHeight="1" spans="1:13">
      <c r="A430" s="45" t="s">
        <v>569</v>
      </c>
      <c r="B430" s="11"/>
      <c r="C430" s="11" t="s">
        <v>365</v>
      </c>
      <c r="D430" s="11"/>
      <c r="E430" s="11" t="s">
        <v>570</v>
      </c>
      <c r="F430" s="15" t="str">
        <f ca="1"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 ca="1">VENTAS[[#This Row],[Total]]-VENTAS[[#This Row],[Comisión 10%]]-VENTAS[[#This Row],[Costo SIN Comision]]</f>
        <v>0</v>
      </c>
      <c r="M430" s="16"/>
    </row>
    <row r="431" ht="20" customHeight="1" spans="1:13">
      <c r="A431" s="45" t="s">
        <v>571</v>
      </c>
      <c r="B431" s="11"/>
      <c r="C431" s="11" t="s">
        <v>572</v>
      </c>
      <c r="D431" s="11"/>
      <c r="E431" s="11" t="s">
        <v>573</v>
      </c>
      <c r="F431" s="15" t="str">
        <f ca="1"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 ca="1">VENTAS[[#This Row],[Total]]-VENTAS[[#This Row],[Comisión 10%]]-VENTAS[[#This Row],[Costo SIN Comision]]</f>
        <v>0</v>
      </c>
      <c r="M431" s="16"/>
    </row>
    <row r="432" ht="20" customHeight="1" spans="1:13">
      <c r="A432" s="46" t="s">
        <v>571</v>
      </c>
      <c r="B432" s="11"/>
      <c r="C432" s="11" t="s">
        <v>574</v>
      </c>
      <c r="D432" s="11"/>
      <c r="E432" s="11" t="s">
        <v>573</v>
      </c>
      <c r="F432" s="15" t="str">
        <f ca="1"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 ca="1">VENTAS[[#This Row],[Total]]-VENTAS[[#This Row],[Comisión 10%]]-VENTAS[[#This Row],[Costo SIN Comision]]</f>
        <v>0</v>
      </c>
      <c r="M432" s="16"/>
    </row>
    <row r="433" ht="20" customHeight="1" spans="1:13">
      <c r="A433" s="45" t="s">
        <v>571</v>
      </c>
      <c r="B433" s="11"/>
      <c r="C433" s="11" t="s">
        <v>575</v>
      </c>
      <c r="D433" s="11"/>
      <c r="E433" s="11" t="s">
        <v>576</v>
      </c>
      <c r="F433" s="15" t="str">
        <f ca="1">IFERROR(VLOOKUP(VENTAS[[#This Row],[Código del producto Vendido]],STOCK[],5,FALSE),"-")</f>
        <v>-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33" s="16">
        <f ca="1">VENTAS[[#This Row],[Total]]-VENTAS[[#This Row],[Comisión 10%]]-VENTAS[[#This Row],[Costo SIN Comision]]</f>
        <v>0</v>
      </c>
      <c r="M433" s="16"/>
    </row>
    <row r="434" ht="20" customHeight="1" spans="1:13">
      <c r="A434" s="46" t="s">
        <v>571</v>
      </c>
      <c r="B434" s="11"/>
      <c r="C434" s="11" t="s">
        <v>575</v>
      </c>
      <c r="D434" s="11"/>
      <c r="E434" s="11" t="s">
        <v>577</v>
      </c>
      <c r="F434" s="15" t="str">
        <f ca="1"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 ca="1">VENTAS[[#This Row],[Total]]-VENTAS[[#This Row],[Comisión 10%]]-VENTAS[[#This Row],[Costo SIN Comision]]</f>
        <v>0</v>
      </c>
      <c r="M434" s="16"/>
    </row>
    <row r="435" ht="20" customHeight="1" spans="1:13">
      <c r="A435" s="45" t="s">
        <v>571</v>
      </c>
      <c r="B435" s="11"/>
      <c r="C435" s="11" t="s">
        <v>575</v>
      </c>
      <c r="D435" s="11"/>
      <c r="E435" s="11" t="s">
        <v>578</v>
      </c>
      <c r="F435" s="15" t="str">
        <f ca="1">IFERROR(VLOOKUP(VENTAS[[#This Row],[Código del producto Vendido]],STOCK[],5,FALSE),"-")</f>
        <v>-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 ca="1">VENTAS[[#This Row],[Total]]-VENTAS[[#This Row],[Comisión 10%]]-VENTAS[[#This Row],[Costo SIN Comision]]</f>
        <v>0</v>
      </c>
      <c r="M435" s="16"/>
    </row>
    <row r="436" ht="20" customHeight="1" spans="1:13">
      <c r="A436" s="46" t="s">
        <v>571</v>
      </c>
      <c r="B436" s="11"/>
      <c r="C436" s="11" t="s">
        <v>575</v>
      </c>
      <c r="D436" s="11"/>
      <c r="E436" s="11" t="s">
        <v>579</v>
      </c>
      <c r="F436" s="15" t="str">
        <f ca="1"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 ca="1">VENTAS[[#This Row],[Total]]-VENTAS[[#This Row],[Comisión 10%]]-VENTAS[[#This Row],[Costo SIN Comision]]</f>
        <v>0</v>
      </c>
      <c r="M436" s="16"/>
    </row>
    <row r="437" ht="20" customHeight="1" spans="1:13">
      <c r="A437" s="45" t="s">
        <v>571</v>
      </c>
      <c r="B437" s="11"/>
      <c r="C437" s="11" t="s">
        <v>365</v>
      </c>
      <c r="D437" s="11"/>
      <c r="E437" s="11" t="s">
        <v>580</v>
      </c>
      <c r="F437" s="15" t="str">
        <f ca="1"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 ca="1">VENTAS[[#This Row],[Total]]-VENTAS[[#This Row],[Comisión 10%]]-VENTAS[[#This Row],[Costo SIN Comision]]</f>
        <v>0</v>
      </c>
      <c r="M437" s="16"/>
    </row>
    <row r="438" ht="20" customHeight="1" spans="1:13">
      <c r="A438" s="46" t="s">
        <v>571</v>
      </c>
      <c r="B438" s="11"/>
      <c r="C438" s="11" t="s">
        <v>365</v>
      </c>
      <c r="D438" s="11"/>
      <c r="E438" s="11" t="s">
        <v>361</v>
      </c>
      <c r="F438" s="15" t="str">
        <f ca="1"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 ca="1">VENTAS[[#This Row],[Total]]-VENTAS[[#This Row],[Comisión 10%]]-VENTAS[[#This Row],[Costo SIN Comision]]</f>
        <v>0</v>
      </c>
      <c r="M438" s="16"/>
    </row>
    <row r="439" ht="20" customHeight="1" spans="1:13">
      <c r="A439" s="45" t="s">
        <v>571</v>
      </c>
      <c r="B439" s="11"/>
      <c r="C439" s="11" t="s">
        <v>365</v>
      </c>
      <c r="D439" s="11"/>
      <c r="E439" s="11" t="s">
        <v>581</v>
      </c>
      <c r="F439" s="15" t="str">
        <f ca="1"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 ca="1">VENTAS[[#This Row],[Total]]-VENTAS[[#This Row],[Comisión 10%]]-VENTAS[[#This Row],[Costo SIN Comision]]</f>
        <v>0</v>
      </c>
      <c r="M439" s="16"/>
    </row>
    <row r="440" ht="20" customHeight="1" spans="1:13">
      <c r="A440" s="46" t="s">
        <v>571</v>
      </c>
      <c r="B440" s="11"/>
      <c r="C440" s="11" t="s">
        <v>365</v>
      </c>
      <c r="D440" s="11"/>
      <c r="E440" s="11" t="s">
        <v>582</v>
      </c>
      <c r="F440" s="15" t="str">
        <f ca="1"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 ca="1">VENTAS[[#This Row],[Total]]-VENTAS[[#This Row],[Comisión 10%]]-VENTAS[[#This Row],[Costo SIN Comision]]</f>
        <v>0</v>
      </c>
      <c r="M440" s="16"/>
    </row>
    <row r="441" ht="20" customHeight="1" spans="1:13">
      <c r="A441" s="45" t="s">
        <v>571</v>
      </c>
      <c r="B441" s="11"/>
      <c r="C441" s="11" t="s">
        <v>365</v>
      </c>
      <c r="D441" s="11"/>
      <c r="E441" s="11" t="s">
        <v>583</v>
      </c>
      <c r="F441" s="15" t="str">
        <f ca="1"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 ca="1">VENTAS[[#This Row],[Total]]-VENTAS[[#This Row],[Comisión 10%]]-VENTAS[[#This Row],[Costo SIN Comision]]</f>
        <v>0</v>
      </c>
      <c r="M441" s="16"/>
    </row>
    <row r="442" ht="20" customHeight="1" spans="1:13">
      <c r="A442" s="46" t="s">
        <v>571</v>
      </c>
      <c r="B442" s="11"/>
      <c r="C442" s="11" t="s">
        <v>365</v>
      </c>
      <c r="D442" s="11"/>
      <c r="E442" s="11" t="s">
        <v>362</v>
      </c>
      <c r="F442" s="15" t="str">
        <f ca="1"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 ca="1">VENTAS[[#This Row],[Total]]-VENTAS[[#This Row],[Comisión 10%]]-VENTAS[[#This Row],[Costo SIN Comision]]</f>
        <v>0</v>
      </c>
      <c r="M442" s="16"/>
    </row>
    <row r="443" ht="20" customHeight="1" spans="1:13">
      <c r="A443" s="45" t="s">
        <v>571</v>
      </c>
      <c r="B443" s="11"/>
      <c r="C443" s="11" t="s">
        <v>365</v>
      </c>
      <c r="D443" s="11"/>
      <c r="E443" s="11" t="s">
        <v>584</v>
      </c>
      <c r="F443" s="15" t="str">
        <f ca="1"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 ca="1">VENTAS[[#This Row],[Total]]-VENTAS[[#This Row],[Comisión 10%]]-VENTAS[[#This Row],[Costo SIN Comision]]</f>
        <v>0</v>
      </c>
      <c r="M443" s="16"/>
    </row>
    <row r="444" ht="20" customHeight="1" spans="1:13">
      <c r="A444" s="46" t="s">
        <v>571</v>
      </c>
      <c r="B444" s="11"/>
      <c r="C444" s="11" t="s">
        <v>365</v>
      </c>
      <c r="D444" s="11"/>
      <c r="E444" s="11" t="s">
        <v>585</v>
      </c>
      <c r="F444" s="15" t="str">
        <f ca="1">IFERROR(VLOOKUP(VENTAS[[#This Row],[Código del producto Vendido]],STOCK[],5,FALSE),"-")</f>
        <v>-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4" s="16">
        <f ca="1">VENTAS[[#This Row],[Total]]-VENTAS[[#This Row],[Comisión 10%]]-VENTAS[[#This Row],[Costo SIN Comision]]</f>
        <v>0</v>
      </c>
      <c r="M444" s="16"/>
    </row>
    <row r="445" ht="20" customHeight="1" spans="1:13">
      <c r="A445" s="45" t="s">
        <v>571</v>
      </c>
      <c r="B445" s="11"/>
      <c r="C445" s="11" t="s">
        <v>365</v>
      </c>
      <c r="D445" s="11"/>
      <c r="E445" s="47" t="s">
        <v>505</v>
      </c>
      <c r="F445" s="15" t="str">
        <f ca="1"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 ca="1">VENTAS[[#This Row],[Total]]-VENTAS[[#This Row],[Comisión 10%]]-VENTAS[[#This Row],[Costo SIN Comision]]</f>
        <v>0</v>
      </c>
      <c r="M445" s="16"/>
    </row>
    <row r="446" ht="20" customHeight="1" spans="1:13">
      <c r="A446" s="46" t="s">
        <v>571</v>
      </c>
      <c r="B446" s="11"/>
      <c r="C446" s="11" t="s">
        <v>586</v>
      </c>
      <c r="D446" s="11"/>
      <c r="E446" s="11" t="s">
        <v>436</v>
      </c>
      <c r="F446" s="15" t="str">
        <f ca="1"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 ca="1">VENTAS[[#This Row],[Total]]-VENTAS[[#This Row],[Comisión 10%]]-VENTAS[[#This Row],[Costo SIN Comision]]</f>
        <v>0</v>
      </c>
      <c r="M446" s="16"/>
    </row>
    <row r="447" ht="20" customHeight="1" spans="1:13">
      <c r="A447" s="46" t="s">
        <v>571</v>
      </c>
      <c r="B447" s="11"/>
      <c r="C447" s="11" t="s">
        <v>587</v>
      </c>
      <c r="D447" s="11"/>
      <c r="E447" s="11" t="s">
        <v>588</v>
      </c>
      <c r="F447" s="15" t="str">
        <f ca="1"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 ca="1">VENTAS[[#This Row],[Total]]-VENTAS[[#This Row],[Comisión 10%]]-VENTAS[[#This Row],[Costo SIN Comision]]</f>
        <v>0</v>
      </c>
      <c r="M447" s="16"/>
    </row>
    <row r="448" ht="20" customHeight="1" spans="1:13">
      <c r="A448" s="45" t="s">
        <v>571</v>
      </c>
      <c r="B448" s="11"/>
      <c r="C448" s="11" t="s">
        <v>587</v>
      </c>
      <c r="D448" s="11"/>
      <c r="E448" s="11" t="s">
        <v>589</v>
      </c>
      <c r="F448" s="15" t="str">
        <f ca="1"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 ca="1">VENTAS[[#This Row],[Total]]-VENTAS[[#This Row],[Comisión 10%]]-VENTAS[[#This Row],[Costo SIN Comision]]</f>
        <v>0</v>
      </c>
      <c r="M448" s="16"/>
    </row>
    <row r="449" ht="20" customHeight="1" spans="1:13">
      <c r="A449" s="46" t="s">
        <v>571</v>
      </c>
      <c r="B449" s="11"/>
      <c r="C449" s="11" t="s">
        <v>574</v>
      </c>
      <c r="D449" s="11"/>
      <c r="E449" s="11" t="s">
        <v>590</v>
      </c>
      <c r="F449" s="15" t="str">
        <f ca="1"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 ca="1">VENTAS[[#This Row],[Total]]-VENTAS[[#This Row],[Comisión 10%]]-VENTAS[[#This Row],[Costo SIN Comision]]</f>
        <v>0</v>
      </c>
      <c r="M449" s="16"/>
    </row>
    <row r="450" ht="20" customHeight="1" spans="1:13">
      <c r="A450" s="46" t="s">
        <v>571</v>
      </c>
      <c r="B450" s="11"/>
      <c r="C450" s="11" t="s">
        <v>591</v>
      </c>
      <c r="D450" s="11"/>
      <c r="E450" s="11" t="s">
        <v>592</v>
      </c>
      <c r="F450" s="15" t="str">
        <f ca="1"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 ca="1">VENTAS[[#This Row],[Total]]-VENTAS[[#This Row],[Comisión 10%]]-VENTAS[[#This Row],[Costo SIN Comision]]</f>
        <v>0</v>
      </c>
      <c r="M450" s="16"/>
    </row>
    <row r="451" ht="20" customHeight="1" spans="1:13">
      <c r="A451" s="45" t="s">
        <v>571</v>
      </c>
      <c r="B451" s="11"/>
      <c r="C451" s="11" t="s">
        <v>593</v>
      </c>
      <c r="D451" s="11"/>
      <c r="E451" s="11" t="s">
        <v>594</v>
      </c>
      <c r="F451" s="15" t="str">
        <f ca="1"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 ca="1">VENTAS[[#This Row],[Total]]-VENTAS[[#This Row],[Comisión 10%]]-VENTAS[[#This Row],[Costo SIN Comision]]</f>
        <v>0</v>
      </c>
      <c r="M451" s="16"/>
    </row>
    <row r="452" ht="20" customHeight="1" spans="1:13">
      <c r="A452" s="46" t="s">
        <v>571</v>
      </c>
      <c r="B452" s="11"/>
      <c r="C452" s="11" t="s">
        <v>572</v>
      </c>
      <c r="D452" s="11"/>
      <c r="E452" s="11" t="s">
        <v>595</v>
      </c>
      <c r="F452" s="15" t="str">
        <f ca="1"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 ca="1">VENTAS[[#This Row],[Total]]-VENTAS[[#This Row],[Comisión 10%]]-VENTAS[[#This Row],[Costo SIN Comision]]</f>
        <v>0</v>
      </c>
      <c r="M452" s="16"/>
    </row>
    <row r="453" ht="20" customHeight="1" spans="1:13">
      <c r="A453" s="45" t="s">
        <v>571</v>
      </c>
      <c r="B453" s="11"/>
      <c r="C453" s="11" t="s">
        <v>596</v>
      </c>
      <c r="D453" s="11"/>
      <c r="E453" s="11" t="s">
        <v>590</v>
      </c>
      <c r="F453" s="15" t="str">
        <f ca="1"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 ca="1">VENTAS[[#This Row],[Total]]-VENTAS[[#This Row],[Comisión 10%]]-VENTAS[[#This Row],[Costo SIN Comision]]</f>
        <v>0</v>
      </c>
      <c r="M453" s="16"/>
    </row>
    <row r="454" ht="20" customHeight="1" spans="1:13">
      <c r="A454" s="46" t="s">
        <v>571</v>
      </c>
      <c r="B454" s="11"/>
      <c r="C454" s="11" t="s">
        <v>596</v>
      </c>
      <c r="D454" s="11"/>
      <c r="E454" s="11" t="s">
        <v>588</v>
      </c>
      <c r="F454" s="15" t="str">
        <f ca="1"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 ca="1"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574</v>
      </c>
      <c r="D455" s="11"/>
      <c r="E455" s="11" t="s">
        <v>519</v>
      </c>
      <c r="F455" s="15" t="str">
        <f ca="1"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 ca="1"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225</v>
      </c>
      <c r="F456" s="15" t="str">
        <f ca="1"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 ca="1">VENTAS[[#This Row],[Total]]-VENTAS[[#This Row],[Comisión 10%]]-VENTAS[[#This Row],[Costo SIN Comision]]</f>
        <v>0</v>
      </c>
      <c r="M456" s="16"/>
    </row>
    <row r="457" ht="20" customHeight="1" spans="1:13">
      <c r="A457" s="45" t="s">
        <v>597</v>
      </c>
      <c r="B457" s="11"/>
      <c r="C457" s="11"/>
      <c r="D457" s="11"/>
      <c r="E457" s="11" t="s">
        <v>598</v>
      </c>
      <c r="F457" s="15" t="str">
        <f ca="1"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 ca="1">VENTAS[[#This Row],[Total]]-VENTAS[[#This Row],[Comisión 10%]]-VENTAS[[#This Row],[Costo SIN Comision]]</f>
        <v>0</v>
      </c>
      <c r="M457" s="16"/>
    </row>
    <row r="458" ht="20" customHeight="1" spans="1:13">
      <c r="A458" s="46" t="s">
        <v>599</v>
      </c>
      <c r="B458" s="11"/>
      <c r="C458" s="11" t="s">
        <v>600</v>
      </c>
      <c r="D458" s="11"/>
      <c r="E458" s="11" t="s">
        <v>601</v>
      </c>
      <c r="F458" s="15" t="str">
        <f ca="1"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 ca="1">VENTAS[[#This Row],[Total]]-VENTAS[[#This Row],[Comisión 10%]]-VENTAS[[#This Row],[Costo SIN Comision]]</f>
        <v>0</v>
      </c>
      <c r="M458" s="16"/>
    </row>
    <row r="459" ht="20" customHeight="1" spans="1:13">
      <c r="A459" s="45" t="s">
        <v>599</v>
      </c>
      <c r="B459" s="11"/>
      <c r="C459" s="11" t="s">
        <v>602</v>
      </c>
      <c r="D459" s="11"/>
      <c r="E459" s="11" t="s">
        <v>443</v>
      </c>
      <c r="F459" s="15" t="str">
        <f ca="1"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 ca="1">VENTAS[[#This Row],[Total]]-VENTAS[[#This Row],[Comisión 10%]]-VENTAS[[#This Row],[Costo SIN Comision]]</f>
        <v>0</v>
      </c>
      <c r="M459" s="16"/>
    </row>
    <row r="460" ht="20" customHeight="1" spans="1:13">
      <c r="A460" s="46" t="s">
        <v>599</v>
      </c>
      <c r="B460" s="11"/>
      <c r="C460" s="11" t="s">
        <v>602</v>
      </c>
      <c r="D460" s="11"/>
      <c r="E460" s="11" t="s">
        <v>603</v>
      </c>
      <c r="F460" s="15" t="str">
        <f ca="1"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 ca="1">VENTAS[[#This Row],[Total]]-VENTAS[[#This Row],[Comisión 10%]]-VENTAS[[#This Row],[Costo SIN Comision]]</f>
        <v>0</v>
      </c>
      <c r="M460" s="16"/>
    </row>
    <row r="461" ht="20" customHeight="1" spans="1:13">
      <c r="A461" s="45" t="s">
        <v>604</v>
      </c>
      <c r="B461" s="11"/>
      <c r="C461" s="11" t="s">
        <v>605</v>
      </c>
      <c r="D461" s="11"/>
      <c r="E461" s="11" t="s">
        <v>606</v>
      </c>
      <c r="F461" s="15" t="str">
        <f ca="1"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 ca="1">VENTAS[[#This Row],[Total]]-VENTAS[[#This Row],[Comisión 10%]]-VENTAS[[#This Row],[Costo SIN Comision]]</f>
        <v>0</v>
      </c>
      <c r="M461" s="16"/>
    </row>
    <row r="462" ht="20" customHeight="1" spans="1:13">
      <c r="A462" s="46" t="s">
        <v>604</v>
      </c>
      <c r="B462" s="11"/>
      <c r="C462" s="11" t="s">
        <v>607</v>
      </c>
      <c r="D462" s="11"/>
      <c r="E462" s="11" t="s">
        <v>608</v>
      </c>
      <c r="F462" s="15" t="str">
        <f ca="1"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 ca="1">VENTAS[[#This Row],[Total]]-VENTAS[[#This Row],[Comisión 10%]]-VENTAS[[#This Row],[Costo SIN Comision]]</f>
        <v>0</v>
      </c>
      <c r="M462" s="16"/>
    </row>
    <row r="463" ht="20" customHeight="1" spans="1:13">
      <c r="A463" s="45" t="s">
        <v>609</v>
      </c>
      <c r="B463" s="11"/>
      <c r="C463" s="11" t="s">
        <v>610</v>
      </c>
      <c r="D463" s="11"/>
      <c r="E463" s="11" t="s">
        <v>598</v>
      </c>
      <c r="F463" s="15" t="str">
        <f ca="1"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 ca="1">VENTAS[[#This Row],[Total]]-VENTAS[[#This Row],[Comisión 10%]]-VENTAS[[#This Row],[Costo SIN Comision]]</f>
        <v>0</v>
      </c>
      <c r="M463" s="16"/>
    </row>
    <row r="464" ht="20" customHeight="1" spans="1:13">
      <c r="A464" s="46" t="s">
        <v>609</v>
      </c>
      <c r="B464" s="11" t="s">
        <v>611</v>
      </c>
      <c r="C464" s="11" t="s">
        <v>313</v>
      </c>
      <c r="D464" s="11"/>
      <c r="E464" s="11" t="s">
        <v>612</v>
      </c>
      <c r="F464" s="15" t="str">
        <f ca="1"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 ca="1">VENTAS[[#This Row],[Total]]-VENTAS[[#This Row],[Comisión 10%]]-VENTAS[[#This Row],[Costo SIN Comision]]</f>
        <v>0</v>
      </c>
      <c r="M464" s="16"/>
    </row>
    <row r="465" ht="20" customHeight="1" spans="1:13">
      <c r="A465" s="45" t="s">
        <v>609</v>
      </c>
      <c r="B465" s="11" t="s">
        <v>611</v>
      </c>
      <c r="C465" s="11" t="s">
        <v>313</v>
      </c>
      <c r="D465" s="11"/>
      <c r="E465" s="11" t="s">
        <v>613</v>
      </c>
      <c r="F465" s="15" t="str">
        <f ca="1"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 ca="1">VENTAS[[#This Row],[Total]]-VENTAS[[#This Row],[Comisión 10%]]-VENTAS[[#This Row],[Costo SIN Comision]]</f>
        <v>0</v>
      </c>
      <c r="M465" s="16"/>
    </row>
    <row r="466" ht="20" customHeight="1" spans="1:13">
      <c r="A466" s="46" t="s">
        <v>609</v>
      </c>
      <c r="B466" s="11"/>
      <c r="C466" s="11" t="s">
        <v>614</v>
      </c>
      <c r="D466" s="11"/>
      <c r="E466" s="11" t="s">
        <v>595</v>
      </c>
      <c r="F466" s="15" t="str">
        <f ca="1"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 ca="1">VENTAS[[#This Row],[Total]]-VENTAS[[#This Row],[Comisión 10%]]-VENTAS[[#This Row],[Costo SIN Comision]]</f>
        <v>0</v>
      </c>
      <c r="M466" s="16"/>
    </row>
    <row r="467" ht="20" customHeight="1" spans="1:13">
      <c r="A467" s="45" t="s">
        <v>609</v>
      </c>
      <c r="B467" s="11" t="s">
        <v>615</v>
      </c>
      <c r="C467" s="11" t="s">
        <v>616</v>
      </c>
      <c r="D467" s="11"/>
      <c r="E467" s="11" t="s">
        <v>169</v>
      </c>
      <c r="F467" s="15" t="str">
        <f ca="1"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 ca="1">VENTAS[[#This Row],[Total]]-VENTAS[[#This Row],[Comisión 10%]]-VENTAS[[#This Row],[Costo SIN Comision]]</f>
        <v>0</v>
      </c>
      <c r="M467" s="16"/>
    </row>
    <row r="468" ht="20" customHeight="1" spans="1:13">
      <c r="A468" s="46" t="s">
        <v>609</v>
      </c>
      <c r="B468" s="11"/>
      <c r="C468" s="11" t="s">
        <v>616</v>
      </c>
      <c r="D468" s="11"/>
      <c r="E468" s="11" t="s">
        <v>617</v>
      </c>
      <c r="F468" s="15" t="str">
        <f ca="1"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 ca="1">VENTAS[[#This Row],[Total]]-VENTAS[[#This Row],[Comisión 10%]]-VENTAS[[#This Row],[Costo SIN Comision]]</f>
        <v>0</v>
      </c>
      <c r="M468" s="16"/>
    </row>
    <row r="469" ht="20" customHeight="1" spans="1:13">
      <c r="A469" s="45" t="s">
        <v>609</v>
      </c>
      <c r="B469" s="11"/>
      <c r="C469" s="11" t="s">
        <v>616</v>
      </c>
      <c r="D469" s="11"/>
      <c r="E469" s="11" t="s">
        <v>505</v>
      </c>
      <c r="F469" s="15" t="str">
        <f ca="1"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 ca="1">VENTAS[[#This Row],[Total]]-VENTAS[[#This Row],[Comisión 10%]]-VENTAS[[#This Row],[Costo SIN Comision]]</f>
        <v>0</v>
      </c>
      <c r="M469" s="16"/>
    </row>
    <row r="470" ht="20" customHeight="1" spans="1:13">
      <c r="A470" s="46" t="s">
        <v>609</v>
      </c>
      <c r="B470" s="11"/>
      <c r="C470" s="11" t="s">
        <v>618</v>
      </c>
      <c r="D470" s="11"/>
      <c r="E470" s="11" t="s">
        <v>619</v>
      </c>
      <c r="F470" s="15" t="str">
        <f ca="1"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 ca="1">VENTAS[[#This Row],[Total]]-VENTAS[[#This Row],[Comisión 10%]]-VENTAS[[#This Row],[Costo SIN Comision]]</f>
        <v>0</v>
      </c>
      <c r="M470" s="16"/>
    </row>
    <row r="471" ht="20" customHeight="1" spans="1:13">
      <c r="A471" s="45" t="s">
        <v>609</v>
      </c>
      <c r="B471" s="11"/>
      <c r="C471" s="11" t="s">
        <v>620</v>
      </c>
      <c r="D471" s="11"/>
      <c r="E471" s="11" t="s">
        <v>362</v>
      </c>
      <c r="F471" s="15" t="str">
        <f ca="1"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 ca="1">VENTAS[[#This Row],[Total]]-VENTAS[[#This Row],[Comisión 10%]]-VENTAS[[#This Row],[Costo SIN Comision]]</f>
        <v>0</v>
      </c>
      <c r="M471" s="16"/>
    </row>
    <row r="472" ht="20" customHeight="1" spans="1:13">
      <c r="A472" s="46" t="s">
        <v>621</v>
      </c>
      <c r="B472" s="11"/>
      <c r="C472" s="11" t="s">
        <v>622</v>
      </c>
      <c r="D472" s="11"/>
      <c r="E472" s="11" t="s">
        <v>623</v>
      </c>
      <c r="F472" s="15" t="str">
        <f ca="1"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 ca="1">VENTAS[[#This Row],[Total]]-VENTAS[[#This Row],[Comisión 10%]]-VENTAS[[#This Row],[Costo SIN Comision]]</f>
        <v>0</v>
      </c>
      <c r="M472" s="16"/>
    </row>
    <row r="473" ht="20" customHeight="1" spans="1:13">
      <c r="A473" s="45" t="s">
        <v>621</v>
      </c>
      <c r="B473" s="11"/>
      <c r="C473" s="11" t="s">
        <v>624</v>
      </c>
      <c r="D473" s="11"/>
      <c r="E473" s="11" t="s">
        <v>625</v>
      </c>
      <c r="F473" s="15" t="str">
        <f ca="1">IFERROR(VLOOKUP(VENTAS[[#This Row],[Código del producto Vendido]],STOCK[],5,FALSE),"-")</f>
        <v>-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473" s="16">
        <f ca="1">VENTAS[[#This Row],[Total]]-VENTAS[[#This Row],[Comisión 10%]]-VENTAS[[#This Row],[Costo SIN Comision]]</f>
        <v>0</v>
      </c>
      <c r="M473" s="16"/>
    </row>
    <row r="474" ht="20" customHeight="1" spans="1:13">
      <c r="A474" s="46" t="s">
        <v>621</v>
      </c>
      <c r="B474" s="11"/>
      <c r="C474" s="11" t="s">
        <v>624</v>
      </c>
      <c r="D474" s="11"/>
      <c r="E474" s="11" t="s">
        <v>626</v>
      </c>
      <c r="F474" s="15" t="str">
        <f ca="1"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 ca="1">VENTAS[[#This Row],[Total]]-VENTAS[[#This Row],[Comisión 10%]]-VENTAS[[#This Row],[Costo SIN Comision]]</f>
        <v>0</v>
      </c>
      <c r="M474" s="16"/>
    </row>
    <row r="475" ht="20" customHeight="1" spans="1:13">
      <c r="A475" s="45" t="s">
        <v>627</v>
      </c>
      <c r="B475" s="11"/>
      <c r="C475" s="11" t="s">
        <v>628</v>
      </c>
      <c r="D475" s="11"/>
      <c r="E475" s="11" t="s">
        <v>629</v>
      </c>
      <c r="F475" s="15" t="str">
        <f ca="1"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 ca="1">VENTAS[[#This Row],[Total]]-VENTAS[[#This Row],[Comisión 10%]]-VENTAS[[#This Row],[Costo SIN Comision]]</f>
        <v>0</v>
      </c>
      <c r="M475" s="16"/>
    </row>
    <row r="476" ht="20" customHeight="1" spans="1:13">
      <c r="A476" s="46" t="s">
        <v>627</v>
      </c>
      <c r="B476" s="11"/>
      <c r="C476" s="11" t="s">
        <v>628</v>
      </c>
      <c r="D476" s="11"/>
      <c r="E476" s="11" t="s">
        <v>541</v>
      </c>
      <c r="F476" s="15" t="str">
        <f ca="1"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 ca="1">VENTAS[[#This Row],[Total]]-VENTAS[[#This Row],[Comisión 10%]]-VENTAS[[#This Row],[Costo SIN Comision]]</f>
        <v>0</v>
      </c>
      <c r="M476" s="16"/>
    </row>
    <row r="477" ht="20" customHeight="1" spans="1:13">
      <c r="A477" s="45" t="s">
        <v>627</v>
      </c>
      <c r="B477" s="11"/>
      <c r="C477" s="11" t="s">
        <v>356</v>
      </c>
      <c r="D477" s="11"/>
      <c r="E477" s="11" t="s">
        <v>630</v>
      </c>
      <c r="F477" s="15" t="str">
        <f ca="1"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 ca="1">VENTAS[[#This Row],[Total]]-VENTAS[[#This Row],[Comisión 10%]]-VENTAS[[#This Row],[Costo SIN Comision]]</f>
        <v>0</v>
      </c>
      <c r="M477" s="16"/>
    </row>
    <row r="478" ht="20" customHeight="1" spans="1:13">
      <c r="A478" s="46" t="s">
        <v>627</v>
      </c>
      <c r="B478" s="11"/>
      <c r="C478" s="11" t="s">
        <v>624</v>
      </c>
      <c r="D478" s="11"/>
      <c r="E478" s="11" t="s">
        <v>631</v>
      </c>
      <c r="F478" s="15" t="str">
        <f ca="1"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 ca="1">VENTAS[[#This Row],[Total]]-VENTAS[[#This Row],[Comisión 10%]]-VENTAS[[#This Row],[Costo SIN Comision]]</f>
        <v>0</v>
      </c>
      <c r="M478" s="16"/>
    </row>
    <row r="479" ht="20" customHeight="1" spans="1:13">
      <c r="A479" s="45" t="s">
        <v>627</v>
      </c>
      <c r="B479" s="11"/>
      <c r="C479" s="11" t="s">
        <v>632</v>
      </c>
      <c r="D479" s="11"/>
      <c r="E479" s="11" t="s">
        <v>169</v>
      </c>
      <c r="F479" s="15" t="str">
        <f ca="1"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 ca="1">VENTAS[[#This Row],[Total]]-VENTAS[[#This Row],[Comisión 10%]]-VENTAS[[#This Row],[Costo SIN Comision]]</f>
        <v>0</v>
      </c>
      <c r="M479" s="16"/>
    </row>
    <row r="480" ht="20" customHeight="1" spans="1:13">
      <c r="A480" s="46" t="s">
        <v>633</v>
      </c>
      <c r="B480" s="11"/>
      <c r="C480" s="11" t="s">
        <v>634</v>
      </c>
      <c r="D480" s="11"/>
      <c r="E480" s="11" t="s">
        <v>635</v>
      </c>
      <c r="F480" s="15" t="str">
        <f ca="1"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 ca="1">VENTAS[[#This Row],[Total]]-VENTAS[[#This Row],[Comisión 10%]]-VENTAS[[#This Row],[Costo SIN Comision]]</f>
        <v>0</v>
      </c>
      <c r="M480" s="16"/>
    </row>
    <row r="481" ht="20" customHeight="1" spans="1:13">
      <c r="A481" s="45" t="s">
        <v>633</v>
      </c>
      <c r="B481" s="11"/>
      <c r="C481" s="11" t="s">
        <v>636</v>
      </c>
      <c r="D481" s="11"/>
      <c r="E481" s="11" t="s">
        <v>637</v>
      </c>
      <c r="F481" s="15" t="str">
        <f ca="1"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 ca="1">VENTAS[[#This Row],[Total]]-VENTAS[[#This Row],[Comisión 10%]]-VENTAS[[#This Row],[Costo SIN Comision]]</f>
        <v>0</v>
      </c>
      <c r="M481" s="16"/>
    </row>
    <row r="482" ht="20" customHeight="1" spans="1:13">
      <c r="A482" s="46" t="s">
        <v>633</v>
      </c>
      <c r="B482" s="11"/>
      <c r="C482" s="11" t="s">
        <v>304</v>
      </c>
      <c r="D482" s="11"/>
      <c r="E482" s="11" t="s">
        <v>405</v>
      </c>
      <c r="F482" s="15" t="str">
        <f ca="1"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 ca="1">VENTAS[[#This Row],[Total]]-VENTAS[[#This Row],[Comisión 10%]]-VENTAS[[#This Row],[Costo SIN Comision]]</f>
        <v>0</v>
      </c>
      <c r="M482" s="16"/>
    </row>
    <row r="483" ht="20" customHeight="1" spans="1:13">
      <c r="A483" s="45" t="s">
        <v>633</v>
      </c>
      <c r="B483" s="11"/>
      <c r="C483" s="11" t="s">
        <v>638</v>
      </c>
      <c r="D483" s="11"/>
      <c r="E483" s="11" t="s">
        <v>639</v>
      </c>
      <c r="F483" s="15" t="str">
        <f ca="1"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 ca="1">VENTAS[[#This Row],[Total]]-VENTAS[[#This Row],[Comisión 10%]]-VENTAS[[#This Row],[Costo SIN Comision]]</f>
        <v>0</v>
      </c>
      <c r="M483" s="16"/>
    </row>
    <row r="484" ht="20" customHeight="1" spans="1:13">
      <c r="A484" s="46" t="s">
        <v>633</v>
      </c>
      <c r="B484" s="11"/>
      <c r="C484" s="11" t="s">
        <v>624</v>
      </c>
      <c r="D484" s="11"/>
      <c r="E484" s="11" t="s">
        <v>640</v>
      </c>
      <c r="F484" s="15" t="str">
        <f ca="1"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 ca="1">VENTAS[[#This Row],[Total]]-VENTAS[[#This Row],[Comisión 10%]]-VENTAS[[#This Row],[Costo SIN Comision]]</f>
        <v>0</v>
      </c>
      <c r="M484" s="16"/>
    </row>
    <row r="485" ht="20" customHeight="1" spans="1:13">
      <c r="A485" s="45" t="s">
        <v>633</v>
      </c>
      <c r="B485" s="11"/>
      <c r="C485" s="11" t="s">
        <v>641</v>
      </c>
      <c r="D485" s="11"/>
      <c r="E485" s="11" t="s">
        <v>642</v>
      </c>
      <c r="F485" s="15" t="str">
        <f ca="1"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 ca="1">VENTAS[[#This Row],[Total]]-VENTAS[[#This Row],[Comisión 10%]]-VENTAS[[#This Row],[Costo SIN Comision]]</f>
        <v>0</v>
      </c>
      <c r="M485" s="16"/>
    </row>
    <row r="486" ht="20" customHeight="1" spans="1:13">
      <c r="A486" s="46" t="s">
        <v>633</v>
      </c>
      <c r="B486" s="11"/>
      <c r="C486" s="11" t="s">
        <v>643</v>
      </c>
      <c r="D486" s="11"/>
      <c r="E486" s="11" t="s">
        <v>644</v>
      </c>
      <c r="F486" s="15" t="str">
        <f ca="1"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 ca="1">VENTAS[[#This Row],[Total]]-VENTAS[[#This Row],[Comisión 10%]]-VENTAS[[#This Row],[Costo SIN Comision]]</f>
        <v>0</v>
      </c>
      <c r="M486" s="16"/>
    </row>
    <row r="487" ht="20" customHeight="1" spans="1:13">
      <c r="A487" s="45" t="s">
        <v>633</v>
      </c>
      <c r="B487" s="11"/>
      <c r="C487" s="11" t="s">
        <v>643</v>
      </c>
      <c r="D487" s="11"/>
      <c r="E487" s="11" t="s">
        <v>645</v>
      </c>
      <c r="F487" s="15" t="str">
        <f ca="1"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 ca="1">VENTAS[[#This Row],[Total]]-VENTAS[[#This Row],[Comisión 10%]]-VENTAS[[#This Row],[Costo SIN Comision]]</f>
        <v>0</v>
      </c>
      <c r="M487" s="16"/>
    </row>
    <row r="488" ht="20" customHeight="1" spans="1:13">
      <c r="A488" s="46" t="s">
        <v>633</v>
      </c>
      <c r="B488" s="11"/>
      <c r="C488" s="11" t="s">
        <v>643</v>
      </c>
      <c r="D488" s="11"/>
      <c r="E488" s="11" t="s">
        <v>522</v>
      </c>
      <c r="F488" s="15" t="str">
        <f ca="1"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 ca="1">VENTAS[[#This Row],[Total]]-VENTAS[[#This Row],[Comisión 10%]]-VENTAS[[#This Row],[Costo SIN Comision]]</f>
        <v>0</v>
      </c>
      <c r="M488" s="16"/>
    </row>
    <row r="489" ht="20" customHeight="1" spans="1:13">
      <c r="A489" s="45" t="s">
        <v>646</v>
      </c>
      <c r="B489" s="11"/>
      <c r="C489" s="11" t="s">
        <v>301</v>
      </c>
      <c r="D489" s="11"/>
      <c r="E489" s="11" t="s">
        <v>647</v>
      </c>
      <c r="F489" s="15" t="str">
        <f ca="1"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 ca="1">VENTAS[[#This Row],[Total]]-VENTAS[[#This Row],[Comisión 10%]]-VENTAS[[#This Row],[Costo SIN Comision]]</f>
        <v>0</v>
      </c>
      <c r="M489" s="16"/>
    </row>
    <row r="490" ht="20" customHeight="1" spans="1:13">
      <c r="A490" s="46" t="s">
        <v>646</v>
      </c>
      <c r="B490" s="11"/>
      <c r="C490" s="11" t="s">
        <v>648</v>
      </c>
      <c r="D490" s="11"/>
      <c r="E490" s="11" t="s">
        <v>649</v>
      </c>
      <c r="F490" s="15" t="str">
        <f ca="1"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 ca="1">VENTAS[[#This Row],[Total]]-VENTAS[[#This Row],[Comisión 10%]]-VENTAS[[#This Row],[Costo SIN Comision]]</f>
        <v>0</v>
      </c>
      <c r="M490" s="16"/>
    </row>
    <row r="491" ht="20" customHeight="1" spans="1:13">
      <c r="A491" s="45" t="s">
        <v>646</v>
      </c>
      <c r="B491" s="11"/>
      <c r="C491" s="11" t="s">
        <v>650</v>
      </c>
      <c r="D491" s="11"/>
      <c r="E491" s="11" t="s">
        <v>651</v>
      </c>
      <c r="F491" s="15" t="str">
        <f ca="1"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 ca="1">VENTAS[[#This Row],[Total]]-VENTAS[[#This Row],[Comisión 10%]]-VENTAS[[#This Row],[Costo SIN Comision]]</f>
        <v>0</v>
      </c>
      <c r="M491" s="16"/>
    </row>
    <row r="492" ht="20" customHeight="1" spans="1:13">
      <c r="A492" s="46" t="s">
        <v>652</v>
      </c>
      <c r="B492" s="11"/>
      <c r="C492" s="11" t="s">
        <v>653</v>
      </c>
      <c r="D492" s="11"/>
      <c r="E492" s="11" t="s">
        <v>654</v>
      </c>
      <c r="F492" s="15" t="str">
        <f ca="1"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 ca="1">VENTAS[[#This Row],[Total]]-VENTAS[[#This Row],[Comisión 10%]]-VENTAS[[#This Row],[Costo SIN Comision]]</f>
        <v>0</v>
      </c>
      <c r="M492" s="16"/>
    </row>
    <row r="493" ht="20" customHeight="1" spans="1:13">
      <c r="A493" s="45" t="s">
        <v>652</v>
      </c>
      <c r="B493" s="11"/>
      <c r="C493" s="11" t="s">
        <v>653</v>
      </c>
      <c r="D493" s="11"/>
      <c r="E493" s="11" t="s">
        <v>655</v>
      </c>
      <c r="F493" s="15" t="str">
        <f ca="1"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 ca="1">VENTAS[[#This Row],[Total]]-VENTAS[[#This Row],[Comisión 10%]]-VENTAS[[#This Row],[Costo SIN Comision]]</f>
        <v>0</v>
      </c>
      <c r="M493" s="16"/>
    </row>
    <row r="494" ht="20" customHeight="1" spans="1:13">
      <c r="A494" s="46" t="s">
        <v>652</v>
      </c>
      <c r="B494" s="11"/>
      <c r="C494" s="11" t="s">
        <v>653</v>
      </c>
      <c r="D494" s="11"/>
      <c r="E494" s="11" t="s">
        <v>656</v>
      </c>
      <c r="F494" s="15" t="str">
        <f ca="1"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 ca="1">VENTAS[[#This Row],[Total]]-VENTAS[[#This Row],[Comisión 10%]]-VENTAS[[#This Row],[Costo SIN Comision]]</f>
        <v>0</v>
      </c>
      <c r="M494" s="16"/>
    </row>
    <row r="495" ht="20" customHeight="1" spans="1:13">
      <c r="A495" s="45" t="s">
        <v>652</v>
      </c>
      <c r="B495" s="11"/>
      <c r="C495" s="11" t="s">
        <v>653</v>
      </c>
      <c r="D495" s="11"/>
      <c r="E495" s="11" t="s">
        <v>550</v>
      </c>
      <c r="F495" s="15" t="str">
        <f ca="1">IFERROR(VLOOKUP(VENTAS[[#This Row],[Código del producto Vendido]],STOCK[],5,FALSE),"-")</f>
        <v>-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95" s="16">
        <f ca="1">VENTAS[[#This Row],[Total]]-VENTAS[[#This Row],[Comisión 10%]]-VENTAS[[#This Row],[Costo SIN Comision]]</f>
        <v>0</v>
      </c>
      <c r="M495" s="16"/>
    </row>
    <row r="496" ht="20" customHeight="1" spans="1:13">
      <c r="A496" s="46" t="s">
        <v>657</v>
      </c>
      <c r="B496" s="11"/>
      <c r="C496" s="11" t="s">
        <v>596</v>
      </c>
      <c r="D496" s="11"/>
      <c r="E496" s="11" t="s">
        <v>476</v>
      </c>
      <c r="F496" s="15" t="str">
        <f ca="1"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 ca="1">VENTAS[[#This Row],[Total]]-VENTAS[[#This Row],[Comisión 10%]]-VENTAS[[#This Row],[Costo SIN Comision]]</f>
        <v>0</v>
      </c>
      <c r="M496" s="16"/>
    </row>
    <row r="497" ht="20" customHeight="1" spans="1:13">
      <c r="A497" s="45" t="s">
        <v>657</v>
      </c>
      <c r="B497" s="11"/>
      <c r="C497" s="11" t="s">
        <v>596</v>
      </c>
      <c r="D497" s="11"/>
      <c r="E497" s="11" t="s">
        <v>658</v>
      </c>
      <c r="F497" s="15" t="str">
        <f ca="1"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 ca="1">VENTAS[[#This Row],[Total]]-VENTAS[[#This Row],[Comisión 10%]]-VENTAS[[#This Row],[Costo SIN Comision]]</f>
        <v>0</v>
      </c>
      <c r="M497" s="16"/>
    </row>
    <row r="498" ht="20" customHeight="1" spans="1:13">
      <c r="A498" s="46" t="s">
        <v>657</v>
      </c>
      <c r="B498" s="11"/>
      <c r="C498" s="11" t="s">
        <v>659</v>
      </c>
      <c r="D498" s="11"/>
      <c r="E498" s="11" t="s">
        <v>660</v>
      </c>
      <c r="F498" s="15" t="str">
        <f ca="1"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 ca="1">VENTAS[[#This Row],[Total]]-VENTAS[[#This Row],[Comisión 10%]]-VENTAS[[#This Row],[Costo SIN Comision]]</f>
        <v>0</v>
      </c>
      <c r="M498" s="16"/>
    </row>
    <row r="499" ht="20" customHeight="1" spans="1:13">
      <c r="A499" s="45" t="s">
        <v>657</v>
      </c>
      <c r="B499" s="11"/>
      <c r="C499" s="11" t="s">
        <v>659</v>
      </c>
      <c r="D499" s="11"/>
      <c r="E499" s="11" t="s">
        <v>661</v>
      </c>
      <c r="F499" s="15" t="str">
        <f ca="1"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 ca="1">VENTAS[[#This Row],[Total]]-VENTAS[[#This Row],[Comisión 10%]]-VENTAS[[#This Row],[Costo SIN Comision]]</f>
        <v>0</v>
      </c>
      <c r="M499" s="16"/>
    </row>
    <row r="500" ht="20" customHeight="1" spans="1:13">
      <c r="A500" s="46" t="s">
        <v>662</v>
      </c>
      <c r="B500" s="11"/>
      <c r="C500" s="11" t="s">
        <v>663</v>
      </c>
      <c r="D500" s="11"/>
      <c r="E500" s="11" t="s">
        <v>664</v>
      </c>
      <c r="F500" s="15" t="str">
        <f ca="1"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 ca="1">VENTAS[[#This Row],[Total]]-VENTAS[[#This Row],[Comisión 10%]]-VENTAS[[#This Row],[Costo SIN Comision]]</f>
        <v>0</v>
      </c>
      <c r="M500" s="16"/>
    </row>
    <row r="501" ht="20" customHeight="1" spans="1:13">
      <c r="A501" s="45" t="s">
        <v>665</v>
      </c>
      <c r="B501" s="11"/>
      <c r="C501" s="11" t="s">
        <v>666</v>
      </c>
      <c r="D501" s="11"/>
      <c r="E501" s="11" t="s">
        <v>667</v>
      </c>
      <c r="F501" s="15" t="str">
        <f ca="1"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 ca="1">VENTAS[[#This Row],[Total]]-VENTAS[[#This Row],[Comisión 10%]]-VENTAS[[#This Row],[Costo SIN Comision]]</f>
        <v>0</v>
      </c>
      <c r="M501" s="16"/>
    </row>
    <row r="502" ht="20" customHeight="1" spans="1:13">
      <c r="A502" s="46" t="s">
        <v>665</v>
      </c>
      <c r="B502" s="11"/>
      <c r="C502" s="11" t="s">
        <v>668</v>
      </c>
      <c r="D502" s="11"/>
      <c r="E502" s="11" t="s">
        <v>669</v>
      </c>
      <c r="F502" s="15" t="str">
        <f ca="1"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 ca="1">VENTAS[[#This Row],[Total]]-VENTAS[[#This Row],[Comisión 10%]]-VENTAS[[#This Row],[Costo SIN Comision]]</f>
        <v>0</v>
      </c>
      <c r="M502" s="16"/>
    </row>
    <row r="503" ht="20" customHeight="1" spans="1:13">
      <c r="A503" s="45" t="s">
        <v>665</v>
      </c>
      <c r="B503" s="11"/>
      <c r="C503" s="11" t="s">
        <v>670</v>
      </c>
      <c r="D503" s="11"/>
      <c r="E503" s="11" t="s">
        <v>671</v>
      </c>
      <c r="F503" s="15" t="str">
        <f ca="1"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 ca="1">VENTAS[[#This Row],[Total]]-VENTAS[[#This Row],[Comisión 10%]]-VENTAS[[#This Row],[Costo SIN Comision]]</f>
        <v>0</v>
      </c>
      <c r="M503" s="16"/>
    </row>
    <row r="504" ht="20" customHeight="1" spans="1:13">
      <c r="A504" s="46" t="s">
        <v>672</v>
      </c>
      <c r="B504" s="11"/>
      <c r="C504" s="11" t="s">
        <v>624</v>
      </c>
      <c r="D504" s="11"/>
      <c r="E504" s="11" t="s">
        <v>673</v>
      </c>
      <c r="F504" s="15" t="str">
        <f ca="1"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 ca="1">VENTAS[[#This Row],[Total]]-VENTAS[[#This Row],[Comisión 10%]]-VENTAS[[#This Row],[Costo SIN Comision]]</f>
        <v>0</v>
      </c>
      <c r="M504" s="16"/>
    </row>
    <row r="505" ht="20" customHeight="1" spans="1:13">
      <c r="A505" s="45" t="s">
        <v>672</v>
      </c>
      <c r="B505" s="11"/>
      <c r="C505" s="11" t="s">
        <v>624</v>
      </c>
      <c r="D505" s="11"/>
      <c r="E505" s="11" t="s">
        <v>674</v>
      </c>
      <c r="F505" s="15" t="str">
        <f ca="1"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 ca="1">VENTAS[[#This Row],[Total]]-VENTAS[[#This Row],[Comisión 10%]]-VENTAS[[#This Row],[Costo SIN Comision]]</f>
        <v>0</v>
      </c>
      <c r="M505" s="16"/>
    </row>
    <row r="506" ht="20" customHeight="1" spans="1:13">
      <c r="A506" s="46" t="s">
        <v>672</v>
      </c>
      <c r="B506" s="11"/>
      <c r="C506" s="11" t="s">
        <v>388</v>
      </c>
      <c r="D506" s="11"/>
      <c r="E506" s="11" t="s">
        <v>520</v>
      </c>
      <c r="F506" s="15" t="str">
        <f ca="1">IFERROR(VLOOKUP(VENTAS[[#This Row],[Código del producto Vendido]],STOCK[],5,FALSE),"-")</f>
        <v>-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506" s="16">
        <f ca="1">VENTAS[[#This Row],[Total]]-VENTAS[[#This Row],[Comisión 10%]]-VENTAS[[#This Row],[Costo SIN Comision]]</f>
        <v>0</v>
      </c>
      <c r="M506" s="16"/>
    </row>
    <row r="507" ht="20" customHeight="1" spans="1:13">
      <c r="A507" s="45" t="s">
        <v>672</v>
      </c>
      <c r="B507" s="11"/>
      <c r="C507" s="11" t="s">
        <v>388</v>
      </c>
      <c r="D507" s="11"/>
      <c r="E507" s="11" t="s">
        <v>675</v>
      </c>
      <c r="F507" s="15" t="str">
        <f ca="1"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 ca="1">VENTAS[[#This Row],[Total]]-VENTAS[[#This Row],[Comisión 10%]]-VENTAS[[#This Row],[Costo SIN Comision]]</f>
        <v>0</v>
      </c>
      <c r="M507" s="16"/>
    </row>
    <row r="508" ht="20" customHeight="1" spans="1:13">
      <c r="A508" s="46" t="s">
        <v>672</v>
      </c>
      <c r="B508" s="11"/>
      <c r="C508" s="11" t="s">
        <v>388</v>
      </c>
      <c r="D508" s="11"/>
      <c r="E508" s="11" t="s">
        <v>603</v>
      </c>
      <c r="F508" s="15" t="str">
        <f ca="1"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 ca="1"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676</v>
      </c>
      <c r="D509" s="11"/>
      <c r="E509" s="48" t="s">
        <v>677</v>
      </c>
      <c r="F509" s="11" t="str">
        <f ca="1"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 ca="1"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676</v>
      </c>
      <c r="D510" s="11"/>
      <c r="E510" s="11" t="s">
        <v>678</v>
      </c>
      <c r="F510" s="15" t="str">
        <f ca="1"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 ca="1"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676</v>
      </c>
      <c r="D511" s="11"/>
      <c r="E511" s="11" t="s">
        <v>679</v>
      </c>
      <c r="F511" s="15" t="str">
        <f ca="1"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 ca="1"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680</v>
      </c>
      <c r="D512" s="11"/>
      <c r="E512" s="11" t="s">
        <v>603</v>
      </c>
      <c r="F512" s="15" t="str">
        <f ca="1"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 ca="1"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602</v>
      </c>
      <c r="D513" s="11"/>
      <c r="E513" s="11" t="s">
        <v>681</v>
      </c>
      <c r="F513" s="15" t="str">
        <f ca="1"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 ca="1"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682</v>
      </c>
      <c r="D514" s="11"/>
      <c r="E514" s="11" t="s">
        <v>683</v>
      </c>
      <c r="F514" s="15" t="str">
        <f ca="1"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 ca="1"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385</v>
      </c>
      <c r="D515" s="11"/>
      <c r="E515" s="11" t="s">
        <v>684</v>
      </c>
      <c r="F515" s="15" t="str">
        <f ca="1"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 ca="1"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685</v>
      </c>
      <c r="D516" s="11"/>
      <c r="E516" s="11" t="s">
        <v>645</v>
      </c>
      <c r="F516" s="15" t="str">
        <f ca="1"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 ca="1"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624</v>
      </c>
      <c r="D517" s="11"/>
      <c r="E517" s="11" t="s">
        <v>686</v>
      </c>
      <c r="F517" s="15" t="str">
        <f ca="1"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 ca="1"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586</v>
      </c>
      <c r="D518" s="11"/>
      <c r="E518" s="11" t="s">
        <v>687</v>
      </c>
      <c r="F518" s="15" t="str">
        <f ca="1"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 ca="1"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366</v>
      </c>
      <c r="D519" s="11"/>
      <c r="E519" s="11" t="s">
        <v>688</v>
      </c>
      <c r="F519" s="15" t="str">
        <f ca="1"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 ca="1"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366</v>
      </c>
      <c r="D520" s="11"/>
      <c r="E520" s="47" t="s">
        <v>689</v>
      </c>
      <c r="F520" s="15" t="str">
        <f ca="1"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 ca="1"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690</v>
      </c>
      <c r="D521" s="11"/>
      <c r="E521" s="47" t="s">
        <v>691</v>
      </c>
      <c r="F521" s="15" t="str">
        <f ca="1"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 ca="1"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690</v>
      </c>
      <c r="D522" s="11"/>
      <c r="E522" s="47" t="s">
        <v>558</v>
      </c>
      <c r="F522" s="15" t="str">
        <f ca="1"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 ca="1"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692</v>
      </c>
      <c r="C523" s="11" t="s">
        <v>690</v>
      </c>
      <c r="D523" s="11"/>
      <c r="E523" s="47" t="s">
        <v>693</v>
      </c>
      <c r="F523" s="15" t="str">
        <f ca="1"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 ca="1"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690</v>
      </c>
      <c r="D524" s="11"/>
      <c r="E524" s="47" t="s">
        <v>694</v>
      </c>
      <c r="F524" s="15" t="str">
        <f ca="1"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 ca="1"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695</v>
      </c>
      <c r="D525" s="11"/>
      <c r="E525" s="47" t="s">
        <v>679</v>
      </c>
      <c r="F525" s="15" t="str">
        <f ca="1"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 ca="1"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696</v>
      </c>
      <c r="D526" s="11"/>
      <c r="E526" s="47" t="s">
        <v>697</v>
      </c>
      <c r="F526" s="15" t="str">
        <f ca="1"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 ca="1"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696</v>
      </c>
      <c r="D527" s="11"/>
      <c r="E527" s="47" t="s">
        <v>515</v>
      </c>
      <c r="F527" s="15" t="str">
        <f ca="1"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 ca="1"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698</v>
      </c>
      <c r="D528" s="11"/>
      <c r="E528" s="47"/>
      <c r="F528" s="15" t="str">
        <f ca="1"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 ca="1">VENTAS[[#This Row],[Total]]-VENTAS[[#This Row],[Comisión 10%]]-VENTAS[[#This Row],[Costo SIN Comision]]</f>
        <v>0</v>
      </c>
      <c r="M528" s="16"/>
    </row>
    <row r="529" ht="20" customHeight="1" spans="1:13">
      <c r="A529" s="10" t="s">
        <v>699</v>
      </c>
      <c r="B529" s="11"/>
      <c r="C529" s="11"/>
      <c r="D529" s="11"/>
      <c r="E529" s="47" t="s">
        <v>674</v>
      </c>
      <c r="F529" s="15" t="str">
        <f ca="1"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 ca="1">VENTAS[[#This Row],[Total]]-VENTAS[[#This Row],[Comisión 10%]]-VENTAS[[#This Row],[Costo SIN Comision]]</f>
        <v>0</v>
      </c>
      <c r="M529" s="16"/>
    </row>
    <row r="530" ht="20" customHeight="1" spans="1:13">
      <c r="A530" s="10" t="s">
        <v>699</v>
      </c>
      <c r="B530" s="11"/>
      <c r="C530" s="11"/>
      <c r="D530" s="11"/>
      <c r="E530" s="47" t="s">
        <v>700</v>
      </c>
      <c r="F530" s="15" t="str">
        <f ca="1"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 ca="1">VENTAS[[#This Row],[Total]]-VENTAS[[#This Row],[Comisión 10%]]-VENTAS[[#This Row],[Costo SIN Comision]]</f>
        <v>0</v>
      </c>
      <c r="M530" s="16"/>
    </row>
    <row r="531" ht="20" customHeight="1" spans="1:13">
      <c r="A531" s="10" t="s">
        <v>699</v>
      </c>
      <c r="B531" s="11"/>
      <c r="C531" s="11"/>
      <c r="D531" s="11"/>
      <c r="E531" s="47" t="s">
        <v>701</v>
      </c>
      <c r="F531" s="15" t="str">
        <f ca="1"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 ca="1">VENTAS[[#This Row],[Total]]-VENTAS[[#This Row],[Comisión 10%]]-VENTAS[[#This Row],[Costo SIN Comision]]</f>
        <v>0</v>
      </c>
      <c r="M531" s="16"/>
    </row>
    <row r="532" ht="20" customHeight="1" spans="1:13">
      <c r="A532" s="10" t="s">
        <v>699</v>
      </c>
      <c r="B532" s="11"/>
      <c r="C532" s="11"/>
      <c r="D532" s="11"/>
      <c r="E532" s="11" t="s">
        <v>702</v>
      </c>
      <c r="F532" s="15" t="str">
        <f ca="1">IFERROR(VLOOKUP(VENTAS[[#This Row],[Código del producto Vendido]],STOCK[],5,FALSE),"-")</f>
        <v>-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32" s="16">
        <f ca="1">VENTAS[[#This Row],[Total]]-VENTAS[[#This Row],[Comisión 10%]]-VENTAS[[#This Row],[Costo SIN Comision]]</f>
        <v>0</v>
      </c>
      <c r="M532" s="16"/>
    </row>
    <row r="533" ht="20" customHeight="1" spans="1:13">
      <c r="A533" s="10" t="s">
        <v>699</v>
      </c>
      <c r="B533" s="11"/>
      <c r="C533" s="11"/>
      <c r="D533" s="11"/>
      <c r="E533" s="11" t="s">
        <v>703</v>
      </c>
      <c r="F533" s="15" t="str">
        <f ca="1">IFERROR(VLOOKUP(VENTAS[[#This Row],[Código del producto Vendido]],STOCK[],5,FALSE),"-")</f>
        <v>-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33" s="16">
        <f ca="1">VENTAS[[#This Row],[Total]]-VENTAS[[#This Row],[Comisión 10%]]-VENTAS[[#This Row],[Costo SIN Comision]]</f>
        <v>0</v>
      </c>
      <c r="M533" s="16"/>
    </row>
    <row r="534" ht="20" customHeight="1" spans="1:13">
      <c r="A534" s="10" t="s">
        <v>699</v>
      </c>
      <c r="B534" s="11"/>
      <c r="C534" s="11"/>
      <c r="D534" s="11"/>
      <c r="E534" s="11" t="s">
        <v>704</v>
      </c>
      <c r="F534" s="15" t="str">
        <f ca="1"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 ca="1">VENTAS[[#This Row],[Total]]-VENTAS[[#This Row],[Comisión 10%]]-VENTAS[[#This Row],[Costo SIN Comision]]</f>
        <v>0</v>
      </c>
      <c r="M534" s="16"/>
    </row>
    <row r="535" ht="20" customHeight="1" spans="1:13">
      <c r="A535" s="10" t="s">
        <v>699</v>
      </c>
      <c r="B535" s="11"/>
      <c r="C535" s="11"/>
      <c r="D535" s="11"/>
      <c r="E535" s="11" t="s">
        <v>705</v>
      </c>
      <c r="F535" s="15" t="str">
        <f ca="1"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 ca="1">VENTAS[[#This Row],[Total]]-VENTAS[[#This Row],[Comisión 10%]]-VENTAS[[#This Row],[Costo SIN Comision]]</f>
        <v>0</v>
      </c>
      <c r="M535" s="16"/>
    </row>
    <row r="536" ht="20" customHeight="1" spans="1:13">
      <c r="A536" s="10" t="s">
        <v>699</v>
      </c>
      <c r="B536" s="11"/>
      <c r="C536" s="11"/>
      <c r="D536" s="11"/>
      <c r="E536" s="11" t="s">
        <v>449</v>
      </c>
      <c r="F536" s="15" t="str">
        <f ca="1"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 ca="1"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706</v>
      </c>
      <c r="D537" s="11" t="s">
        <v>707</v>
      </c>
      <c r="E537" s="11" t="s">
        <v>708</v>
      </c>
      <c r="F537" s="15" t="str">
        <f ca="1"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 ca="1">VENTAS[[#This Row],[Total]]-VENTAS[[#This Row],[Comisión 10%]]-VENTAS[[#This Row],[Costo SIN Comision]]</f>
        <v>-4</v>
      </c>
      <c r="M537" s="16"/>
    </row>
    <row r="538" ht="20" customHeight="1" spans="1:13">
      <c r="A538" s="10" t="s">
        <v>699</v>
      </c>
      <c r="B538" s="11"/>
      <c r="C538" s="11"/>
      <c r="D538" s="11"/>
      <c r="E538" s="11" t="s">
        <v>563</v>
      </c>
      <c r="F538" s="15" t="str">
        <f ca="1"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 ca="1">VENTAS[[#This Row],[Total]]-VENTAS[[#This Row],[Comisión 10%]]-VENTAS[[#This Row],[Costo SIN Comision]]</f>
        <v>0</v>
      </c>
      <c r="M538" s="16"/>
    </row>
    <row r="539" ht="20" customHeight="1" spans="1:13">
      <c r="A539" s="10" t="s">
        <v>699</v>
      </c>
      <c r="B539" s="11"/>
      <c r="C539" s="11"/>
      <c r="D539" s="11"/>
      <c r="E539" s="11" t="s">
        <v>522</v>
      </c>
      <c r="F539" s="15" t="str">
        <f ca="1"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 ca="1">VENTAS[[#This Row],[Total]]-VENTAS[[#This Row],[Comisión 10%]]-VENTAS[[#This Row],[Costo SIN Comision]]</f>
        <v>0</v>
      </c>
      <c r="M539" s="16"/>
    </row>
    <row r="540" ht="20" customHeight="1" spans="1:13">
      <c r="A540" s="10" t="s">
        <v>699</v>
      </c>
      <c r="B540" s="11"/>
      <c r="C540" s="11"/>
      <c r="D540" s="11"/>
      <c r="E540" s="11" t="s">
        <v>564</v>
      </c>
      <c r="F540" s="15" t="str">
        <f ca="1"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 ca="1">VENTAS[[#This Row],[Total]]-VENTAS[[#This Row],[Comisión 10%]]-VENTAS[[#This Row],[Costo SIN Comision]]</f>
        <v>0</v>
      </c>
      <c r="M540" s="16"/>
    </row>
    <row r="541" ht="20" customHeight="1" spans="1:13">
      <c r="A541" s="10" t="s">
        <v>699</v>
      </c>
      <c r="B541" s="11"/>
      <c r="C541" s="11"/>
      <c r="D541" s="11"/>
      <c r="E541" s="11" t="s">
        <v>412</v>
      </c>
      <c r="F541" s="15" t="str">
        <f ca="1"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 ca="1">VENTAS[[#This Row],[Total]]-VENTAS[[#This Row],[Comisión 10%]]-VENTAS[[#This Row],[Costo SIN Comision]]</f>
        <v>0</v>
      </c>
      <c r="M541" s="16"/>
    </row>
    <row r="542" ht="20" customHeight="1" spans="1:13">
      <c r="A542" s="10" t="s">
        <v>699</v>
      </c>
      <c r="B542" s="11"/>
      <c r="C542" s="11"/>
      <c r="D542" s="11"/>
      <c r="E542" s="11" t="s">
        <v>709</v>
      </c>
      <c r="F542" s="15" t="str">
        <f ca="1"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 ca="1">VENTAS[[#This Row],[Total]]-VENTAS[[#This Row],[Comisión 10%]]-VENTAS[[#This Row],[Costo SIN Comision]]</f>
        <v>0</v>
      </c>
      <c r="M542" s="16"/>
    </row>
    <row r="543" ht="20" customHeight="1" spans="1:13">
      <c r="A543" s="10" t="s">
        <v>699</v>
      </c>
      <c r="B543" s="11"/>
      <c r="C543" s="11"/>
      <c r="D543" s="11"/>
      <c r="E543" s="11" t="s">
        <v>710</v>
      </c>
      <c r="F543" s="15" t="str">
        <f ca="1"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 ca="1">VENTAS[[#This Row],[Total]]-VENTAS[[#This Row],[Comisión 10%]]-VENTAS[[#This Row],[Costo SIN Comision]]</f>
        <v>0</v>
      </c>
      <c r="M543" s="16"/>
    </row>
    <row r="544" ht="20" customHeight="1" spans="1:13">
      <c r="A544" s="10" t="s">
        <v>699</v>
      </c>
      <c r="B544" s="11"/>
      <c r="C544" s="11"/>
      <c r="D544" s="11"/>
      <c r="E544" s="11" t="s">
        <v>711</v>
      </c>
      <c r="F544" s="15" t="str">
        <f ca="1"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 ca="1">VENTAS[[#This Row],[Total]]-VENTAS[[#This Row],[Comisión 10%]]-VENTAS[[#This Row],[Costo SIN Comision]]</f>
        <v>0</v>
      </c>
      <c r="M544" s="16"/>
    </row>
    <row r="545" ht="20" customHeight="1" spans="1:13">
      <c r="A545" s="10" t="s">
        <v>699</v>
      </c>
      <c r="B545" s="11"/>
      <c r="C545" s="11"/>
      <c r="D545" s="11"/>
      <c r="E545" s="11" t="s">
        <v>712</v>
      </c>
      <c r="F545" s="15" t="str">
        <f ca="1"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 ca="1">VENTAS[[#This Row],[Total]]-VENTAS[[#This Row],[Comisión 10%]]-VENTAS[[#This Row],[Costo SIN Comision]]</f>
        <v>0</v>
      </c>
      <c r="M545" s="16"/>
    </row>
    <row r="546" ht="20" customHeight="1" spans="1:13">
      <c r="A546" s="10" t="s">
        <v>699</v>
      </c>
      <c r="B546" s="11"/>
      <c r="C546" s="11"/>
      <c r="D546" s="11"/>
      <c r="E546" s="11" t="s">
        <v>713</v>
      </c>
      <c r="F546" s="15" t="str">
        <f ca="1"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 ca="1">VENTAS[[#This Row],[Total]]-VENTAS[[#This Row],[Comisión 10%]]-VENTAS[[#This Row],[Costo SIN Comision]]</f>
        <v>0</v>
      </c>
      <c r="M546" s="16"/>
    </row>
    <row r="547" ht="20" customHeight="1" spans="1:13">
      <c r="A547" s="10" t="s">
        <v>699</v>
      </c>
      <c r="B547" s="11"/>
      <c r="C547" s="11"/>
      <c r="D547" s="11"/>
      <c r="E547" s="11" t="s">
        <v>714</v>
      </c>
      <c r="F547" s="15" t="str">
        <f ca="1"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 ca="1">VENTAS[[#This Row],[Total]]-VENTAS[[#This Row],[Comisión 10%]]-VENTAS[[#This Row],[Costo SIN Comision]]</f>
        <v>0</v>
      </c>
      <c r="M547" s="16"/>
    </row>
    <row r="548" ht="20" customHeight="1" spans="1:13">
      <c r="A548" s="10" t="s">
        <v>699</v>
      </c>
      <c r="B548" s="11"/>
      <c r="C548" s="11"/>
      <c r="D548" s="11"/>
      <c r="E548" s="11" t="s">
        <v>715</v>
      </c>
      <c r="F548" s="15" t="str">
        <f ca="1"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 ca="1">VENTAS[[#This Row],[Total]]-VENTAS[[#This Row],[Comisión 10%]]-VENTAS[[#This Row],[Costo SIN Comision]]</f>
        <v>0</v>
      </c>
      <c r="M548" s="16"/>
    </row>
    <row r="549" ht="20" customHeight="1" spans="1:13">
      <c r="A549" s="10" t="s">
        <v>699</v>
      </c>
      <c r="B549" s="11"/>
      <c r="C549" s="11"/>
      <c r="D549" s="11"/>
      <c r="E549" s="11" t="s">
        <v>716</v>
      </c>
      <c r="F549" s="15" t="str">
        <f ca="1"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 ca="1">VENTAS[[#This Row],[Total]]-VENTAS[[#This Row],[Comisión 10%]]-VENTAS[[#This Row],[Costo SIN Comision]]</f>
        <v>0</v>
      </c>
      <c r="M549" s="16"/>
    </row>
    <row r="550" ht="20" customHeight="1" spans="1:13">
      <c r="A550" s="10" t="s">
        <v>699</v>
      </c>
      <c r="B550" s="11"/>
      <c r="C550" s="11"/>
      <c r="D550" s="11"/>
      <c r="E550" s="11" t="s">
        <v>717</v>
      </c>
      <c r="F550" s="15" t="str">
        <f ca="1"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 ca="1">VENTAS[[#This Row],[Total]]-VENTAS[[#This Row],[Comisión 10%]]-VENTAS[[#This Row],[Costo SIN Comision]]</f>
        <v>0</v>
      </c>
      <c r="M550" s="16"/>
    </row>
    <row r="551" ht="20" customHeight="1" spans="1:13">
      <c r="A551" s="10" t="s">
        <v>699</v>
      </c>
      <c r="B551" s="11"/>
      <c r="C551" s="11"/>
      <c r="D551" s="11"/>
      <c r="E551" s="11" t="s">
        <v>718</v>
      </c>
      <c r="F551" s="15" t="str">
        <f ca="1"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 ca="1">VENTAS[[#This Row],[Total]]-VENTAS[[#This Row],[Comisión 10%]]-VENTAS[[#This Row],[Costo SIN Comision]]</f>
        <v>0</v>
      </c>
      <c r="M551" s="16"/>
    </row>
    <row r="552" ht="20" customHeight="1" spans="1:13">
      <c r="A552" s="10" t="s">
        <v>699</v>
      </c>
      <c r="B552" s="11"/>
      <c r="C552" s="11"/>
      <c r="D552" s="11"/>
      <c r="E552" s="11" t="s">
        <v>584</v>
      </c>
      <c r="F552" s="15" t="str">
        <f ca="1"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 ca="1">VENTAS[[#This Row],[Total]]-VENTAS[[#This Row],[Comisión 10%]]-VENTAS[[#This Row],[Costo SIN Comision]]</f>
        <v>0</v>
      </c>
      <c r="M552" s="16"/>
    </row>
    <row r="553" ht="20" customHeight="1" spans="1:13">
      <c r="A553" s="10" t="s">
        <v>699</v>
      </c>
      <c r="B553" s="11"/>
      <c r="C553" s="11"/>
      <c r="D553" s="11"/>
      <c r="E553" s="11" t="s">
        <v>583</v>
      </c>
      <c r="F553" s="15" t="str">
        <f ca="1"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 ca="1">VENTAS[[#This Row],[Total]]-VENTAS[[#This Row],[Comisión 10%]]-VENTAS[[#This Row],[Costo SIN Comision]]</f>
        <v>0</v>
      </c>
      <c r="M553" s="16"/>
    </row>
    <row r="554" ht="20" customHeight="1" spans="1:13">
      <c r="A554" s="10" t="s">
        <v>699</v>
      </c>
      <c r="B554" s="11"/>
      <c r="C554" s="11"/>
      <c r="D554" s="11"/>
      <c r="E554" s="11" t="s">
        <v>719</v>
      </c>
      <c r="F554" s="15" t="str">
        <f ca="1"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 ca="1">VENTAS[[#This Row],[Total]]-VENTAS[[#This Row],[Comisión 10%]]-VENTAS[[#This Row],[Costo SIN Comision]]</f>
        <v>0</v>
      </c>
      <c r="M554" s="16"/>
    </row>
    <row r="555" ht="20" customHeight="1" spans="1:13">
      <c r="A555" s="10" t="s">
        <v>699</v>
      </c>
      <c r="B555" s="11"/>
      <c r="C555" s="11"/>
      <c r="D555" s="11"/>
      <c r="E555" s="11" t="s">
        <v>720</v>
      </c>
      <c r="F555" s="15" t="str">
        <f ca="1"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 ca="1">VENTAS[[#This Row],[Total]]-VENTAS[[#This Row],[Comisión 10%]]-VENTAS[[#This Row],[Costo SIN Comision]]</f>
        <v>0</v>
      </c>
      <c r="M555" s="16"/>
    </row>
    <row r="556" ht="20" customHeight="1" spans="1:13">
      <c r="A556" s="10" t="s">
        <v>699</v>
      </c>
      <c r="B556" s="11"/>
      <c r="C556" s="11"/>
      <c r="D556" s="11"/>
      <c r="E556" s="11" t="s">
        <v>721</v>
      </c>
      <c r="F556" s="15" t="str">
        <f ca="1"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 ca="1">VENTAS[[#This Row],[Total]]-VENTAS[[#This Row],[Comisión 10%]]-VENTAS[[#This Row],[Costo SIN Comision]]</f>
        <v>0</v>
      </c>
      <c r="M556" s="16"/>
    </row>
    <row r="557" ht="20" customHeight="1" spans="1:13">
      <c r="A557" s="10" t="s">
        <v>699</v>
      </c>
      <c r="B557" s="11"/>
      <c r="C557" s="11"/>
      <c r="D557" s="11"/>
      <c r="E557" s="11" t="s">
        <v>722</v>
      </c>
      <c r="F557" s="15" t="str">
        <f ca="1"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 ca="1">VENTAS[[#This Row],[Total]]-VENTAS[[#This Row],[Comisión 10%]]-VENTAS[[#This Row],[Costo SIN Comision]]</f>
        <v>0</v>
      </c>
      <c r="M557" s="16"/>
    </row>
    <row r="558" ht="20" customHeight="1" spans="1:13">
      <c r="A558" s="10" t="s">
        <v>699</v>
      </c>
      <c r="B558" s="11"/>
      <c r="C558" s="11"/>
      <c r="D558" s="11"/>
      <c r="E558" s="11" t="s">
        <v>437</v>
      </c>
      <c r="F558" s="15" t="str">
        <f ca="1"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 ca="1">VENTAS[[#This Row],[Total]]-VENTAS[[#This Row],[Comisión 10%]]-VENTAS[[#This Row],[Costo SIN Comision]]</f>
        <v>0</v>
      </c>
      <c r="M558" s="16"/>
    </row>
    <row r="559" ht="20" customHeight="1" spans="1:13">
      <c r="A559" s="10" t="s">
        <v>699</v>
      </c>
      <c r="B559" s="11"/>
      <c r="C559" s="11"/>
      <c r="D559" s="11"/>
      <c r="E559" s="11" t="s">
        <v>723</v>
      </c>
      <c r="F559" s="15" t="str">
        <f ca="1"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 ca="1">VENTAS[[#This Row],[Total]]-VENTAS[[#This Row],[Comisión 10%]]-VENTAS[[#This Row],[Costo SIN Comision]]</f>
        <v>0</v>
      </c>
      <c r="M559" s="16"/>
    </row>
    <row r="560" ht="20" customHeight="1" spans="1:13">
      <c r="A560" s="10" t="s">
        <v>699</v>
      </c>
      <c r="B560" s="11"/>
      <c r="C560" s="11"/>
      <c r="D560" s="11"/>
      <c r="E560" s="11" t="s">
        <v>724</v>
      </c>
      <c r="F560" s="15" t="str">
        <f ca="1"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 ca="1">VENTAS[[#This Row],[Total]]-VENTAS[[#This Row],[Comisión 10%]]-VENTAS[[#This Row],[Costo SIN Comision]]</f>
        <v>0</v>
      </c>
      <c r="M560" s="16"/>
    </row>
    <row r="561" ht="20" customHeight="1" spans="1:13">
      <c r="A561" s="10" t="s">
        <v>699</v>
      </c>
      <c r="B561" s="11"/>
      <c r="C561" s="11"/>
      <c r="D561" s="11"/>
      <c r="E561" s="11" t="s">
        <v>725</v>
      </c>
      <c r="F561" s="15" t="str">
        <f ca="1"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 ca="1">VENTAS[[#This Row],[Total]]-VENTAS[[#This Row],[Comisión 10%]]-VENTAS[[#This Row],[Costo SIN Comision]]</f>
        <v>0</v>
      </c>
      <c r="M561" s="16"/>
    </row>
    <row r="562" ht="20" customHeight="1" spans="1:13">
      <c r="A562" s="10" t="s">
        <v>699</v>
      </c>
      <c r="B562" s="11"/>
      <c r="C562" s="11"/>
      <c r="D562" s="11"/>
      <c r="E562" s="11" t="s">
        <v>726</v>
      </c>
      <c r="F562" s="15" t="str">
        <f ca="1"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 ca="1">VENTAS[[#This Row],[Total]]-VENTAS[[#This Row],[Comisión 10%]]-VENTAS[[#This Row],[Costo SIN Comision]]</f>
        <v>0</v>
      </c>
      <c r="M562" s="16"/>
    </row>
    <row r="563" ht="20" customHeight="1" spans="1:13">
      <c r="A563" s="10" t="s">
        <v>699</v>
      </c>
      <c r="B563" s="11"/>
      <c r="C563" s="11"/>
      <c r="D563" s="11"/>
      <c r="E563" s="11" t="s">
        <v>727</v>
      </c>
      <c r="F563" s="15" t="str">
        <f ca="1"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 ca="1">VENTAS[[#This Row],[Total]]-VENTAS[[#This Row],[Comisión 10%]]-VENTAS[[#This Row],[Costo SIN Comision]]</f>
        <v>0</v>
      </c>
      <c r="M563" s="16"/>
    </row>
    <row r="564" ht="20" customHeight="1" spans="1:13">
      <c r="A564" s="10" t="s">
        <v>699</v>
      </c>
      <c r="B564" s="11"/>
      <c r="C564" s="11"/>
      <c r="D564" s="11"/>
      <c r="E564" s="11" t="s">
        <v>728</v>
      </c>
      <c r="F564" s="15" t="str">
        <f ca="1"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 ca="1">VENTAS[[#This Row],[Total]]-VENTAS[[#This Row],[Comisión 10%]]-VENTAS[[#This Row],[Costo SIN Comision]]</f>
        <v>0</v>
      </c>
      <c r="M564" s="16"/>
    </row>
    <row r="565" ht="20" customHeight="1" spans="1:13">
      <c r="A565" s="10" t="s">
        <v>699</v>
      </c>
      <c r="B565" s="11"/>
      <c r="C565" s="11"/>
      <c r="D565" s="11"/>
      <c r="E565" s="11" t="s">
        <v>729</v>
      </c>
      <c r="F565" s="15" t="str">
        <f ca="1"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 ca="1">VENTAS[[#This Row],[Total]]-VENTAS[[#This Row],[Comisión 10%]]-VENTAS[[#This Row],[Costo SIN Comision]]</f>
        <v>0</v>
      </c>
      <c r="M565" s="16"/>
    </row>
    <row r="566" ht="20" customHeight="1" spans="1:13">
      <c r="A566" s="10" t="s">
        <v>699</v>
      </c>
      <c r="B566" s="11"/>
      <c r="C566" s="11"/>
      <c r="D566" s="11"/>
      <c r="E566" s="11" t="s">
        <v>730</v>
      </c>
      <c r="F566" s="15" t="str">
        <f ca="1"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 ca="1">VENTAS[[#This Row],[Total]]-VENTAS[[#This Row],[Comisión 10%]]-VENTAS[[#This Row],[Costo SIN Comision]]</f>
        <v>0</v>
      </c>
      <c r="M566" s="16"/>
    </row>
    <row r="567" ht="20" customHeight="1" spans="1:13">
      <c r="A567" s="10" t="s">
        <v>699</v>
      </c>
      <c r="B567" s="11"/>
      <c r="C567" s="11"/>
      <c r="D567" s="11"/>
      <c r="E567" s="11" t="s">
        <v>731</v>
      </c>
      <c r="F567" s="15" t="str">
        <f ca="1"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 ca="1">VENTAS[[#This Row],[Total]]-VENTAS[[#This Row],[Comisión 10%]]-VENTAS[[#This Row],[Costo SIN Comision]]</f>
        <v>0</v>
      </c>
      <c r="M567" s="16"/>
    </row>
    <row r="568" ht="20" customHeight="1" spans="1:13">
      <c r="A568" s="10" t="s">
        <v>699</v>
      </c>
      <c r="B568" s="11"/>
      <c r="C568" s="11"/>
      <c r="D568" s="11"/>
      <c r="E568" s="11" t="s">
        <v>288</v>
      </c>
      <c r="F568" s="15" t="str">
        <f ca="1"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 ca="1">VENTAS[[#This Row],[Total]]-VENTAS[[#This Row],[Comisión 10%]]-VENTAS[[#This Row],[Costo SIN Comision]]</f>
        <v>0</v>
      </c>
      <c r="M568" s="16"/>
    </row>
    <row r="569" ht="20" customHeight="1" spans="1:13">
      <c r="A569" s="10" t="s">
        <v>699</v>
      </c>
      <c r="B569" s="11"/>
      <c r="C569" s="11"/>
      <c r="D569" s="11"/>
      <c r="E569" s="11" t="s">
        <v>732</v>
      </c>
      <c r="F569" s="15" t="str">
        <f ca="1"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 ca="1">VENTAS[[#This Row],[Total]]-VENTAS[[#This Row],[Comisión 10%]]-VENTAS[[#This Row],[Costo SIN Comision]]</f>
        <v>0</v>
      </c>
      <c r="M569" s="16"/>
    </row>
    <row r="570" ht="20" customHeight="1" spans="1:13">
      <c r="A570" s="10" t="s">
        <v>699</v>
      </c>
      <c r="B570" s="11"/>
      <c r="C570" s="11"/>
      <c r="D570" s="11"/>
      <c r="E570" s="11" t="s">
        <v>733</v>
      </c>
      <c r="F570" s="15" t="str">
        <f ca="1"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 ca="1">VENTAS[[#This Row],[Total]]-VENTAS[[#This Row],[Comisión 10%]]-VENTAS[[#This Row],[Costo SIN Comision]]</f>
        <v>0</v>
      </c>
      <c r="M570" s="16"/>
    </row>
    <row r="571" ht="20" customHeight="1" spans="1:13">
      <c r="A571" s="10" t="s">
        <v>699</v>
      </c>
      <c r="B571" s="11"/>
      <c r="C571" s="11"/>
      <c r="D571" s="11"/>
      <c r="E571" s="11" t="s">
        <v>734</v>
      </c>
      <c r="F571" s="15" t="str">
        <f ca="1"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 ca="1">VENTAS[[#This Row],[Total]]-VENTAS[[#This Row],[Comisión 10%]]-VENTAS[[#This Row],[Costo SIN Comision]]</f>
        <v>0</v>
      </c>
      <c r="M571" s="16"/>
    </row>
    <row r="572" ht="20" customHeight="1" spans="1:13">
      <c r="A572" s="10" t="s">
        <v>699</v>
      </c>
      <c r="B572" s="11"/>
      <c r="C572" s="11"/>
      <c r="D572" s="11"/>
      <c r="E572" s="11" t="s">
        <v>735</v>
      </c>
      <c r="F572" s="15" t="str">
        <f ca="1"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 ca="1">VENTAS[[#This Row],[Total]]-VENTAS[[#This Row],[Comisión 10%]]-VENTAS[[#This Row],[Costo SIN Comision]]</f>
        <v>0</v>
      </c>
      <c r="M572" s="16"/>
    </row>
    <row r="573" ht="20" customHeight="1" spans="1:13">
      <c r="A573" s="10" t="s">
        <v>699</v>
      </c>
      <c r="B573" s="11"/>
      <c r="C573" s="11"/>
      <c r="D573" s="11"/>
      <c r="E573" s="11" t="s">
        <v>520</v>
      </c>
      <c r="F573" s="15" t="str">
        <f ca="1">IFERROR(VLOOKUP(VENTAS[[#This Row],[Código del producto Vendido]],STOCK[],5,FALSE),"-")</f>
        <v>-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573" s="16">
        <f ca="1">VENTAS[[#This Row],[Total]]-VENTAS[[#This Row],[Comisión 10%]]-VENTAS[[#This Row],[Costo SIN Comision]]</f>
        <v>0</v>
      </c>
      <c r="M573" s="16"/>
    </row>
    <row r="574" ht="20" customHeight="1" spans="1:13">
      <c r="A574" s="10" t="s">
        <v>699</v>
      </c>
      <c r="B574" s="11"/>
      <c r="C574" s="11"/>
      <c r="D574" s="11"/>
      <c r="E574" s="11" t="s">
        <v>736</v>
      </c>
      <c r="F574" s="15" t="str">
        <f ca="1"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 ca="1">VENTAS[[#This Row],[Total]]-VENTAS[[#This Row],[Comisión 10%]]-VENTAS[[#This Row],[Costo SIN Comision]]</f>
        <v>0</v>
      </c>
      <c r="M574" s="16"/>
    </row>
    <row r="575" ht="20" customHeight="1" spans="1:13">
      <c r="A575" s="10" t="s">
        <v>699</v>
      </c>
      <c r="B575" s="11"/>
      <c r="C575" s="11"/>
      <c r="D575" s="11"/>
      <c r="E575" s="11" t="s">
        <v>737</v>
      </c>
      <c r="F575" s="15" t="str">
        <f ca="1"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 ca="1">VENTAS[[#This Row],[Total]]-VENTAS[[#This Row],[Comisión 10%]]-VENTAS[[#This Row],[Costo SIN Comision]]</f>
        <v>0</v>
      </c>
      <c r="M575" s="16"/>
    </row>
    <row r="576" ht="20" customHeight="1" spans="1:13">
      <c r="A576" s="10" t="s">
        <v>699</v>
      </c>
      <c r="B576" s="11"/>
      <c r="C576" s="11"/>
      <c r="D576" s="11"/>
      <c r="E576" s="11" t="s">
        <v>526</v>
      </c>
      <c r="F576" s="15" t="str">
        <f ca="1"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 ca="1">VENTAS[[#This Row],[Total]]-VENTAS[[#This Row],[Comisión 10%]]-VENTAS[[#This Row],[Costo SIN Comision]]</f>
        <v>0</v>
      </c>
      <c r="M576" s="16"/>
    </row>
    <row r="577" ht="20" customHeight="1" spans="1:13">
      <c r="A577" s="10" t="s">
        <v>738</v>
      </c>
      <c r="B577" s="11" t="str">
        <f ca="1">IFERROR(VLOOKUP(VENTAS[[#This Row],[Código del producto Vendido]],STOCK[],25,FALSE),"-")</f>
        <v>-</v>
      </c>
      <c r="C577" s="11"/>
      <c r="D577" s="11"/>
      <c r="E577" s="11" t="s">
        <v>739</v>
      </c>
      <c r="F577" s="15" t="str">
        <f ca="1"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 ca="1">VENTAS[[#This Row],[Total]]-VENTAS[[#This Row],[Comisión 10%]]-VENTAS[[#This Row],[Costo SIN Comision]]</f>
        <v>0</v>
      </c>
      <c r="M577" s="16"/>
    </row>
    <row r="578" ht="20" customHeight="1" spans="1:13">
      <c r="A578" s="10" t="s">
        <v>738</v>
      </c>
      <c r="B578" s="11" t="str">
        <f ca="1">IFERROR(VLOOKUP(VENTAS[[#This Row],[Código del producto Vendido]],STOCK[],25,FALSE),"-")</f>
        <v>-</v>
      </c>
      <c r="C578" s="11"/>
      <c r="D578" s="11"/>
      <c r="E578" s="11" t="s">
        <v>740</v>
      </c>
      <c r="F578" s="15" t="str">
        <f ca="1"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 ca="1">VENTAS[[#This Row],[Total]]-VENTAS[[#This Row],[Comisión 10%]]-VENTAS[[#This Row],[Costo SIN Comision]]</f>
        <v>0</v>
      </c>
      <c r="M578" s="16"/>
    </row>
    <row r="579" ht="20" customHeight="1" spans="1:13">
      <c r="A579" s="10" t="s">
        <v>738</v>
      </c>
      <c r="B579" s="11" t="str">
        <f ca="1">IFERROR(VLOOKUP(VENTAS[[#This Row],[Código del producto Vendido]],STOCK[],25,FALSE),"-")</f>
        <v>-</v>
      </c>
      <c r="C579" s="11"/>
      <c r="D579" s="11"/>
      <c r="E579" s="11" t="s">
        <v>700</v>
      </c>
      <c r="F579" s="15" t="str">
        <f ca="1"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 ca="1">VENTAS[[#This Row],[Total]]-VENTAS[[#This Row],[Comisión 10%]]-VENTAS[[#This Row],[Costo SIN Comision]]</f>
        <v>0</v>
      </c>
      <c r="M579" s="16"/>
    </row>
    <row r="580" ht="20" customHeight="1" spans="1:13">
      <c r="A580" s="10" t="s">
        <v>738</v>
      </c>
      <c r="B580" s="11" t="str">
        <f ca="1">IFERROR(VLOOKUP(VENTAS[[#This Row],[Código del producto Vendido]],STOCK[],25,FALSE),"-")</f>
        <v>-</v>
      </c>
      <c r="C580" s="11"/>
      <c r="D580" s="11"/>
      <c r="E580" s="11" t="s">
        <v>741</v>
      </c>
      <c r="F580" s="15" t="str">
        <f ca="1"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 ca="1">VENTAS[[#This Row],[Total]]-VENTAS[[#This Row],[Comisión 10%]]-VENTAS[[#This Row],[Costo SIN Comision]]</f>
        <v>0</v>
      </c>
      <c r="M580" s="16"/>
    </row>
    <row r="581" ht="20" customHeight="1" spans="1:13">
      <c r="A581" s="10" t="s">
        <v>738</v>
      </c>
      <c r="B581" s="11" t="str">
        <f ca="1">IFERROR(VLOOKUP(VENTAS[[#This Row],[Código del producto Vendido]],STOCK[],25,FALSE),"-")</f>
        <v>-</v>
      </c>
      <c r="C581" s="11"/>
      <c r="D581" s="11"/>
      <c r="E581" s="11" t="s">
        <v>742</v>
      </c>
      <c r="F581" s="15" t="str">
        <f ca="1"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 ca="1">VENTAS[[#This Row],[Total]]-VENTAS[[#This Row],[Comisión 10%]]-VENTAS[[#This Row],[Costo SIN Comision]]</f>
        <v>0</v>
      </c>
      <c r="M581" s="16"/>
    </row>
    <row r="582" ht="20" customHeight="1" spans="1:13">
      <c r="A582" s="10" t="s">
        <v>738</v>
      </c>
      <c r="B582" s="11" t="str">
        <f ca="1">IFERROR(VLOOKUP(VENTAS[[#This Row],[Código del producto Vendido]],STOCK[],25,FALSE),"-")</f>
        <v>-</v>
      </c>
      <c r="C582" s="11"/>
      <c r="D582" s="11"/>
      <c r="E582" s="11" t="s">
        <v>743</v>
      </c>
      <c r="F582" s="15" t="str">
        <f ca="1"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 ca="1">VENTAS[[#This Row],[Total]]-VENTAS[[#This Row],[Comisión 10%]]-VENTAS[[#This Row],[Costo SIN Comision]]</f>
        <v>0</v>
      </c>
      <c r="M582" s="16"/>
    </row>
    <row r="583" ht="20" customHeight="1" spans="1:13">
      <c r="A583" s="10" t="s">
        <v>738</v>
      </c>
      <c r="B583" s="11" t="str">
        <f ca="1">IFERROR(VLOOKUP(VENTAS[[#This Row],[Código del producto Vendido]],STOCK[],25,FALSE),"-")</f>
        <v>-</v>
      </c>
      <c r="C583" s="11"/>
      <c r="D583" s="11"/>
      <c r="E583" s="11" t="s">
        <v>744</v>
      </c>
      <c r="F583" s="15" t="str">
        <f ca="1"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 ca="1">VENTAS[[#This Row],[Total]]-VENTAS[[#This Row],[Comisión 10%]]-VENTAS[[#This Row],[Costo SIN Comision]]</f>
        <v>0</v>
      </c>
      <c r="M583" s="16"/>
    </row>
    <row r="584" ht="20" customHeight="1" spans="1:13">
      <c r="A584" s="10" t="s">
        <v>738</v>
      </c>
      <c r="B584" s="11" t="str">
        <f ca="1">IFERROR(VLOOKUP(VENTAS[[#This Row],[Código del producto Vendido]],STOCK[],25,FALSE),"-")</f>
        <v>-</v>
      </c>
      <c r="C584" s="11"/>
      <c r="D584" s="11"/>
      <c r="E584" s="11" t="s">
        <v>745</v>
      </c>
      <c r="F584" s="15" t="str">
        <f ca="1"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 ca="1">VENTAS[[#This Row],[Total]]-VENTAS[[#This Row],[Comisión 10%]]-VENTAS[[#This Row],[Costo SIN Comision]]</f>
        <v>0</v>
      </c>
      <c r="M584" s="16"/>
    </row>
    <row r="585" ht="20" customHeight="1" spans="1:13">
      <c r="A585" s="10" t="s">
        <v>738</v>
      </c>
      <c r="B585" s="11" t="str">
        <f ca="1">IFERROR(VLOOKUP(VENTAS[[#This Row],[Código del producto Vendido]],STOCK[],25,FALSE),"-")</f>
        <v>-</v>
      </c>
      <c r="C585" s="11"/>
      <c r="D585" s="11"/>
      <c r="E585" s="11" t="s">
        <v>455</v>
      </c>
      <c r="F585" s="15" t="str">
        <f ca="1"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 ca="1">VENTAS[[#This Row],[Total]]-VENTAS[[#This Row],[Comisión 10%]]-VENTAS[[#This Row],[Costo SIN Comision]]</f>
        <v>0</v>
      </c>
      <c r="M585" s="16"/>
    </row>
    <row r="586" ht="20" customHeight="1" spans="1:13">
      <c r="A586" s="10" t="s">
        <v>738</v>
      </c>
      <c r="B586" s="11" t="str">
        <f ca="1">IFERROR(VLOOKUP(VENTAS[[#This Row],[Código del producto Vendido]],STOCK[],25,FALSE),"-")</f>
        <v>-</v>
      </c>
      <c r="C586" s="11"/>
      <c r="D586" s="11"/>
      <c r="E586" s="11" t="s">
        <v>746</v>
      </c>
      <c r="F586" s="15" t="str">
        <f ca="1"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 ca="1">VENTAS[[#This Row],[Total]]-VENTAS[[#This Row],[Comisión 10%]]-VENTAS[[#This Row],[Costo SIN Comision]]</f>
        <v>0</v>
      </c>
      <c r="M586" s="16"/>
    </row>
    <row r="587" ht="20" customHeight="1" spans="1:13">
      <c r="A587" s="10" t="s">
        <v>738</v>
      </c>
      <c r="B587" s="11" t="str">
        <f ca="1">IFERROR(VLOOKUP(VENTAS[[#This Row],[Código del producto Vendido]],STOCK[],25,FALSE),"-")</f>
        <v>-</v>
      </c>
      <c r="C587" s="11"/>
      <c r="D587" s="11"/>
      <c r="E587" s="11" t="s">
        <v>288</v>
      </c>
      <c r="F587" s="15" t="str">
        <f ca="1"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 ca="1">VENTAS[[#This Row],[Total]]-VENTAS[[#This Row],[Comisión 10%]]-VENTAS[[#This Row],[Costo SIN Comision]]</f>
        <v>0</v>
      </c>
      <c r="M587" s="16"/>
    </row>
    <row r="588" ht="20" customHeight="1" spans="1:13">
      <c r="A588" s="10" t="s">
        <v>738</v>
      </c>
      <c r="B588" s="11" t="str">
        <f ca="1">IFERROR(VLOOKUP(VENTAS[[#This Row],[Código del producto Vendido]],STOCK[],25,FALSE),"-")</f>
        <v>-</v>
      </c>
      <c r="C588" s="11"/>
      <c r="D588" s="11"/>
      <c r="E588" s="11" t="s">
        <v>747</v>
      </c>
      <c r="F588" s="15" t="str">
        <f ca="1"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 ca="1">VENTAS[[#This Row],[Total]]-VENTAS[[#This Row],[Comisión 10%]]-VENTAS[[#This Row],[Costo SIN Comision]]</f>
        <v>0</v>
      </c>
      <c r="M588" s="16"/>
    </row>
    <row r="589" ht="20" customHeight="1" spans="1:13">
      <c r="A589" s="10" t="s">
        <v>738</v>
      </c>
      <c r="B589" s="11" t="str">
        <f ca="1">IFERROR(VLOOKUP(VENTAS[[#This Row],[Código del producto Vendido]],STOCK[],25,FALSE),"-")</f>
        <v>-</v>
      </c>
      <c r="C589" s="11"/>
      <c r="D589" s="11"/>
      <c r="E589" s="11" t="s">
        <v>748</v>
      </c>
      <c r="F589" s="15" t="str">
        <f ca="1"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 ca="1">VENTAS[[#This Row],[Total]]-VENTAS[[#This Row],[Comisión 10%]]-VENTAS[[#This Row],[Costo SIN Comision]]</f>
        <v>0</v>
      </c>
      <c r="M589" s="16"/>
    </row>
    <row r="590" ht="20" customHeight="1" spans="1:13">
      <c r="A590" s="10" t="s">
        <v>738</v>
      </c>
      <c r="B590" s="11" t="str">
        <f ca="1">IFERROR(VLOOKUP(VENTAS[[#This Row],[Código del producto Vendido]],STOCK[],25,FALSE),"-")</f>
        <v>-</v>
      </c>
      <c r="C590" s="11"/>
      <c r="D590" s="11"/>
      <c r="E590" s="11" t="s">
        <v>749</v>
      </c>
      <c r="F590" s="15" t="str">
        <f ca="1"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 ca="1">VENTAS[[#This Row],[Total]]-VENTAS[[#This Row],[Comisión 10%]]-VENTAS[[#This Row],[Costo SIN Comision]]</f>
        <v>0</v>
      </c>
      <c r="M590" s="16"/>
    </row>
    <row r="591" ht="20" customHeight="1" spans="1:13">
      <c r="A591" s="10" t="s">
        <v>738</v>
      </c>
      <c r="B591" s="11" t="str">
        <f ca="1">IFERROR(VLOOKUP(VENTAS[[#This Row],[Código del producto Vendido]],STOCK[],25,FALSE),"-")</f>
        <v>-</v>
      </c>
      <c r="C591" s="11"/>
      <c r="D591" s="11"/>
      <c r="E591" s="11" t="s">
        <v>433</v>
      </c>
      <c r="F591" s="15" t="str">
        <f ca="1"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 ca="1">VENTAS[[#This Row],[Total]]-VENTAS[[#This Row],[Comisión 10%]]-VENTAS[[#This Row],[Costo SIN Comision]]</f>
        <v>0</v>
      </c>
      <c r="M591" s="16"/>
    </row>
    <row r="592" ht="20" customHeight="1" spans="1:13">
      <c r="A592" s="10" t="s">
        <v>738</v>
      </c>
      <c r="B592" s="11" t="str">
        <f ca="1">IFERROR(VLOOKUP(VENTAS[[#This Row],[Código del producto Vendido]],STOCK[],25,FALSE),"-")</f>
        <v>-</v>
      </c>
      <c r="C592" s="11"/>
      <c r="D592" s="11"/>
      <c r="E592" s="11" t="s">
        <v>750</v>
      </c>
      <c r="F592" s="15" t="str">
        <f ca="1">IFERROR(VLOOKUP(VENTAS[[#This Row],[Código del producto Vendido]],STOCK[],5,FALSE),"-")</f>
        <v>-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 ca="1">VENTAS[[#This Row],[Total]]-VENTAS[[#This Row],[Comisión 10%]]-VENTAS[[#This Row],[Costo SIN Comision]]</f>
        <v>0</v>
      </c>
      <c r="M592" s="16"/>
    </row>
    <row r="593" ht="20" customHeight="1" spans="1:13">
      <c r="A593" s="10" t="s">
        <v>738</v>
      </c>
      <c r="B593" s="11" t="str">
        <f ca="1">IFERROR(VLOOKUP(VENTAS[[#This Row],[Código del producto Vendido]],STOCK[],25,FALSE),"-")</f>
        <v>-</v>
      </c>
      <c r="C593" s="11"/>
      <c r="D593" s="11"/>
      <c r="E593" s="11" t="s">
        <v>751</v>
      </c>
      <c r="F593" s="15" t="str">
        <f ca="1"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 ca="1">VENTAS[[#This Row],[Total]]-VENTAS[[#This Row],[Comisión 10%]]-VENTAS[[#This Row],[Costo SIN Comision]]</f>
        <v>0</v>
      </c>
      <c r="M593" s="16"/>
    </row>
    <row r="594" ht="20" customHeight="1" spans="1:13">
      <c r="A594" s="10" t="s">
        <v>738</v>
      </c>
      <c r="B594" s="11" t="str">
        <f ca="1">IFERROR(VLOOKUP(VENTAS[[#This Row],[Código del producto Vendido]],STOCK[],25,FALSE),"-")</f>
        <v>-</v>
      </c>
      <c r="C594" s="11"/>
      <c r="D594" s="11"/>
      <c r="E594" s="11" t="s">
        <v>735</v>
      </c>
      <c r="F594" s="15" t="str">
        <f ca="1"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 ca="1">VENTAS[[#This Row],[Total]]-VENTAS[[#This Row],[Comisión 10%]]-VENTAS[[#This Row],[Costo SIN Comision]]</f>
        <v>0</v>
      </c>
      <c r="M594" s="16"/>
    </row>
    <row r="595" ht="20" customHeight="1" spans="1:13">
      <c r="A595" s="10" t="s">
        <v>738</v>
      </c>
      <c r="B595" s="11" t="str">
        <f ca="1">IFERROR(VLOOKUP(VENTAS[[#This Row],[Código del producto Vendido]],STOCK[],25,FALSE),"-")</f>
        <v>-</v>
      </c>
      <c r="C595" s="11"/>
      <c r="D595" s="11"/>
      <c r="E595" s="11" t="s">
        <v>752</v>
      </c>
      <c r="F595" s="15" t="str">
        <f ca="1"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 ca="1">VENTAS[[#This Row],[Total]]-VENTAS[[#This Row],[Comisión 10%]]-VENTAS[[#This Row],[Costo SIN Comision]]</f>
        <v>0</v>
      </c>
      <c r="M595" s="16"/>
    </row>
    <row r="596" ht="20" customHeight="1" spans="1:13">
      <c r="A596" s="10" t="s">
        <v>738</v>
      </c>
      <c r="B596" s="11" t="str">
        <f ca="1">IFERROR(VLOOKUP(VENTAS[[#This Row],[Código del producto Vendido]],STOCK[],25,FALSE),"-")</f>
        <v>-</v>
      </c>
      <c r="C596" s="11"/>
      <c r="D596" s="11"/>
      <c r="E596" s="11" t="s">
        <v>558</v>
      </c>
      <c r="F596" s="15" t="str">
        <f ca="1"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 ca="1">VENTAS[[#This Row],[Total]]-VENTAS[[#This Row],[Comisión 10%]]-VENTAS[[#This Row],[Costo SIN Comision]]</f>
        <v>0</v>
      </c>
      <c r="M596" s="16"/>
    </row>
    <row r="597" ht="20" customHeight="1" spans="1:13">
      <c r="A597" s="10" t="s">
        <v>738</v>
      </c>
      <c r="B597" s="11" t="str">
        <f ca="1">IFERROR(VLOOKUP(VENTAS[[#This Row],[Código del producto Vendido]],STOCK[],25,FALSE),"-")</f>
        <v>-</v>
      </c>
      <c r="C597" s="11"/>
      <c r="D597" s="11"/>
      <c r="E597" s="11" t="s">
        <v>753</v>
      </c>
      <c r="F597" s="15" t="str">
        <f ca="1"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 ca="1">VENTAS[[#This Row],[Total]]-VENTAS[[#This Row],[Comisión 10%]]-VENTAS[[#This Row],[Costo SIN Comision]]</f>
        <v>0</v>
      </c>
      <c r="M597" s="16"/>
    </row>
    <row r="598" ht="20" customHeight="1" spans="1:13">
      <c r="A598" s="10" t="s">
        <v>738</v>
      </c>
      <c r="B598" s="11" t="str">
        <f ca="1">IFERROR(VLOOKUP(VENTAS[[#This Row],[Código del producto Vendido]],STOCK[],25,FALSE),"-")</f>
        <v>-</v>
      </c>
      <c r="C598" s="11"/>
      <c r="D598" s="11"/>
      <c r="E598" s="11" t="s">
        <v>754</v>
      </c>
      <c r="F598" s="15" t="str">
        <f ca="1"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 ca="1">VENTAS[[#This Row],[Total]]-VENTAS[[#This Row],[Comisión 10%]]-VENTAS[[#This Row],[Costo SIN Comision]]</f>
        <v>0</v>
      </c>
      <c r="M598" s="16"/>
    </row>
    <row r="599" ht="20" customHeight="1" spans="1:13">
      <c r="A599" s="10" t="s">
        <v>738</v>
      </c>
      <c r="B599" s="11" t="str">
        <f ca="1">IFERROR(VLOOKUP(VENTAS[[#This Row],[Código del producto Vendido]],STOCK[],25,FALSE),"-")</f>
        <v>-</v>
      </c>
      <c r="C599" s="11"/>
      <c r="D599" s="11"/>
      <c r="E599" s="11" t="s">
        <v>755</v>
      </c>
      <c r="F599" s="15" t="str">
        <f ca="1"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 ca="1">VENTAS[[#This Row],[Total]]-VENTAS[[#This Row],[Comisión 10%]]-VENTAS[[#This Row],[Costo SIN Comision]]</f>
        <v>0</v>
      </c>
      <c r="M599" s="16"/>
    </row>
    <row r="600" ht="20" customHeight="1" spans="1:13">
      <c r="A600" s="10" t="s">
        <v>738</v>
      </c>
      <c r="B600" s="11" t="str">
        <f ca="1">IFERROR(VLOOKUP(VENTAS[[#This Row],[Código del producto Vendido]],STOCK[],25,FALSE),"-")</f>
        <v>-</v>
      </c>
      <c r="C600" s="11"/>
      <c r="D600" s="11"/>
      <c r="E600" s="11" t="s">
        <v>756</v>
      </c>
      <c r="F600" s="15" t="str">
        <f ca="1"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 ca="1">VENTAS[[#This Row],[Total]]-VENTAS[[#This Row],[Comisión 10%]]-VENTAS[[#This Row],[Costo SIN Comision]]</f>
        <v>0</v>
      </c>
      <c r="M600" s="16"/>
    </row>
    <row r="601" ht="20" customHeight="1" spans="1:13">
      <c r="A601" s="10" t="s">
        <v>738</v>
      </c>
      <c r="B601" s="11" t="str">
        <f ca="1">IFERROR(VLOOKUP(VENTAS[[#This Row],[Código del producto Vendido]],STOCK[],25,FALSE),"-")</f>
        <v>-</v>
      </c>
      <c r="C601" s="11"/>
      <c r="D601" s="11"/>
      <c r="E601" s="11" t="s">
        <v>757</v>
      </c>
      <c r="F601" s="15" t="str">
        <f ca="1">IFERROR(VLOOKUP(VENTAS[[#This Row],[Código del producto Vendido]],STOCK[],5,FALSE),"-")</f>
        <v>-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1" s="16">
        <f ca="1">VENTAS[[#This Row],[Total]]-VENTAS[[#This Row],[Comisión 10%]]-VENTAS[[#This Row],[Costo SIN Comision]]</f>
        <v>0</v>
      </c>
      <c r="M601" s="16"/>
    </row>
    <row r="602" ht="20" customHeight="1" spans="1:13">
      <c r="A602" s="10" t="s">
        <v>738</v>
      </c>
      <c r="B602" s="11" t="str">
        <f ca="1">IFERROR(VLOOKUP(VENTAS[[#This Row],[Código del producto Vendido]],STOCK[],25,FALSE),"-")</f>
        <v>-</v>
      </c>
      <c r="C602" s="11"/>
      <c r="D602" s="11"/>
      <c r="E602" s="11" t="s">
        <v>758</v>
      </c>
      <c r="F602" s="15" t="str">
        <f ca="1"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 ca="1">VENTAS[[#This Row],[Total]]-VENTAS[[#This Row],[Comisión 10%]]-VENTAS[[#This Row],[Costo SIN Comision]]</f>
        <v>0</v>
      </c>
      <c r="M602" s="16"/>
    </row>
    <row r="603" ht="20" customHeight="1" spans="1:13">
      <c r="A603" s="10" t="s">
        <v>738</v>
      </c>
      <c r="B603" s="11" t="str">
        <f ca="1">IFERROR(VLOOKUP(VENTAS[[#This Row],[Código del producto Vendido]],STOCK[],25,FALSE),"-")</f>
        <v>-</v>
      </c>
      <c r="C603" s="11"/>
      <c r="D603" s="11"/>
      <c r="E603" s="11" t="s">
        <v>759</v>
      </c>
      <c r="F603" s="15" t="str">
        <f ca="1"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 ca="1">VENTAS[[#This Row],[Total]]-VENTAS[[#This Row],[Comisión 10%]]-VENTAS[[#This Row],[Costo SIN Comision]]</f>
        <v>0</v>
      </c>
      <c r="M603" s="16"/>
    </row>
    <row r="604" ht="20" customHeight="1" spans="1:13">
      <c r="A604" s="10" t="s">
        <v>738</v>
      </c>
      <c r="B604" s="11" t="str">
        <f ca="1">IFERROR(VLOOKUP(VENTAS[[#This Row],[Código del producto Vendido]],STOCK[],25,FALSE),"-")</f>
        <v>-</v>
      </c>
      <c r="C604" s="11"/>
      <c r="D604" s="11"/>
      <c r="E604" s="11" t="s">
        <v>760</v>
      </c>
      <c r="F604" s="15" t="str">
        <f ca="1"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 ca="1">VENTAS[[#This Row],[Total]]-VENTAS[[#This Row],[Comisión 10%]]-VENTAS[[#This Row],[Costo SIN Comision]]</f>
        <v>0</v>
      </c>
      <c r="M604" s="16"/>
    </row>
    <row r="605" ht="20" customHeight="1" spans="1:13">
      <c r="A605" s="10" t="s">
        <v>738</v>
      </c>
      <c r="B605" s="11" t="str">
        <f ca="1">IFERROR(VLOOKUP(VENTAS[[#This Row],[Código del producto Vendido]],STOCK[],25,FALSE),"-")</f>
        <v>-</v>
      </c>
      <c r="C605" s="11"/>
      <c r="D605" s="11"/>
      <c r="E605" s="11" t="s">
        <v>761</v>
      </c>
      <c r="F605" s="15" t="str">
        <f ca="1"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 ca="1">VENTAS[[#This Row],[Total]]-VENTAS[[#This Row],[Comisión 10%]]-VENTAS[[#This Row],[Costo SIN Comision]]</f>
        <v>0</v>
      </c>
      <c r="M605" s="16"/>
    </row>
    <row r="606" ht="20" customHeight="1" spans="1:13">
      <c r="A606" s="10" t="s">
        <v>738</v>
      </c>
      <c r="B606" s="11" t="str">
        <f ca="1">IFERROR(VLOOKUP(VENTAS[[#This Row],[Código del producto Vendido]],STOCK[],25,FALSE),"-")</f>
        <v>-</v>
      </c>
      <c r="C606" s="11"/>
      <c r="D606" s="11"/>
      <c r="E606" s="11" t="s">
        <v>288</v>
      </c>
      <c r="F606" s="15" t="str">
        <f ca="1"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 ca="1">VENTAS[[#This Row],[Total]]-VENTAS[[#This Row],[Comisión 10%]]-VENTAS[[#This Row],[Costo SIN Comision]]</f>
        <v>0</v>
      </c>
      <c r="M606" s="16"/>
    </row>
    <row r="607" ht="20" customHeight="1" spans="1:13">
      <c r="A607" s="10" t="s">
        <v>738</v>
      </c>
      <c r="B607" s="11" t="str">
        <f ca="1">IFERROR(VLOOKUP(VENTAS[[#This Row],[Código del producto Vendido]],STOCK[],25,FALSE),"-")</f>
        <v>-</v>
      </c>
      <c r="C607" s="11"/>
      <c r="D607" s="11"/>
      <c r="E607" s="11" t="s">
        <v>762</v>
      </c>
      <c r="F607" s="15" t="str">
        <f ca="1"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 ca="1">VENTAS[[#This Row],[Total]]-VENTAS[[#This Row],[Comisión 10%]]-VENTAS[[#This Row],[Costo SIN Comision]]</f>
        <v>0</v>
      </c>
      <c r="M607" s="16"/>
    </row>
    <row r="608" ht="20" customHeight="1" spans="1:13">
      <c r="A608" s="10" t="s">
        <v>738</v>
      </c>
      <c r="B608" s="11" t="str">
        <f ca="1">IFERROR(VLOOKUP(VENTAS[[#This Row],[Código del producto Vendido]],STOCK[],25,FALSE),"-")</f>
        <v>-</v>
      </c>
      <c r="C608" s="11"/>
      <c r="D608" s="11"/>
      <c r="E608" s="11" t="s">
        <v>763</v>
      </c>
      <c r="F608" s="15" t="str">
        <f ca="1"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 ca="1">VENTAS[[#This Row],[Total]]-VENTAS[[#This Row],[Comisión 10%]]-VENTAS[[#This Row],[Costo SIN Comision]]</f>
        <v>0</v>
      </c>
      <c r="M608" s="16"/>
    </row>
    <row r="609" ht="20" customHeight="1" spans="1:13">
      <c r="A609" s="10" t="s">
        <v>738</v>
      </c>
      <c r="B609" s="11" t="str">
        <f ca="1">IFERROR(VLOOKUP(VENTAS[[#This Row],[Código del producto Vendido]],STOCK[],25,FALSE),"-")</f>
        <v>-</v>
      </c>
      <c r="C609" s="11"/>
      <c r="D609" s="11"/>
      <c r="E609" s="11" t="s">
        <v>757</v>
      </c>
      <c r="F609" s="15" t="str">
        <f ca="1">IFERROR(VLOOKUP(VENTAS[[#This Row],[Código del producto Vendido]],STOCK[],5,FALSE),"-")</f>
        <v>-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9" s="16">
        <f ca="1">VENTAS[[#This Row],[Total]]-VENTAS[[#This Row],[Comisión 10%]]-VENTAS[[#This Row],[Costo SIN Comision]]</f>
        <v>0</v>
      </c>
      <c r="M609" s="16"/>
    </row>
    <row r="610" ht="20" customHeight="1" spans="1:13">
      <c r="A610" s="10" t="s">
        <v>738</v>
      </c>
      <c r="B610" s="11" t="str">
        <f ca="1">IFERROR(VLOOKUP(VENTAS[[#This Row],[Código del producto Vendido]],STOCK[],25,FALSE),"-")</f>
        <v>-</v>
      </c>
      <c r="C610" s="11"/>
      <c r="D610" s="11"/>
      <c r="E610" s="11" t="s">
        <v>288</v>
      </c>
      <c r="F610" s="15" t="str">
        <f ca="1"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 ca="1">VENTAS[[#This Row],[Total]]-VENTAS[[#This Row],[Comisión 10%]]-VENTAS[[#This Row],[Costo SIN Comision]]</f>
        <v>0</v>
      </c>
      <c r="M610" s="16"/>
    </row>
    <row r="611" ht="20" customHeight="1" spans="1:13">
      <c r="A611" s="10" t="s">
        <v>764</v>
      </c>
      <c r="B611" s="11" t="str">
        <f ca="1">IFERROR(VLOOKUP(VENTAS[[#This Row],[Código del producto Vendido]],STOCK[],25,FALSE),"-")</f>
        <v>-</v>
      </c>
      <c r="C611" s="11"/>
      <c r="D611" s="11"/>
      <c r="E611" s="11" t="s">
        <v>765</v>
      </c>
      <c r="F611" s="15" t="str">
        <f ca="1"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 ca="1">VENTAS[[#This Row],[Total]]-VENTAS[[#This Row],[Comisión 10%]]-VENTAS[[#This Row],[Costo SIN Comision]]</f>
        <v>0</v>
      </c>
      <c r="M611" s="16"/>
    </row>
    <row r="612" ht="20" customHeight="1" spans="1:13">
      <c r="A612" s="10" t="s">
        <v>764</v>
      </c>
      <c r="B612" s="11" t="str">
        <f ca="1">IFERROR(VLOOKUP(VENTAS[[#This Row],[Código del producto Vendido]],STOCK[],25,FALSE),"-")</f>
        <v>-</v>
      </c>
      <c r="C612" s="11"/>
      <c r="D612" s="11" t="s">
        <v>766</v>
      </c>
      <c r="E612" s="11" t="s">
        <v>741</v>
      </c>
      <c r="F612" s="15" t="str">
        <f ca="1"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 ca="1">VENTAS[[#This Row],[Total]]-VENTAS[[#This Row],[Comisión 10%]]-VENTAS[[#This Row],[Costo SIN Comision]]</f>
        <v>-3</v>
      </c>
      <c r="M612" s="16"/>
    </row>
    <row r="613" ht="20" customHeight="1" spans="1:13">
      <c r="A613" s="10" t="s">
        <v>764</v>
      </c>
      <c r="B613" s="11" t="str">
        <f ca="1">IFERROR(VLOOKUP(VENTAS[[#This Row],[Código del producto Vendido]],STOCK[],25,FALSE),"-")</f>
        <v>-</v>
      </c>
      <c r="C613" s="11"/>
      <c r="D613" s="11"/>
      <c r="E613" s="11" t="s">
        <v>741</v>
      </c>
      <c r="F613" s="15" t="str">
        <f ca="1"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 ca="1">VENTAS[[#This Row],[Total]]-VENTAS[[#This Row],[Comisión 10%]]-VENTAS[[#This Row],[Costo SIN Comision]]</f>
        <v>0</v>
      </c>
      <c r="M613" s="16"/>
    </row>
    <row r="614" ht="20" customHeight="1" spans="1:13">
      <c r="A614" s="10" t="s">
        <v>764</v>
      </c>
      <c r="B614" s="11" t="str">
        <f ca="1">IFERROR(VLOOKUP(VENTAS[[#This Row],[Código del producto Vendido]],STOCK[],25,FALSE),"-")</f>
        <v>-</v>
      </c>
      <c r="C614" s="11"/>
      <c r="D614" s="11" t="s">
        <v>766</v>
      </c>
      <c r="E614" s="11" t="s">
        <v>767</v>
      </c>
      <c r="F614" s="15" t="str">
        <f ca="1"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 ca="1">VENTAS[[#This Row],[Total]]-VENTAS[[#This Row],[Comisión 10%]]-VENTAS[[#This Row],[Costo SIN Comision]]</f>
        <v>-1.4</v>
      </c>
      <c r="M614" s="16"/>
    </row>
    <row r="615" ht="20" customHeight="1" spans="1:13">
      <c r="A615" s="10" t="s">
        <v>764</v>
      </c>
      <c r="B615" s="11" t="str">
        <f ca="1">IFERROR(VLOOKUP(VENTAS[[#This Row],[Código del producto Vendido]],STOCK[],25,FALSE),"-")</f>
        <v>-</v>
      </c>
      <c r="C615" s="11"/>
      <c r="D615" s="11"/>
      <c r="E615" s="11" t="s">
        <v>768</v>
      </c>
      <c r="F615" s="15" t="str">
        <f ca="1"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 ca="1">VENTAS[[#This Row],[Total]]-VENTAS[[#This Row],[Comisión 10%]]-VENTAS[[#This Row],[Costo SIN Comision]]</f>
        <v>0</v>
      </c>
      <c r="M615" s="16"/>
    </row>
    <row r="616" ht="20" customHeight="1" spans="1:13">
      <c r="A616" s="10" t="s">
        <v>764</v>
      </c>
      <c r="B616" s="11" t="str">
        <f ca="1">IFERROR(VLOOKUP(VENTAS[[#This Row],[Código del producto Vendido]],STOCK[],25,FALSE),"-")</f>
        <v>-</v>
      </c>
      <c r="C616" s="11"/>
      <c r="D616" s="11"/>
      <c r="E616" s="11" t="s">
        <v>751</v>
      </c>
      <c r="F616" s="15" t="str">
        <f ca="1"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 ca="1">VENTAS[[#This Row],[Total]]-VENTAS[[#This Row],[Comisión 10%]]-VENTAS[[#This Row],[Costo SIN Comision]]</f>
        <v>0</v>
      </c>
      <c r="M616" s="16"/>
    </row>
    <row r="617" ht="20" customHeight="1" spans="1:13">
      <c r="A617" s="10" t="s">
        <v>764</v>
      </c>
      <c r="B617" s="11" t="str">
        <f ca="1">IFERROR(VLOOKUP(VENTAS[[#This Row],[Código del producto Vendido]],STOCK[],25,FALSE),"-")</f>
        <v>-</v>
      </c>
      <c r="C617" s="11"/>
      <c r="D617" s="11"/>
      <c r="E617" s="11" t="s">
        <v>769</v>
      </c>
      <c r="F617" s="15" t="str">
        <f ca="1"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 ca="1">VENTAS[[#This Row],[Total]]-VENTAS[[#This Row],[Comisión 10%]]-VENTAS[[#This Row],[Costo SIN Comision]]</f>
        <v>0</v>
      </c>
      <c r="M617" s="16"/>
    </row>
    <row r="618" ht="20" customHeight="1" spans="1:13">
      <c r="A618" s="10" t="s">
        <v>764</v>
      </c>
      <c r="B618" s="11" t="str">
        <f ca="1">IFERROR(VLOOKUP(VENTAS[[#This Row],[Código del producto Vendido]],STOCK[],25,FALSE),"-")</f>
        <v>-</v>
      </c>
      <c r="C618" s="11"/>
      <c r="D618" s="11"/>
      <c r="E618" s="11" t="s">
        <v>770</v>
      </c>
      <c r="F618" s="15" t="str">
        <f ca="1"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 ca="1">VENTAS[[#This Row],[Total]]-VENTAS[[#This Row],[Comisión 10%]]-VENTAS[[#This Row],[Costo SIN Comision]]</f>
        <v>0</v>
      </c>
      <c r="M618" s="16"/>
    </row>
    <row r="619" ht="20" customHeight="1" spans="1:13">
      <c r="A619" s="10" t="s">
        <v>764</v>
      </c>
      <c r="B619" s="11" t="str">
        <f ca="1">IFERROR(VLOOKUP(VENTAS[[#This Row],[Código del producto Vendido]],STOCK[],25,FALSE),"-")</f>
        <v>-</v>
      </c>
      <c r="C619" s="11"/>
      <c r="D619" s="11"/>
      <c r="E619" s="11" t="s">
        <v>701</v>
      </c>
      <c r="F619" s="15" t="str">
        <f ca="1"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 ca="1">VENTAS[[#This Row],[Total]]-VENTAS[[#This Row],[Comisión 10%]]-VENTAS[[#This Row],[Costo SIN Comision]]</f>
        <v>0</v>
      </c>
      <c r="M619" s="16"/>
    </row>
    <row r="620" ht="20" customHeight="1" spans="1:13">
      <c r="A620" s="10" t="s">
        <v>764</v>
      </c>
      <c r="B620" s="11" t="str">
        <f ca="1">IFERROR(VLOOKUP(VENTAS[[#This Row],[Código del producto Vendido]],STOCK[],25,FALSE),"-")</f>
        <v>-</v>
      </c>
      <c r="C620" s="11"/>
      <c r="D620" s="11"/>
      <c r="E620" s="11" t="s">
        <v>771</v>
      </c>
      <c r="F620" s="15" t="str">
        <f ca="1"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 ca="1">VENTAS[[#This Row],[Total]]-VENTAS[[#This Row],[Comisión 10%]]-VENTAS[[#This Row],[Costo SIN Comision]]</f>
        <v>0</v>
      </c>
      <c r="M620" s="16"/>
    </row>
    <row r="621" ht="20" customHeight="1" spans="1:13">
      <c r="A621" s="10" t="s">
        <v>764</v>
      </c>
      <c r="B621" s="11" t="str">
        <f ca="1">IFERROR(VLOOKUP(VENTAS[[#This Row],[Código del producto Vendido]],STOCK[],25,FALSE),"-")</f>
        <v>-</v>
      </c>
      <c r="C621" s="11"/>
      <c r="D621" s="11"/>
      <c r="E621" s="11" t="s">
        <v>753</v>
      </c>
      <c r="F621" s="15" t="str">
        <f ca="1"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 ca="1">VENTAS[[#This Row],[Total]]-VENTAS[[#This Row],[Comisión 10%]]-VENTAS[[#This Row],[Costo SIN Comision]]</f>
        <v>0</v>
      </c>
      <c r="M621" s="16"/>
    </row>
    <row r="622" ht="20" customHeight="1" spans="1:13">
      <c r="A622" s="10" t="s">
        <v>764</v>
      </c>
      <c r="B622" s="11" t="str">
        <f ca="1">IFERROR(VLOOKUP(VENTAS[[#This Row],[Código del producto Vendido]],STOCK[],25,FALSE),"-")</f>
        <v>-</v>
      </c>
      <c r="C622" s="11"/>
      <c r="D622" s="11"/>
      <c r="E622" s="11" t="s">
        <v>772</v>
      </c>
      <c r="F622" s="15" t="str">
        <f ca="1"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 ca="1">VENTAS[[#This Row],[Total]]-VENTAS[[#This Row],[Comisión 10%]]-VENTAS[[#This Row],[Costo SIN Comision]]</f>
        <v>0</v>
      </c>
      <c r="M622" s="16"/>
    </row>
    <row r="623" ht="20" customHeight="1" spans="1:13">
      <c r="A623" s="10" t="s">
        <v>764</v>
      </c>
      <c r="B623" s="11" t="str">
        <f ca="1">IFERROR(VLOOKUP(VENTAS[[#This Row],[Código del producto Vendido]],STOCK[],25,FALSE),"-")</f>
        <v>-</v>
      </c>
      <c r="C623" s="11"/>
      <c r="D623" s="11"/>
      <c r="E623" s="11" t="s">
        <v>773</v>
      </c>
      <c r="F623" s="15" t="str">
        <f ca="1"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 ca="1">VENTAS[[#This Row],[Total]]-VENTAS[[#This Row],[Comisión 10%]]-VENTAS[[#This Row],[Costo SIN Comision]]</f>
        <v>0</v>
      </c>
      <c r="M623" s="16"/>
    </row>
    <row r="624" ht="20" customHeight="1" spans="1:13">
      <c r="A624" s="10" t="s">
        <v>764</v>
      </c>
      <c r="B624" s="11" t="str">
        <f ca="1">IFERROR(VLOOKUP(VENTAS[[#This Row],[Código del producto Vendido]],STOCK[],25,FALSE),"-")</f>
        <v>-</v>
      </c>
      <c r="C624" s="11"/>
      <c r="D624" s="11"/>
      <c r="E624" s="11" t="s">
        <v>774</v>
      </c>
      <c r="F624" s="15" t="str">
        <f ca="1">IFERROR(VLOOKUP(VENTAS[[#This Row],[Código del producto Vendido]],STOCK[],5,FALSE),"-")</f>
        <v>-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4" s="16">
        <f ca="1">VENTAS[[#This Row],[Total]]-VENTAS[[#This Row],[Comisión 10%]]-VENTAS[[#This Row],[Costo SIN Comision]]</f>
        <v>0</v>
      </c>
      <c r="M624" s="16"/>
    </row>
    <row r="625" ht="20" customHeight="1" spans="1:13">
      <c r="A625" s="10" t="s">
        <v>764</v>
      </c>
      <c r="B625" s="11" t="str">
        <f ca="1">IFERROR(VLOOKUP(VENTAS[[#This Row],[Código del producto Vendido]],STOCK[],25,FALSE),"-")</f>
        <v>-</v>
      </c>
      <c r="C625" s="11"/>
      <c r="D625" s="11"/>
      <c r="E625" s="11" t="s">
        <v>775</v>
      </c>
      <c r="F625" s="15" t="str">
        <f ca="1"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 ca="1">VENTAS[[#This Row],[Total]]-VENTAS[[#This Row],[Comisión 10%]]-VENTAS[[#This Row],[Costo SIN Comision]]</f>
        <v>0</v>
      </c>
      <c r="M625" s="16"/>
    </row>
    <row r="626" ht="20" customHeight="1" spans="1:13">
      <c r="A626" s="10" t="s">
        <v>764</v>
      </c>
      <c r="B626" s="11" t="str">
        <f ca="1">IFERROR(VLOOKUP(VENTAS[[#This Row],[Código del producto Vendido]],STOCK[],25,FALSE),"-")</f>
        <v>-</v>
      </c>
      <c r="C626" s="11"/>
      <c r="D626" s="11"/>
      <c r="E626" s="11" t="s">
        <v>776</v>
      </c>
      <c r="F626" s="15" t="str">
        <f ca="1"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 ca="1">VENTAS[[#This Row],[Total]]-VENTAS[[#This Row],[Comisión 10%]]-VENTAS[[#This Row],[Costo SIN Comision]]</f>
        <v>0</v>
      </c>
      <c r="M626" s="16"/>
    </row>
    <row r="627" ht="20" customHeight="1" spans="1:13">
      <c r="A627" s="10" t="s">
        <v>764</v>
      </c>
      <c r="B627" s="11" t="str">
        <f ca="1">IFERROR(VLOOKUP(VENTAS[[#This Row],[Código del producto Vendido]],STOCK[],25,FALSE),"-")</f>
        <v>-</v>
      </c>
      <c r="C627" s="11"/>
      <c r="D627" s="11"/>
      <c r="E627" s="11" t="s">
        <v>777</v>
      </c>
      <c r="F627" s="15" t="str">
        <f ca="1"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 ca="1">VENTAS[[#This Row],[Total]]-VENTAS[[#This Row],[Comisión 10%]]-VENTAS[[#This Row],[Costo SIN Comision]]</f>
        <v>0</v>
      </c>
      <c r="M627" s="16"/>
    </row>
    <row r="628" ht="20" customHeight="1" spans="1:13">
      <c r="A628" s="10" t="s">
        <v>764</v>
      </c>
      <c r="B628" s="11" t="str">
        <f ca="1">IFERROR(VLOOKUP(VENTAS[[#This Row],[Código del producto Vendido]],STOCK[],25,FALSE),"-")</f>
        <v>-</v>
      </c>
      <c r="C628" s="11"/>
      <c r="D628" s="11"/>
      <c r="E628" s="11" t="s">
        <v>778</v>
      </c>
      <c r="F628" s="15" t="str">
        <f ca="1"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 ca="1">VENTAS[[#This Row],[Total]]-VENTAS[[#This Row],[Comisión 10%]]-VENTAS[[#This Row],[Costo SIN Comision]]</f>
        <v>0</v>
      </c>
      <c r="M628" s="16"/>
    </row>
    <row r="629" ht="20" customHeight="1" spans="1:13">
      <c r="A629" s="10" t="s">
        <v>764</v>
      </c>
      <c r="B629" s="11" t="str">
        <f ca="1">IFERROR(VLOOKUP(VENTAS[[#This Row],[Código del producto Vendido]],STOCK[],25,FALSE),"-")</f>
        <v>-</v>
      </c>
      <c r="C629" s="11"/>
      <c r="D629" s="11"/>
      <c r="E629" s="11" t="s">
        <v>779</v>
      </c>
      <c r="F629" s="15" t="str">
        <f ca="1"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 ca="1">VENTAS[[#This Row],[Total]]-VENTAS[[#This Row],[Comisión 10%]]-VENTAS[[#This Row],[Costo SIN Comision]]</f>
        <v>0</v>
      </c>
      <c r="M629" s="16"/>
    </row>
    <row r="630" ht="20" customHeight="1" spans="1:13">
      <c r="A630" s="10" t="s">
        <v>764</v>
      </c>
      <c r="B630" s="11" t="str">
        <f ca="1">IFERROR(VLOOKUP(VENTAS[[#This Row],[Código del producto Vendido]],STOCK[],25,FALSE),"-")</f>
        <v>-</v>
      </c>
      <c r="C630" s="11"/>
      <c r="D630" s="11"/>
      <c r="E630" s="11" t="s">
        <v>780</v>
      </c>
      <c r="F630" s="15" t="str">
        <f ca="1"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 ca="1">VENTAS[[#This Row],[Total]]-VENTAS[[#This Row],[Comisión 10%]]-VENTAS[[#This Row],[Costo SIN Comision]]</f>
        <v>0</v>
      </c>
      <c r="M630" s="16"/>
    </row>
    <row r="631" ht="20" customHeight="1" spans="1:13">
      <c r="A631" s="10" t="s">
        <v>764</v>
      </c>
      <c r="B631" s="11" t="str">
        <f ca="1">IFERROR(VLOOKUP(VENTAS[[#This Row],[Código del producto Vendido]],STOCK[],25,FALSE),"-")</f>
        <v>-</v>
      </c>
      <c r="C631" s="11"/>
      <c r="D631" s="11"/>
      <c r="E631" s="11" t="s">
        <v>781</v>
      </c>
      <c r="F631" s="15" t="str">
        <f ca="1"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 ca="1">VENTAS[[#This Row],[Total]]-VENTAS[[#This Row],[Comisión 10%]]-VENTAS[[#This Row],[Costo SIN Comision]]</f>
        <v>0</v>
      </c>
      <c r="M631" s="16"/>
    </row>
    <row r="632" ht="20" customHeight="1" spans="1:13">
      <c r="A632" s="10" t="s">
        <v>764</v>
      </c>
      <c r="B632" s="11" t="str">
        <f ca="1">IFERROR(VLOOKUP(VENTAS[[#This Row],[Código del producto Vendido]],STOCK[],25,FALSE),"-")</f>
        <v>-</v>
      </c>
      <c r="C632" s="11"/>
      <c r="D632" s="11"/>
      <c r="E632" s="11" t="s">
        <v>782</v>
      </c>
      <c r="F632" s="15" t="str">
        <f ca="1"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 ca="1">VENTAS[[#This Row],[Total]]-VENTAS[[#This Row],[Comisión 10%]]-VENTAS[[#This Row],[Costo SIN Comision]]</f>
        <v>0</v>
      </c>
      <c r="M632" s="16"/>
    </row>
    <row r="633" ht="20" customHeight="1" spans="1:13">
      <c r="A633" s="10" t="s">
        <v>764</v>
      </c>
      <c r="B633" s="11" t="str">
        <f ca="1">IFERROR(VLOOKUP(VENTAS[[#This Row],[Código del producto Vendido]],STOCK[],25,FALSE),"-")</f>
        <v>-</v>
      </c>
      <c r="C633" s="11"/>
      <c r="D633" s="11"/>
      <c r="E633" s="11" t="s">
        <v>462</v>
      </c>
      <c r="F633" s="15" t="str">
        <f ca="1"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 ca="1">VENTAS[[#This Row],[Total]]-VENTAS[[#This Row],[Comisión 10%]]-VENTAS[[#This Row],[Costo SIN Comision]]</f>
        <v>0</v>
      </c>
      <c r="M633" s="16"/>
    </row>
    <row r="634" ht="20" customHeight="1" spans="1:13">
      <c r="A634" s="10" t="s">
        <v>764</v>
      </c>
      <c r="B634" s="11" t="str">
        <f ca="1">IFERROR(VLOOKUP(VENTAS[[#This Row],[Código del producto Vendido]],STOCK[],25,FALSE),"-")</f>
        <v>-</v>
      </c>
      <c r="C634" s="11"/>
      <c r="D634" s="11"/>
      <c r="E634" s="11" t="s">
        <v>783</v>
      </c>
      <c r="F634" s="15" t="str">
        <f ca="1"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 ca="1">VENTAS[[#This Row],[Total]]-VENTAS[[#This Row],[Comisión 10%]]-VENTAS[[#This Row],[Costo SIN Comision]]</f>
        <v>0</v>
      </c>
      <c r="M634" s="16"/>
    </row>
    <row r="635" ht="20" customHeight="1" spans="1:13">
      <c r="A635" s="10" t="s">
        <v>764</v>
      </c>
      <c r="B635" s="11" t="str">
        <f ca="1">IFERROR(VLOOKUP(VENTAS[[#This Row],[Código del producto Vendido]],STOCK[],25,FALSE),"-")</f>
        <v>-</v>
      </c>
      <c r="C635" s="11"/>
      <c r="D635" s="11"/>
      <c r="E635" s="11" t="s">
        <v>784</v>
      </c>
      <c r="F635" s="15" t="str">
        <f ca="1"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 ca="1">VENTAS[[#This Row],[Total]]-VENTAS[[#This Row],[Comisión 10%]]-VENTAS[[#This Row],[Costo SIN Comision]]</f>
        <v>0</v>
      </c>
      <c r="M635" s="16"/>
    </row>
    <row r="636" ht="20" customHeight="1" spans="1:13">
      <c r="A636" s="10" t="s">
        <v>764</v>
      </c>
      <c r="B636" s="11" t="str">
        <f ca="1">IFERROR(VLOOKUP(VENTAS[[#This Row],[Código del producto Vendido]],STOCK[],25,FALSE),"-")</f>
        <v>-</v>
      </c>
      <c r="C636" s="11"/>
      <c r="D636" s="11"/>
      <c r="E636" s="11" t="s">
        <v>785</v>
      </c>
      <c r="F636" s="15" t="str">
        <f ca="1"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 ca="1">VENTAS[[#This Row],[Total]]-VENTAS[[#This Row],[Comisión 10%]]-VENTAS[[#This Row],[Costo SIN Comision]]</f>
        <v>0</v>
      </c>
      <c r="M636" s="16"/>
    </row>
    <row r="637" ht="20" customHeight="1" spans="1:13">
      <c r="A637" s="10" t="s">
        <v>764</v>
      </c>
      <c r="B637" s="11" t="str">
        <f ca="1">IFERROR(VLOOKUP(VENTAS[[#This Row],[Código del producto Vendido]],STOCK[],25,FALSE),"-")</f>
        <v>-</v>
      </c>
      <c r="C637" s="11" t="s">
        <v>786</v>
      </c>
      <c r="D637" s="11" t="s">
        <v>787</v>
      </c>
      <c r="E637" s="11" t="s">
        <v>788</v>
      </c>
      <c r="F637" s="15" t="str">
        <f ca="1"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 ca="1">VENTAS[[#This Row],[Total]]-VENTAS[[#This Row],[Comisión 10%]]-VENTAS[[#This Row],[Costo SIN Comision]]</f>
        <v>-4</v>
      </c>
      <c r="M637" s="16"/>
    </row>
    <row r="638" ht="20" customHeight="1" spans="1:13">
      <c r="A638" s="10" t="s">
        <v>764</v>
      </c>
      <c r="B638" s="11" t="str">
        <f ca="1">IFERROR(VLOOKUP(VENTAS[[#This Row],[Código del producto Vendido]],STOCK[],25,FALSE),"-")</f>
        <v>-</v>
      </c>
      <c r="C638" s="11"/>
      <c r="D638" s="11" t="s">
        <v>789</v>
      </c>
      <c r="E638" s="11" t="s">
        <v>790</v>
      </c>
      <c r="F638" s="15" t="str">
        <f ca="1"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 ca="1">VENTAS[[#This Row],[Total]]-VENTAS[[#This Row],[Comisión 10%]]-VENTAS[[#This Row],[Costo SIN Comision]]</f>
        <v>0</v>
      </c>
      <c r="M638" s="16"/>
    </row>
    <row r="639" ht="20" customHeight="1" spans="1:13">
      <c r="A639" s="10" t="s">
        <v>764</v>
      </c>
      <c r="B639" s="11" t="str">
        <f ca="1">IFERROR(VLOOKUP(VENTAS[[#This Row],[Código del producto Vendido]],STOCK[],25,FALSE),"-")</f>
        <v>-</v>
      </c>
      <c r="C639" s="11"/>
      <c r="D639" s="11" t="s">
        <v>791</v>
      </c>
      <c r="E639" s="11" t="s">
        <v>792</v>
      </c>
      <c r="F639" s="15" t="str">
        <f ca="1"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 ca="1">VENTAS[[#This Row],[Total]]-VENTAS[[#This Row],[Comisión 10%]]-VENTAS[[#This Row],[Costo SIN Comision]]</f>
        <v>-2.5</v>
      </c>
      <c r="M639" s="16"/>
    </row>
    <row r="640" ht="20" customHeight="1" spans="1:13">
      <c r="A640" s="10" t="s">
        <v>764</v>
      </c>
      <c r="B640" s="11" t="str">
        <f ca="1">IFERROR(VLOOKUP(VENTAS[[#This Row],[Código del producto Vendido]],STOCK[],25,FALSE),"-")</f>
        <v>-</v>
      </c>
      <c r="C640" s="11"/>
      <c r="D640" s="11" t="s">
        <v>766</v>
      </c>
      <c r="E640" s="11" t="s">
        <v>793</v>
      </c>
      <c r="F640" s="15" t="str">
        <f ca="1"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 ca="1">VENTAS[[#This Row],[Total]]-VENTAS[[#This Row],[Comisión 10%]]-VENTAS[[#This Row],[Costo SIN Comision]]</f>
        <v>-2.8</v>
      </c>
      <c r="M640" s="16"/>
    </row>
    <row r="641" ht="20" customHeight="1" spans="1:13">
      <c r="A641" s="10" t="s">
        <v>764</v>
      </c>
      <c r="B641" s="11" t="str">
        <f ca="1">IFERROR(VLOOKUP(VENTAS[[#This Row],[Código del producto Vendido]],STOCK[],25,FALSE),"-")</f>
        <v>-</v>
      </c>
      <c r="C641" s="11"/>
      <c r="D641" s="11" t="s">
        <v>791</v>
      </c>
      <c r="E641" s="11" t="s">
        <v>794</v>
      </c>
      <c r="F641" s="15" t="str">
        <f ca="1"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 ca="1">VENTAS[[#This Row],[Total]]-VENTAS[[#This Row],[Comisión 10%]]-VENTAS[[#This Row],[Costo SIN Comision]]</f>
        <v>-1.3</v>
      </c>
      <c r="M641" s="16"/>
    </row>
    <row r="642" ht="20" customHeight="1" spans="1:13">
      <c r="A642" s="10" t="s">
        <v>764</v>
      </c>
      <c r="B642" s="11" t="str">
        <f ca="1">IFERROR(VLOOKUP(VENTAS[[#This Row],[Código del producto Vendido]],STOCK[],25,FALSE),"-")</f>
        <v>-</v>
      </c>
      <c r="C642" s="11"/>
      <c r="D642" s="11" t="s">
        <v>791</v>
      </c>
      <c r="E642" s="11" t="s">
        <v>795</v>
      </c>
      <c r="F642" s="15" t="str">
        <f ca="1"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 ca="1">VENTAS[[#This Row],[Total]]-VENTAS[[#This Row],[Comisión 10%]]-VENTAS[[#This Row],[Costo SIN Comision]]</f>
        <v>-1.3</v>
      </c>
      <c r="M642" s="16"/>
    </row>
    <row r="643" ht="20" customHeight="1" spans="1:13">
      <c r="A643" s="10" t="s">
        <v>764</v>
      </c>
      <c r="B643" s="11" t="str">
        <f ca="1">IFERROR(VLOOKUP(VENTAS[[#This Row],[Código del producto Vendido]],STOCK[],25,FALSE),"-")</f>
        <v>-</v>
      </c>
      <c r="C643" s="11"/>
      <c r="D643" s="11" t="s">
        <v>791</v>
      </c>
      <c r="E643" s="11" t="s">
        <v>796</v>
      </c>
      <c r="F643" s="15" t="str">
        <f ca="1"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 ca="1">VENTAS[[#This Row],[Total]]-VENTAS[[#This Row],[Comisión 10%]]-VENTAS[[#This Row],[Costo SIN Comision]]</f>
        <v>-1.2</v>
      </c>
      <c r="M643" s="16"/>
    </row>
    <row r="644" ht="20" customHeight="1" spans="1:13">
      <c r="A644" s="10" t="s">
        <v>764</v>
      </c>
      <c r="B644" s="11" t="str">
        <f ca="1">IFERROR(VLOOKUP(VENTAS[[#This Row],[Código del producto Vendido]],STOCK[],25,FALSE),"-")</f>
        <v>-</v>
      </c>
      <c r="C644" s="11"/>
      <c r="D644" s="11" t="s">
        <v>791</v>
      </c>
      <c r="E644" s="11" t="s">
        <v>797</v>
      </c>
      <c r="F644" s="15" t="str">
        <f ca="1">IFERROR(VLOOKUP(VENTAS[[#This Row],[Código del producto Vendido]],STOCK[],5,FALSE),"-")</f>
        <v>-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4" s="16">
        <f ca="1">VENTAS[[#This Row],[Total]]-VENTAS[[#This Row],[Comisión 10%]]-VENTAS[[#This Row],[Costo SIN Comision]]</f>
        <v>-1.2</v>
      </c>
      <c r="M644" s="16"/>
    </row>
    <row r="645" ht="20" customHeight="1" spans="1:13">
      <c r="A645" s="10" t="s">
        <v>764</v>
      </c>
      <c r="B645" s="11" t="str">
        <f ca="1">IFERROR(VLOOKUP(VENTAS[[#This Row],[Código del producto Vendido]],STOCK[],25,FALSE),"-")</f>
        <v>-</v>
      </c>
      <c r="C645" s="11"/>
      <c r="D645" s="11"/>
      <c r="E645" s="11" t="s">
        <v>798</v>
      </c>
      <c r="F645" s="15" t="str">
        <f ca="1"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 ca="1">VENTAS[[#This Row],[Total]]-VENTAS[[#This Row],[Comisión 10%]]-VENTAS[[#This Row],[Costo SIN Comision]]</f>
        <v>0</v>
      </c>
      <c r="M645" s="16"/>
    </row>
    <row r="646" ht="20" customHeight="1" spans="1:13">
      <c r="A646" s="10" t="s">
        <v>764</v>
      </c>
      <c r="B646" s="11" t="str">
        <f ca="1">IFERROR(VLOOKUP(VENTAS[[#This Row],[Código del producto Vendido]],STOCK[],25,FALSE),"-")</f>
        <v>-</v>
      </c>
      <c r="C646" s="11"/>
      <c r="D646" s="11"/>
      <c r="E646" s="11" t="s">
        <v>799</v>
      </c>
      <c r="F646" s="15" t="str">
        <f ca="1"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 ca="1">VENTAS[[#This Row],[Total]]-VENTAS[[#This Row],[Comisión 10%]]-VENTAS[[#This Row],[Costo SIN Comision]]</f>
        <v>0</v>
      </c>
      <c r="M646" s="16"/>
    </row>
    <row r="647" ht="20" customHeight="1" spans="1:13">
      <c r="A647" s="10" t="s">
        <v>764</v>
      </c>
      <c r="B647" s="11" t="str">
        <f ca="1">IFERROR(VLOOKUP(VENTAS[[#This Row],[Código del producto Vendido]],STOCK[],25,FALSE),"-")</f>
        <v>-</v>
      </c>
      <c r="C647" s="11"/>
      <c r="D647" s="11" t="s">
        <v>800</v>
      </c>
      <c r="E647" s="11" t="s">
        <v>801</v>
      </c>
      <c r="F647" s="15" t="str">
        <f ca="1"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 ca="1">VENTAS[[#This Row],[Total]]-VENTAS[[#This Row],[Comisión 10%]]-VENTAS[[#This Row],[Costo SIN Comision]]</f>
        <v>-3.5</v>
      </c>
      <c r="M647" s="16"/>
    </row>
    <row r="648" ht="20" customHeight="1" spans="1:13">
      <c r="A648" s="10" t="s">
        <v>764</v>
      </c>
      <c r="B648" s="11" t="str">
        <f ca="1">IFERROR(VLOOKUP(VENTAS[[#This Row],[Código del producto Vendido]],STOCK[],25,FALSE),"-")</f>
        <v>-</v>
      </c>
      <c r="C648" s="11"/>
      <c r="D648" s="11"/>
      <c r="E648" s="11" t="s">
        <v>802</v>
      </c>
      <c r="F648" s="15" t="str">
        <f ca="1"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 ca="1">VENTAS[[#This Row],[Total]]-VENTAS[[#This Row],[Comisión 10%]]-VENTAS[[#This Row],[Costo SIN Comision]]</f>
        <v>0</v>
      </c>
      <c r="M648" s="16"/>
    </row>
    <row r="649" ht="20" customHeight="1" spans="1:13">
      <c r="A649" s="10" t="s">
        <v>764</v>
      </c>
      <c r="B649" s="11" t="str">
        <f ca="1">IFERROR(VLOOKUP(VENTAS[[#This Row],[Código del producto Vendido]],STOCK[],25,FALSE),"-")</f>
        <v>-</v>
      </c>
      <c r="C649" s="11"/>
      <c r="D649" s="11"/>
      <c r="E649" s="11" t="s">
        <v>803</v>
      </c>
      <c r="F649" s="15" t="str">
        <f ca="1"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 ca="1">VENTAS[[#This Row],[Total]]-VENTAS[[#This Row],[Comisión 10%]]-VENTAS[[#This Row],[Costo SIN Comision]]</f>
        <v>0</v>
      </c>
      <c r="M649" s="16"/>
    </row>
    <row r="650" ht="20" customHeight="1" spans="1:13">
      <c r="A650" s="10" t="s">
        <v>764</v>
      </c>
      <c r="B650" s="11" t="str">
        <f ca="1">IFERROR(VLOOKUP(VENTAS[[#This Row],[Código del producto Vendido]],STOCK[],25,FALSE),"-")</f>
        <v>-</v>
      </c>
      <c r="C650" s="11"/>
      <c r="D650" s="11"/>
      <c r="E650" s="11" t="s">
        <v>804</v>
      </c>
      <c r="F650" s="15" t="str">
        <f ca="1"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 ca="1">VENTAS[[#This Row],[Total]]-VENTAS[[#This Row],[Comisión 10%]]-VENTAS[[#This Row],[Costo SIN Comision]]</f>
        <v>0</v>
      </c>
      <c r="M650" s="16"/>
    </row>
    <row r="651" ht="20" customHeight="1" spans="1:13">
      <c r="A651" s="10" t="s">
        <v>764</v>
      </c>
      <c r="B651" s="11" t="str">
        <f ca="1">IFERROR(VLOOKUP(VENTAS[[#This Row],[Código del producto Vendido]],STOCK[],25,FALSE),"-")</f>
        <v>-</v>
      </c>
      <c r="C651" s="11"/>
      <c r="D651" s="11"/>
      <c r="E651" s="11" t="s">
        <v>805</v>
      </c>
      <c r="F651" s="15" t="str">
        <f ca="1"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 ca="1">VENTAS[[#This Row],[Total]]-VENTAS[[#This Row],[Comisión 10%]]-VENTAS[[#This Row],[Costo SIN Comision]]</f>
        <v>0</v>
      </c>
      <c r="M651" s="16"/>
    </row>
    <row r="652" ht="20" customHeight="1" spans="1:13">
      <c r="A652" s="10" t="s">
        <v>764</v>
      </c>
      <c r="B652" s="11" t="str">
        <f ca="1">IFERROR(VLOOKUP(VENTAS[[#This Row],[Código del producto Vendido]],STOCK[],25,FALSE),"-")</f>
        <v>-</v>
      </c>
      <c r="C652" s="11"/>
      <c r="D652" s="11"/>
      <c r="E652" s="11" t="s">
        <v>806</v>
      </c>
      <c r="F652" s="15" t="str">
        <f ca="1"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 ca="1">VENTAS[[#This Row],[Total]]-VENTAS[[#This Row],[Comisión 10%]]-VENTAS[[#This Row],[Costo SIN Comision]]</f>
        <v>0</v>
      </c>
      <c r="M652" s="16"/>
    </row>
    <row r="653" ht="20" customHeight="1" spans="1:13">
      <c r="A653" s="10" t="s">
        <v>764</v>
      </c>
      <c r="B653" s="11" t="str">
        <f ca="1">IFERROR(VLOOKUP(VENTAS[[#This Row],[Código del producto Vendido]],STOCK[],25,FALSE),"-")</f>
        <v>-</v>
      </c>
      <c r="C653" s="11"/>
      <c r="D653" s="11" t="s">
        <v>791</v>
      </c>
      <c r="E653" s="11" t="s">
        <v>807</v>
      </c>
      <c r="F653" s="15" t="str">
        <f ca="1"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 ca="1">VENTAS[[#This Row],[Total]]-VENTAS[[#This Row],[Comisión 10%]]-VENTAS[[#This Row],[Costo SIN Comision]]</f>
        <v>-1.3</v>
      </c>
      <c r="M653" s="16"/>
    </row>
    <row r="654" ht="20" customHeight="1" spans="1:13">
      <c r="A654" s="10" t="s">
        <v>764</v>
      </c>
      <c r="B654" s="11" t="str">
        <f ca="1">IFERROR(VLOOKUP(VENTAS[[#This Row],[Código del producto Vendido]],STOCK[],25,FALSE),"-")</f>
        <v>-</v>
      </c>
      <c r="C654" s="11"/>
      <c r="D654" s="11"/>
      <c r="E654" s="11" t="s">
        <v>808</v>
      </c>
      <c r="F654" s="15" t="str">
        <f ca="1"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 ca="1">VENTAS[[#This Row],[Total]]-VENTAS[[#This Row],[Comisión 10%]]-VENTAS[[#This Row],[Costo SIN Comision]]</f>
        <v>0</v>
      </c>
      <c r="M654" s="16"/>
    </row>
    <row r="655" ht="20" customHeight="1" spans="1:13">
      <c r="A655" s="10" t="s">
        <v>764</v>
      </c>
      <c r="B655" s="11" t="str">
        <f ca="1">IFERROR(VLOOKUP(VENTAS[[#This Row],[Código del producto Vendido]],STOCK[],25,FALSE),"-")</f>
        <v>-</v>
      </c>
      <c r="C655" s="11"/>
      <c r="D655" s="11"/>
      <c r="E655" s="11" t="s">
        <v>809</v>
      </c>
      <c r="F655" s="15" t="str">
        <f ca="1"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 ca="1">VENTAS[[#This Row],[Total]]-VENTAS[[#This Row],[Comisión 10%]]-VENTAS[[#This Row],[Costo SIN Comision]]</f>
        <v>0</v>
      </c>
      <c r="M655" s="16"/>
    </row>
    <row r="656" ht="20" customHeight="1" spans="1:13">
      <c r="A656" s="10" t="s">
        <v>764</v>
      </c>
      <c r="B656" s="11" t="str">
        <f ca="1">IFERROR(VLOOKUP(VENTAS[[#This Row],[Código del producto Vendido]],STOCK[],25,FALSE),"-")</f>
        <v>-</v>
      </c>
      <c r="C656" s="11"/>
      <c r="D656" s="11"/>
      <c r="E656" s="11" t="s">
        <v>810</v>
      </c>
      <c r="F656" s="15" t="str">
        <f ca="1">IFERROR(VLOOKUP(VENTAS[[#This Row],[Código del producto Vendido]],STOCK[],5,FALSE),"-")</f>
        <v>-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656" s="16">
        <f ca="1">VENTAS[[#This Row],[Total]]-VENTAS[[#This Row],[Comisión 10%]]-VENTAS[[#This Row],[Costo SIN Comision]]</f>
        <v>0</v>
      </c>
      <c r="M656" s="16"/>
    </row>
    <row r="657" ht="20" customHeight="1" spans="1:13">
      <c r="A657" s="10" t="s">
        <v>764</v>
      </c>
      <c r="B657" s="11" t="str">
        <f ca="1">IFERROR(VLOOKUP(VENTAS[[#This Row],[Código del producto Vendido]],STOCK[],25,FALSE),"-")</f>
        <v>-</v>
      </c>
      <c r="C657" s="11"/>
      <c r="D657" s="11"/>
      <c r="E657" s="11" t="s">
        <v>811</v>
      </c>
      <c r="F657" s="15" t="str">
        <f ca="1"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 ca="1">VENTAS[[#This Row],[Total]]-VENTAS[[#This Row],[Comisión 10%]]-VENTAS[[#This Row],[Costo SIN Comision]]</f>
        <v>0</v>
      </c>
      <c r="M657" s="16"/>
    </row>
    <row r="658" ht="20" customHeight="1" spans="1:13">
      <c r="A658" s="10" t="s">
        <v>764</v>
      </c>
      <c r="B658" s="11" t="str">
        <f ca="1">IFERROR(VLOOKUP(VENTAS[[#This Row],[Código del producto Vendido]],STOCK[],25,FALSE),"-")</f>
        <v>-</v>
      </c>
      <c r="C658" s="11"/>
      <c r="D658" s="11"/>
      <c r="E658" s="11" t="s">
        <v>812</v>
      </c>
      <c r="F658" s="15" t="str">
        <f ca="1"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 ca="1">VENTAS[[#This Row],[Total]]-VENTAS[[#This Row],[Comisión 10%]]-VENTAS[[#This Row],[Costo SIN Comision]]</f>
        <v>0</v>
      </c>
      <c r="M658" s="16"/>
    </row>
    <row r="659" ht="20" customHeight="1" spans="1:13">
      <c r="A659" s="10" t="s">
        <v>764</v>
      </c>
      <c r="B659" s="11" t="str">
        <f ca="1">IFERROR(VLOOKUP(VENTAS[[#This Row],[Código del producto Vendido]],STOCK[],25,FALSE),"-")</f>
        <v>-</v>
      </c>
      <c r="C659" s="11"/>
      <c r="D659" s="11" t="s">
        <v>766</v>
      </c>
      <c r="E659" s="11" t="s">
        <v>812</v>
      </c>
      <c r="F659" s="15" t="str">
        <f ca="1"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 ca="1">VENTAS[[#This Row],[Total]]-VENTAS[[#This Row],[Comisión 10%]]-VENTAS[[#This Row],[Costo SIN Comision]]</f>
        <v>-3</v>
      </c>
      <c r="M659" s="16"/>
    </row>
    <row r="660" ht="20" customHeight="1" spans="1:13">
      <c r="A660" s="10" t="s">
        <v>764</v>
      </c>
      <c r="B660" s="11" t="str">
        <f ca="1">IFERROR(VLOOKUP(VENTAS[[#This Row],[Código del producto Vendido]],STOCK[],25,FALSE),"-")</f>
        <v>-</v>
      </c>
      <c r="C660" s="11"/>
      <c r="D660" s="11"/>
      <c r="E660" s="11" t="s">
        <v>803</v>
      </c>
      <c r="F660" s="15" t="str">
        <f ca="1"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 ca="1"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 ca="1">IFERROR(VLOOKUP(VENTAS[[#This Row],[Código del producto Vendido]],STOCK[],25,FALSE),"-")</f>
        <v>-</v>
      </c>
      <c r="C661" s="11"/>
      <c r="D661" s="11"/>
      <c r="E661" s="11" t="s">
        <v>813</v>
      </c>
      <c r="F661" s="15" t="str">
        <f ca="1"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 ca="1"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 ca="1">IFERROR(VLOOKUP(VENTAS[[#This Row],[Código del producto Vendido]],STOCK[],25,FALSE),"-")</f>
        <v>-</v>
      </c>
      <c r="C662" s="11"/>
      <c r="D662" s="11"/>
      <c r="E662" s="11" t="s">
        <v>814</v>
      </c>
      <c r="F662" s="15" t="str">
        <f ca="1"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 ca="1"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 ca="1">IFERROR(VLOOKUP(VENTAS[[#This Row],[Código del producto Vendido]],STOCK[],25,FALSE),"-")</f>
        <v>-</v>
      </c>
      <c r="C663" s="11"/>
      <c r="D663" s="11" t="s">
        <v>663</v>
      </c>
      <c r="E663" s="11" t="s">
        <v>815</v>
      </c>
      <c r="F663" s="15" t="str">
        <f ca="1"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 ca="1"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 ca="1">IFERROR(VLOOKUP(VENTAS[[#This Row],[Código del producto Vendido]],STOCK[],25,FALSE),"-")</f>
        <v>-</v>
      </c>
      <c r="C664" s="11"/>
      <c r="D664" s="11" t="s">
        <v>791</v>
      </c>
      <c r="E664" s="11" t="s">
        <v>816</v>
      </c>
      <c r="F664" s="15" t="str">
        <f ca="1"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 ca="1"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 ca="1">IFERROR(VLOOKUP(VENTAS[[#This Row],[Código del producto Vendido]],STOCK[],25,FALSE),"-")</f>
        <v>-</v>
      </c>
      <c r="C665" s="11"/>
      <c r="D665" s="11" t="s">
        <v>432</v>
      </c>
      <c r="E665" s="11" t="s">
        <v>817</v>
      </c>
      <c r="F665" s="15" t="str">
        <f ca="1"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 ca="1"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 ca="1">IFERROR(VLOOKUP(VENTAS[[#This Row],[Código del producto Vendido]],STOCK[],25,FALSE),"-")</f>
        <v>-</v>
      </c>
      <c r="C666" s="11"/>
      <c r="D666" s="11" t="s">
        <v>432</v>
      </c>
      <c r="E666" s="11" t="s">
        <v>818</v>
      </c>
      <c r="F666" s="15" t="str">
        <f ca="1"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 ca="1"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 ca="1">IFERROR(VLOOKUP(VENTAS[[#This Row],[Código del producto Vendido]],STOCK[],25,FALSE),"-")</f>
        <v>-</v>
      </c>
      <c r="C667" s="11"/>
      <c r="D667" s="11" t="s">
        <v>432</v>
      </c>
      <c r="E667" s="11" t="s">
        <v>819</v>
      </c>
      <c r="F667" s="15" t="str">
        <f ca="1"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 ca="1"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 ca="1">IFERROR(VLOOKUP(VENTAS[[#This Row],[Código del producto Vendido]],STOCK[],25,FALSE),"-")</f>
        <v>-</v>
      </c>
      <c r="C668" s="11"/>
      <c r="D668" s="11" t="s">
        <v>432</v>
      </c>
      <c r="E668" s="11" t="s">
        <v>820</v>
      </c>
      <c r="F668" s="15" t="str">
        <f ca="1"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 ca="1"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 ca="1">IFERROR(VLOOKUP(VENTAS[[#This Row],[Código del producto Vendido]],STOCK[],25,FALSE),"-")</f>
        <v>-</v>
      </c>
      <c r="C669" s="11"/>
      <c r="D669" s="11" t="s">
        <v>432</v>
      </c>
      <c r="E669" s="11" t="s">
        <v>658</v>
      </c>
      <c r="F669" s="15" t="str">
        <f ca="1"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 ca="1"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 ca="1">IFERROR(VLOOKUP(VENTAS[[#This Row],[Código del producto Vendido]],STOCK[],25,FALSE),"-")</f>
        <v>-</v>
      </c>
      <c r="C670" s="11"/>
      <c r="D670" s="11"/>
      <c r="E670" s="11" t="s">
        <v>821</v>
      </c>
      <c r="F670" s="15" t="str">
        <f ca="1"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 ca="1"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 ca="1">IFERROR(VLOOKUP(VENTAS[[#This Row],[Código del producto Vendido]],STOCK[],25,FALSE),"-")</f>
        <v>-</v>
      </c>
      <c r="C671" s="11"/>
      <c r="D671" s="11"/>
      <c r="E671" s="11" t="s">
        <v>822</v>
      </c>
      <c r="F671" s="15" t="str">
        <f ca="1"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 ca="1">VENTAS[[#This Row],[Total]]-VENTAS[[#This Row],[Comisión 10%]]-VENTAS[[#This Row],[Costo SIN Comision]]</f>
        <v>0</v>
      </c>
      <c r="M671" s="16"/>
    </row>
    <row r="672" ht="20" customHeight="1" spans="1:13">
      <c r="A672" s="10" t="s">
        <v>764</v>
      </c>
      <c r="B672" s="11" t="str">
        <f ca="1">IFERROR(VLOOKUP(VENTAS[[#This Row],[Código del producto Vendido]],STOCK[],25,FALSE),"-")</f>
        <v>-</v>
      </c>
      <c r="C672" s="11" t="s">
        <v>823</v>
      </c>
      <c r="D672" s="11"/>
      <c r="E672" s="11" t="s">
        <v>427</v>
      </c>
      <c r="F672" s="15" t="str">
        <f ca="1"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 ca="1"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 ca="1">IFERROR(VLOOKUP(VENTAS[[#This Row],[Código del producto Vendido]],STOCK[],25,FALSE),"-")</f>
        <v>-</v>
      </c>
      <c r="C673" s="11" t="s">
        <v>824</v>
      </c>
      <c r="D673" s="11"/>
      <c r="E673" s="11" t="s">
        <v>825</v>
      </c>
      <c r="F673" s="15" t="str">
        <f ca="1"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 ca="1">VENTAS[[#This Row],[Total]]-VENTAS[[#This Row],[Comisión 10%]]-VENTAS[[#This Row],[Costo SIN Comision]]</f>
        <v>0</v>
      </c>
      <c r="M673" s="16"/>
    </row>
    <row r="674" ht="20" customHeight="1" spans="1:13">
      <c r="A674" s="10" t="s">
        <v>826</v>
      </c>
      <c r="B674" s="11" t="str">
        <f ca="1">IFERROR(VLOOKUP(VENTAS[[#This Row],[Código del producto Vendido]],STOCK[],25,FALSE),"-")</f>
        <v>-</v>
      </c>
      <c r="C674" s="11"/>
      <c r="D674" s="11"/>
      <c r="E674" s="11" t="s">
        <v>827</v>
      </c>
      <c r="F674" s="15" t="str">
        <f ca="1"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 ca="1">VENTAS[[#This Row],[Total]]-VENTAS[[#This Row],[Comisión 10%]]-VENTAS[[#This Row],[Costo SIN Comision]]</f>
        <v>0</v>
      </c>
      <c r="M674" s="16"/>
    </row>
    <row r="675" ht="20" customHeight="1" spans="1:13">
      <c r="A675" s="10" t="s">
        <v>826</v>
      </c>
      <c r="B675" s="11" t="str">
        <f ca="1">IFERROR(VLOOKUP(VENTAS[[#This Row],[Código del producto Vendido]],STOCK[],25,FALSE),"-")</f>
        <v>-</v>
      </c>
      <c r="C675" s="11"/>
      <c r="D675" s="11"/>
      <c r="E675" s="11" t="s">
        <v>828</v>
      </c>
      <c r="F675" s="15" t="str">
        <f ca="1"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 ca="1">VENTAS[[#This Row],[Total]]-VENTAS[[#This Row],[Comisión 10%]]-VENTAS[[#This Row],[Costo SIN Comision]]</f>
        <v>0</v>
      </c>
      <c r="M675" s="16"/>
    </row>
    <row r="676" ht="20" customHeight="1" spans="1:13">
      <c r="A676" s="10" t="s">
        <v>826</v>
      </c>
      <c r="B676" s="11" t="str">
        <f ca="1">IFERROR(VLOOKUP(VENTAS[[#This Row],[Código del producto Vendido]],STOCK[],25,FALSE),"-")</f>
        <v>-</v>
      </c>
      <c r="C676" s="11"/>
      <c r="D676" s="11"/>
      <c r="E676" s="11" t="s">
        <v>829</v>
      </c>
      <c r="F676" s="15" t="str">
        <f ca="1"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 ca="1"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 ca="1">IFERROR(VLOOKUP(VENTAS[[#This Row],[Código del producto Vendido]],STOCK[],25,FALSE),"-")</f>
        <v>-</v>
      </c>
      <c r="C677" s="11"/>
      <c r="D677" s="11" t="s">
        <v>791</v>
      </c>
      <c r="E677" s="11" t="s">
        <v>830</v>
      </c>
      <c r="F677" s="15" t="str">
        <f ca="1"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 ca="1"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 ca="1">IFERROR(VLOOKUP(VENTAS[[#This Row],[Código del producto Vendido]],STOCK[],25,FALSE),"-")</f>
        <v>-</v>
      </c>
      <c r="C678" s="11" t="s">
        <v>831</v>
      </c>
      <c r="D678" s="11"/>
      <c r="E678" s="11" t="s">
        <v>832</v>
      </c>
      <c r="F678" s="15" t="str">
        <f ca="1"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 ca="1"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 ca="1">IFERROR(VLOOKUP(VENTAS[[#This Row],[Código del producto Vendido]],STOCK[],25,FALSE),"-")</f>
        <v>-</v>
      </c>
      <c r="C679" s="11"/>
      <c r="D679" s="11"/>
      <c r="E679" s="11"/>
      <c r="F679" s="15" t="str">
        <f ca="1"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 ca="1"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 ca="1">IFERROR(VLOOKUP(VENTAS[[#This Row],[Código del producto Vendido]],STOCK[],25,FALSE),"-")</f>
        <v>-</v>
      </c>
      <c r="C680" s="11"/>
      <c r="D680" s="11"/>
      <c r="E680" s="11" t="s">
        <v>833</v>
      </c>
      <c r="F680" s="15" t="str">
        <f ca="1"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 ca="1"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 ca="1">IFERROR(VLOOKUP(VENTAS[[#This Row],[Código del producto Vendido]],STOCK[],25,FALSE),"-")</f>
        <v>-</v>
      </c>
      <c r="C681" s="11"/>
      <c r="D681" s="11"/>
      <c r="E681" s="11" t="s">
        <v>834</v>
      </c>
      <c r="F681" s="15" t="str">
        <f ca="1"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 ca="1">VENTAS[[#This Row],[Total]]-VENTAS[[#This Row],[Comisión 10%]]-VENTAS[[#This Row],[Costo SIN Comision]]</f>
        <v>0</v>
      </c>
      <c r="M681" s="16"/>
    </row>
    <row r="682" ht="20" customHeight="1" spans="1:13">
      <c r="A682" s="10" t="s">
        <v>699</v>
      </c>
      <c r="B682" s="11" t="str">
        <f ca="1">IFERROR(VLOOKUP(VENTAS[[#This Row],[Código del producto Vendido]],STOCK[],25,FALSE),"-")</f>
        <v>-</v>
      </c>
      <c r="C682" s="11"/>
      <c r="D682" s="11"/>
      <c r="E682" s="11" t="s">
        <v>476</v>
      </c>
      <c r="F682" s="15" t="str">
        <f ca="1"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 ca="1">VENTAS[[#This Row],[Total]]-VENTAS[[#This Row],[Comisión 10%]]-VENTAS[[#This Row],[Costo SIN Comision]]</f>
        <v>0</v>
      </c>
      <c r="M682" s="16"/>
    </row>
    <row r="683" ht="20" customHeight="1" spans="1:13">
      <c r="A683" s="10" t="s">
        <v>826</v>
      </c>
      <c r="B683" s="11" t="str">
        <f ca="1">IFERROR(VLOOKUP(VENTAS[[#This Row],[Código del producto Vendido]],STOCK[],25,FALSE),"-")</f>
        <v>-</v>
      </c>
      <c r="C683" s="11"/>
      <c r="D683" s="11"/>
      <c r="E683" s="11" t="s">
        <v>553</v>
      </c>
      <c r="F683" s="15" t="str">
        <f ca="1"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 ca="1"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 ca="1">IFERROR(VLOOKUP(VENTAS[[#This Row],[Código del producto Vendido]],STOCK[],25,FALSE),"-")</f>
        <v>-</v>
      </c>
      <c r="C684" s="11"/>
      <c r="D684" s="11"/>
      <c r="E684" s="11" t="s">
        <v>834</v>
      </c>
      <c r="F684" s="15" t="str">
        <f ca="1"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 ca="1">VENTAS[[#This Row],[Total]]-VENTAS[[#This Row],[Comisión 10%]]-VENTAS[[#This Row],[Costo SIN Comision]]</f>
        <v>0</v>
      </c>
      <c r="M684" s="16"/>
    </row>
    <row r="685" ht="20" customHeight="1" spans="1:13">
      <c r="A685" s="10" t="s">
        <v>699</v>
      </c>
      <c r="B685" s="11" t="str">
        <f ca="1">IFERROR(VLOOKUP(VENTAS[[#This Row],[Código del producto Vendido]],STOCK[],25,FALSE),"-")</f>
        <v>-</v>
      </c>
      <c r="C685" s="11"/>
      <c r="D685" s="11"/>
      <c r="E685" s="11" t="s">
        <v>835</v>
      </c>
      <c r="F685" s="15" t="str">
        <f ca="1"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 ca="1"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 t="str">
        <f ca="1">IFERROR(VLOOKUP(VENTAS[[#This Row],[Código del producto Vendido]],STOCK[],25,FALSE),"-")</f>
        <v>-</v>
      </c>
      <c r="C686" s="11"/>
      <c r="D686" s="11"/>
      <c r="E686" s="11" t="s">
        <v>448</v>
      </c>
      <c r="F686" s="15" t="str">
        <f ca="1">IFERROR(VLOOKUP(VENTAS[[#This Row],[Código del producto Vendido]],STOCK[],5,FALSE),"-")</f>
        <v>-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86" s="16">
        <f ca="1">VENTAS[[#This Row],[Total]]-VENTAS[[#This Row],[Comisión 10%]]-VENTAS[[#This Row],[Costo SIN Comision]]</f>
        <v>0</v>
      </c>
      <c r="M686" s="16"/>
    </row>
    <row r="687" ht="20" customHeight="1" spans="1:13">
      <c r="A687" s="10"/>
      <c r="B687" s="11" t="str">
        <f ca="1">IFERROR(VLOOKUP(VENTAS[[#This Row],[Código del producto Vendido]],STOCK[],25,FALSE),"-")</f>
        <v>-</v>
      </c>
      <c r="C687" s="11"/>
      <c r="D687" s="11"/>
      <c r="E687" s="11" t="s">
        <v>836</v>
      </c>
      <c r="F687" s="15" t="str">
        <f ca="1"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 ca="1"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 ca="1">IFERROR(VLOOKUP(VENTAS[[#This Row],[Código del producto Vendido]],STOCK[],25,FALSE),"-")</f>
        <v>-</v>
      </c>
      <c r="C688" s="11"/>
      <c r="D688" s="11"/>
      <c r="E688" s="11" t="s">
        <v>837</v>
      </c>
      <c r="F688" s="15" t="str">
        <f ca="1"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 ca="1">VENTAS[[#This Row],[Total]]-VENTAS[[#This Row],[Comisión 10%]]-VENTAS[[#This Row],[Costo SIN Comision]]</f>
        <v>0</v>
      </c>
      <c r="M688" s="16"/>
    </row>
    <row r="689" ht="20" customHeight="1" spans="1:13">
      <c r="A689" s="10" t="s">
        <v>826</v>
      </c>
      <c r="B689" s="11" t="str">
        <f ca="1">IFERROR(VLOOKUP(VENTAS[[#This Row],[Código del producto Vendido]],STOCK[],25,FALSE),"-")</f>
        <v>-</v>
      </c>
      <c r="C689" s="11"/>
      <c r="D689" s="11"/>
      <c r="E689" s="11" t="s">
        <v>838</v>
      </c>
      <c r="F689" s="15" t="str">
        <f ca="1"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 ca="1">VENTAS[[#This Row],[Total]]-VENTAS[[#This Row],[Comisión 10%]]-VENTAS[[#This Row],[Costo SIN Comision]]</f>
        <v>0</v>
      </c>
      <c r="M689" s="16"/>
    </row>
    <row r="690" ht="20" customHeight="1" spans="1:13">
      <c r="A690" s="10" t="s">
        <v>826</v>
      </c>
      <c r="B690" s="11" t="str">
        <f ca="1">IFERROR(VLOOKUP(VENTAS[[#This Row],[Código del producto Vendido]],STOCK[],25,FALSE),"-")</f>
        <v>-</v>
      </c>
      <c r="C690" s="11"/>
      <c r="D690" s="11"/>
      <c r="E690" s="11" t="s">
        <v>762</v>
      </c>
      <c r="F690" s="15" t="str">
        <f ca="1"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 ca="1"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 ca="1">IFERROR(VLOOKUP(VENTAS[[#This Row],[Código del producto Vendido]],STOCK[],25,FALSE),"-")</f>
        <v>-</v>
      </c>
      <c r="C691" s="11"/>
      <c r="D691" s="11"/>
      <c r="E691" s="11" t="s">
        <v>673</v>
      </c>
      <c r="F691" s="15" t="str">
        <f ca="1"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 ca="1">VENTAS[[#This Row],[Total]]-VENTAS[[#This Row],[Comisión 10%]]-VENTAS[[#This Row],[Costo SIN Comision]]</f>
        <v>0</v>
      </c>
      <c r="M691" s="16"/>
    </row>
    <row r="692" ht="20" customHeight="1" spans="1:13">
      <c r="A692" s="10" t="s">
        <v>826</v>
      </c>
      <c r="B692" s="11" t="str">
        <f ca="1">IFERROR(VLOOKUP(VENTAS[[#This Row],[Código del producto Vendido]],STOCK[],25,FALSE),"-")</f>
        <v>-</v>
      </c>
      <c r="C692" s="11"/>
      <c r="D692" s="11"/>
      <c r="E692" s="11" t="s">
        <v>839</v>
      </c>
      <c r="F692" s="15" t="str">
        <f ca="1"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 ca="1">VENTAS[[#This Row],[Total]]-VENTAS[[#This Row],[Comisión 10%]]-VENTAS[[#This Row],[Costo SIN Comision]]</f>
        <v>0</v>
      </c>
      <c r="M692" s="16"/>
    </row>
    <row r="693" ht="20" customHeight="1" spans="1:13">
      <c r="A693" s="10" t="s">
        <v>826</v>
      </c>
      <c r="B693" s="11" t="str">
        <f ca="1">IFERROR(VLOOKUP(VENTAS[[#This Row],[Código del producto Vendido]],STOCK[],25,FALSE),"-")</f>
        <v>-</v>
      </c>
      <c r="C693" s="11"/>
      <c r="D693" s="11"/>
      <c r="E693" s="11" t="s">
        <v>840</v>
      </c>
      <c r="F693" s="15" t="str">
        <f ca="1"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 ca="1"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 ca="1">IFERROR(VLOOKUP(VENTAS[[#This Row],[Código del producto Vendido]],STOCK[],25,FALSE),"-")</f>
        <v>-</v>
      </c>
      <c r="C694" s="11"/>
      <c r="D694" s="11"/>
      <c r="E694" s="11" t="s">
        <v>841</v>
      </c>
      <c r="F694" s="15" t="str">
        <f ca="1"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 ca="1"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 ca="1">IFERROR(VLOOKUP(VENTAS[[#This Row],[Código del producto Vendido]],STOCK[],25,FALSE),"-")</f>
        <v>-</v>
      </c>
      <c r="C695" s="11"/>
      <c r="D695" s="11"/>
      <c r="E695" s="11" t="s">
        <v>842</v>
      </c>
      <c r="F695" s="15" t="str">
        <f ca="1"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 ca="1"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 ca="1">IFERROR(VLOOKUP(VENTAS[[#This Row],[Código del producto Vendido]],STOCK[],25,FALSE),"-")</f>
        <v>-</v>
      </c>
      <c r="C696" s="11"/>
      <c r="D696" s="11"/>
      <c r="E696" s="11" t="s">
        <v>783</v>
      </c>
      <c r="F696" s="15" t="str">
        <f ca="1"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 ca="1"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 ca="1">IFERROR(VLOOKUP(VENTAS[[#This Row],[Código del producto Vendido]],STOCK[],25,FALSE),"-")</f>
        <v>-</v>
      </c>
      <c r="C697" s="11"/>
      <c r="D697" s="11"/>
      <c r="E697" s="11" t="s">
        <v>843</v>
      </c>
      <c r="F697" s="15" t="str">
        <f ca="1"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 ca="1"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 ca="1">IFERROR(VLOOKUP(VENTAS[[#This Row],[Código del producto Vendido]],STOCK[],25,FALSE),"-")</f>
        <v>-</v>
      </c>
      <c r="C698" s="11"/>
      <c r="D698" s="11"/>
      <c r="E698" s="11" t="s">
        <v>844</v>
      </c>
      <c r="F698" s="15" t="str">
        <f ca="1"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 ca="1"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 ca="1">IFERROR(VLOOKUP(VENTAS[[#This Row],[Código del producto Vendido]],STOCK[],25,FALSE),"-")</f>
        <v>-</v>
      </c>
      <c r="C699" s="11"/>
      <c r="D699" s="11"/>
      <c r="E699" s="11" t="s">
        <v>845</v>
      </c>
      <c r="F699" s="15" t="str">
        <f ca="1"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 ca="1"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 ca="1">IFERROR(VLOOKUP(VENTAS[[#This Row],[Código del producto Vendido]],STOCK[],25,FALSE),"-")</f>
        <v>-</v>
      </c>
      <c r="C700" s="11"/>
      <c r="D700" s="11"/>
      <c r="E700" s="11" t="s">
        <v>846</v>
      </c>
      <c r="F700" s="15" t="str">
        <f ca="1"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 ca="1"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 ca="1">IFERROR(VLOOKUP(VENTAS[[#This Row],[Código del producto Vendido]],STOCK[],25,FALSE),"-")</f>
        <v>-</v>
      </c>
      <c r="C701" s="11"/>
      <c r="D701" s="11"/>
      <c r="E701" s="11" t="s">
        <v>847</v>
      </c>
      <c r="F701" s="15" t="str">
        <f ca="1"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 ca="1"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 ca="1">IFERROR(VLOOKUP(VENTAS[[#This Row],[Código del producto Vendido]],STOCK[],25,FALSE),"-")</f>
        <v>-</v>
      </c>
      <c r="C702" s="11"/>
      <c r="D702" s="11"/>
      <c r="E702" s="11" t="s">
        <v>745</v>
      </c>
      <c r="F702" s="15" t="str">
        <f ca="1"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 ca="1"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 ca="1">IFERROR(VLOOKUP(VENTAS[[#This Row],[Código del producto Vendido]],STOCK[],25,FALSE),"-")</f>
        <v>-</v>
      </c>
      <c r="C703" s="11"/>
      <c r="D703" s="11" t="s">
        <v>848</v>
      </c>
      <c r="E703" s="11" t="s">
        <v>293</v>
      </c>
      <c r="F703" s="15" t="str">
        <f ca="1"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 ca="1"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 ca="1">IFERROR(VLOOKUP(VENTAS[[#This Row],[Código del producto Vendido]],STOCK[],25,FALSE),"-")</f>
        <v>-</v>
      </c>
      <c r="C704" s="11"/>
      <c r="D704" s="11" t="s">
        <v>800</v>
      </c>
      <c r="E704" s="11" t="s">
        <v>736</v>
      </c>
      <c r="F704" s="15" t="str">
        <f ca="1"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 ca="1"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 ca="1">IFERROR(VLOOKUP(VENTAS[[#This Row],[Código del producto Vendido]],STOCK[],25,FALSE),"-")</f>
        <v>-</v>
      </c>
      <c r="C705" s="11"/>
      <c r="D705" s="11" t="s">
        <v>663</v>
      </c>
      <c r="E705" s="11" t="s">
        <v>849</v>
      </c>
      <c r="F705" s="15" t="str">
        <f ca="1"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 ca="1"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 ca="1">IFERROR(VLOOKUP(VENTAS[[#This Row],[Código del producto Vendido]],STOCK[],25,FALSE),"-")</f>
        <v>-</v>
      </c>
      <c r="C706" s="11"/>
      <c r="D706" s="11"/>
      <c r="E706" s="11" t="s">
        <v>850</v>
      </c>
      <c r="F706" s="15" t="str">
        <f ca="1"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 ca="1"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 ca="1">IFERROR(VLOOKUP(VENTAS[[#This Row],[Código del producto Vendido]],STOCK[],25,FALSE),"-")</f>
        <v>-</v>
      </c>
      <c r="C707" s="11"/>
      <c r="D707" s="11"/>
      <c r="E707" s="11" t="s">
        <v>851</v>
      </c>
      <c r="F707" s="15" t="str">
        <f ca="1"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 ca="1">VENTAS[[#This Row],[Total]]-VENTAS[[#This Row],[Comisión 10%]]-VENTAS[[#This Row],[Costo SIN Comision]]</f>
        <v>0</v>
      </c>
      <c r="M707" s="16"/>
    </row>
    <row r="708" ht="20" customHeight="1" spans="1:13">
      <c r="A708" s="10" t="s">
        <v>826</v>
      </c>
      <c r="B708" s="11" t="str">
        <f ca="1">IFERROR(VLOOKUP(VENTAS[[#This Row],[Código del producto Vendido]],STOCK[],25,FALSE),"-")</f>
        <v>-</v>
      </c>
      <c r="C708" s="11"/>
      <c r="D708" s="11"/>
      <c r="E708" s="11" t="s">
        <v>852</v>
      </c>
      <c r="F708" s="15" t="str">
        <f ca="1"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 ca="1">VENTAS[[#This Row],[Total]]-VENTAS[[#This Row],[Comisión 10%]]-VENTAS[[#This Row],[Costo SIN Comision]]</f>
        <v>0</v>
      </c>
      <c r="M708" s="16"/>
    </row>
    <row r="709" ht="20" customHeight="1" spans="1:13">
      <c r="A709" s="10" t="s">
        <v>826</v>
      </c>
      <c r="B709" s="11" t="str">
        <f ca="1">IFERROR(VLOOKUP(VENTAS[[#This Row],[Código del producto Vendido]],STOCK[],25,FALSE),"-")</f>
        <v>-</v>
      </c>
      <c r="C709" s="11"/>
      <c r="D709" s="11"/>
      <c r="E709" s="11" t="s">
        <v>188</v>
      </c>
      <c r="F709" s="15" t="str">
        <f ca="1"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 ca="1">VENTAS[[#This Row],[Total]]-VENTAS[[#This Row],[Comisión 10%]]-VENTAS[[#This Row],[Costo SIN Comision]]</f>
        <v>0</v>
      </c>
      <c r="M709" s="16"/>
    </row>
    <row r="710" ht="20" customHeight="1" spans="1:13">
      <c r="A710" s="10" t="s">
        <v>826</v>
      </c>
      <c r="B710" s="11" t="str">
        <f ca="1">IFERROR(VLOOKUP(VENTAS[[#This Row],[Código del producto Vendido]],STOCK[],25,FALSE),"-")</f>
        <v>-</v>
      </c>
      <c r="C710" s="11"/>
      <c r="D710" s="11"/>
      <c r="E710" s="11" t="s">
        <v>441</v>
      </c>
      <c r="F710" s="15" t="str">
        <f ca="1"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 ca="1">VENTAS[[#This Row],[Total]]-VENTAS[[#This Row],[Comisión 10%]]-VENTAS[[#This Row],[Costo SIN Comision]]</f>
        <v>0</v>
      </c>
      <c r="M710" s="16"/>
    </row>
    <row r="711" ht="20" customHeight="1" spans="1:13">
      <c r="A711" s="10" t="s">
        <v>826</v>
      </c>
      <c r="B711" s="11" t="str">
        <f ca="1">IFERROR(VLOOKUP(VENTAS[[#This Row],[Código del producto Vendido]],STOCK[],25,FALSE),"-")</f>
        <v>-</v>
      </c>
      <c r="C711" s="11"/>
      <c r="D711" s="11"/>
      <c r="E711" s="11" t="s">
        <v>495</v>
      </c>
      <c r="F711" s="15" t="str">
        <f ca="1"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 ca="1">VENTAS[[#This Row],[Total]]-VENTAS[[#This Row],[Comisión 10%]]-VENTAS[[#This Row],[Costo SIN Comision]]</f>
        <v>0</v>
      </c>
      <c r="M711" s="16"/>
    </row>
    <row r="712" ht="20" customHeight="1" spans="1:13">
      <c r="A712" s="10" t="s">
        <v>826</v>
      </c>
      <c r="B712" s="11" t="str">
        <f ca="1">IFERROR(VLOOKUP(VENTAS[[#This Row],[Código del producto Vendido]],STOCK[],25,FALSE),"-")</f>
        <v>-</v>
      </c>
      <c r="C712" s="11"/>
      <c r="D712" s="11"/>
      <c r="E712" s="11" t="s">
        <v>617</v>
      </c>
      <c r="F712" s="15" t="str">
        <f ca="1"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 ca="1">VENTAS[[#This Row],[Total]]-VENTAS[[#This Row],[Comisión 10%]]-VENTAS[[#This Row],[Costo SIN Comision]]</f>
        <v>0</v>
      </c>
      <c r="M712" s="16"/>
    </row>
    <row r="713" ht="20" customHeight="1" spans="1:13">
      <c r="A713" s="10" t="s">
        <v>826</v>
      </c>
      <c r="B713" s="11" t="str">
        <f ca="1">IFERROR(VLOOKUP(VENTAS[[#This Row],[Código del producto Vendido]],STOCK[],25,FALSE),"-")</f>
        <v>-</v>
      </c>
      <c r="C713" s="11"/>
      <c r="D713" s="11"/>
      <c r="E713" s="11" t="s">
        <v>853</v>
      </c>
      <c r="F713" s="15" t="str">
        <f ca="1"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 ca="1">VENTAS[[#This Row],[Total]]-VENTAS[[#This Row],[Comisión 10%]]-VENTAS[[#This Row],[Costo SIN Comision]]</f>
        <v>0</v>
      </c>
      <c r="M713" s="16"/>
    </row>
    <row r="714" ht="20" customHeight="1" spans="1:13">
      <c r="A714" s="10" t="s">
        <v>826</v>
      </c>
      <c r="B714" s="11" t="str">
        <f ca="1">IFERROR(VLOOKUP(VENTAS[[#This Row],[Código del producto Vendido]],STOCK[],25,FALSE),"-")</f>
        <v>-</v>
      </c>
      <c r="C714" s="11"/>
      <c r="D714" s="11"/>
      <c r="E714" s="11" t="s">
        <v>854</v>
      </c>
      <c r="F714" s="15" t="str">
        <f ca="1"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 ca="1">VENTAS[[#This Row],[Total]]-VENTAS[[#This Row],[Comisión 10%]]-VENTAS[[#This Row],[Costo SIN Comision]]</f>
        <v>0</v>
      </c>
      <c r="M714" s="16"/>
    </row>
    <row r="715" ht="20" customHeight="1" spans="1:13">
      <c r="A715" s="10" t="s">
        <v>826</v>
      </c>
      <c r="B715" s="11" t="str">
        <f ca="1">IFERROR(VLOOKUP(VENTAS[[#This Row],[Código del producto Vendido]],STOCK[],25,FALSE),"-")</f>
        <v>-</v>
      </c>
      <c r="C715" s="11"/>
      <c r="D715" s="11"/>
      <c r="E715" s="11" t="s">
        <v>855</v>
      </c>
      <c r="F715" s="15" t="str">
        <f ca="1"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 ca="1"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 ca="1">IFERROR(VLOOKUP(VENTAS[[#This Row],[Código del producto Vendido]],STOCK[],25,FALSE),"-")</f>
        <v>-</v>
      </c>
      <c r="C716" s="11"/>
      <c r="D716" s="11" t="s">
        <v>848</v>
      </c>
      <c r="E716" s="11" t="s">
        <v>856</v>
      </c>
      <c r="F716" s="15" t="str">
        <f ca="1"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 ca="1"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 ca="1">IFERROR(VLOOKUP(VENTAS[[#This Row],[Código del producto Vendido]],STOCK[],25,FALSE),"-")</f>
        <v>-</v>
      </c>
      <c r="C717" s="11" t="s">
        <v>857</v>
      </c>
      <c r="D717" s="11"/>
      <c r="E717" s="11" t="s">
        <v>781</v>
      </c>
      <c r="F717" s="15" t="str">
        <f ca="1"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 ca="1"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 ca="1">IFERROR(VLOOKUP(VENTAS[[#This Row],[Código del producto Vendido]],STOCK[],25,FALSE),"-")</f>
        <v>-</v>
      </c>
      <c r="C718" s="11"/>
      <c r="D718" s="11" t="s">
        <v>848</v>
      </c>
      <c r="E718" s="11" t="s">
        <v>858</v>
      </c>
      <c r="F718" s="15" t="str">
        <f ca="1"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 ca="1"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 ca="1">IFERROR(VLOOKUP(VENTAS[[#This Row],[Código del producto Vendido]],STOCK[],25,FALSE),"-")</f>
        <v>-</v>
      </c>
      <c r="C719" s="11"/>
      <c r="D719" s="11" t="s">
        <v>800</v>
      </c>
      <c r="E719" s="11" t="s">
        <v>859</v>
      </c>
      <c r="F719" s="15" t="str">
        <f ca="1"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 ca="1"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 ca="1">IFERROR(VLOOKUP(VENTAS[[#This Row],[Código del producto Vendido]],STOCK[],25,FALSE),"-")</f>
        <v>-</v>
      </c>
      <c r="C720" s="11"/>
      <c r="D720" s="11" t="s">
        <v>848</v>
      </c>
      <c r="E720" s="11" t="s">
        <v>860</v>
      </c>
      <c r="F720" s="15" t="str">
        <f ca="1"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 ca="1"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 ca="1">IFERROR(VLOOKUP(VENTAS[[#This Row],[Código del producto Vendido]],STOCK[],25,FALSE),"-")</f>
        <v>-</v>
      </c>
      <c r="C721" s="11"/>
      <c r="D721" s="11" t="s">
        <v>663</v>
      </c>
      <c r="E721" s="11" t="s">
        <v>861</v>
      </c>
      <c r="F721" s="15" t="str">
        <f ca="1"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 ca="1"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 ca="1">IFERROR(VLOOKUP(VENTAS[[#This Row],[Código del producto Vendido]],STOCK[],25,FALSE),"-")</f>
        <v>-</v>
      </c>
      <c r="C722" s="11" t="s">
        <v>857</v>
      </c>
      <c r="D722" s="11"/>
      <c r="E722" s="11" t="s">
        <v>862</v>
      </c>
      <c r="F722" s="15" t="str">
        <f ca="1"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 ca="1"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 ca="1">IFERROR(VLOOKUP(VENTAS[[#This Row],[Código del producto Vendido]],STOCK[],25,FALSE),"-")</f>
        <v>-</v>
      </c>
      <c r="C723" s="11"/>
      <c r="D723" s="11"/>
      <c r="E723" s="11"/>
      <c r="F723" s="15" t="str">
        <f ca="1"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 ca="1"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 ca="1">IFERROR(VLOOKUP(VENTAS[[#This Row],[Código del producto Vendido]],STOCK[],25,FALSE),"-")</f>
        <v>-</v>
      </c>
      <c r="C724" s="11" t="s">
        <v>863</v>
      </c>
      <c r="D724" s="11"/>
      <c r="E724" s="11" t="s">
        <v>864</v>
      </c>
      <c r="F724" s="15" t="str">
        <f ca="1"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 ca="1"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 ca="1">IFERROR(VLOOKUP(VENTAS[[#This Row],[Código del producto Vendido]],STOCK[],25,FALSE),"-")</f>
        <v>-</v>
      </c>
      <c r="C725" s="11"/>
      <c r="D725" s="11"/>
      <c r="E725" s="11" t="s">
        <v>865</v>
      </c>
      <c r="F725" s="15" t="str">
        <f ca="1"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 ca="1"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 t="str">
        <f ca="1">IFERROR(VLOOKUP(VENTAS[[#This Row],[Código del producto Vendido]],STOCK[],25,FALSE),"-")</f>
        <v>-</v>
      </c>
      <c r="C726" s="11"/>
      <c r="D726" s="11" t="s">
        <v>848</v>
      </c>
      <c r="E726" s="11" t="s">
        <v>576</v>
      </c>
      <c r="F726" s="15" t="str">
        <f ca="1">IFERROR(VLOOKUP(VENTAS[[#This Row],[Código del producto Vendido]],STOCK[],5,FALSE),"-")</f>
        <v>-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6" s="16">
        <f ca="1">VENTAS[[#This Row],[Total]]-VENTAS[[#This Row],[Comisión 10%]]-VENTAS[[#This Row],[Costo SIN Comision]]</f>
        <v>-3</v>
      </c>
      <c r="M726" s="16"/>
    </row>
    <row r="727" ht="20" customHeight="1" spans="1:13">
      <c r="A727" s="10">
        <v>45324</v>
      </c>
      <c r="B727" s="11" t="str">
        <f ca="1">IFERROR(VLOOKUP(VENTAS[[#This Row],[Código del producto Vendido]],STOCK[],25,FALSE),"-")</f>
        <v>-</v>
      </c>
      <c r="C727" s="11"/>
      <c r="D727" s="11" t="s">
        <v>791</v>
      </c>
      <c r="E727" s="11" t="s">
        <v>821</v>
      </c>
      <c r="F727" s="15" t="str">
        <f ca="1"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 ca="1"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 ca="1">IFERROR(VLOOKUP(VENTAS[[#This Row],[Código del producto Vendido]],STOCK[],25,FALSE),"-")</f>
        <v>-</v>
      </c>
      <c r="C728" s="11" t="s">
        <v>866</v>
      </c>
      <c r="D728" s="11"/>
      <c r="E728" s="11" t="s">
        <v>867</v>
      </c>
      <c r="F728" s="15" t="str">
        <f ca="1"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 ca="1"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 ca="1">IFERROR(VLOOKUP(VENTAS[[#This Row],[Código del producto Vendido]],STOCK[],25,FALSE),"-")</f>
        <v>-</v>
      </c>
      <c r="C729" s="11" t="s">
        <v>866</v>
      </c>
      <c r="D729" s="11"/>
      <c r="E729" s="11" t="s">
        <v>868</v>
      </c>
      <c r="F729" s="15" t="str">
        <f ca="1"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 ca="1"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 ca="1">IFERROR(VLOOKUP(VENTAS[[#This Row],[Código del producto Vendido]],STOCK[],25,FALSE),"-")</f>
        <v>-</v>
      </c>
      <c r="C730" s="11" t="s">
        <v>857</v>
      </c>
      <c r="D730" s="11"/>
      <c r="E730" s="11" t="s">
        <v>869</v>
      </c>
      <c r="F730" s="15" t="str">
        <f ca="1"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 ca="1"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 ca="1">IFERROR(VLOOKUP(VENTAS[[#This Row],[Código del producto Vendido]],STOCK[],25,FALSE),"-")</f>
        <v>-</v>
      </c>
      <c r="C731" s="11"/>
      <c r="D731" s="11"/>
      <c r="E731" s="11" t="s">
        <v>870</v>
      </c>
      <c r="F731" s="15" t="str">
        <f ca="1"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 ca="1">VENTAS[[#This Row],[Total]]-VENTAS[[#This Row],[Comisión 10%]]-VENTAS[[#This Row],[Costo SIN Comision]]</f>
        <v>0</v>
      </c>
      <c r="M731" s="16"/>
    </row>
    <row r="732" ht="20" customHeight="1" spans="1:13">
      <c r="A732" s="10" t="s">
        <v>826</v>
      </c>
      <c r="B732" s="11" t="str">
        <f ca="1">IFERROR(VLOOKUP(VENTAS[[#This Row],[Código del producto Vendido]],STOCK[],25,FALSE),"-")</f>
        <v>-</v>
      </c>
      <c r="C732" s="11"/>
      <c r="D732" s="11"/>
      <c r="E732" s="11" t="s">
        <v>871</v>
      </c>
      <c r="F732" s="15" t="str">
        <f ca="1">IFERROR(VLOOKUP(VENTAS[[#This Row],[Código del producto Vendido]],STOCK[],5,FALSE),"-")</f>
        <v>-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732" s="16">
        <f ca="1">VENTAS[[#This Row],[Total]]-VENTAS[[#This Row],[Comisión 10%]]-VENTAS[[#This Row],[Costo SIN Comision]]</f>
        <v>0</v>
      </c>
      <c r="M732" s="16"/>
    </row>
    <row r="733" ht="20" customHeight="1" spans="1:13">
      <c r="A733" s="10"/>
      <c r="B733" s="11" t="str">
        <f ca="1">IFERROR(VLOOKUP(VENTAS[[#This Row],[Código del producto Vendido]],STOCK[],25,FALSE),"-")</f>
        <v>-</v>
      </c>
      <c r="C733" s="11" t="s">
        <v>872</v>
      </c>
      <c r="D733" s="11"/>
      <c r="E733" s="11" t="s">
        <v>873</v>
      </c>
      <c r="F733" s="15" t="str">
        <f ca="1"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 ca="1"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292</v>
      </c>
      <c r="D734" s="11"/>
      <c r="E734" s="11" t="s">
        <v>874</v>
      </c>
      <c r="F734" s="15" t="str">
        <f ca="1"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 ca="1"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875</v>
      </c>
      <c r="F735" s="15" t="str">
        <f ca="1"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 ca="1"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857</v>
      </c>
      <c r="D736" s="11"/>
      <c r="E736" s="11" t="s">
        <v>876</v>
      </c>
      <c r="F736" s="15" t="str">
        <f ca="1"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 ca="1"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857</v>
      </c>
      <c r="D737" s="11"/>
      <c r="E737" s="11" t="s">
        <v>877</v>
      </c>
      <c r="F737" s="15" t="str">
        <f ca="1"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 ca="1"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800</v>
      </c>
      <c r="E738" s="11" t="s">
        <v>878</v>
      </c>
      <c r="F738" s="15" t="str">
        <f ca="1"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 ca="1">VENTAS[[#This Row],[Total]]-VENTAS[[#This Row],[Comisión 10%]]-VENTAS[[#This Row],[Costo SIN Comision]]</f>
        <v>-3</v>
      </c>
      <c r="M738" s="16"/>
    </row>
    <row r="739" ht="20" customHeight="1" spans="1:13">
      <c r="A739" s="10" t="s">
        <v>826</v>
      </c>
      <c r="B739" s="11"/>
      <c r="C739" s="11"/>
      <c r="D739" s="11"/>
      <c r="E739" s="11" t="s">
        <v>675</v>
      </c>
      <c r="F739" s="15" t="str">
        <f ca="1"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 ca="1"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879</v>
      </c>
      <c r="F740" s="15" t="str">
        <f ca="1"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 ca="1"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880</v>
      </c>
      <c r="F741" s="15" t="str">
        <f ca="1">IFERROR(VLOOKUP(VENTAS[[#This Row],[Código del producto Vendido]],STOCK[],5,FALSE),"-")</f>
        <v>-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1" s="16">
        <f ca="1">VENTAS[[#This Row],[Total]]-VENTAS[[#This Row],[Comisión 10%]]-VENTAS[[#This Row],[Costo SIN Comision]]</f>
        <v>0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881</v>
      </c>
      <c r="F742" s="15" t="str">
        <f ca="1"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 ca="1"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875</v>
      </c>
      <c r="F743" s="15" t="str">
        <f ca="1"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 ca="1"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432</v>
      </c>
      <c r="E744" s="11" t="s">
        <v>881</v>
      </c>
      <c r="F744" s="15" t="str">
        <f ca="1"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 ca="1"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432</v>
      </c>
      <c r="E745" s="11" t="s">
        <v>882</v>
      </c>
      <c r="F745" s="15" t="str">
        <f ca="1"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 ca="1"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349</v>
      </c>
      <c r="D746" s="11"/>
      <c r="E746" s="11" t="s">
        <v>812</v>
      </c>
      <c r="F746" s="15" t="str">
        <f ca="1"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 ca="1">VENTAS[[#This Row],[Total]]-VENTAS[[#This Row],[Comisión 10%]]-VENTAS[[#This Row],[Costo SIN Comision]]</f>
        <v>0</v>
      </c>
      <c r="M746" s="16"/>
    </row>
    <row r="747" ht="20" customHeight="1" spans="1:13">
      <c r="A747" s="10" t="s">
        <v>826</v>
      </c>
      <c r="B747" s="11"/>
      <c r="C747" s="11"/>
      <c r="D747" s="11"/>
      <c r="E747" s="11" t="s">
        <v>561</v>
      </c>
      <c r="F747" s="15" t="str">
        <f ca="1"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 ca="1"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883</v>
      </c>
      <c r="D748" s="11"/>
      <c r="E748" s="11" t="s">
        <v>884</v>
      </c>
      <c r="F748" s="15" t="str">
        <f ca="1"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 ca="1"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885</v>
      </c>
      <c r="D749" s="11"/>
      <c r="E749" s="11" t="s">
        <v>830</v>
      </c>
      <c r="F749" s="15" t="str">
        <f ca="1"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 ca="1"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885</v>
      </c>
      <c r="D750" s="11"/>
      <c r="E750" s="11" t="s">
        <v>851</v>
      </c>
      <c r="F750" s="15" t="str">
        <f ca="1"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 ca="1"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885</v>
      </c>
      <c r="D751" s="11"/>
      <c r="E751" s="11" t="s">
        <v>886</v>
      </c>
      <c r="F751" s="15" t="str">
        <f ca="1"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 ca="1"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857</v>
      </c>
      <c r="D752" s="11"/>
      <c r="E752" s="11" t="s">
        <v>887</v>
      </c>
      <c r="F752" s="15" t="str">
        <f ca="1"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 ca="1"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789</v>
      </c>
      <c r="D753" s="11"/>
      <c r="E753" s="11" t="s">
        <v>888</v>
      </c>
      <c r="F753" s="15" t="str">
        <f ca="1"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 ca="1"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880</v>
      </c>
      <c r="F754" s="15" t="str">
        <f ca="1">IFERROR(VLOOKUP(VENTAS[[#This Row],[Código del producto Vendido]],STOCK[],5,FALSE),"-")</f>
        <v>-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54" s="16">
        <f ca="1">VENTAS[[#This Row],[Total]]-VENTAS[[#This Row],[Comisión 10%]]-VENTAS[[#This Row],[Costo SIN Comision]]</f>
        <v>0</v>
      </c>
      <c r="M754" s="16"/>
    </row>
    <row r="755" ht="20" customHeight="1" spans="1:13">
      <c r="A755" s="10">
        <v>45343</v>
      </c>
      <c r="B755" s="11"/>
      <c r="C755" s="11" t="s">
        <v>889</v>
      </c>
      <c r="D755" s="11"/>
      <c r="E755" s="11" t="s">
        <v>890</v>
      </c>
      <c r="F755" s="15" t="str">
        <f ca="1"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 ca="1"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 ca="1"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 ca="1"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891</v>
      </c>
      <c r="F757" s="15" t="str">
        <f ca="1"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 ca="1"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821</v>
      </c>
      <c r="F758" s="15" t="str">
        <f ca="1"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 ca="1"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830</v>
      </c>
      <c r="F759" s="15" t="str">
        <f ca="1"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 ca="1"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892</v>
      </c>
      <c r="F760" s="15" t="str">
        <f ca="1"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 ca="1"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301</v>
      </c>
      <c r="D761" s="11" t="s">
        <v>663</v>
      </c>
      <c r="E761" s="11" t="s">
        <v>893</v>
      </c>
      <c r="F761" s="15" t="str">
        <f ca="1"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 ca="1"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676</v>
      </c>
      <c r="D762" s="11" t="s">
        <v>663</v>
      </c>
      <c r="E762" s="11" t="s">
        <v>894</v>
      </c>
      <c r="F762" s="15" t="str">
        <f ca="1"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 ca="1"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872</v>
      </c>
      <c r="D763" s="11"/>
      <c r="E763" s="11" t="s">
        <v>812</v>
      </c>
      <c r="F763" s="15" t="str">
        <f ca="1"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 ca="1"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872</v>
      </c>
      <c r="D764" s="11"/>
      <c r="E764" s="11" t="s">
        <v>895</v>
      </c>
      <c r="F764" s="15" t="str">
        <f ca="1"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 ca="1"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878</v>
      </c>
      <c r="F765" s="15" t="str">
        <f ca="1"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 ca="1"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432</v>
      </c>
      <c r="E766" s="11" t="s">
        <v>896</v>
      </c>
      <c r="F766" s="15" t="str">
        <f ca="1"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 ca="1"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897</v>
      </c>
      <c r="D767" s="11"/>
      <c r="E767" s="11" t="s">
        <v>678</v>
      </c>
      <c r="F767" s="15" t="str">
        <f ca="1"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 ca="1"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898</v>
      </c>
      <c r="D768" s="11"/>
      <c r="E768" s="11"/>
      <c r="F768" s="15" t="str">
        <f ca="1"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 ca="1"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857</v>
      </c>
      <c r="D769" s="11"/>
      <c r="E769" s="11" t="s">
        <v>899</v>
      </c>
      <c r="F769" s="15" t="str">
        <f ca="1"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 ca="1"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900</v>
      </c>
      <c r="D770" s="11"/>
      <c r="E770" s="11" t="s">
        <v>901</v>
      </c>
      <c r="F770" s="15" t="str">
        <f ca="1"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 ca="1"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902</v>
      </c>
      <c r="D771" s="11"/>
      <c r="E771" s="11" t="s">
        <v>581</v>
      </c>
      <c r="F771" s="15" t="str">
        <f ca="1"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 ca="1"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900</v>
      </c>
      <c r="D772" s="11"/>
      <c r="E772" s="11" t="s">
        <v>903</v>
      </c>
      <c r="F772" s="15" t="str">
        <f ca="1"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 ca="1"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900</v>
      </c>
      <c r="D773" s="11"/>
      <c r="E773" s="11" t="s">
        <v>904</v>
      </c>
      <c r="F773" s="15" t="str">
        <f ca="1">IFERROR(VLOOKUP(VENTAS[[#This Row],[Código del producto Vendido]],STOCK[],5,FALSE),"-")</f>
        <v>-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73" s="16">
        <f ca="1">VENTAS[[#This Row],[Total]]-VENTAS[[#This Row],[Comisión 10%]]-VENTAS[[#This Row],[Costo SIN Comision]]</f>
        <v>0</v>
      </c>
      <c r="M773" s="16"/>
    </row>
    <row r="774" ht="20" customHeight="1" spans="1:13">
      <c r="A774" s="10">
        <v>45359</v>
      </c>
      <c r="B774" s="11"/>
      <c r="C774" s="11" t="s">
        <v>432</v>
      </c>
      <c r="D774" s="11"/>
      <c r="E774" s="11" t="s">
        <v>905</v>
      </c>
      <c r="F774" s="15" t="str">
        <f ca="1"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 ca="1"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432</v>
      </c>
      <c r="D775" s="11"/>
      <c r="E775" s="11" t="s">
        <v>906</v>
      </c>
      <c r="F775" s="15" t="str">
        <f ca="1"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 ca="1"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699</v>
      </c>
      <c r="D776" s="11"/>
      <c r="E776" s="11" t="s">
        <v>891</v>
      </c>
      <c r="F776" s="15" t="str">
        <f ca="1"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 ca="1"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907</v>
      </c>
      <c r="D777" s="11"/>
      <c r="E777" s="11" t="s">
        <v>908</v>
      </c>
      <c r="F777" s="15" t="str">
        <f ca="1"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 ca="1"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907</v>
      </c>
      <c r="D778" s="11"/>
      <c r="E778" s="11" t="s">
        <v>909</v>
      </c>
      <c r="F778" s="15" t="str">
        <f ca="1"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 ca="1"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910</v>
      </c>
      <c r="F779" s="15" t="str">
        <f ca="1">IFERROR(VLOOKUP(VENTAS[[#This Row],[Código del producto Vendido]],STOCK[],5,FALSE),"-")</f>
        <v>-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64</v>
      </c>
      <c r="L779" s="16">
        <f ca="1">VENTAS[[#This Row],[Total]]-VENTAS[[#This Row],[Comisión 10%]]-VENTAS[[#This Row],[Costo SIN Comision]]</f>
        <v>0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911</v>
      </c>
      <c r="F780" s="15" t="str">
        <f ca="1"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 ca="1"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912</v>
      </c>
      <c r="F781" s="15" t="str">
        <f ca="1"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 ca="1"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913</v>
      </c>
      <c r="E782" s="11" t="s">
        <v>914</v>
      </c>
      <c r="F782" s="15" t="str">
        <f ca="1"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 ca="1"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913</v>
      </c>
      <c r="E783" s="11" t="s">
        <v>912</v>
      </c>
      <c r="F783" s="15" t="str">
        <f ca="1"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 ca="1"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913</v>
      </c>
      <c r="E784" s="11" t="s">
        <v>878</v>
      </c>
      <c r="F784" s="15" t="str">
        <f ca="1"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 ca="1"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915</v>
      </c>
      <c r="F785" s="15" t="str">
        <f ca="1">IFERROR(VLOOKUP(VENTAS[[#This Row],[Código del producto Vendido]],STOCK[],5,FALSE),"-")</f>
        <v>-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85" s="16">
        <f ca="1">VENTAS[[#This Row],[Total]]-VENTAS[[#This Row],[Comisión 10%]]-VENTAS[[#This Row],[Costo SIN Comision]]</f>
        <v>0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684</v>
      </c>
      <c r="F786" s="15" t="str">
        <f ca="1"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 ca="1"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916</v>
      </c>
      <c r="F787" s="15" t="str">
        <f ca="1">IFERROR(VLOOKUP(VENTAS[[#This Row],[Código del producto Vendido]],STOCK[],5,FALSE),"-")</f>
        <v>-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7" s="16">
        <f ca="1">VENTAS[[#This Row],[Total]]-VENTAS[[#This Row],[Comisión 10%]]-VENTAS[[#This Row],[Costo SIN Comision]]</f>
        <v>0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917</v>
      </c>
      <c r="F788" s="15" t="str">
        <f ca="1"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 ca="1"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918</v>
      </c>
      <c r="F789" s="15" t="str">
        <f ca="1"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 ca="1">VENTAS[[#This Row],[Total]]-VENTAS[[#This Row],[Comisión 10%]]-VENTAS[[#This Row],[Costo SIN Comision]]</f>
        <v>0</v>
      </c>
      <c r="M789" s="16" t="s">
        <v>919</v>
      </c>
    </row>
    <row r="790" ht="20" customHeight="1" spans="1:13">
      <c r="A790" s="11"/>
      <c r="B790" s="11"/>
      <c r="C790" s="11" t="s">
        <v>292</v>
      </c>
      <c r="D790" s="11"/>
      <c r="E790" s="11" t="s">
        <v>920</v>
      </c>
      <c r="F790" s="15" t="str">
        <f ca="1"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 ca="1"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921</v>
      </c>
      <c r="F791" s="15" t="str">
        <f ca="1"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 ca="1"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865</v>
      </c>
      <c r="F792" s="15" t="str">
        <f ca="1"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 ca="1"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922</v>
      </c>
      <c r="F793" s="15" t="str">
        <f ca="1"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 ca="1"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913</v>
      </c>
      <c r="E794" s="11" t="s">
        <v>875</v>
      </c>
      <c r="F794" s="15" t="str">
        <f ca="1"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 ca="1"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913</v>
      </c>
      <c r="E795" s="11" t="s">
        <v>520</v>
      </c>
      <c r="F795" s="15" t="str">
        <f ca="1">IFERROR(VLOOKUP(VENTAS[[#This Row],[Código del producto Vendido]],STOCK[],5,FALSE),"-")</f>
        <v>-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95" s="16">
        <f ca="1">VENTAS[[#This Row],[Total]]-VENTAS[[#This Row],[Comisión 10%]]-VENTAS[[#This Row],[Costo SIN Comision]]</f>
        <v>-0.5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923</v>
      </c>
      <c r="F796" s="15" t="str">
        <f ca="1"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 ca="1">VENTAS[[#This Row],[Total]]-VENTAS[[#This Row],[Comisión 10%]]-VENTAS[[#This Row],[Costo SIN Comision]]</f>
        <v>0</v>
      </c>
      <c r="M796" s="16" t="s">
        <v>924</v>
      </c>
    </row>
    <row r="797" ht="20" customHeight="1" spans="1:13">
      <c r="A797" s="10">
        <v>45367</v>
      </c>
      <c r="B797" s="11"/>
      <c r="C797" s="11"/>
      <c r="D797" s="11" t="s">
        <v>800</v>
      </c>
      <c r="E797" s="11" t="s">
        <v>925</v>
      </c>
      <c r="F797" s="15" t="str">
        <f ca="1"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 ca="1"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926</v>
      </c>
      <c r="D798" s="11" t="s">
        <v>432</v>
      </c>
      <c r="E798" s="11" t="s">
        <v>927</v>
      </c>
      <c r="F798" s="15" t="str">
        <f ca="1"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 ca="1"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928</v>
      </c>
      <c r="D799" s="11"/>
      <c r="E799" s="11" t="s">
        <v>929</v>
      </c>
      <c r="F799" s="15" t="str">
        <f ca="1"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 ca="1"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907</v>
      </c>
      <c r="D800" s="11"/>
      <c r="E800" s="11" t="s">
        <v>930</v>
      </c>
      <c r="F800" s="15" t="str">
        <f ca="1"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 ca="1"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928</v>
      </c>
      <c r="D801" s="11"/>
      <c r="E801" s="11" t="s">
        <v>886</v>
      </c>
      <c r="F801" s="15" t="str">
        <f ca="1"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 ca="1"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913</v>
      </c>
      <c r="E802" s="11" t="s">
        <v>931</v>
      </c>
      <c r="F802" s="15" t="str">
        <f ca="1"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 ca="1"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913</v>
      </c>
      <c r="E803" s="11" t="s">
        <v>932</v>
      </c>
      <c r="F803" s="15" t="str">
        <f ca="1"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 ca="1"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907</v>
      </c>
      <c r="D804" s="11"/>
      <c r="E804" s="11" t="s">
        <v>933</v>
      </c>
      <c r="F804" s="15" t="str">
        <f ca="1"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 ca="1"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913</v>
      </c>
      <c r="E805" s="11" t="s">
        <v>934</v>
      </c>
      <c r="F805" s="15" t="str">
        <f ca="1"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 ca="1"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935</v>
      </c>
      <c r="F806" s="15" t="str">
        <f ca="1">IFERROR(VLOOKUP(VENTAS[[#This Row],[Código del producto Vendido]],STOCK[],5,FALSE),"-")</f>
        <v>-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6" s="16">
        <f ca="1">VENTAS[[#This Row],[Total]]-VENTAS[[#This Row],[Comisión 10%]]-VENTAS[[#This Row],[Costo SIN Comision]]</f>
        <v>0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533</v>
      </c>
      <c r="F807" s="15" t="str">
        <f ca="1"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 ca="1"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936</v>
      </c>
      <c r="F808" s="15" t="str">
        <f ca="1"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 ca="1"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240</v>
      </c>
      <c r="F809" s="15" t="str">
        <f ca="1"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 ca="1"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937</v>
      </c>
      <c r="F810" s="15" t="str">
        <f ca="1">IFERROR(VLOOKUP(VENTAS[[#This Row],[Código del producto Vendido]],STOCK[],5,FALSE),"-")</f>
        <v>-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10" s="16">
        <f ca="1">VENTAS[[#This Row],[Total]]-VENTAS[[#This Row],[Comisión 10%]]-VENTAS[[#This Row],[Costo SIN Comision]]</f>
        <v>0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938</v>
      </c>
      <c r="F811" s="15" t="str">
        <f ca="1"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 ca="1"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913</v>
      </c>
      <c r="E812" s="11" t="s">
        <v>938</v>
      </c>
      <c r="F812" s="15" t="str">
        <f ca="1"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 ca="1"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939</v>
      </c>
      <c r="F813" s="15" t="str">
        <f ca="1"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 ca="1"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432</v>
      </c>
      <c r="E814" s="11" t="s">
        <v>940</v>
      </c>
      <c r="F814" s="15" t="str">
        <f ca="1"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 ca="1"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913</v>
      </c>
      <c r="E815" s="11" t="s">
        <v>941</v>
      </c>
      <c r="F815" s="15" t="str">
        <f ca="1"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 ca="1"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913</v>
      </c>
      <c r="E816" s="11" t="s">
        <v>942</v>
      </c>
      <c r="F816" s="15" t="str">
        <f ca="1"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 ca="1"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913</v>
      </c>
      <c r="E817" s="11" t="s">
        <v>870</v>
      </c>
      <c r="F817" s="15" t="str">
        <f ca="1"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 ca="1"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619</v>
      </c>
      <c r="F818" s="15" t="str">
        <f ca="1"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 ca="1"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907</v>
      </c>
      <c r="D819" s="11"/>
      <c r="E819" s="11" t="s">
        <v>920</v>
      </c>
      <c r="F819" s="15" t="str">
        <f ca="1"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 ca="1"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943</v>
      </c>
      <c r="F820" s="15" t="str">
        <f ca="1"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 ca="1"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944</v>
      </c>
      <c r="F821" s="15" t="str">
        <f ca="1"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 ca="1"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874</v>
      </c>
      <c r="F822" s="15" t="str">
        <f ca="1"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 ca="1"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913</v>
      </c>
      <c r="E823" s="11" t="s">
        <v>169</v>
      </c>
      <c r="F823" s="15" t="str">
        <f ca="1"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 ca="1"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913</v>
      </c>
      <c r="E824" s="11" t="s">
        <v>945</v>
      </c>
      <c r="F824" s="15" t="str">
        <f ca="1"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 ca="1"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913</v>
      </c>
      <c r="E825" s="11" t="s">
        <v>946</v>
      </c>
      <c r="F825" s="15" t="str">
        <f ca="1"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 ca="1">VENTAS[[#This Row],[Total]]-VENTAS[[#This Row],[Comisión 10%]]-VENTAS[[#This Row],[Costo SIN Comision]]</f>
        <v>-1.2</v>
      </c>
      <c r="M825" s="16"/>
    </row>
    <row r="826" ht="20" customHeight="1" spans="1:13">
      <c r="A826" s="10" t="s">
        <v>826</v>
      </c>
      <c r="B826" s="11"/>
      <c r="C826" s="11" t="s">
        <v>947</v>
      </c>
      <c r="D826" s="11"/>
      <c r="E826" s="11" t="s">
        <v>948</v>
      </c>
      <c r="F826" s="15" t="str">
        <f ca="1">IFERROR(VLOOKUP(VENTAS[[#This Row],[Código del producto Vendido]],STOCK[],5,FALSE),"-")</f>
        <v>-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26" s="16">
        <f ca="1">VENTAS[[#This Row],[Total]]-VENTAS[[#This Row],[Comisión 10%]]-VENTAS[[#This Row],[Costo SIN Comision]]</f>
        <v>0</v>
      </c>
      <c r="M826" s="16"/>
    </row>
    <row r="827" ht="20" customHeight="1" spans="1:13">
      <c r="A827" s="10" t="s">
        <v>826</v>
      </c>
      <c r="B827" s="11"/>
      <c r="C827" s="11"/>
      <c r="D827" s="11"/>
      <c r="E827" s="11" t="s">
        <v>813</v>
      </c>
      <c r="F827" s="15" t="str">
        <f ca="1"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 ca="1">VENTAS[[#This Row],[Total]]-VENTAS[[#This Row],[Comisión 10%]]-VENTAS[[#This Row],[Costo SIN Comision]]</f>
        <v>0</v>
      </c>
      <c r="M827" s="16"/>
    </row>
    <row r="828" ht="20" customHeight="1" spans="1:13">
      <c r="A828" s="10" t="s">
        <v>826</v>
      </c>
      <c r="B828" s="11"/>
      <c r="C828" s="11"/>
      <c r="D828" s="11"/>
      <c r="E828" s="11" t="s">
        <v>949</v>
      </c>
      <c r="F828" s="15" t="str">
        <f ca="1"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 ca="1"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 ca="1"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 ca="1"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950</v>
      </c>
      <c r="D830" s="11" t="s">
        <v>913</v>
      </c>
      <c r="E830" s="11" t="s">
        <v>951</v>
      </c>
      <c r="F830" s="15" t="str">
        <f ca="1"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 ca="1">VENTAS[[#This Row],[Total]]-VENTAS[[#This Row],[Comisión 10%]]-VENTAS[[#This Row],[Costo SIN Comision]]</f>
        <v>-1.7</v>
      </c>
      <c r="M830" s="16"/>
    </row>
    <row r="831" ht="20" customHeight="1" spans="1:13">
      <c r="A831" s="10" t="s">
        <v>826</v>
      </c>
      <c r="B831" s="11"/>
      <c r="C831" s="11"/>
      <c r="D831" s="11"/>
      <c r="E831" s="11" t="s">
        <v>952</v>
      </c>
      <c r="F831" s="15" t="str">
        <f ca="1"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 ca="1">VENTAS[[#This Row],[Total]]-VENTAS[[#This Row],[Comisión 10%]]-VENTAS[[#This Row],[Costo SIN Comision]]</f>
        <v>0</v>
      </c>
      <c r="M831" s="16"/>
    </row>
    <row r="832" ht="20" customHeight="1" spans="1:13">
      <c r="A832" s="10" t="s">
        <v>826</v>
      </c>
      <c r="B832" s="11"/>
      <c r="C832" s="11"/>
      <c r="D832" s="11"/>
      <c r="E832" s="11" t="s">
        <v>953</v>
      </c>
      <c r="F832" s="15" t="str">
        <f ca="1"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 ca="1"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950</v>
      </c>
      <c r="D833" s="11" t="s">
        <v>913</v>
      </c>
      <c r="E833" s="11" t="s">
        <v>954</v>
      </c>
      <c r="F833" s="15" t="str">
        <f ca="1"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 ca="1"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950</v>
      </c>
      <c r="D834" s="11" t="s">
        <v>913</v>
      </c>
      <c r="E834" s="11" t="s">
        <v>540</v>
      </c>
      <c r="F834" s="15" t="str">
        <f ca="1"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 ca="1"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950</v>
      </c>
      <c r="D835" s="11" t="s">
        <v>913</v>
      </c>
      <c r="E835" s="11" t="s">
        <v>661</v>
      </c>
      <c r="F835" s="15" t="str">
        <f ca="1"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 ca="1"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950</v>
      </c>
      <c r="D836" s="11" t="s">
        <v>913</v>
      </c>
      <c r="E836" s="11" t="s">
        <v>955</v>
      </c>
      <c r="F836" s="15" t="str">
        <f ca="1"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 ca="1"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913</v>
      </c>
      <c r="E837" s="11" t="s">
        <v>956</v>
      </c>
      <c r="F837" s="15" t="str">
        <f ca="1"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 ca="1"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913</v>
      </c>
      <c r="E838" s="11" t="s">
        <v>957</v>
      </c>
      <c r="F838" s="15" t="str">
        <f ca="1"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 ca="1">VENTAS[[#This Row],[Total]]-VENTAS[[#This Row],[Comisión 10%]]-VENTAS[[#This Row],[Costo SIN Comision]]</f>
        <v>-2</v>
      </c>
      <c r="M838" s="16"/>
    </row>
    <row r="839" ht="20" customHeight="1" spans="1:13">
      <c r="A839" s="10" t="s">
        <v>826</v>
      </c>
      <c r="B839" s="11"/>
      <c r="C839" s="11"/>
      <c r="D839" s="11"/>
      <c r="E839" s="11" t="s">
        <v>245</v>
      </c>
      <c r="F839" s="15" t="str">
        <f ca="1"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 ca="1"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913</v>
      </c>
      <c r="E840" s="11" t="s">
        <v>934</v>
      </c>
      <c r="F840" s="15" t="str">
        <f ca="1"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 ca="1"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913</v>
      </c>
      <c r="E841" s="11" t="s">
        <v>912</v>
      </c>
      <c r="F841" s="15" t="str">
        <f ca="1"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 ca="1"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913</v>
      </c>
      <c r="E842" s="11" t="s">
        <v>878</v>
      </c>
      <c r="F842" s="15" t="str">
        <f ca="1"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 ca="1"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913</v>
      </c>
      <c r="E843" s="11" t="s">
        <v>958</v>
      </c>
      <c r="F843" s="15" t="str">
        <f ca="1"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 ca="1"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959</v>
      </c>
      <c r="F844" s="15" t="str">
        <f ca="1"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 ca="1">VENTAS[[#This Row],[Total]]-VENTAS[[#This Row],[Comisión 10%]]-VENTAS[[#This Row],[Costo SIN Comision]]</f>
        <v>0</v>
      </c>
      <c r="M844" s="16" t="s">
        <v>924</v>
      </c>
    </row>
    <row r="845" ht="20" customHeight="1" spans="1:13">
      <c r="A845" s="10">
        <v>45391</v>
      </c>
      <c r="B845" s="11"/>
      <c r="C845" s="11" t="s">
        <v>624</v>
      </c>
      <c r="D845" s="11"/>
      <c r="E845" s="11" t="s">
        <v>960</v>
      </c>
      <c r="F845" s="15" t="str">
        <f ca="1"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 ca="1"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624</v>
      </c>
      <c r="D846" s="11"/>
      <c r="E846" s="11" t="s">
        <v>961</v>
      </c>
      <c r="F846" s="15" t="str">
        <f ca="1"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 ca="1"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962</v>
      </c>
      <c r="F847" s="15" t="str">
        <f ca="1"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 ca="1"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963</v>
      </c>
      <c r="D848" s="11"/>
      <c r="E848" s="11" t="s">
        <v>964</v>
      </c>
      <c r="F848" s="15" t="str">
        <f ca="1"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 ca="1"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857</v>
      </c>
      <c r="D849" s="11"/>
      <c r="E849" s="11" t="s">
        <v>965</v>
      </c>
      <c r="F849" s="15" t="str">
        <f ca="1"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 ca="1"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913</v>
      </c>
      <c r="E850" s="11" t="s">
        <v>966</v>
      </c>
      <c r="F850" s="15" t="str">
        <f ca="1"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 ca="1"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913</v>
      </c>
      <c r="E851" s="11" t="s">
        <v>967</v>
      </c>
      <c r="F851" s="15" t="str">
        <f ca="1"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 ca="1"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968</v>
      </c>
      <c r="F852" s="15" t="str">
        <f ca="1"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 ca="1">VENTAS[[#This Row],[Total]]-VENTAS[[#This Row],[Comisión 10%]]-VENTAS[[#This Row],[Costo SIN Comision]]</f>
        <v>0</v>
      </c>
      <c r="M852" s="16"/>
    </row>
    <row r="853" ht="20" customHeight="1" spans="1:13">
      <c r="A853" s="10" t="s">
        <v>826</v>
      </c>
      <c r="B853" s="11"/>
      <c r="C853" s="11"/>
      <c r="D853" s="11"/>
      <c r="E853" s="11" t="s">
        <v>795</v>
      </c>
      <c r="F853" s="15" t="str">
        <f ca="1"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 ca="1">VENTAS[[#This Row],[Total]]-VENTAS[[#This Row],[Comisión 10%]]-VENTAS[[#This Row],[Costo SIN Comision]]</f>
        <v>0</v>
      </c>
      <c r="M853" s="16"/>
    </row>
    <row r="854" ht="20" customHeight="1" spans="1:13">
      <c r="A854" s="10" t="s">
        <v>826</v>
      </c>
      <c r="B854" s="11"/>
      <c r="C854" s="11"/>
      <c r="D854" s="11"/>
      <c r="E854" s="11" t="s">
        <v>969</v>
      </c>
      <c r="F854" s="15" t="str">
        <f ca="1"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 ca="1">VENTAS[[#This Row],[Total]]-VENTAS[[#This Row],[Comisión 10%]]-VENTAS[[#This Row],[Costo SIN Comision]]</f>
        <v>0</v>
      </c>
      <c r="M854" s="16"/>
    </row>
    <row r="855" ht="20" customHeight="1" spans="1:13">
      <c r="A855" s="10" t="s">
        <v>826</v>
      </c>
      <c r="B855" s="11"/>
      <c r="C855" s="11"/>
      <c r="D855" s="11"/>
      <c r="E855" s="11" t="s">
        <v>970</v>
      </c>
      <c r="F855" s="15" t="str">
        <f ca="1"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 ca="1"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913</v>
      </c>
      <c r="E856" s="11" t="s">
        <v>971</v>
      </c>
      <c r="F856" s="15" t="str">
        <f ca="1"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 ca="1"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972</v>
      </c>
      <c r="F857" s="15" t="str">
        <f ca="1"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 ca="1"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973</v>
      </c>
      <c r="F858" s="15" t="str">
        <f ca="1"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 ca="1"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966</v>
      </c>
      <c r="F859" s="15" t="str">
        <f ca="1"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 ca="1"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913</v>
      </c>
      <c r="E860" s="11" t="s">
        <v>974</v>
      </c>
      <c r="F860" s="15" t="str">
        <f ca="1">IFERROR(VLOOKUP(VENTAS[[#This Row],[Código del producto Vendido]],STOCK[],5,FALSE),"-")</f>
        <v>-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60" s="16">
        <f ca="1">VENTAS[[#This Row],[Total]]-VENTAS[[#This Row],[Comisión 10%]]-VENTAS[[#This Row],[Costo SIN Comision]]</f>
        <v>-3.2</v>
      </c>
      <c r="M860" s="16"/>
    </row>
    <row r="861" ht="20" customHeight="1" spans="1:13">
      <c r="A861" s="10">
        <v>45410</v>
      </c>
      <c r="B861" s="11"/>
      <c r="C861" s="11" t="s">
        <v>975</v>
      </c>
      <c r="D861" s="11"/>
      <c r="E861" s="11" t="s">
        <v>976</v>
      </c>
      <c r="F861" s="15" t="str">
        <f ca="1"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 ca="1"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977</v>
      </c>
      <c r="F862" s="15" t="str">
        <f ca="1"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 ca="1"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913</v>
      </c>
      <c r="E863" s="11" t="s">
        <v>978</v>
      </c>
      <c r="F863" s="15" t="str">
        <f ca="1"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 ca="1"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913</v>
      </c>
      <c r="E864" s="11" t="s">
        <v>761</v>
      </c>
      <c r="F864" s="15" t="str">
        <f ca="1"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 ca="1"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913</v>
      </c>
      <c r="E865" s="11" t="s">
        <v>979</v>
      </c>
      <c r="F865" s="15" t="str">
        <f ca="1"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 ca="1"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913</v>
      </c>
      <c r="E866" s="11" t="s">
        <v>980</v>
      </c>
      <c r="F866" s="15" t="str">
        <f ca="1"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 ca="1"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913</v>
      </c>
      <c r="E867" s="11" t="s">
        <v>981</v>
      </c>
      <c r="F867" s="15" t="str">
        <f ca="1"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 ca="1"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913</v>
      </c>
      <c r="E868" s="11" t="s">
        <v>982</v>
      </c>
      <c r="F868" s="15" t="str">
        <f ca="1"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 ca="1"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913</v>
      </c>
      <c r="E869" s="11" t="s">
        <v>874</v>
      </c>
      <c r="F869" s="15" t="str">
        <f ca="1"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 ca="1"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913</v>
      </c>
      <c r="E870" s="11" t="s">
        <v>983</v>
      </c>
      <c r="F870" s="15" t="str">
        <f ca="1"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 ca="1"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913</v>
      </c>
      <c r="E871" s="11" t="s">
        <v>445</v>
      </c>
      <c r="F871" s="15" t="str">
        <f ca="1"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 ca="1"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984</v>
      </c>
      <c r="D872" s="11"/>
      <c r="E872" s="11"/>
      <c r="F872" s="15" t="str">
        <f ca="1"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 ca="1"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913</v>
      </c>
      <c r="E873" s="11" t="s">
        <v>785</v>
      </c>
      <c r="F873" s="15" t="str">
        <f ca="1"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 ca="1"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913</v>
      </c>
      <c r="E874" s="11" t="s">
        <v>985</v>
      </c>
      <c r="F874" s="15" t="str">
        <f ca="1"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 ca="1"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913</v>
      </c>
      <c r="E875" s="11" t="s">
        <v>986</v>
      </c>
      <c r="F875" s="15" t="str">
        <f ca="1"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 ca="1"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987</v>
      </c>
      <c r="D876" s="11"/>
      <c r="E876" s="11" t="s">
        <v>988</v>
      </c>
      <c r="F876" s="15" t="str">
        <f ca="1"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 ca="1"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987</v>
      </c>
      <c r="D877" s="11"/>
      <c r="E877" s="11" t="s">
        <v>958</v>
      </c>
      <c r="F877" s="15" t="str">
        <f ca="1"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 ca="1"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913</v>
      </c>
      <c r="E878" s="11" t="s">
        <v>989</v>
      </c>
      <c r="F878" s="15" t="str">
        <f ca="1">IFERROR(VLOOKUP(VENTAS[[#This Row],[Código del producto Vendido]],STOCK[],5,FALSE),"-")</f>
        <v>-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8" s="16">
        <f ca="1">VENTAS[[#This Row],[Total]]-VENTAS[[#This Row],[Comisión 10%]]-VENTAS[[#This Row],[Costo SIN Comision]]</f>
        <v>-3</v>
      </c>
      <c r="M878" s="16"/>
    </row>
    <row r="879" ht="20" customHeight="1" spans="1:13">
      <c r="A879" s="10">
        <v>45414</v>
      </c>
      <c r="B879" s="11"/>
      <c r="C879" s="11" t="s">
        <v>990</v>
      </c>
      <c r="D879" s="11"/>
      <c r="E879" s="11" t="s">
        <v>991</v>
      </c>
      <c r="F879" s="15" t="str">
        <f ca="1"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 ca="1"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913</v>
      </c>
      <c r="E880" s="11" t="s">
        <v>992</v>
      </c>
      <c r="F880" s="15" t="str">
        <f ca="1"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 ca="1"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993</v>
      </c>
      <c r="D881" s="11"/>
      <c r="E881" s="11" t="s">
        <v>991</v>
      </c>
      <c r="F881" s="15" t="str">
        <f ca="1"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 ca="1"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913</v>
      </c>
      <c r="E882" s="11" t="s">
        <v>637</v>
      </c>
      <c r="F882" s="15" t="str">
        <f ca="1"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 ca="1"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994</v>
      </c>
      <c r="F883" s="15" t="str">
        <f ca="1"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 ca="1"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913</v>
      </c>
      <c r="E884" s="11" t="s">
        <v>995</v>
      </c>
      <c r="F884" s="15" t="str">
        <f ca="1"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 ca="1"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913</v>
      </c>
      <c r="E885" s="11" t="s">
        <v>965</v>
      </c>
      <c r="F885" s="15" t="str">
        <f ca="1"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 ca="1"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913</v>
      </c>
      <c r="E886" s="11" t="s">
        <v>996</v>
      </c>
      <c r="F886" s="15" t="str">
        <f ca="1"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 ca="1"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913</v>
      </c>
      <c r="E887" s="11" t="s">
        <v>997</v>
      </c>
      <c r="F887" s="15" t="str">
        <f ca="1"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 ca="1"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913</v>
      </c>
      <c r="E888" s="11" t="s">
        <v>998</v>
      </c>
      <c r="F888" s="15" t="str">
        <f ca="1"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 ca="1"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913</v>
      </c>
      <c r="E889" s="11" t="s">
        <v>999</v>
      </c>
      <c r="F889" s="15" t="str">
        <f ca="1"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 ca="1"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913</v>
      </c>
      <c r="E890" s="11" t="s">
        <v>1000</v>
      </c>
      <c r="F890" s="15" t="str">
        <f ca="1"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 ca="1"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913</v>
      </c>
      <c r="E891" s="11" t="s">
        <v>985</v>
      </c>
      <c r="F891" s="15" t="str">
        <f ca="1"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 ca="1"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913</v>
      </c>
      <c r="E892" s="11" t="s">
        <v>637</v>
      </c>
      <c r="F892" s="15" t="str">
        <f ca="1"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 ca="1"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913</v>
      </c>
      <c r="E893" s="11" t="s">
        <v>1001</v>
      </c>
      <c r="F893" s="15" t="str">
        <f ca="1"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 ca="1"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1002</v>
      </c>
      <c r="F894" s="15" t="str">
        <f ca="1"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 ca="1"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913</v>
      </c>
      <c r="E895" s="11" t="s">
        <v>1003</v>
      </c>
      <c r="F895" s="15" t="str">
        <f ca="1"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 ca="1"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913</v>
      </c>
      <c r="E896" s="11" t="s">
        <v>169</v>
      </c>
      <c r="F896" s="15" t="str">
        <f ca="1"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 ca="1"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848</v>
      </c>
      <c r="E897" s="11" t="s">
        <v>355</v>
      </c>
      <c r="F897" s="15" t="str">
        <f ca="1"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 ca="1"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913</v>
      </c>
      <c r="E898" s="11" t="s">
        <v>1004</v>
      </c>
      <c r="F898" s="15" t="str">
        <f ca="1"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 ca="1"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913</v>
      </c>
      <c r="E899" s="11" t="s">
        <v>532</v>
      </c>
      <c r="F899" s="15" t="str">
        <f ca="1"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 ca="1"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913</v>
      </c>
      <c r="E900" s="11" t="s">
        <v>761</v>
      </c>
      <c r="F900" s="15" t="str">
        <f ca="1"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 ca="1"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1005</v>
      </c>
      <c r="D901" s="11"/>
      <c r="E901" s="11" t="s">
        <v>1006</v>
      </c>
      <c r="F901" s="15" t="str">
        <f ca="1">IFERROR(VLOOKUP(VENTAS[[#This Row],[Código del producto Vendido]],STOCK[],5,FALSE),"-")</f>
        <v>-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 ca="1">VENTAS[[#This Row],[Total]]-VENTAS[[#This Row],[Comisión 10%]]-VENTAS[[#This Row],[Costo SIN Comision]]</f>
        <v>0</v>
      </c>
      <c r="M901" s="16"/>
    </row>
    <row r="902" ht="20" customHeight="1" spans="1:13">
      <c r="A902" s="10">
        <v>45416</v>
      </c>
      <c r="B902" s="11"/>
      <c r="C902" s="11"/>
      <c r="D902" s="11" t="s">
        <v>913</v>
      </c>
      <c r="E902" s="11" t="s">
        <v>751</v>
      </c>
      <c r="F902" s="15" t="str">
        <f ca="1"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 ca="1"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726</v>
      </c>
      <c r="F903" s="15" t="str">
        <f ca="1"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 ca="1"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1007</v>
      </c>
      <c r="F904" s="15" t="str">
        <f ca="1"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 ca="1"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913</v>
      </c>
      <c r="E905" s="11" t="s">
        <v>1008</v>
      </c>
      <c r="F905" s="15" t="str">
        <f ca="1"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 ca="1"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913</v>
      </c>
      <c r="E906" s="11" t="s">
        <v>989</v>
      </c>
      <c r="F906" s="15" t="str">
        <f ca="1">IFERROR(VLOOKUP(VENTAS[[#This Row],[Código del producto Vendido]],STOCK[],5,FALSE),"-")</f>
        <v>-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06" s="16">
        <f ca="1">VENTAS[[#This Row],[Total]]-VENTAS[[#This Row],[Comisión 10%]]-VENTAS[[#This Row],[Costo SIN Comision]]</f>
        <v>-6</v>
      </c>
      <c r="M906" s="16"/>
    </row>
    <row r="907" ht="20" customHeight="1" spans="1:13">
      <c r="A907" s="10">
        <v>45422</v>
      </c>
      <c r="B907" s="11"/>
      <c r="C907" s="11"/>
      <c r="D907" s="11" t="s">
        <v>913</v>
      </c>
      <c r="E907" s="11" t="s">
        <v>1009</v>
      </c>
      <c r="F907" s="15" t="str">
        <f ca="1"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 ca="1"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574</v>
      </c>
      <c r="D908" s="11"/>
      <c r="E908" s="11" t="s">
        <v>1009</v>
      </c>
      <c r="F908" s="15" t="str">
        <f ca="1"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 ca="1"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1010</v>
      </c>
      <c r="D909" s="11"/>
      <c r="E909" s="11" t="s">
        <v>1011</v>
      </c>
      <c r="F909" s="15" t="str">
        <f ca="1"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 ca="1"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913</v>
      </c>
      <c r="E910" s="11" t="s">
        <v>1012</v>
      </c>
      <c r="F910" s="15" t="str">
        <f ca="1"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 ca="1"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913</v>
      </c>
      <c r="E911" s="11" t="s">
        <v>1013</v>
      </c>
      <c r="F911" s="15" t="str">
        <f ca="1"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 ca="1"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913</v>
      </c>
      <c r="E912" s="11" t="s">
        <v>878</v>
      </c>
      <c r="F912" s="15" t="str">
        <f ca="1"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 ca="1"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913</v>
      </c>
      <c r="E913" s="11" t="s">
        <v>788</v>
      </c>
      <c r="F913" s="15" t="str">
        <f ca="1"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 ca="1"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913</v>
      </c>
      <c r="E914" s="11" t="s">
        <v>1014</v>
      </c>
      <c r="F914" s="15" t="str">
        <f ca="1"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 ca="1"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1015</v>
      </c>
      <c r="D915" s="11"/>
      <c r="E915" s="11" t="s">
        <v>1016</v>
      </c>
      <c r="F915" s="15" t="str">
        <f ca="1"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 ca="1"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913</v>
      </c>
      <c r="E916" s="11" t="s">
        <v>981</v>
      </c>
      <c r="F916" s="15" t="str">
        <f ca="1"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 ca="1"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913</v>
      </c>
      <c r="E917" s="11" t="s">
        <v>922</v>
      </c>
      <c r="F917" s="15" t="str">
        <f ca="1"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 ca="1"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913</v>
      </c>
      <c r="E918" s="11" t="s">
        <v>940</v>
      </c>
      <c r="F918" s="15" t="str">
        <f ca="1"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 ca="1"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913</v>
      </c>
      <c r="E919" s="11" t="s">
        <v>1017</v>
      </c>
      <c r="F919" s="15" t="str">
        <f ca="1"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 ca="1"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913</v>
      </c>
      <c r="E920" s="11" t="s">
        <v>1018</v>
      </c>
      <c r="F920" s="15" t="str">
        <f ca="1"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 ca="1"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913</v>
      </c>
      <c r="E921" s="11" t="s">
        <v>1019</v>
      </c>
      <c r="F921" s="15" t="str">
        <f ca="1"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 ca="1"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913</v>
      </c>
      <c r="E922" s="11" t="s">
        <v>808</v>
      </c>
      <c r="F922" s="15" t="str">
        <f ca="1"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 ca="1"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913</v>
      </c>
      <c r="E923" s="11" t="s">
        <v>576</v>
      </c>
      <c r="F923" s="15" t="str">
        <f ca="1">IFERROR(VLOOKUP(VENTAS[[#This Row],[Código del producto Vendido]],STOCK[],5,FALSE),"-")</f>
        <v>-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23" s="16">
        <f ca="1">VENTAS[[#This Row],[Total]]-VENTAS[[#This Row],[Comisión 10%]]-VENTAS[[#This Row],[Costo SIN Comision]]</f>
        <v>-3</v>
      </c>
      <c r="M923" s="16"/>
    </row>
    <row r="924" ht="20" customHeight="1" spans="1:13">
      <c r="A924" s="10">
        <v>45428</v>
      </c>
      <c r="B924" s="11"/>
      <c r="C924" s="11"/>
      <c r="D924" s="11" t="s">
        <v>913</v>
      </c>
      <c r="E924" s="11" t="s">
        <v>1020</v>
      </c>
      <c r="F924" s="15" t="str">
        <f ca="1"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 ca="1"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913</v>
      </c>
      <c r="E925" s="11" t="s">
        <v>1021</v>
      </c>
      <c r="F925" s="15" t="str">
        <f ca="1"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 ca="1"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913</v>
      </c>
      <c r="E926" s="11" t="s">
        <v>1017</v>
      </c>
      <c r="F926" s="15" t="str">
        <f ca="1"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 ca="1"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913</v>
      </c>
      <c r="E927" s="11" t="s">
        <v>895</v>
      </c>
      <c r="F927" s="15" t="str">
        <f ca="1"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 ca="1"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1022</v>
      </c>
      <c r="F928" s="15" t="str">
        <f ca="1">IFERROR(VLOOKUP(VENTAS[[#This Row],[Código del producto Vendido]],STOCK[],5,FALSE),"-")</f>
        <v>-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28" s="16">
        <f ca="1">VENTAS[[#This Row],[Total]]-VENTAS[[#This Row],[Comisión 10%]]-VENTAS[[#This Row],[Costo SIN Comision]]</f>
        <v>0</v>
      </c>
      <c r="M928" s="16"/>
    </row>
    <row r="929" ht="20" customHeight="1" spans="1:13">
      <c r="A929" s="10">
        <v>45440</v>
      </c>
      <c r="B929" s="11"/>
      <c r="C929" s="11"/>
      <c r="D929" s="11" t="s">
        <v>913</v>
      </c>
      <c r="E929" s="11" t="s">
        <v>1023</v>
      </c>
      <c r="F929" s="15" t="str">
        <f ca="1"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 ca="1"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1024</v>
      </c>
      <c r="D930" s="11"/>
      <c r="E930" s="11" t="s">
        <v>1025</v>
      </c>
      <c r="F930" s="15" t="str">
        <f ca="1"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 ca="1"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848</v>
      </c>
      <c r="E931" s="11" t="s">
        <v>619</v>
      </c>
      <c r="F931" s="15" t="str">
        <f ca="1"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 ca="1"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913</v>
      </c>
      <c r="E932" s="11" t="s">
        <v>649</v>
      </c>
      <c r="F932" s="15" t="str">
        <f ca="1"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 ca="1"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913</v>
      </c>
      <c r="E933" s="11" t="s">
        <v>496</v>
      </c>
      <c r="F933" s="15" t="str">
        <f ca="1"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 ca="1"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1026</v>
      </c>
      <c r="F934" s="15" t="str">
        <f ca="1"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 ca="1"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432</v>
      </c>
      <c r="E935" s="11" t="s">
        <v>342</v>
      </c>
      <c r="F935" s="15" t="str">
        <f ca="1"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 ca="1"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432</v>
      </c>
      <c r="E936" s="11" t="s">
        <v>1027</v>
      </c>
      <c r="F936" s="15" t="str">
        <f ca="1"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 ca="1"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1028</v>
      </c>
      <c r="F937" s="15" t="str">
        <f ca="1"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 ca="1"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913</v>
      </c>
      <c r="E938" s="11" t="s">
        <v>1029</v>
      </c>
      <c r="F938" s="15" t="str">
        <f ca="1"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 ca="1"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913</v>
      </c>
      <c r="E939" s="11" t="s">
        <v>1030</v>
      </c>
      <c r="F939" s="15" t="str">
        <f ca="1"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 ca="1"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1031</v>
      </c>
      <c r="F940" s="15" t="str">
        <f ca="1"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 ca="1"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1012</v>
      </c>
      <c r="F941" s="15" t="str">
        <f ca="1"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 ca="1"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434</v>
      </c>
      <c r="F942" s="15" t="str">
        <f ca="1"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 ca="1"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913</v>
      </c>
      <c r="E943" s="11" t="s">
        <v>1014</v>
      </c>
      <c r="F943" s="15" t="str">
        <f ca="1"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 ca="1"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913</v>
      </c>
      <c r="E944" s="11" t="s">
        <v>1032</v>
      </c>
      <c r="F944" s="15" t="str">
        <f ca="1"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 ca="1"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913</v>
      </c>
      <c r="E945" s="11" t="s">
        <v>1033</v>
      </c>
      <c r="F945" s="15" t="str">
        <f ca="1"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 ca="1"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913</v>
      </c>
      <c r="E946" s="11" t="s">
        <v>1034</v>
      </c>
      <c r="F946" s="15" t="str">
        <f ca="1"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 ca="1"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913</v>
      </c>
      <c r="E947" s="11" t="s">
        <v>1035</v>
      </c>
      <c r="F947" s="15" t="str">
        <f ca="1"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 ca="1"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1036</v>
      </c>
      <c r="E948" s="11" t="s">
        <v>1037</v>
      </c>
      <c r="F948" s="15" t="str">
        <f ca="1"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 ca="1"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1033</v>
      </c>
      <c r="F949" s="15" t="str">
        <f ca="1"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 ca="1"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1033</v>
      </c>
      <c r="F950" s="15" t="str">
        <f ca="1"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 ca="1"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296</v>
      </c>
      <c r="D951" s="11"/>
      <c r="E951" s="11" t="s">
        <v>1038</v>
      </c>
      <c r="F951" s="15" t="str">
        <f ca="1"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 ca="1"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296</v>
      </c>
      <c r="D952" s="11"/>
      <c r="E952" s="11" t="s">
        <v>1039</v>
      </c>
      <c r="F952" s="15" t="str">
        <f ca="1"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 ca="1"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913</v>
      </c>
      <c r="E953" s="11" t="s">
        <v>1034</v>
      </c>
      <c r="F953" s="15" t="str">
        <f ca="1"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 ca="1"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913</v>
      </c>
      <c r="E954" s="11" t="s">
        <v>1040</v>
      </c>
      <c r="F954" s="15" t="str">
        <f ca="1"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 ca="1"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913</v>
      </c>
      <c r="E955" s="11" t="s">
        <v>1041</v>
      </c>
      <c r="F955" s="15" t="str">
        <f ca="1"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 ca="1"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1042</v>
      </c>
      <c r="F956" s="15" t="str">
        <f ca="1"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 ca="1"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913</v>
      </c>
      <c r="E957" s="11" t="s">
        <v>1043</v>
      </c>
      <c r="F957" s="15" t="str">
        <f ca="1"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 ca="1"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913</v>
      </c>
      <c r="E958" s="11" t="s">
        <v>1044</v>
      </c>
      <c r="F958" s="15" t="str">
        <f ca="1"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 ca="1"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1045</v>
      </c>
      <c r="E959" s="11" t="s">
        <v>1046</v>
      </c>
      <c r="F959" s="15" t="str">
        <f ca="1"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 ca="1"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1047</v>
      </c>
      <c r="D960" s="11"/>
      <c r="E960" s="11" t="s">
        <v>1048</v>
      </c>
      <c r="F960" s="15" t="str">
        <f ca="1"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 ca="1"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913</v>
      </c>
      <c r="E961" s="11" t="s">
        <v>1049</v>
      </c>
      <c r="F961" s="15" t="str">
        <f ca="1"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 ca="1"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1050</v>
      </c>
      <c r="F962" s="15" t="str">
        <f ca="1">IFERROR(VLOOKUP(VENTAS[[#This Row],[Código del producto Vendido]],STOCK[],5,FALSE),"-")</f>
        <v>-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2" s="16">
        <f ca="1">VENTAS[[#This Row],[Total]]-VENTAS[[#This Row],[Comisión 10%]]-VENTAS[[#This Row],[Costo SIN Comision]]</f>
        <v>0</v>
      </c>
      <c r="M962" s="16"/>
    </row>
    <row r="963" ht="20" customHeight="1" spans="1:13">
      <c r="A963" s="10">
        <v>45453</v>
      </c>
      <c r="B963" s="11"/>
      <c r="C963" s="11" t="s">
        <v>1047</v>
      </c>
      <c r="D963" s="11"/>
      <c r="E963" s="11" t="s">
        <v>1051</v>
      </c>
      <c r="F963" s="15" t="str">
        <f ca="1"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 ca="1"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1052</v>
      </c>
      <c r="D964" s="11"/>
      <c r="E964" s="11" t="s">
        <v>1053</v>
      </c>
      <c r="F964" s="15" t="str">
        <f ca="1"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 ca="1"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356</v>
      </c>
      <c r="D965" s="11"/>
      <c r="E965" s="11" t="s">
        <v>1054</v>
      </c>
      <c r="F965" s="15" t="str">
        <f ca="1"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 ca="1"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913</v>
      </c>
      <c r="E966" s="11" t="s">
        <v>1033</v>
      </c>
      <c r="F966" s="15" t="str">
        <f ca="1"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 ca="1"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1047</v>
      </c>
      <c r="D967" s="11"/>
      <c r="E967" s="11" t="s">
        <v>1054</v>
      </c>
      <c r="F967" s="15" t="str">
        <f ca="1"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 ca="1"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1055</v>
      </c>
      <c r="D968" s="11"/>
      <c r="E968" s="11" t="s">
        <v>1056</v>
      </c>
      <c r="F968" s="15" t="str">
        <f ca="1"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 ca="1"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800</v>
      </c>
      <c r="E969" s="11" t="s">
        <v>922</v>
      </c>
      <c r="F969" s="15" t="str">
        <f ca="1"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 ca="1"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1057</v>
      </c>
      <c r="E970" s="11" t="s">
        <v>1058</v>
      </c>
      <c r="F970" s="15" t="str">
        <f ca="1"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 ca="1"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913</v>
      </c>
      <c r="E971" s="11" t="s">
        <v>1032</v>
      </c>
      <c r="F971" s="15" t="str">
        <f ca="1"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 ca="1"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913</v>
      </c>
      <c r="E972" s="11" t="s">
        <v>1054</v>
      </c>
      <c r="F972" s="15" t="str">
        <f ca="1"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 ca="1"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913</v>
      </c>
      <c r="E973" s="11" t="s">
        <v>1059</v>
      </c>
      <c r="F973" s="15" t="str">
        <f ca="1"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 ca="1"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913</v>
      </c>
      <c r="E974" s="11" t="s">
        <v>1060</v>
      </c>
      <c r="F974" s="15" t="str">
        <f ca="1"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 ca="1"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913</v>
      </c>
      <c r="E975" s="11" t="s">
        <v>1061</v>
      </c>
      <c r="F975" s="15" t="str">
        <f ca="1"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 ca="1"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913</v>
      </c>
      <c r="E976" s="11" t="s">
        <v>1062</v>
      </c>
      <c r="F976" s="15" t="str">
        <f ca="1"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 ca="1"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913</v>
      </c>
      <c r="E977" s="11" t="s">
        <v>640</v>
      </c>
      <c r="F977" s="15" t="str">
        <f ca="1"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 ca="1"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1063</v>
      </c>
      <c r="E978" s="11" t="s">
        <v>821</v>
      </c>
      <c r="F978" s="15" t="str">
        <f ca="1"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 ca="1"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1064</v>
      </c>
      <c r="E979" s="11" t="s">
        <v>1065</v>
      </c>
      <c r="F979" s="15" t="str">
        <f ca="1"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 ca="1"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1064</v>
      </c>
      <c r="E980" s="11" t="s">
        <v>1066</v>
      </c>
      <c r="F980" s="15" t="str">
        <f ca="1"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 ca="1"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1067</v>
      </c>
      <c r="E981" s="11" t="s">
        <v>1068</v>
      </c>
      <c r="F981" s="15" t="str">
        <f ca="1"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 ca="1"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589</v>
      </c>
      <c r="F982" s="15" t="str">
        <f ca="1"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 ca="1"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907</v>
      </c>
      <c r="D983" s="11"/>
      <c r="E983" s="11" t="s">
        <v>1069</v>
      </c>
      <c r="F983" s="15" t="str">
        <f ca="1"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 ca="1"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1070</v>
      </c>
      <c r="F984" s="15" t="str">
        <f ca="1"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 ca="1"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1045</v>
      </c>
      <c r="E985" s="11" t="s">
        <v>956</v>
      </c>
      <c r="F985" s="15" t="str">
        <f ca="1"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 ca="1"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356</v>
      </c>
      <c r="E986" s="11" t="s">
        <v>1071</v>
      </c>
      <c r="F986" s="15" t="str">
        <f ca="1"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 ca="1"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1064</v>
      </c>
      <c r="E987" s="11" t="s">
        <v>1061</v>
      </c>
      <c r="F987" s="15" t="str">
        <f ca="1"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 ca="1"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907</v>
      </c>
      <c r="D988" s="11"/>
      <c r="E988" s="11" t="s">
        <v>1072</v>
      </c>
      <c r="F988" s="15" t="str">
        <f ca="1"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 ca="1"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907</v>
      </c>
      <c r="D989" s="11"/>
      <c r="E989" s="11" t="s">
        <v>1073</v>
      </c>
      <c r="F989" s="15" t="str">
        <f ca="1"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 ca="1"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1074</v>
      </c>
      <c r="D990" s="11" t="s">
        <v>1064</v>
      </c>
      <c r="E990" s="11" t="s">
        <v>1075</v>
      </c>
      <c r="F990" s="15" t="str">
        <f ca="1"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 ca="1"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1076</v>
      </c>
      <c r="D991" s="11" t="s">
        <v>800</v>
      </c>
      <c r="E991" s="11" t="s">
        <v>1077</v>
      </c>
      <c r="F991" s="15" t="str">
        <f ca="1"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 ca="1"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1078</v>
      </c>
      <c r="D992" s="11" t="s">
        <v>1057</v>
      </c>
      <c r="E992" s="11" t="s">
        <v>1079</v>
      </c>
      <c r="F992" s="15" t="str">
        <f ca="1"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 ca="1"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1078</v>
      </c>
      <c r="D993" s="11" t="s">
        <v>1057</v>
      </c>
      <c r="E993" s="11" t="s">
        <v>1080</v>
      </c>
      <c r="F993" s="15" t="str">
        <f ca="1">IFERROR(VLOOKUP(VENTAS[[#This Row],[Código del producto Vendido]],STOCK[],5,FALSE),"-")</f>
        <v>-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3" s="16">
        <f ca="1">VENTAS[[#This Row],[Total]]-VENTAS[[#This Row],[Comisión 10%]]-VENTAS[[#This Row],[Costo SIN Comision]]</f>
        <v>-2.5</v>
      </c>
      <c r="M993" s="16"/>
    </row>
    <row r="994" ht="20" customHeight="1" spans="1:13">
      <c r="A994" s="10">
        <v>45454</v>
      </c>
      <c r="B994" s="11"/>
      <c r="C994" s="11" t="s">
        <v>1081</v>
      </c>
      <c r="D994" s="11" t="s">
        <v>913</v>
      </c>
      <c r="E994" s="11" t="s">
        <v>1082</v>
      </c>
      <c r="F994" s="15" t="str">
        <f ca="1"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 ca="1"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1083</v>
      </c>
      <c r="D995" s="11" t="s">
        <v>1064</v>
      </c>
      <c r="E995" s="11" t="s">
        <v>1084</v>
      </c>
      <c r="F995" s="15" t="str">
        <f ca="1"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 ca="1"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1085</v>
      </c>
      <c r="D996" s="11" t="s">
        <v>913</v>
      </c>
      <c r="E996" s="11" t="s">
        <v>1086</v>
      </c>
      <c r="F996" s="15" t="str">
        <f ca="1"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 ca="1"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1085</v>
      </c>
      <c r="D997" s="11" t="s">
        <v>913</v>
      </c>
      <c r="E997" s="11" t="s">
        <v>929</v>
      </c>
      <c r="F997" s="15" t="str">
        <f ca="1"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 ca="1"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1087</v>
      </c>
      <c r="D998" s="11" t="s">
        <v>913</v>
      </c>
      <c r="E998" s="11" t="s">
        <v>1088</v>
      </c>
      <c r="F998" s="15" t="str">
        <f ca="1"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 ca="1"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1089</v>
      </c>
      <c r="D999" s="11" t="s">
        <v>913</v>
      </c>
      <c r="E999" s="11" t="s">
        <v>1090</v>
      </c>
      <c r="F999" s="15" t="str">
        <f ca="1"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 ca="1"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1091</v>
      </c>
      <c r="D1000" s="11" t="s">
        <v>1064</v>
      </c>
      <c r="E1000" s="11" t="s">
        <v>1092</v>
      </c>
      <c r="F1000" s="15" t="str">
        <f ca="1"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 ca="1"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1093</v>
      </c>
      <c r="D1001" s="11" t="s">
        <v>432</v>
      </c>
      <c r="E1001" s="11" t="s">
        <v>1094</v>
      </c>
      <c r="F1001" s="15" t="str">
        <f ca="1"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 ca="1"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391</v>
      </c>
      <c r="D1002" s="11" t="s">
        <v>1095</v>
      </c>
      <c r="E1002" s="11" t="s">
        <v>1096</v>
      </c>
      <c r="F1002" s="15" t="str">
        <f ca="1"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 ca="1"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391</v>
      </c>
      <c r="D1003" s="11" t="s">
        <v>1095</v>
      </c>
      <c r="E1003" s="11" t="s">
        <v>724</v>
      </c>
      <c r="F1003" s="15" t="str">
        <f ca="1"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 ca="1"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391</v>
      </c>
      <c r="D1004" s="11" t="s">
        <v>1095</v>
      </c>
      <c r="E1004" s="11" t="s">
        <v>1051</v>
      </c>
      <c r="F1004" s="15" t="str">
        <f ca="1"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 ca="1"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292</v>
      </c>
      <c r="D1005" s="11" t="s">
        <v>1095</v>
      </c>
      <c r="E1005" s="11" t="s">
        <v>1097</v>
      </c>
      <c r="F1005" s="15" t="str">
        <f ca="1"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 ca="1"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1098</v>
      </c>
      <c r="D1006" s="11" t="s">
        <v>1099</v>
      </c>
      <c r="E1006" s="11" t="s">
        <v>1100</v>
      </c>
      <c r="F1006" s="15" t="str">
        <f ca="1"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 ca="1"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1101</v>
      </c>
      <c r="D1007" s="11" t="s">
        <v>707</v>
      </c>
      <c r="E1007" s="11" t="s">
        <v>1009</v>
      </c>
      <c r="F1007" s="15" t="str">
        <f ca="1"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 ca="1"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1101</v>
      </c>
      <c r="D1008" s="11" t="s">
        <v>707</v>
      </c>
      <c r="E1008" s="11" t="s">
        <v>1102</v>
      </c>
      <c r="F1008" s="15" t="str">
        <f ca="1"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 ca="1"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1103</v>
      </c>
      <c r="D1009" s="11" t="s">
        <v>546</v>
      </c>
      <c r="E1009" s="11" t="s">
        <v>1104</v>
      </c>
      <c r="F1009" s="15" t="str">
        <f ca="1"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 ca="1"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1105</v>
      </c>
      <c r="D1010" s="11" t="s">
        <v>1064</v>
      </c>
      <c r="E1010" s="11" t="s">
        <v>1106</v>
      </c>
      <c r="F1010" s="15" t="str">
        <f ca="1"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 ca="1"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1107</v>
      </c>
      <c r="D1011" s="11" t="s">
        <v>1064</v>
      </c>
      <c r="E1011" s="11" t="s">
        <v>1108</v>
      </c>
      <c r="F1011" s="15" t="str">
        <f ca="1"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 ca="1"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1036</v>
      </c>
      <c r="E1012" s="11" t="s">
        <v>1109</v>
      </c>
      <c r="F1012" s="15" t="str">
        <f ca="1"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 ca="1"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1110</v>
      </c>
      <c r="D1013" s="11" t="s">
        <v>356</v>
      </c>
      <c r="E1013" s="11" t="s">
        <v>517</v>
      </c>
      <c r="F1013" s="15" t="str">
        <f ca="1"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 ca="1"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1110</v>
      </c>
      <c r="D1014" s="11" t="s">
        <v>356</v>
      </c>
      <c r="E1014" s="11" t="s">
        <v>948</v>
      </c>
      <c r="F1014" s="15" t="str">
        <f ca="1">IFERROR(VLOOKUP(VENTAS[[#This Row],[Código del producto Vendido]],STOCK[],5,FALSE),"-")</f>
        <v>-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4" s="16">
        <f ca="1">VENTAS[[#This Row],[Total]]-VENTAS[[#This Row],[Comisión 10%]]-VENTAS[[#This Row],[Costo SIN Comision]]</f>
        <v>-2.2</v>
      </c>
      <c r="M1014" s="16"/>
    </row>
    <row r="1015" ht="20" customHeight="1" spans="1:13">
      <c r="A1015" s="10">
        <v>45475</v>
      </c>
      <c r="B1015" s="11"/>
      <c r="C1015" s="11"/>
      <c r="D1015" s="11" t="s">
        <v>913</v>
      </c>
      <c r="E1015" s="11" t="s">
        <v>311</v>
      </c>
      <c r="F1015" s="15" t="str">
        <f ca="1"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 ca="1"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913</v>
      </c>
      <c r="E1016" s="11" t="s">
        <v>1111</v>
      </c>
      <c r="F1016" s="15" t="str">
        <f ca="1"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 ca="1"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913</v>
      </c>
      <c r="E1017" s="11" t="s">
        <v>1112</v>
      </c>
      <c r="F1017" s="15" t="str">
        <f ca="1"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 ca="1"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1057</v>
      </c>
      <c r="E1018" s="11" t="s">
        <v>1088</v>
      </c>
      <c r="F1018" s="15" t="str">
        <f ca="1"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 ca="1"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913</v>
      </c>
      <c r="E1019" s="11" t="s">
        <v>1113</v>
      </c>
      <c r="F1019" s="15" t="str">
        <f ca="1"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 ca="1"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913</v>
      </c>
      <c r="E1020" s="11" t="s">
        <v>1018</v>
      </c>
      <c r="F1020" s="15" t="str">
        <f ca="1"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 ca="1"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913</v>
      </c>
      <c r="E1021" s="11" t="s">
        <v>1114</v>
      </c>
      <c r="F1021" s="15" t="str">
        <f ca="1"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 ca="1"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913</v>
      </c>
      <c r="E1022" s="11" t="s">
        <v>1115</v>
      </c>
      <c r="F1022" s="15" t="str">
        <f ca="1"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 ca="1"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913</v>
      </c>
      <c r="E1023" s="11" t="s">
        <v>1116</v>
      </c>
      <c r="F1023" s="15" t="str">
        <f ca="1"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 ca="1"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913</v>
      </c>
      <c r="E1024" s="11" t="s">
        <v>1117</v>
      </c>
      <c r="F1024" s="15" t="str">
        <f ca="1"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 ca="1"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913</v>
      </c>
      <c r="E1025" s="11" t="s">
        <v>1118</v>
      </c>
      <c r="F1025" s="15" t="str">
        <f ca="1"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 ca="1"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913</v>
      </c>
      <c r="E1026" s="11" t="s">
        <v>677</v>
      </c>
      <c r="F1026" s="15" t="str">
        <f ca="1"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 ca="1"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1045</v>
      </c>
      <c r="E1027" s="11" t="s">
        <v>1119</v>
      </c>
      <c r="F1027" s="15" t="str">
        <f ca="1"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 ca="1"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913</v>
      </c>
      <c r="E1028" s="11" t="s">
        <v>1120</v>
      </c>
      <c r="F1028" s="15" t="str">
        <f ca="1">IFERROR(VLOOKUP(VENTAS[[#This Row],[Código del producto Vendido]],STOCK[],5,FALSE),"-")</f>
        <v>-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 ca="1">VENTAS[[#This Row],[Total]]-VENTAS[[#This Row],[Comisión 10%]]-VENTAS[[#This Row],[Costo SIN Comision]]</f>
        <v>-1.9</v>
      </c>
      <c r="M1028" s="16"/>
    </row>
    <row r="1029" ht="20" customHeight="1" spans="1:13">
      <c r="A1029" s="10">
        <v>45482</v>
      </c>
      <c r="B1029" s="11"/>
      <c r="C1029" s="11"/>
      <c r="D1029" s="11" t="s">
        <v>1057</v>
      </c>
      <c r="E1029" s="11" t="s">
        <v>1121</v>
      </c>
      <c r="F1029" s="15" t="str">
        <f ca="1"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 ca="1"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913</v>
      </c>
      <c r="E1030" s="11" t="s">
        <v>1122</v>
      </c>
      <c r="F1030" s="15" t="str">
        <f ca="1"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 ca="1"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913</v>
      </c>
      <c r="E1031" s="11" t="s">
        <v>1123</v>
      </c>
      <c r="F1031" s="15" t="str">
        <f ca="1"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 ca="1"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913</v>
      </c>
      <c r="E1032" s="11" t="s">
        <v>1124</v>
      </c>
      <c r="F1032" s="15" t="str">
        <f ca="1">IFERROR(VLOOKUP(VENTAS[[#This Row],[Código del producto Vendido]],STOCK[],5,FALSE),"-")</f>
        <v>-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32" s="16">
        <f ca="1">VENTAS[[#This Row],[Total]]-VENTAS[[#This Row],[Comisión 10%]]-VENTAS[[#This Row],[Costo SIN Comision]]</f>
        <v>-1.8</v>
      </c>
      <c r="M1032" s="16"/>
    </row>
    <row r="1033" ht="20" customHeight="1" spans="1:13">
      <c r="A1033" s="10">
        <v>45477</v>
      </c>
      <c r="B1033" s="11"/>
      <c r="C1033" s="11"/>
      <c r="D1033" s="11" t="s">
        <v>913</v>
      </c>
      <c r="E1033" s="11" t="s">
        <v>1125</v>
      </c>
      <c r="F1033" s="15" t="str">
        <f ca="1">IFERROR(VLOOKUP(VENTAS[[#This Row],[Código del producto Vendido]],STOCK[],5,FALSE),"-")</f>
        <v>-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 ca="1">VENTAS[[#This Row],[Total]]-VENTAS[[#This Row],[Comisión 10%]]-VENTAS[[#This Row],[Costo SIN Comision]]</f>
        <v>-1</v>
      </c>
      <c r="M1033" s="16"/>
    </row>
    <row r="1034" ht="20" customHeight="1" spans="1:13">
      <c r="A1034" s="10">
        <v>45477</v>
      </c>
      <c r="B1034" s="11"/>
      <c r="C1034" s="11"/>
      <c r="D1034" s="11" t="s">
        <v>913</v>
      </c>
      <c r="E1034" s="11" t="s">
        <v>909</v>
      </c>
      <c r="F1034" s="15" t="str">
        <f ca="1"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 ca="1"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913</v>
      </c>
      <c r="E1035" s="11" t="s">
        <v>1126</v>
      </c>
      <c r="F1035" s="15" t="str">
        <f ca="1"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 ca="1"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913</v>
      </c>
      <c r="E1036" s="11" t="s">
        <v>1127</v>
      </c>
      <c r="F1036" s="15" t="str">
        <f ca="1"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 ca="1"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913</v>
      </c>
      <c r="E1037" s="11" t="s">
        <v>1126</v>
      </c>
      <c r="F1037" s="15" t="str">
        <f ca="1"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 ca="1"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913</v>
      </c>
      <c r="E1038" s="11" t="s">
        <v>626</v>
      </c>
      <c r="F1038" s="15" t="str">
        <f ca="1"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 ca="1"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913</v>
      </c>
      <c r="E1039" s="11" t="s">
        <v>1128</v>
      </c>
      <c r="F1039" s="15" t="str">
        <f ca="1"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 ca="1"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292</v>
      </c>
      <c r="D1040" s="11" t="s">
        <v>1045</v>
      </c>
      <c r="E1040" s="11" t="s">
        <v>1129</v>
      </c>
      <c r="F1040" s="15" t="str">
        <f ca="1"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 ca="1"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1130</v>
      </c>
      <c r="D1041" s="11" t="s">
        <v>1045</v>
      </c>
      <c r="E1041" s="11" t="s">
        <v>1131</v>
      </c>
      <c r="F1041" s="15" t="str">
        <f ca="1"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 ca="1"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913</v>
      </c>
      <c r="E1042" s="11" t="s">
        <v>1132</v>
      </c>
      <c r="F1042" s="15" t="str">
        <f ca="1"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 ca="1"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913</v>
      </c>
      <c r="E1043" s="11" t="s">
        <v>1133</v>
      </c>
      <c r="F1043" s="15" t="str">
        <f ca="1"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 ca="1"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913</v>
      </c>
      <c r="E1044" s="11" t="s">
        <v>746</v>
      </c>
      <c r="F1044" s="15" t="str">
        <f ca="1"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 ca="1"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1045</v>
      </c>
      <c r="E1045" s="11" t="s">
        <v>1134</v>
      </c>
      <c r="F1045" s="15" t="str">
        <f ca="1"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 ca="1"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1045</v>
      </c>
      <c r="E1046" s="11" t="s">
        <v>1135</v>
      </c>
      <c r="F1046" s="15" t="str">
        <f ca="1"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 ca="1"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1045</v>
      </c>
      <c r="E1047" s="11" t="s">
        <v>1059</v>
      </c>
      <c r="F1047" s="15" t="str">
        <f ca="1"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 ca="1"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1057</v>
      </c>
      <c r="E1048" s="11" t="s">
        <v>909</v>
      </c>
      <c r="F1048" s="15" t="str">
        <f ca="1"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 ca="1"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1057</v>
      </c>
      <c r="E1049" s="11" t="s">
        <v>1136</v>
      </c>
      <c r="F1049" s="15" t="str">
        <f ca="1"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 ca="1"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1057</v>
      </c>
      <c r="E1050" s="11" t="s">
        <v>1137</v>
      </c>
      <c r="F1050" s="15" t="str">
        <f ca="1"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 ca="1"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1057</v>
      </c>
      <c r="E1051" s="11" t="s">
        <v>1138</v>
      </c>
      <c r="F1051" s="15" t="str">
        <f ca="1">IFERROR(VLOOKUP(VENTAS[[#This Row],[Código del producto Vendido]],STOCK[],5,FALSE),"-")</f>
        <v>-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1" s="16">
        <f ca="1">VENTAS[[#This Row],[Total]]-VENTAS[[#This Row],[Comisión 10%]]-VENTAS[[#This Row],[Costo SIN Comision]]</f>
        <v>-3</v>
      </c>
      <c r="M1051" s="16"/>
    </row>
    <row r="1052" ht="20" customHeight="1" spans="1:13">
      <c r="A1052" s="10">
        <v>45476</v>
      </c>
      <c r="B1052" s="11"/>
      <c r="C1052" s="11"/>
      <c r="D1052" s="11" t="s">
        <v>1057</v>
      </c>
      <c r="E1052" s="11" t="s">
        <v>1139</v>
      </c>
      <c r="F1052" s="15" t="str">
        <f ca="1"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 ca="1"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1057</v>
      </c>
      <c r="E1053" s="11" t="s">
        <v>1140</v>
      </c>
      <c r="F1053" s="15" t="str">
        <f ca="1"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 ca="1"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1057</v>
      </c>
      <c r="E1054" s="11" t="s">
        <v>1141</v>
      </c>
      <c r="F1054" s="15" t="str">
        <f ca="1"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 ca="1"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1057</v>
      </c>
      <c r="E1055" s="11" t="s">
        <v>1137</v>
      </c>
      <c r="F1055" s="15" t="str">
        <f ca="1"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 ca="1"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1057</v>
      </c>
      <c r="E1056" s="11" t="s">
        <v>779</v>
      </c>
      <c r="F1056" s="15" t="str">
        <f ca="1"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 ca="1"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1057</v>
      </c>
      <c r="E1057" s="11" t="s">
        <v>1142</v>
      </c>
      <c r="F1057" s="15" t="str">
        <f ca="1"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 ca="1"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1057</v>
      </c>
      <c r="E1058" s="11" t="s">
        <v>973</v>
      </c>
      <c r="F1058" s="15" t="str">
        <f ca="1"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 ca="1"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1064</v>
      </c>
      <c r="E1059" s="11" t="s">
        <v>1143</v>
      </c>
      <c r="F1059" s="15" t="str">
        <f ca="1"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 ca="1"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1144</v>
      </c>
      <c r="E1060" s="11" t="s">
        <v>1145</v>
      </c>
      <c r="F1060" s="15" t="str">
        <f ca="1"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 ca="1"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1146</v>
      </c>
      <c r="D1061" s="11"/>
      <c r="E1061" s="11" t="s">
        <v>1147</v>
      </c>
      <c r="F1061" s="15" t="str">
        <f ca="1"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 ca="1"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913</v>
      </c>
      <c r="E1062" s="11" t="s">
        <v>1082</v>
      </c>
      <c r="F1062" s="15" t="str">
        <f ca="1"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 ca="1"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301</v>
      </c>
      <c r="E1063" s="11" t="s">
        <v>1090</v>
      </c>
      <c r="F1063" s="15" t="str">
        <f ca="1"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 ca="1">VENTAS[[#This Row],[Total]]-VENTAS[[#This Row],[Comisión 10%]]-VENTAS[[#This Row],[Costo SIN Comision]]</f>
        <v>-2</v>
      </c>
      <c r="M1063" s="16" t="s">
        <v>1148</v>
      </c>
    </row>
    <row r="1064" ht="20" customHeight="1" spans="1:13">
      <c r="A1064" s="10">
        <v>45483</v>
      </c>
      <c r="B1064" s="11"/>
      <c r="C1064" s="11"/>
      <c r="D1064" s="11" t="s">
        <v>913</v>
      </c>
      <c r="E1064" s="11" t="s">
        <v>1149</v>
      </c>
      <c r="F1064" s="15" t="str">
        <f ca="1"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 ca="1"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913</v>
      </c>
      <c r="E1065" s="11" t="s">
        <v>1150</v>
      </c>
      <c r="F1065" s="15" t="str">
        <f ca="1"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 ca="1"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913</v>
      </c>
      <c r="E1066" s="11" t="s">
        <v>1151</v>
      </c>
      <c r="F1066" s="15" t="str">
        <f ca="1"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 ca="1"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913</v>
      </c>
      <c r="E1067" s="11" t="s">
        <v>1152</v>
      </c>
      <c r="F1067" s="15" t="str">
        <f ca="1"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 ca="1"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913</v>
      </c>
      <c r="E1068" s="11" t="s">
        <v>1022</v>
      </c>
      <c r="F1068" s="15" t="str">
        <f ca="1">IFERROR(VLOOKUP(VENTAS[[#This Row],[Código del producto Vendido]],STOCK[],5,FALSE),"-")</f>
        <v>-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8" s="16">
        <f ca="1">VENTAS[[#This Row],[Total]]-VENTAS[[#This Row],[Comisión 10%]]-VENTAS[[#This Row],[Costo SIN Comision]]</f>
        <v>-2</v>
      </c>
      <c r="M1068" s="16"/>
    </row>
    <row r="1069" ht="20" customHeight="1" spans="1:13">
      <c r="A1069" s="10">
        <v>45485</v>
      </c>
      <c r="B1069" s="11"/>
      <c r="C1069" s="11"/>
      <c r="D1069" s="11" t="s">
        <v>913</v>
      </c>
      <c r="E1069" s="11"/>
      <c r="F1069" s="15" t="s">
        <v>1153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 ca="1"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913</v>
      </c>
      <c r="E1070" s="11" t="s">
        <v>1154</v>
      </c>
      <c r="F1070" s="15" t="str">
        <f ca="1"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 ca="1"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913</v>
      </c>
      <c r="E1071" s="11" t="s">
        <v>1155</v>
      </c>
      <c r="F1071" s="15" t="str">
        <f ca="1"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 ca="1"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913</v>
      </c>
      <c r="E1072" s="11" t="s">
        <v>1156</v>
      </c>
      <c r="F1072" s="15" t="str">
        <f ca="1"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 ca="1"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913</v>
      </c>
      <c r="E1073" s="11" t="s">
        <v>1149</v>
      </c>
      <c r="F1073" s="15" t="str">
        <f ca="1"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 ca="1"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913</v>
      </c>
      <c r="E1074" s="11" t="s">
        <v>1157</v>
      </c>
      <c r="F1074" s="15" t="str">
        <f ca="1"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 ca="1"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913</v>
      </c>
      <c r="E1075" s="11" t="s">
        <v>1158</v>
      </c>
      <c r="F1075" s="15" t="str">
        <f ca="1">IFERROR(VLOOKUP(VENTAS[[#This Row],[Código del producto Vendido]],STOCK[],5,FALSE),"-")</f>
        <v>-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75" s="16">
        <f ca="1">VENTAS[[#This Row],[Total]]-VENTAS[[#This Row],[Comisión 10%]]-VENTAS[[#This Row],[Costo SIN Comision]]</f>
        <v>-1.2</v>
      </c>
      <c r="M1075" s="16"/>
    </row>
    <row r="1076" ht="20" customHeight="1" spans="1:13">
      <c r="A1076" s="10">
        <v>45487</v>
      </c>
      <c r="B1076" s="11"/>
      <c r="C1076" s="11"/>
      <c r="D1076" s="11" t="s">
        <v>913</v>
      </c>
      <c r="E1076" s="11" t="s">
        <v>964</v>
      </c>
      <c r="F1076" s="15" t="str">
        <f ca="1"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 ca="1"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1045</v>
      </c>
      <c r="E1077" s="11" t="s">
        <v>1159</v>
      </c>
      <c r="F1077" s="15" t="str">
        <f ca="1"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 ca="1"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1045</v>
      </c>
      <c r="E1078" s="11" t="s">
        <v>1114</v>
      </c>
      <c r="F1078" s="15" t="str">
        <f ca="1"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 ca="1"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1045</v>
      </c>
      <c r="E1079" s="11" t="s">
        <v>1160</v>
      </c>
      <c r="F1079" s="15" t="str">
        <f ca="1"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 ca="1"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1045</v>
      </c>
      <c r="E1080" s="11" t="s">
        <v>536</v>
      </c>
      <c r="F1080" s="15" t="str">
        <f ca="1"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 ca="1"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1045</v>
      </c>
      <c r="E1081" s="11" t="s">
        <v>1009</v>
      </c>
      <c r="F1081" s="15" t="str">
        <f ca="1"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 ca="1"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1064</v>
      </c>
      <c r="E1082" s="11" t="s">
        <v>1161</v>
      </c>
      <c r="F1082" s="15" t="str">
        <f ca="1"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 ca="1"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1064</v>
      </c>
      <c r="E1083" s="11" t="s">
        <v>1162</v>
      </c>
      <c r="F1083" s="15" t="str">
        <f ca="1"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 ca="1"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1064</v>
      </c>
      <c r="E1084" s="11" t="s">
        <v>1163</v>
      </c>
      <c r="F1084" s="15" t="str">
        <f ca="1">IFERROR(VLOOKUP(VENTAS[[#This Row],[Código del producto Vendido]],STOCK[],5,FALSE),"-")</f>
        <v>-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 ca="1">VENTAS[[#This Row],[Total]]-VENTAS[[#This Row],[Comisión 10%]]-VENTAS[[#This Row],[Costo SIN Comision]]</f>
        <v>-2.7</v>
      </c>
      <c r="M1084" s="16"/>
    </row>
    <row r="1085" ht="20" customHeight="1" spans="1:13">
      <c r="A1085" s="10">
        <v>45486</v>
      </c>
      <c r="B1085" s="11"/>
      <c r="C1085" s="11"/>
      <c r="D1085" s="11" t="s">
        <v>707</v>
      </c>
      <c r="E1085" s="11" t="s">
        <v>1100</v>
      </c>
      <c r="F1085" s="15" t="str">
        <f ca="1"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 ca="1"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1057</v>
      </c>
      <c r="E1086" s="11" t="s">
        <v>770</v>
      </c>
      <c r="F1086" s="15" t="str">
        <f ca="1"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 ca="1"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1057</v>
      </c>
      <c r="E1087" s="11" t="s">
        <v>1164</v>
      </c>
      <c r="F1087" s="15" t="str">
        <f ca="1"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 ca="1"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1057</v>
      </c>
      <c r="E1088" s="11" t="s">
        <v>1165</v>
      </c>
      <c r="F1088" s="15" t="str">
        <f ca="1"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 ca="1"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1057</v>
      </c>
      <c r="E1089" s="11" t="s">
        <v>967</v>
      </c>
      <c r="F1089" s="15" t="str">
        <f ca="1"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 ca="1"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1057</v>
      </c>
      <c r="E1090" s="11" t="s">
        <v>1084</v>
      </c>
      <c r="F1090" s="15" t="str">
        <f ca="1"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 ca="1"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1166</v>
      </c>
      <c r="E1091" s="11" t="s">
        <v>1059</v>
      </c>
      <c r="F1091" s="15" t="str">
        <f ca="1"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 ca="1"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789</v>
      </c>
      <c r="C1092" s="11" t="s">
        <v>1167</v>
      </c>
      <c r="D1092" s="11"/>
      <c r="E1092" s="11" t="s">
        <v>1168</v>
      </c>
      <c r="F1092" s="15" t="str">
        <f ca="1"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 ca="1"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301</v>
      </c>
      <c r="E1093" s="11" t="s">
        <v>1128</v>
      </c>
      <c r="F1093" s="15" t="str">
        <f ca="1"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 ca="1"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1057</v>
      </c>
      <c r="E1094" s="11" t="s">
        <v>1161</v>
      </c>
      <c r="F1094" s="15" t="str">
        <f ca="1"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 ca="1"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1064</v>
      </c>
      <c r="E1095" s="11" t="s">
        <v>1169</v>
      </c>
      <c r="F1095" s="15" t="str">
        <f ca="1"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 ca="1"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826</v>
      </c>
      <c r="B1096" s="11" t="s">
        <v>789</v>
      </c>
      <c r="C1096" s="11"/>
      <c r="D1096" s="11"/>
      <c r="E1096" s="11" t="s">
        <v>497</v>
      </c>
      <c r="F1096" s="15" t="str">
        <f ca="1"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 ca="1">VENTAS[[#This Row],[Total]]-VENTAS[[#This Row],[Comisión 10%]]-VENTAS[[#This Row],[Costo SIN Comision]]</f>
        <v>0</v>
      </c>
      <c r="M1096" s="16"/>
    </row>
    <row r="1097" ht="20" customHeight="1" spans="1:13">
      <c r="A1097" s="10" t="s">
        <v>826</v>
      </c>
      <c r="B1097" s="11" t="s">
        <v>789</v>
      </c>
      <c r="C1097" s="11"/>
      <c r="D1097" s="11"/>
      <c r="E1097" s="11" t="s">
        <v>523</v>
      </c>
      <c r="F1097" s="15" t="str">
        <f ca="1"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 ca="1"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913</v>
      </c>
      <c r="E1098" s="11" t="s">
        <v>1170</v>
      </c>
      <c r="F1098" s="15" t="str">
        <f ca="1"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 ca="1"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913</v>
      </c>
      <c r="E1099" s="11" t="s">
        <v>1171</v>
      </c>
      <c r="F1099" s="15" t="str">
        <f ca="1"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 ca="1"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913</v>
      </c>
      <c r="E1100" s="11" t="s">
        <v>515</v>
      </c>
      <c r="F1100" s="15" t="str">
        <f ca="1"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 ca="1"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789</v>
      </c>
      <c r="C1101" s="11" t="s">
        <v>1167</v>
      </c>
      <c r="D1101" s="11"/>
      <c r="E1101" s="11" t="s">
        <v>1172</v>
      </c>
      <c r="F1101" s="15" t="str">
        <f ca="1"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 ca="1"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789</v>
      </c>
      <c r="C1102" s="11" t="s">
        <v>1167</v>
      </c>
      <c r="D1102" s="11"/>
      <c r="E1102" s="11" t="s">
        <v>1173</v>
      </c>
      <c r="F1102" s="15" t="str">
        <f ca="1"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 ca="1"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789</v>
      </c>
      <c r="C1103" s="11" t="s">
        <v>1167</v>
      </c>
      <c r="D1103" s="11"/>
      <c r="E1103" s="11" t="s">
        <v>1059</v>
      </c>
      <c r="F1103" s="15" t="str">
        <f ca="1"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 ca="1"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913</v>
      </c>
      <c r="E1104" s="11" t="s">
        <v>1174</v>
      </c>
      <c r="F1104" s="15" t="str">
        <f ca="1"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 ca="1"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1064</v>
      </c>
      <c r="E1105" s="11" t="s">
        <v>1175</v>
      </c>
      <c r="F1105" s="15" t="str">
        <f ca="1"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 ca="1"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1064</v>
      </c>
      <c r="E1106" s="11" t="s">
        <v>1176</v>
      </c>
      <c r="F1106" s="15" t="str">
        <f ca="1"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 ca="1"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1167</v>
      </c>
      <c r="D1107" s="11"/>
      <c r="E1107" s="11" t="s">
        <v>1177</v>
      </c>
      <c r="F1107" s="15" t="str">
        <f ca="1"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 ca="1">VENTAS[[#This Row],[Total]]-VENTAS[[#This Row],[Comisión 10%]]-VENTAS[[#This Row],[Costo SIN Comision]]</f>
        <v>0</v>
      </c>
      <c r="M1107" s="16"/>
    </row>
    <row r="1108" ht="20" customHeight="1" spans="1:13">
      <c r="A1108" s="10" t="s">
        <v>826</v>
      </c>
      <c r="B1108" s="11"/>
      <c r="C1108" s="11"/>
      <c r="D1108" s="11"/>
      <c r="E1108" s="11" t="s">
        <v>1178</v>
      </c>
      <c r="F1108" s="15" t="str">
        <f ca="1"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 ca="1"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1064</v>
      </c>
      <c r="E1109" s="11" t="s">
        <v>1162</v>
      </c>
      <c r="F1109" s="15" t="str">
        <f ca="1"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 ca="1"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1099</v>
      </c>
      <c r="E1110" s="11" t="s">
        <v>1179</v>
      </c>
      <c r="F1110" s="15" t="str">
        <f ca="1"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 ca="1"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1064</v>
      </c>
      <c r="E1111" s="11" t="s">
        <v>1180</v>
      </c>
      <c r="F1111" s="15" t="str">
        <f ca="1"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 ca="1"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1181</v>
      </c>
      <c r="D1112" s="11" t="s">
        <v>1182</v>
      </c>
      <c r="E1112" s="11" t="s">
        <v>548</v>
      </c>
      <c r="F1112" s="15" t="str">
        <f ca="1"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 ca="1"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1181</v>
      </c>
      <c r="D1113" s="11" t="s">
        <v>1182</v>
      </c>
      <c r="E1113" s="11" t="s">
        <v>512</v>
      </c>
      <c r="F1113" s="15" t="str">
        <f ca="1">IFERROR(VLOOKUP(VENTAS[[#This Row],[Código del producto Vendido]],STOCK[],5,FALSE),"-")</f>
        <v>-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3" s="16">
        <f ca="1">VENTAS[[#This Row],[Total]]-VENTAS[[#This Row],[Comisión 10%]]-VENTAS[[#This Row],[Costo SIN Comision]]</f>
        <v>-1</v>
      </c>
      <c r="M1113" s="16"/>
    </row>
    <row r="1114" ht="20" customHeight="1" spans="1:13">
      <c r="A1114" s="10">
        <v>45483</v>
      </c>
      <c r="B1114" s="11"/>
      <c r="C1114" s="11" t="s">
        <v>1181</v>
      </c>
      <c r="D1114" s="11" t="s">
        <v>1182</v>
      </c>
      <c r="E1114" s="11" t="s">
        <v>937</v>
      </c>
      <c r="F1114" s="15" t="str">
        <f ca="1">IFERROR(VLOOKUP(VENTAS[[#This Row],[Código del producto Vendido]],STOCK[],5,FALSE),"-")</f>
        <v>-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4" s="16">
        <f ca="1">VENTAS[[#This Row],[Total]]-VENTAS[[#This Row],[Comisión 10%]]-VENTAS[[#This Row],[Costo SIN Comision]]</f>
        <v>-1.2</v>
      </c>
      <c r="M1114" s="16"/>
    </row>
    <row r="1115" ht="20" customHeight="1" spans="1:13">
      <c r="A1115" s="10">
        <v>45483</v>
      </c>
      <c r="B1115" s="11"/>
      <c r="C1115" s="11" t="s">
        <v>1181</v>
      </c>
      <c r="D1115" s="11" t="s">
        <v>1182</v>
      </c>
      <c r="E1115" s="11" t="s">
        <v>1183</v>
      </c>
      <c r="F1115" s="15" t="str">
        <f ca="1">IFERROR(VLOOKUP(VENTAS[[#This Row],[Código del producto Vendido]],STOCK[],5,FALSE),"-")</f>
        <v>-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5" s="16">
        <f ca="1">VENTAS[[#This Row],[Total]]-VENTAS[[#This Row],[Comisión 10%]]-VENTAS[[#This Row],[Costo SIN Comision]]</f>
        <v>-1.2</v>
      </c>
      <c r="M1115" s="16"/>
    </row>
    <row r="1116" ht="20" customHeight="1" spans="1:13">
      <c r="A1116" s="10">
        <v>45491</v>
      </c>
      <c r="B1116" s="11"/>
      <c r="C1116" s="11" t="s">
        <v>1167</v>
      </c>
      <c r="D1116" s="11"/>
      <c r="E1116" s="11" t="s">
        <v>1184</v>
      </c>
      <c r="F1116" s="15" t="str">
        <f ca="1"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 ca="1"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848</v>
      </c>
      <c r="E1117" s="11" t="s">
        <v>1185</v>
      </c>
      <c r="F1117" s="15" t="str">
        <f ca="1"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 ca="1"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848</v>
      </c>
      <c r="E1118" s="11" t="s">
        <v>1028</v>
      </c>
      <c r="F1118" s="15" t="str">
        <f ca="1"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 ca="1"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848</v>
      </c>
      <c r="E1119" s="11" t="s">
        <v>548</v>
      </c>
      <c r="F1119" s="15" t="str">
        <f ca="1"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 ca="1"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1064</v>
      </c>
      <c r="E1120" s="11" t="s">
        <v>861</v>
      </c>
      <c r="F1120" s="15" t="str">
        <f ca="1"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 ca="1"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913</v>
      </c>
      <c r="E1121" s="11" t="s">
        <v>964</v>
      </c>
      <c r="F1121" s="15" t="str">
        <f ca="1"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 ca="1"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913</v>
      </c>
      <c r="E1122" s="11" t="s">
        <v>1186</v>
      </c>
      <c r="F1122" s="15" t="str">
        <f ca="1"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 ca="1"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913</v>
      </c>
      <c r="E1123" s="11" t="s">
        <v>1187</v>
      </c>
      <c r="F1123" s="15" t="str">
        <f ca="1"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 ca="1"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800</v>
      </c>
      <c r="E1124" s="11" t="s">
        <v>1188</v>
      </c>
      <c r="F1124" s="15" t="str">
        <f ca="1"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 ca="1"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800</v>
      </c>
      <c r="E1125" s="11" t="s">
        <v>1189</v>
      </c>
      <c r="F1125" s="15" t="str">
        <f ca="1">IFERROR(VLOOKUP(VENTAS[[#This Row],[Código del producto Vendido]],STOCK[],5,FALSE),"-")</f>
        <v>-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5" s="16">
        <f ca="1">VENTAS[[#This Row],[Total]]-VENTAS[[#This Row],[Comisión 10%]]-VENTAS[[#This Row],[Costo SIN Comision]]</f>
        <v>-1</v>
      </c>
      <c r="M1125" s="16"/>
    </row>
    <row r="1126" ht="20" customHeight="1" spans="1:13">
      <c r="A1126" s="10">
        <v>45499</v>
      </c>
      <c r="B1126" s="11"/>
      <c r="C1126" s="11"/>
      <c r="D1126" s="11" t="s">
        <v>913</v>
      </c>
      <c r="E1126" s="11" t="s">
        <v>1190</v>
      </c>
      <c r="F1126" s="15" t="str">
        <f ca="1">IFERROR(VLOOKUP(VENTAS[[#This Row],[Código del producto Vendido]],STOCK[],5,FALSE),"-")</f>
        <v>-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6" s="16">
        <f ca="1">VENTAS[[#This Row],[Total]]-VENTAS[[#This Row],[Comisión 10%]]-VENTAS[[#This Row],[Costo SIN Comision]]</f>
        <v>-2.2</v>
      </c>
      <c r="M1126" s="16"/>
    </row>
    <row r="1127" ht="20" customHeight="1" spans="1:13">
      <c r="A1127" s="10">
        <v>45499</v>
      </c>
      <c r="B1127" s="11"/>
      <c r="C1127" s="11" t="s">
        <v>1167</v>
      </c>
      <c r="D1127" s="11"/>
      <c r="E1127" s="11" t="s">
        <v>892</v>
      </c>
      <c r="F1127" s="15" t="str">
        <f ca="1"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 ca="1"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913</v>
      </c>
      <c r="E1128" s="11" t="s">
        <v>1191</v>
      </c>
      <c r="F1128" s="15" t="str">
        <f ca="1"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 ca="1"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913</v>
      </c>
      <c r="E1129" s="11" t="s">
        <v>1192</v>
      </c>
      <c r="F1129" s="15" t="str">
        <f ca="1"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 ca="1"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913</v>
      </c>
      <c r="E1130" s="11" t="s">
        <v>1193</v>
      </c>
      <c r="F1130" s="15" t="str">
        <f ca="1"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 ca="1"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913</v>
      </c>
      <c r="E1131" s="11" t="s">
        <v>1194</v>
      </c>
      <c r="F1131" s="15" t="str">
        <f ca="1"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 ca="1"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1167</v>
      </c>
      <c r="D1132" s="11"/>
      <c r="E1132" s="11" t="s">
        <v>1195</v>
      </c>
      <c r="F1132" s="15" t="str">
        <f ca="1"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 ca="1"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1167</v>
      </c>
      <c r="D1133" s="11"/>
      <c r="E1133" s="11" t="s">
        <v>1196</v>
      </c>
      <c r="F1133" s="15" t="str">
        <f ca="1"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 ca="1"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1167</v>
      </c>
      <c r="D1134" s="11"/>
      <c r="E1134" s="11" t="s">
        <v>1197</v>
      </c>
      <c r="F1134" s="15" t="str">
        <f ca="1"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 ca="1"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1167</v>
      </c>
      <c r="D1135" s="11"/>
      <c r="E1135" s="11" t="s">
        <v>1112</v>
      </c>
      <c r="F1135" s="15" t="str">
        <f ca="1"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 ca="1"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1167</v>
      </c>
      <c r="D1136" s="11"/>
      <c r="E1136" s="11" t="s">
        <v>1198</v>
      </c>
      <c r="F1136" s="15" t="str">
        <f ca="1"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 ca="1"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1045</v>
      </c>
      <c r="E1137" s="11" t="s">
        <v>1199</v>
      </c>
      <c r="F1137" s="15" t="str">
        <f ca="1"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 ca="1"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1045</v>
      </c>
      <c r="E1138" s="11" t="s">
        <v>1200</v>
      </c>
      <c r="F1138" s="15" t="str">
        <f ca="1"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 ca="1"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1045</v>
      </c>
      <c r="E1139" s="11" t="s">
        <v>723</v>
      </c>
      <c r="F1139" s="15" t="str">
        <f ca="1"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 ca="1"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1045</v>
      </c>
      <c r="E1140" s="11" t="s">
        <v>1201</v>
      </c>
      <c r="F1140" s="15" t="str">
        <f ca="1"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 ca="1"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1045</v>
      </c>
      <c r="E1141" s="11" t="s">
        <v>1202</v>
      </c>
      <c r="F1141" s="15" t="str">
        <f ca="1"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 ca="1"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1045</v>
      </c>
      <c r="E1142" s="11" t="s">
        <v>1203</v>
      </c>
      <c r="F1142" s="15" t="str">
        <f ca="1"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 ca="1"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1045</v>
      </c>
      <c r="E1143" s="11" t="s">
        <v>342</v>
      </c>
      <c r="F1143" s="15" t="str">
        <f ca="1"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 ca="1"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1045</v>
      </c>
      <c r="E1144" s="11" t="s">
        <v>1204</v>
      </c>
      <c r="F1144" s="15" t="str">
        <f ca="1"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 ca="1"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1167</v>
      </c>
      <c r="D1145" s="11"/>
      <c r="E1145" s="11" t="s">
        <v>1205</v>
      </c>
      <c r="F1145" s="15" t="str">
        <f ca="1"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 ca="1"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800</v>
      </c>
      <c r="E1146" s="11" t="s">
        <v>1206</v>
      </c>
      <c r="F1146" s="15" t="str">
        <f ca="1"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 ca="1"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1064</v>
      </c>
      <c r="E1147" s="11" t="s">
        <v>1207</v>
      </c>
      <c r="F1147" s="15" t="str">
        <f ca="1"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 ca="1"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1064</v>
      </c>
      <c r="E1148" s="11" t="s">
        <v>1208</v>
      </c>
      <c r="F1148" s="15" t="str">
        <f ca="1"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 ca="1"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1064</v>
      </c>
      <c r="E1149" s="11" t="s">
        <v>1209</v>
      </c>
      <c r="F1149" s="15" t="str">
        <f ca="1"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 ca="1"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699</v>
      </c>
      <c r="D1150" s="11"/>
      <c r="E1150" s="11" t="s">
        <v>982</v>
      </c>
      <c r="F1150" s="15" t="str">
        <f ca="1"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 ca="1"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1210</v>
      </c>
      <c r="D1151" s="11" t="s">
        <v>1182</v>
      </c>
      <c r="E1151" s="11" t="s">
        <v>1211</v>
      </c>
      <c r="F1151" s="15" t="str">
        <f ca="1"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 ca="1"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1212</v>
      </c>
      <c r="D1152" s="11" t="s">
        <v>707</v>
      </c>
      <c r="E1152" s="11" t="s">
        <v>1211</v>
      </c>
      <c r="F1152" s="15" t="str">
        <f ca="1"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 ca="1"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699</v>
      </c>
      <c r="D1153" s="11"/>
      <c r="E1153" s="11" t="s">
        <v>1213</v>
      </c>
      <c r="F1153" s="15" t="str">
        <f ca="1"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 ca="1"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1214</v>
      </c>
      <c r="D1154" s="11" t="s">
        <v>707</v>
      </c>
      <c r="E1154" s="11" t="s">
        <v>1215</v>
      </c>
      <c r="F1154" s="15" t="str">
        <f ca="1"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 ca="1"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1216</v>
      </c>
      <c r="D1155" s="11" t="s">
        <v>707</v>
      </c>
      <c r="E1155" s="11" t="s">
        <v>1217</v>
      </c>
      <c r="F1155" s="15" t="str">
        <f ca="1">IFERROR(VLOOKUP(VENTAS[[#This Row],[Código del producto Vendido]],STOCK[],5,FALSE),"-")</f>
        <v>-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 ca="1">VENTAS[[#This Row],[Total]]-VENTAS[[#This Row],[Comisión 10%]]-VENTAS[[#This Row],[Costo SIN Comision]]</f>
        <v>-0.8</v>
      </c>
      <c r="M1155" s="16"/>
    </row>
    <row r="1156" ht="20" customHeight="1" spans="1:13">
      <c r="A1156" s="10">
        <v>45505</v>
      </c>
      <c r="B1156" s="11"/>
      <c r="C1156" s="11" t="s">
        <v>1216</v>
      </c>
      <c r="D1156" s="11" t="s">
        <v>707</v>
      </c>
      <c r="E1156" s="11" t="s">
        <v>731</v>
      </c>
      <c r="F1156" s="15" t="str">
        <f ca="1"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 ca="1"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1218</v>
      </c>
      <c r="D1157" s="11" t="s">
        <v>707</v>
      </c>
      <c r="E1157" s="11" t="s">
        <v>1219</v>
      </c>
      <c r="F1157" s="15" t="str">
        <f ca="1"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 ca="1"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1167</v>
      </c>
      <c r="D1158" s="11"/>
      <c r="E1158" s="11" t="s">
        <v>1188</v>
      </c>
      <c r="F1158" s="15" t="str">
        <f ca="1"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 ca="1"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1045</v>
      </c>
      <c r="E1159" s="11" t="s">
        <v>1060</v>
      </c>
      <c r="F1159" s="15" t="str">
        <f ca="1"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 ca="1"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1045</v>
      </c>
      <c r="E1160" s="11" t="s">
        <v>1220</v>
      </c>
      <c r="F1160" s="15" t="str">
        <f ca="1"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 ca="1"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1045</v>
      </c>
      <c r="E1161" s="11" t="s">
        <v>1220</v>
      </c>
      <c r="F1161" s="15" t="str">
        <f ca="1"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 ca="1"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1045</v>
      </c>
      <c r="E1162" s="11" t="s">
        <v>1150</v>
      </c>
      <c r="F1162" s="15" t="str">
        <f ca="1"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 ca="1"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1045</v>
      </c>
      <c r="E1163" s="11" t="s">
        <v>853</v>
      </c>
      <c r="F1163" s="15" t="str">
        <f ca="1"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 ca="1"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1045</v>
      </c>
      <c r="E1164" s="11" t="s">
        <v>1221</v>
      </c>
      <c r="F1164" s="15" t="str">
        <f ca="1"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 ca="1"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1045</v>
      </c>
      <c r="E1165" s="11" t="s">
        <v>1222</v>
      </c>
      <c r="F1165" s="15" t="str">
        <f ca="1"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 ca="1"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913</v>
      </c>
      <c r="E1166" s="11" t="s">
        <v>1223</v>
      </c>
      <c r="F1166" s="15" t="str">
        <f ca="1"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 ca="1"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1064</v>
      </c>
      <c r="E1167" s="11" t="s">
        <v>1224</v>
      </c>
      <c r="F1167" s="15" t="str">
        <f ca="1"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 ca="1"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1095</v>
      </c>
      <c r="E1168" s="11" t="s">
        <v>1225</v>
      </c>
      <c r="F1168" s="15" t="str">
        <f ca="1"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 ca="1"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800</v>
      </c>
      <c r="E1169" s="11" t="s">
        <v>1200</v>
      </c>
      <c r="F1169" s="15" t="str">
        <f ca="1"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 ca="1"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800</v>
      </c>
      <c r="E1170" s="11" t="s">
        <v>1203</v>
      </c>
      <c r="F1170" s="15" t="str">
        <f ca="1"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 ca="1"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1226</v>
      </c>
      <c r="D1171" s="11"/>
      <c r="E1171" s="11" t="s">
        <v>1207</v>
      </c>
      <c r="F1171" s="15" t="str">
        <f ca="1"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 ca="1"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1113</v>
      </c>
      <c r="F1172" s="15" t="str">
        <f ca="1"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 ca="1"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913</v>
      </c>
      <c r="E1173" s="11" t="s">
        <v>1227</v>
      </c>
      <c r="F1173" s="15" t="str">
        <f ca="1"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 ca="1"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1045</v>
      </c>
      <c r="E1174" s="11" t="s">
        <v>1228</v>
      </c>
      <c r="F1174" s="15" t="str">
        <f ca="1"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 ca="1"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1045</v>
      </c>
      <c r="E1175" s="11" t="s">
        <v>1229</v>
      </c>
      <c r="F1175" s="15" t="str">
        <f ca="1"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 ca="1"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1045</v>
      </c>
      <c r="E1176" s="11" t="s">
        <v>722</v>
      </c>
      <c r="F1176" s="15" t="str">
        <f ca="1"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 ca="1"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1045</v>
      </c>
      <c r="E1177" s="11" t="s">
        <v>1230</v>
      </c>
      <c r="F1177" s="15" t="str">
        <f ca="1"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 ca="1"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1045</v>
      </c>
      <c r="E1178" s="11" t="s">
        <v>1231</v>
      </c>
      <c r="F1178" s="15" t="str">
        <f ca="1"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 ca="1"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1045</v>
      </c>
      <c r="E1179" s="11" t="s">
        <v>1232</v>
      </c>
      <c r="F1179" s="15" t="str">
        <f ca="1"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 ca="1"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1045</v>
      </c>
      <c r="E1180" s="11" t="s">
        <v>1233</v>
      </c>
      <c r="F1180" s="15" t="str">
        <f ca="1"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 ca="1"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1045</v>
      </c>
      <c r="E1181" s="11" t="s">
        <v>513</v>
      </c>
      <c r="F1181" s="15" t="str">
        <f ca="1"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 ca="1"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1045</v>
      </c>
      <c r="E1182" s="11" t="s">
        <v>1234</v>
      </c>
      <c r="F1182" s="15" t="str">
        <f ca="1"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 ca="1"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1045</v>
      </c>
      <c r="E1183" s="11" t="s">
        <v>1143</v>
      </c>
      <c r="F1183" s="15" t="str">
        <f ca="1"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 ca="1"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913</v>
      </c>
      <c r="E1184" s="11" t="s">
        <v>1235</v>
      </c>
      <c r="F1184" s="15" t="str">
        <f ca="1"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 ca="1"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1045</v>
      </c>
      <c r="E1185" s="11" t="s">
        <v>437</v>
      </c>
      <c r="F1185" s="15" t="str">
        <f ca="1"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 ca="1"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913</v>
      </c>
      <c r="E1186" s="11" t="s">
        <v>1236</v>
      </c>
      <c r="F1186" s="15" t="str">
        <f ca="1"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 ca="1"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913</v>
      </c>
      <c r="E1187" s="11" t="s">
        <v>1062</v>
      </c>
      <c r="F1187" s="15" t="str">
        <f ca="1"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 ca="1"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913</v>
      </c>
      <c r="E1188" s="11" t="s">
        <v>956</v>
      </c>
      <c r="F1188" s="15" t="str">
        <f ca="1"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 ca="1"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1237</v>
      </c>
      <c r="D1189" s="11" t="s">
        <v>707</v>
      </c>
      <c r="E1189" s="11" t="s">
        <v>1177</v>
      </c>
      <c r="F1189" s="15" t="str">
        <f ca="1"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 ca="1"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1238</v>
      </c>
      <c r="D1190" s="11" t="s">
        <v>707</v>
      </c>
      <c r="E1190" s="11" t="s">
        <v>1239</v>
      </c>
      <c r="F1190" s="15" t="str">
        <f ca="1">IFERROR(VLOOKUP(VENTAS[[#This Row],[Código del producto Vendido]],STOCK[],5,FALSE),"-")</f>
        <v>-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0" s="16">
        <f ca="1">VENTAS[[#This Row],[Total]]-VENTAS[[#This Row],[Comisión 10%]]-VENTAS[[#This Row],[Costo SIN Comision]]</f>
        <v>-2.5</v>
      </c>
      <c r="M1190" s="16"/>
    </row>
    <row r="1191" ht="20" customHeight="1" spans="1:13">
      <c r="A1191" s="10">
        <v>45509</v>
      </c>
      <c r="B1191" s="11"/>
      <c r="C1191" s="11"/>
      <c r="D1191" s="11" t="s">
        <v>913</v>
      </c>
      <c r="E1191" s="11" t="s">
        <v>1240</v>
      </c>
      <c r="F1191" s="15" t="str">
        <f ca="1"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 ca="1"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1241</v>
      </c>
      <c r="D1192" s="11" t="s">
        <v>913</v>
      </c>
      <c r="E1192" s="11" t="s">
        <v>1242</v>
      </c>
      <c r="F1192" s="15" t="str">
        <f ca="1"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 ca="1"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913</v>
      </c>
      <c r="E1193" s="11" t="s">
        <v>1243</v>
      </c>
      <c r="F1193" s="15" t="str">
        <f ca="1"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 ca="1"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913</v>
      </c>
      <c r="E1194" s="11" t="s">
        <v>1244</v>
      </c>
      <c r="F1194" s="15" t="str">
        <f ca="1"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 ca="1"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913</v>
      </c>
      <c r="E1195" s="11" t="s">
        <v>1245</v>
      </c>
      <c r="F1195" s="15" t="str">
        <f ca="1"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 ca="1"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913</v>
      </c>
      <c r="E1196" s="11" t="s">
        <v>1246</v>
      </c>
      <c r="F1196" s="15" t="str">
        <f ca="1"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 ca="1"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1181</v>
      </c>
      <c r="D1197" s="11" t="s">
        <v>913</v>
      </c>
      <c r="E1197" s="11" t="s">
        <v>1247</v>
      </c>
      <c r="F1197" s="15" t="str">
        <f ca="1"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 ca="1"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1248</v>
      </c>
      <c r="D1198" s="11" t="s">
        <v>913</v>
      </c>
      <c r="E1198" s="11" t="s">
        <v>1249</v>
      </c>
      <c r="F1198" s="15" t="str">
        <f ca="1"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 ca="1"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1250</v>
      </c>
      <c r="D1199" s="11" t="s">
        <v>913</v>
      </c>
      <c r="E1199" s="11" t="s">
        <v>1251</v>
      </c>
      <c r="F1199" s="15" t="str">
        <f ca="1"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 ca="1"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1252</v>
      </c>
      <c r="D1200" s="11" t="s">
        <v>913</v>
      </c>
      <c r="E1200" s="11" t="s">
        <v>1253</v>
      </c>
      <c r="F1200" s="15" t="str">
        <f ca="1"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 ca="1"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1252</v>
      </c>
      <c r="D1201" s="11" t="s">
        <v>913</v>
      </c>
      <c r="E1201" s="11" t="s">
        <v>1254</v>
      </c>
      <c r="F1201" s="15" t="str">
        <f ca="1"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 ca="1"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1255</v>
      </c>
      <c r="D1202" s="11" t="s">
        <v>913</v>
      </c>
      <c r="E1202" s="11" t="s">
        <v>1013</v>
      </c>
      <c r="F1202" s="15" t="str">
        <f ca="1"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 ca="1"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1255</v>
      </c>
      <c r="D1203" s="11" t="s">
        <v>913</v>
      </c>
      <c r="E1203" s="11" t="s">
        <v>1256</v>
      </c>
      <c r="F1203" s="15" t="str">
        <f ca="1"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 ca="1"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1257</v>
      </c>
      <c r="D1204" s="11" t="s">
        <v>913</v>
      </c>
      <c r="E1204" s="11" t="s">
        <v>1225</v>
      </c>
      <c r="F1204" s="15" t="str">
        <f ca="1"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 ca="1"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1258</v>
      </c>
      <c r="D1205" s="11" t="s">
        <v>913</v>
      </c>
      <c r="E1205" s="11" t="s">
        <v>1259</v>
      </c>
      <c r="F1205" s="15" t="str">
        <f ca="1"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 ca="1"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1260</v>
      </c>
      <c r="D1206" s="11" t="s">
        <v>913</v>
      </c>
      <c r="E1206" s="11" t="s">
        <v>1261</v>
      </c>
      <c r="F1206" s="15" t="str">
        <f ca="1"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 ca="1"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1262</v>
      </c>
      <c r="D1207" s="11" t="s">
        <v>913</v>
      </c>
      <c r="E1207" s="11" t="s">
        <v>1263</v>
      </c>
      <c r="F1207" s="15" t="str">
        <f ca="1"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 ca="1"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1262</v>
      </c>
      <c r="D1208" s="11" t="s">
        <v>913</v>
      </c>
      <c r="E1208" s="11" t="s">
        <v>1264</v>
      </c>
      <c r="F1208" s="15" t="str">
        <f ca="1"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 ca="1"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1265</v>
      </c>
      <c r="D1209" s="11" t="s">
        <v>913</v>
      </c>
      <c r="E1209" s="11" t="s">
        <v>1266</v>
      </c>
      <c r="F1209" s="15" t="str">
        <f ca="1"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 ca="1"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1265</v>
      </c>
      <c r="D1210" s="11" t="s">
        <v>913</v>
      </c>
      <c r="E1210" s="11" t="s">
        <v>1267</v>
      </c>
      <c r="F1210" s="15" t="str">
        <f ca="1"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 ca="1"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1268</v>
      </c>
      <c r="D1211" s="11" t="s">
        <v>913</v>
      </c>
      <c r="E1211" s="11" t="s">
        <v>1269</v>
      </c>
      <c r="F1211" s="15" t="str">
        <f ca="1"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 ca="1"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1270</v>
      </c>
      <c r="D1212" s="11" t="s">
        <v>913</v>
      </c>
      <c r="E1212" s="11" t="s">
        <v>1271</v>
      </c>
      <c r="F1212" s="15" t="str">
        <f ca="1"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 ca="1"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1272</v>
      </c>
      <c r="D1213" s="11" t="s">
        <v>913</v>
      </c>
      <c r="E1213" s="11" t="s">
        <v>1273</v>
      </c>
      <c r="F1213" s="15" t="str">
        <f ca="1"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 ca="1"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1274</v>
      </c>
      <c r="D1214" s="11" t="s">
        <v>913</v>
      </c>
      <c r="E1214" s="11" t="s">
        <v>1123</v>
      </c>
      <c r="F1214" s="15" t="str">
        <f ca="1"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 ca="1"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1275</v>
      </c>
      <c r="D1215" s="11" t="s">
        <v>913</v>
      </c>
      <c r="E1215" s="11" t="s">
        <v>1276</v>
      </c>
      <c r="F1215" s="15" t="str">
        <f ca="1"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 ca="1"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1277</v>
      </c>
      <c r="D1216" s="11" t="s">
        <v>913</v>
      </c>
      <c r="E1216" s="11" t="s">
        <v>1278</v>
      </c>
      <c r="F1216" s="15" t="str">
        <f ca="1"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 ca="1"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1277</v>
      </c>
      <c r="D1217" s="11" t="s">
        <v>913</v>
      </c>
      <c r="E1217" s="11" t="s">
        <v>1279</v>
      </c>
      <c r="F1217" s="15" t="str">
        <f ca="1"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 ca="1"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1277</v>
      </c>
      <c r="D1218" s="11" t="s">
        <v>913</v>
      </c>
      <c r="E1218" s="11" t="s">
        <v>1280</v>
      </c>
      <c r="F1218" s="15" t="str">
        <f ca="1"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 ca="1"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1277</v>
      </c>
      <c r="D1219" s="11" t="s">
        <v>913</v>
      </c>
      <c r="E1219" s="11" t="s">
        <v>1281</v>
      </c>
      <c r="F1219" s="15" t="str">
        <f ca="1">IFERROR(VLOOKUP(VENTAS[[#This Row],[Código del producto Vendido]],STOCK[],5,FALSE),"-")</f>
        <v>-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9" s="16">
        <f ca="1">VENTAS[[#This Row],[Total]]-VENTAS[[#This Row],[Comisión 10%]]-VENTAS[[#This Row],[Costo SIN Comision]]</f>
        <v>-3</v>
      </c>
      <c r="M1219" s="16"/>
    </row>
    <row r="1220" ht="20" customHeight="1" spans="1:13">
      <c r="A1220" s="10">
        <v>45518</v>
      </c>
      <c r="B1220" s="11"/>
      <c r="C1220" s="11" t="s">
        <v>1277</v>
      </c>
      <c r="D1220" s="11" t="s">
        <v>913</v>
      </c>
      <c r="E1220" s="11" t="s">
        <v>1271</v>
      </c>
      <c r="F1220" s="15" t="str">
        <f ca="1"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 ca="1"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1277</v>
      </c>
      <c r="D1221" s="11" t="s">
        <v>913</v>
      </c>
      <c r="E1221" s="11" t="s">
        <v>1282</v>
      </c>
      <c r="F1221" s="15" t="str">
        <f ca="1"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 ca="1"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1277</v>
      </c>
      <c r="D1222" s="11" t="s">
        <v>913</v>
      </c>
      <c r="E1222" s="11" t="s">
        <v>1283</v>
      </c>
      <c r="F1222" s="15" t="str">
        <f ca="1"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 ca="1"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1284</v>
      </c>
      <c r="D1223" s="11"/>
      <c r="E1223" s="11" t="s">
        <v>1254</v>
      </c>
      <c r="F1223" s="15" t="str">
        <f ca="1"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 ca="1"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1285</v>
      </c>
      <c r="D1224" s="11" t="s">
        <v>1182</v>
      </c>
      <c r="E1224" s="11" t="s">
        <v>1242</v>
      </c>
      <c r="F1224" s="15" t="str">
        <f ca="1"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 ca="1"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1268</v>
      </c>
      <c r="D1225" s="11" t="s">
        <v>1182</v>
      </c>
      <c r="E1225" s="11" t="s">
        <v>1286</v>
      </c>
      <c r="F1225" s="15" t="str">
        <f ca="1"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 ca="1"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1287</v>
      </c>
      <c r="D1226" s="11" t="s">
        <v>1182</v>
      </c>
      <c r="E1226" s="11" t="s">
        <v>1288</v>
      </c>
      <c r="F1226" s="15" t="str">
        <f ca="1"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 ca="1"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1289</v>
      </c>
      <c r="D1227" s="11" t="s">
        <v>1182</v>
      </c>
      <c r="E1227" s="11" t="s">
        <v>1290</v>
      </c>
      <c r="F1227" s="15" t="str">
        <f ca="1"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 ca="1"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1291</v>
      </c>
      <c r="D1228" s="11" t="s">
        <v>1182</v>
      </c>
      <c r="E1228" s="11" t="s">
        <v>1276</v>
      </c>
      <c r="F1228" s="15" t="str">
        <f ca="1"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 ca="1"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1257</v>
      </c>
      <c r="D1229" s="11" t="s">
        <v>1182</v>
      </c>
      <c r="E1229" s="11" t="s">
        <v>1292</v>
      </c>
      <c r="F1229" s="15" t="str">
        <f ca="1"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 ca="1"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1257</v>
      </c>
      <c r="D1230" s="11" t="s">
        <v>1182</v>
      </c>
      <c r="E1230" s="11" t="s">
        <v>1293</v>
      </c>
      <c r="F1230" s="15" t="str">
        <f ca="1"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 ca="1"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1294</v>
      </c>
      <c r="D1231" s="11" t="s">
        <v>1182</v>
      </c>
      <c r="E1231" s="11" t="s">
        <v>1295</v>
      </c>
      <c r="F1231" s="15" t="str">
        <f ca="1"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 ca="1"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1294</v>
      </c>
      <c r="D1232" s="11" t="s">
        <v>1182</v>
      </c>
      <c r="E1232" s="11" t="s">
        <v>1296</v>
      </c>
      <c r="F1232" s="15" t="str">
        <f ca="1"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 ca="1"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1297</v>
      </c>
      <c r="D1233" s="11" t="s">
        <v>913</v>
      </c>
      <c r="E1233" s="11" t="s">
        <v>489</v>
      </c>
      <c r="F1233" s="15" t="str">
        <f ca="1"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 ca="1"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1298</v>
      </c>
      <c r="D1234" s="11"/>
      <c r="E1234" s="11" t="s">
        <v>1299</v>
      </c>
      <c r="F1234" s="15" t="str">
        <f ca="1"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 ca="1"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900</v>
      </c>
      <c r="D1235" s="11"/>
      <c r="E1235" s="11" t="s">
        <v>517</v>
      </c>
      <c r="F1235" s="15" t="str">
        <f ca="1"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 ca="1"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1300</v>
      </c>
      <c r="D1236" s="11"/>
      <c r="E1236" s="11" t="s">
        <v>916</v>
      </c>
      <c r="F1236" s="15" t="str">
        <f ca="1">IFERROR(VLOOKUP(VENTAS[[#This Row],[Código del producto Vendido]],STOCK[],5,FALSE),"-")</f>
        <v>-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36" s="16">
        <f ca="1">VENTAS[[#This Row],[Total]]-VENTAS[[#This Row],[Comisión 10%]]-VENTAS[[#This Row],[Costo SIN Comision]]</f>
        <v>0</v>
      </c>
      <c r="M1236" s="16"/>
    </row>
    <row r="1237" ht="20" customHeight="1" spans="1:13">
      <c r="A1237" s="10">
        <v>45527</v>
      </c>
      <c r="B1237" s="11"/>
      <c r="C1237" s="11"/>
      <c r="D1237" s="11" t="s">
        <v>766</v>
      </c>
      <c r="E1237" s="11" t="s">
        <v>1301</v>
      </c>
      <c r="F1237" s="15" t="str">
        <f ca="1"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 ca="1"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1167</v>
      </c>
      <c r="D1238" s="11"/>
      <c r="E1238" s="11" t="s">
        <v>1302</v>
      </c>
      <c r="F1238" s="15" t="str">
        <f ca="1"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 ca="1"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1303</v>
      </c>
      <c r="D1239" s="11" t="s">
        <v>1045</v>
      </c>
      <c r="E1239" s="11" t="s">
        <v>1014</v>
      </c>
      <c r="F1239" s="15" t="str">
        <f ca="1"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 ca="1"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1304</v>
      </c>
      <c r="D1240" s="11" t="s">
        <v>1045</v>
      </c>
      <c r="E1240" s="11" t="s">
        <v>1305</v>
      </c>
      <c r="F1240" s="15" t="str">
        <f ca="1"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 ca="1"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1306</v>
      </c>
      <c r="D1241" s="11" t="s">
        <v>1045</v>
      </c>
      <c r="E1241" s="11" t="s">
        <v>585</v>
      </c>
      <c r="F1241" s="15" t="str">
        <f ca="1">IFERROR(VLOOKUP(VENTAS[[#This Row],[Código del producto Vendido]],STOCK[],5,FALSE),"-")</f>
        <v>-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41" s="16">
        <f ca="1">VENTAS[[#This Row],[Total]]-VENTAS[[#This Row],[Comisión 10%]]-VENTAS[[#This Row],[Costo SIN Comision]]</f>
        <v>-2</v>
      </c>
      <c r="M1241" s="16"/>
    </row>
    <row r="1242" ht="20" customHeight="1" spans="1:13">
      <c r="A1242" s="10">
        <v>45509</v>
      </c>
      <c r="B1242" s="11"/>
      <c r="C1242" s="11" t="s">
        <v>1307</v>
      </c>
      <c r="D1242" s="11" t="s">
        <v>1045</v>
      </c>
      <c r="E1242" s="11" t="s">
        <v>1308</v>
      </c>
      <c r="F1242" s="15" t="str">
        <f ca="1"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 ca="1"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1309</v>
      </c>
      <c r="D1243" s="11" t="s">
        <v>1045</v>
      </c>
      <c r="E1243" s="11" t="s">
        <v>1310</v>
      </c>
      <c r="F1243" s="15" t="str">
        <f ca="1">IFERROR(VLOOKUP(VENTAS[[#This Row],[Código del producto Vendido]],STOCK[],5,FALSE),"-")</f>
        <v>-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43" s="16">
        <f ca="1">VENTAS[[#This Row],[Total]]-VENTAS[[#This Row],[Comisión 10%]]-VENTAS[[#This Row],[Costo SIN Comision]]</f>
        <v>-1.5</v>
      </c>
      <c r="M1243" s="16"/>
    </row>
    <row r="1244" ht="20" customHeight="1" spans="1:13">
      <c r="A1244" s="10">
        <v>45510</v>
      </c>
      <c r="B1244" s="11"/>
      <c r="C1244" s="11" t="s">
        <v>1309</v>
      </c>
      <c r="D1244" s="11" t="s">
        <v>1045</v>
      </c>
      <c r="E1244" s="11" t="s">
        <v>1174</v>
      </c>
      <c r="F1244" s="15" t="str">
        <f ca="1"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 ca="1"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1311</v>
      </c>
      <c r="D1245" s="11" t="s">
        <v>1045</v>
      </c>
      <c r="E1245" s="11" t="s">
        <v>1312</v>
      </c>
      <c r="F1245" s="15" t="str">
        <f ca="1"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 ca="1"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1311</v>
      </c>
      <c r="D1246" s="11" t="s">
        <v>1045</v>
      </c>
      <c r="E1246" s="11" t="s">
        <v>1313</v>
      </c>
      <c r="F1246" s="15" t="str">
        <f ca="1"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 ca="1"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1314</v>
      </c>
      <c r="D1247" s="11" t="s">
        <v>1045</v>
      </c>
      <c r="E1247" s="11" t="s">
        <v>702</v>
      </c>
      <c r="F1247" s="15" t="str">
        <f ca="1">IFERROR(VLOOKUP(VENTAS[[#This Row],[Código del producto Vendido]],STOCK[],5,FALSE),"-")</f>
        <v>-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7" s="16">
        <f ca="1">VENTAS[[#This Row],[Total]]-VENTAS[[#This Row],[Comisión 10%]]-VENTAS[[#This Row],[Costo SIN Comision]]</f>
        <v>-0.9</v>
      </c>
      <c r="M1247" s="16"/>
    </row>
    <row r="1248" ht="20" customHeight="1" spans="1:13">
      <c r="A1248" s="10">
        <v>45516</v>
      </c>
      <c r="B1248" s="11"/>
      <c r="C1248" s="11" t="s">
        <v>1315</v>
      </c>
      <c r="D1248" s="11" t="s">
        <v>1045</v>
      </c>
      <c r="E1248" s="11" t="s">
        <v>1316</v>
      </c>
      <c r="F1248" s="15" t="str">
        <f ca="1"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 ca="1"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1317</v>
      </c>
      <c r="D1249" s="11" t="s">
        <v>1045</v>
      </c>
      <c r="E1249" s="11" t="s">
        <v>1318</v>
      </c>
      <c r="F1249" s="15" t="str">
        <f ca="1"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 ca="1"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1319</v>
      </c>
      <c r="D1250" s="11" t="s">
        <v>1045</v>
      </c>
      <c r="E1250" s="11" t="s">
        <v>1320</v>
      </c>
      <c r="F1250" s="15" t="str">
        <f ca="1"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 ca="1"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1214</v>
      </c>
      <c r="D1251" s="11" t="s">
        <v>1045</v>
      </c>
      <c r="E1251" s="11" t="s">
        <v>1302</v>
      </c>
      <c r="F1251" s="15" t="str">
        <f ca="1"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 ca="1"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1321</v>
      </c>
      <c r="D1252" s="11" t="s">
        <v>1045</v>
      </c>
      <c r="E1252" s="11" t="s">
        <v>1322</v>
      </c>
      <c r="F1252" s="15" t="str">
        <f ca="1"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 ca="1"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1323</v>
      </c>
      <c r="D1253" s="11" t="s">
        <v>1045</v>
      </c>
      <c r="E1253" s="11" t="s">
        <v>1324</v>
      </c>
      <c r="F1253" s="15" t="str">
        <f ca="1">IFERROR(VLOOKUP(VENTAS[[#This Row],[Código del producto Vendido]],STOCK[],5,FALSE),"-")</f>
        <v>-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53" s="16">
        <f ca="1">VENTAS[[#This Row],[Total]]-VENTAS[[#This Row],[Comisión 10%]]-VENTAS[[#This Row],[Costo SIN Comision]]</f>
        <v>-1</v>
      </c>
      <c r="M1253" s="16"/>
    </row>
    <row r="1254" ht="20" customHeight="1" spans="1:13">
      <c r="A1254" s="10">
        <v>45527</v>
      </c>
      <c r="B1254" s="11"/>
      <c r="C1254" s="11" t="s">
        <v>1323</v>
      </c>
      <c r="D1254" s="11" t="s">
        <v>1045</v>
      </c>
      <c r="E1254" s="11" t="s">
        <v>1308</v>
      </c>
      <c r="F1254" s="15" t="str">
        <f ca="1"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 ca="1"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1325</v>
      </c>
      <c r="D1255" s="11" t="s">
        <v>1045</v>
      </c>
      <c r="E1255" s="11" t="s">
        <v>1326</v>
      </c>
      <c r="F1255" s="15" t="str">
        <f ca="1"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 ca="1"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1327</v>
      </c>
      <c r="D1256" s="11" t="s">
        <v>1064</v>
      </c>
      <c r="E1256" s="11" t="s">
        <v>1247</v>
      </c>
      <c r="F1256" s="15" t="str">
        <f ca="1"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 ca="1"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1300</v>
      </c>
      <c r="D1257" s="11"/>
      <c r="E1257" s="11" t="s">
        <v>1328</v>
      </c>
      <c r="F1257" s="15" t="str">
        <f ca="1"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 ca="1"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1327</v>
      </c>
      <c r="D1258" s="11" t="s">
        <v>1064</v>
      </c>
      <c r="E1258" s="11" t="s">
        <v>1256</v>
      </c>
      <c r="F1258" s="15" t="str">
        <f ca="1"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 ca="1"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1329</v>
      </c>
      <c r="D1259" s="11" t="s">
        <v>1064</v>
      </c>
      <c r="E1259" s="11" t="s">
        <v>1236</v>
      </c>
      <c r="F1259" s="15" t="str">
        <f ca="1"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 ca="1"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1330</v>
      </c>
      <c r="D1260" s="11" t="s">
        <v>1067</v>
      </c>
      <c r="E1260" s="11" t="s">
        <v>1278</v>
      </c>
      <c r="F1260" s="15" t="str">
        <f ca="1"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 ca="1"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1331</v>
      </c>
      <c r="D1261" s="11" t="s">
        <v>1064</v>
      </c>
      <c r="E1261" s="11" t="s">
        <v>1332</v>
      </c>
      <c r="F1261" s="15" t="str">
        <f ca="1"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 ca="1"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1333</v>
      </c>
      <c r="D1262" s="11" t="s">
        <v>1064</v>
      </c>
      <c r="E1262" s="11" t="s">
        <v>1316</v>
      </c>
      <c r="F1262" s="15" t="str">
        <f ca="1"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 ca="1"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1334</v>
      </c>
      <c r="D1263" s="11" t="s">
        <v>1064</v>
      </c>
      <c r="E1263" s="11" t="s">
        <v>294</v>
      </c>
      <c r="F1263" s="15" t="str">
        <f ca="1"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 ca="1"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1335</v>
      </c>
      <c r="D1264" s="11" t="s">
        <v>1067</v>
      </c>
      <c r="E1264" s="11" t="s">
        <v>1336</v>
      </c>
      <c r="F1264" s="15" t="str">
        <f ca="1"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 ca="1"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1337</v>
      </c>
      <c r="D1265" s="11" t="s">
        <v>707</v>
      </c>
      <c r="E1265" s="11" t="s">
        <v>1338</v>
      </c>
      <c r="F1265" s="15" t="str">
        <f ca="1"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 ca="1"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1339</v>
      </c>
      <c r="D1266" s="11" t="s">
        <v>707</v>
      </c>
      <c r="E1266" s="11" t="s">
        <v>1256</v>
      </c>
      <c r="F1266" s="15" t="str">
        <f ca="1"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 ca="1"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1210</v>
      </c>
      <c r="D1267" s="11" t="s">
        <v>707</v>
      </c>
      <c r="E1267" s="11" t="s">
        <v>1340</v>
      </c>
      <c r="F1267" s="15" t="str">
        <f ca="1"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 ca="1"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1210</v>
      </c>
      <c r="D1268" s="11" t="s">
        <v>707</v>
      </c>
      <c r="E1268" s="11" t="s">
        <v>619</v>
      </c>
      <c r="F1268" s="15" t="str">
        <f ca="1"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 ca="1"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1341</v>
      </c>
      <c r="D1269" s="11" t="s">
        <v>707</v>
      </c>
      <c r="E1269" s="11" t="s">
        <v>1342</v>
      </c>
      <c r="F1269" s="15" t="str">
        <f ca="1"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 ca="1"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1218</v>
      </c>
      <c r="D1270" s="11" t="s">
        <v>707</v>
      </c>
      <c r="E1270" s="11" t="s">
        <v>1343</v>
      </c>
      <c r="F1270" s="15" t="str">
        <f ca="1"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 ca="1"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1344</v>
      </c>
      <c r="D1271" s="11" t="s">
        <v>707</v>
      </c>
      <c r="E1271" s="11" t="s">
        <v>1338</v>
      </c>
      <c r="F1271" s="15" t="str">
        <f ca="1"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 ca="1"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1345</v>
      </c>
      <c r="D1272" s="11" t="s">
        <v>707</v>
      </c>
      <c r="E1272" s="11" t="s">
        <v>1290</v>
      </c>
      <c r="F1272" s="15" t="str">
        <f ca="1"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 ca="1"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706</v>
      </c>
      <c r="D1273" s="11" t="s">
        <v>707</v>
      </c>
      <c r="E1273" s="11" t="s">
        <v>708</v>
      </c>
      <c r="F1273" s="15" t="str">
        <f ca="1"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 ca="1"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1346</v>
      </c>
      <c r="D1274" s="11" t="s">
        <v>707</v>
      </c>
      <c r="E1274" s="11" t="s">
        <v>873</v>
      </c>
      <c r="F1274" s="15" t="str">
        <f ca="1"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 ca="1"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1347</v>
      </c>
      <c r="D1275" s="11" t="s">
        <v>707</v>
      </c>
      <c r="E1275" s="11" t="s">
        <v>1348</v>
      </c>
      <c r="F1275" s="15" t="str">
        <f ca="1"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 ca="1"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1347</v>
      </c>
      <c r="D1276" s="11" t="s">
        <v>707</v>
      </c>
      <c r="E1276" s="11" t="s">
        <v>1349</v>
      </c>
      <c r="F1276" s="15" t="str">
        <f ca="1"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 ca="1"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1350</v>
      </c>
      <c r="D1277" s="11" t="s">
        <v>1351</v>
      </c>
      <c r="E1277" s="11" t="s">
        <v>1352</v>
      </c>
      <c r="F1277" s="15" t="str">
        <f ca="1"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 ca="1"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1353</v>
      </c>
      <c r="D1278" s="11" t="s">
        <v>1354</v>
      </c>
      <c r="E1278" s="11" t="s">
        <v>1355</v>
      </c>
      <c r="F1278" s="15" t="str">
        <f ca="1"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 ca="1"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1353</v>
      </c>
      <c r="D1279" s="11" t="s">
        <v>1354</v>
      </c>
      <c r="E1279" s="11" t="s">
        <v>1356</v>
      </c>
      <c r="F1279" s="15" t="str">
        <f ca="1"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 ca="1"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1357</v>
      </c>
      <c r="D1280" s="11" t="s">
        <v>1354</v>
      </c>
      <c r="E1280" s="11" t="s">
        <v>1358</v>
      </c>
      <c r="F1280" s="15" t="str">
        <f ca="1"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 ca="1"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1357</v>
      </c>
      <c r="D1281" s="11" t="s">
        <v>1354</v>
      </c>
      <c r="E1281" s="11" t="s">
        <v>1359</v>
      </c>
      <c r="F1281" s="15" t="str">
        <f ca="1"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 ca="1"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1360</v>
      </c>
      <c r="D1282" s="11" t="s">
        <v>1354</v>
      </c>
      <c r="E1282" s="11" t="s">
        <v>1361</v>
      </c>
      <c r="F1282" s="15" t="str">
        <f ca="1"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 ca="1"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1362</v>
      </c>
      <c r="D1283" s="11" t="s">
        <v>1354</v>
      </c>
      <c r="E1283" s="11" t="s">
        <v>1208</v>
      </c>
      <c r="F1283" s="15" t="str">
        <f ca="1"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 ca="1"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1363</v>
      </c>
      <c r="D1284" s="11" t="s">
        <v>1354</v>
      </c>
      <c r="E1284" s="11" t="s">
        <v>1364</v>
      </c>
      <c r="F1284" s="15" t="str">
        <f ca="1"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 ca="1"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1365</v>
      </c>
      <c r="D1285" s="11" t="s">
        <v>1354</v>
      </c>
      <c r="E1285" s="11" t="s">
        <v>1366</v>
      </c>
      <c r="F1285" s="15" t="str">
        <f ca="1"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 ca="1"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1367</v>
      </c>
      <c r="D1286" s="11" t="s">
        <v>1354</v>
      </c>
      <c r="E1286" s="11" t="s">
        <v>1368</v>
      </c>
      <c r="F1286" s="15" t="str">
        <f ca="1"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 ca="1"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1367</v>
      </c>
      <c r="D1287" s="11" t="s">
        <v>1354</v>
      </c>
      <c r="E1287" s="11" t="s">
        <v>1366</v>
      </c>
      <c r="F1287" s="15" t="str">
        <f ca="1"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 ca="1"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1367</v>
      </c>
      <c r="D1288" s="11" t="s">
        <v>1354</v>
      </c>
      <c r="E1288" s="11" t="s">
        <v>1369</v>
      </c>
      <c r="F1288" s="15" t="str">
        <f ca="1">IFERROR(VLOOKUP(VENTAS[[#This Row],[Código del producto Vendido]],STOCK[],5,FALSE),"-")</f>
        <v>-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8" s="16">
        <f ca="1">VENTAS[[#This Row],[Total]]-VENTAS[[#This Row],[Comisión 10%]]-VENTAS[[#This Row],[Costo SIN Comision]]</f>
        <v>-1</v>
      </c>
      <c r="M1288" s="16"/>
    </row>
    <row r="1289" ht="20" customHeight="1" spans="1:13">
      <c r="A1289" s="10">
        <v>45511</v>
      </c>
      <c r="B1289" s="11"/>
      <c r="C1289" s="11" t="s">
        <v>1370</v>
      </c>
      <c r="D1289" s="11" t="s">
        <v>1354</v>
      </c>
      <c r="E1289" s="11" t="s">
        <v>1358</v>
      </c>
      <c r="F1289" s="15" t="str">
        <f ca="1"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 ca="1"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1370</v>
      </c>
      <c r="D1290" s="11" t="s">
        <v>1354</v>
      </c>
      <c r="E1290" s="11" t="s">
        <v>1371</v>
      </c>
      <c r="F1290" s="15" t="str">
        <f ca="1"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 ca="1"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1372</v>
      </c>
      <c r="D1291" s="11" t="s">
        <v>1354</v>
      </c>
      <c r="E1291" s="11" t="s">
        <v>524</v>
      </c>
      <c r="F1291" s="15" t="str">
        <f ca="1">IFERROR(VLOOKUP(VENTAS[[#This Row],[Código del producto Vendido]],STOCK[],5,FALSE),"-")</f>
        <v>-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 ca="1">VENTAS[[#This Row],[Total]]-VENTAS[[#This Row],[Comisión 10%]]-VENTAS[[#This Row],[Costo SIN Comision]]</f>
        <v>-1.3</v>
      </c>
      <c r="M1291" s="16"/>
    </row>
    <row r="1292" ht="20" customHeight="1" spans="1:13">
      <c r="A1292" s="10">
        <v>45505</v>
      </c>
      <c r="B1292" s="11"/>
      <c r="C1292" s="11" t="s">
        <v>1372</v>
      </c>
      <c r="D1292" s="11" t="s">
        <v>1354</v>
      </c>
      <c r="E1292" s="11" t="s">
        <v>1373</v>
      </c>
      <c r="F1292" s="15" t="str">
        <f ca="1"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 ca="1"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1374</v>
      </c>
      <c r="D1293" s="11" t="s">
        <v>1354</v>
      </c>
      <c r="E1293" s="11" t="s">
        <v>1375</v>
      </c>
      <c r="F1293" s="15" t="str">
        <f ca="1">IFERROR(VLOOKUP(VENTAS[[#This Row],[Código del producto Vendido]],STOCK[],5,FALSE),"-")</f>
        <v>-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 ca="1">VENTAS[[#This Row],[Total]]-VENTAS[[#This Row],[Comisión 10%]]-VENTAS[[#This Row],[Costo SIN Comision]]</f>
        <v>-1.2</v>
      </c>
      <c r="M1293" s="16"/>
    </row>
    <row r="1294" ht="20" customHeight="1" spans="1:13">
      <c r="A1294" s="10">
        <v>45505</v>
      </c>
      <c r="B1294" s="11"/>
      <c r="C1294" s="11" t="s">
        <v>1374</v>
      </c>
      <c r="D1294" s="11" t="s">
        <v>1354</v>
      </c>
      <c r="E1294" s="11" t="s">
        <v>1308</v>
      </c>
      <c r="F1294" s="15" t="str">
        <f ca="1"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 ca="1"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1376</v>
      </c>
      <c r="D1295" s="11" t="s">
        <v>1377</v>
      </c>
      <c r="E1295" s="11" t="s">
        <v>1378</v>
      </c>
      <c r="F1295" s="15" t="str">
        <f ca="1"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 ca="1"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1325</v>
      </c>
      <c r="D1296" s="11" t="s">
        <v>1045</v>
      </c>
      <c r="E1296" s="11" t="s">
        <v>1326</v>
      </c>
      <c r="F1296" s="15" t="str">
        <f ca="1"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 ca="1"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1379</v>
      </c>
      <c r="D1297" s="11" t="s">
        <v>913</v>
      </c>
      <c r="E1297" s="11" t="s">
        <v>1342</v>
      </c>
      <c r="F1297" s="15" t="str">
        <f ca="1"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 ca="1"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1380</v>
      </c>
      <c r="D1298" s="11" t="s">
        <v>913</v>
      </c>
      <c r="E1298" s="11" t="s">
        <v>635</v>
      </c>
      <c r="F1298" s="15" t="str">
        <f ca="1"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 ca="1"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1347</v>
      </c>
      <c r="D1299" s="11" t="s">
        <v>913</v>
      </c>
      <c r="E1299" s="11" t="s">
        <v>1381</v>
      </c>
      <c r="F1299" s="15" t="str">
        <f ca="1"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 ca="1"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1382</v>
      </c>
      <c r="C1300" s="11" t="s">
        <v>1383</v>
      </c>
      <c r="D1300" s="11" t="s">
        <v>279</v>
      </c>
      <c r="E1300" s="11" t="s">
        <v>1384</v>
      </c>
      <c r="F1300" s="15" t="str">
        <f ca="1">IFERROR(VLOOKUP(VENTAS[[#This Row],[Código del producto Vendido]],STOCK[],5,FALSE),"-")</f>
        <v>-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0" s="16">
        <f ca="1">VENTAS[[#This Row],[Total]]-VENTAS[[#This Row],[Comisión 10%]]-VENTAS[[#This Row],[Costo SIN Comision]]</f>
        <v>0</v>
      </c>
      <c r="M1300" s="16"/>
    </row>
    <row r="1301" ht="20" customHeight="1" spans="1:13">
      <c r="A1301" s="10">
        <v>45529</v>
      </c>
      <c r="B1301" s="11"/>
      <c r="C1301" s="11" t="s">
        <v>1385</v>
      </c>
      <c r="D1301" s="11" t="s">
        <v>1064</v>
      </c>
      <c r="E1301" s="11" t="s">
        <v>1386</v>
      </c>
      <c r="F1301" s="15" t="str">
        <f ca="1"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 ca="1"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1387</v>
      </c>
      <c r="D1302" s="11" t="s">
        <v>800</v>
      </c>
      <c r="E1302" s="11" t="s">
        <v>1310</v>
      </c>
      <c r="F1302" s="15" t="str">
        <f ca="1">IFERROR(VLOOKUP(VENTAS[[#This Row],[Código del producto Vendido]],STOCK[],5,FALSE),"-")</f>
        <v>-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2" s="16">
        <f ca="1">VENTAS[[#This Row],[Total]]-VENTAS[[#This Row],[Comisión 10%]]-VENTAS[[#This Row],[Costo SIN Comision]]</f>
        <v>-1.5</v>
      </c>
      <c r="M1302" s="16"/>
    </row>
    <row r="1303" ht="20" customHeight="1" spans="1:13">
      <c r="A1303" s="10">
        <v>45509</v>
      </c>
      <c r="B1303" s="11"/>
      <c r="C1303" s="11" t="s">
        <v>1388</v>
      </c>
      <c r="D1303" s="11" t="s">
        <v>800</v>
      </c>
      <c r="E1303" s="11" t="s">
        <v>1286</v>
      </c>
      <c r="F1303" s="15" t="str">
        <f ca="1"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 ca="1"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1389</v>
      </c>
      <c r="D1304" s="11" t="s">
        <v>800</v>
      </c>
      <c r="E1304" s="11" t="s">
        <v>1286</v>
      </c>
      <c r="F1304" s="15" t="str">
        <f ca="1"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 ca="1"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1390</v>
      </c>
      <c r="D1305" s="11" t="s">
        <v>1391</v>
      </c>
      <c r="E1305" s="11" t="s">
        <v>1392</v>
      </c>
      <c r="F1305" s="15" t="str">
        <f ca="1"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 ca="1"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1393</v>
      </c>
      <c r="D1306" s="11" t="s">
        <v>1391</v>
      </c>
      <c r="E1306" s="11" t="s">
        <v>1256</v>
      </c>
      <c r="F1306" s="15" t="str">
        <f ca="1"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 ca="1"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1393</v>
      </c>
      <c r="D1307" s="11" t="s">
        <v>800</v>
      </c>
      <c r="E1307" s="11" t="s">
        <v>770</v>
      </c>
      <c r="F1307" s="15" t="str">
        <f ca="1"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 ca="1"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1323</v>
      </c>
      <c r="D1308" s="11" t="s">
        <v>800</v>
      </c>
      <c r="E1308" s="11" t="s">
        <v>1394</v>
      </c>
      <c r="F1308" s="15" t="str">
        <f ca="1">IFERROR(VLOOKUP(VENTAS[[#This Row],[Código del producto Vendido]],STOCK[],5,FALSE),"-")</f>
        <v>-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8" s="16">
        <f ca="1">VENTAS[[#This Row],[Total]]-VENTAS[[#This Row],[Comisión 10%]]-VENTAS[[#This Row],[Costo SIN Comision]]</f>
        <v>-1.8</v>
      </c>
      <c r="M1308" s="16"/>
    </row>
    <row r="1309" ht="20" customHeight="1" spans="1:13">
      <c r="A1309" s="10">
        <v>45514</v>
      </c>
      <c r="B1309" s="11"/>
      <c r="C1309" s="11" t="s">
        <v>1395</v>
      </c>
      <c r="D1309" s="11" t="s">
        <v>800</v>
      </c>
      <c r="E1309" s="11" t="s">
        <v>1396</v>
      </c>
      <c r="F1309" s="15" t="str">
        <f ca="1"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 ca="1"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1212</v>
      </c>
      <c r="D1310" s="11" t="s">
        <v>800</v>
      </c>
      <c r="E1310" s="11" t="s">
        <v>1397</v>
      </c>
      <c r="F1310" s="15" t="str">
        <f ca="1"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 ca="1"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1398</v>
      </c>
      <c r="D1311" s="11" t="s">
        <v>800</v>
      </c>
      <c r="E1311" s="11" t="s">
        <v>1399</v>
      </c>
      <c r="F1311" s="15" t="str">
        <f ca="1"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 ca="1"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1400</v>
      </c>
      <c r="D1312" s="11" t="s">
        <v>800</v>
      </c>
      <c r="E1312" s="11" t="s">
        <v>1401</v>
      </c>
      <c r="F1312" s="15" t="str">
        <f ca="1"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 ca="1"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1402</v>
      </c>
      <c r="D1313" s="11" t="s">
        <v>1057</v>
      </c>
      <c r="E1313" s="11" t="s">
        <v>1154</v>
      </c>
      <c r="F1313" s="15" t="str">
        <f ca="1"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 ca="1"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766</v>
      </c>
      <c r="E1314" s="11" t="s">
        <v>1403</v>
      </c>
      <c r="F1314" s="15" t="str">
        <f ca="1"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 ca="1"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766</v>
      </c>
      <c r="E1315" s="11" t="s">
        <v>545</v>
      </c>
      <c r="F1315" s="15" t="str">
        <f ca="1"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 ca="1"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1404</v>
      </c>
      <c r="D1316" s="11" t="s">
        <v>279</v>
      </c>
      <c r="E1316" s="11" t="s">
        <v>1386</v>
      </c>
      <c r="F1316" s="15" t="str">
        <f ca="1"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 ca="1"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1307</v>
      </c>
      <c r="D1317" s="11" t="s">
        <v>279</v>
      </c>
      <c r="E1317" s="11" t="s">
        <v>1278</v>
      </c>
      <c r="F1317" s="15" t="str">
        <f ca="1"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 ca="1"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1405</v>
      </c>
      <c r="D1318" s="11" t="s">
        <v>279</v>
      </c>
      <c r="E1318" s="11" t="s">
        <v>193</v>
      </c>
      <c r="F1318" s="15" t="str">
        <f ca="1"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 ca="1"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1406</v>
      </c>
      <c r="D1319" s="11" t="s">
        <v>279</v>
      </c>
      <c r="E1319" s="11" t="s">
        <v>1407</v>
      </c>
      <c r="F1319" s="15" t="str">
        <f ca="1"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 ca="1"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1270</v>
      </c>
      <c r="D1320" s="11" t="s">
        <v>432</v>
      </c>
      <c r="E1320" s="11" t="s">
        <v>1247</v>
      </c>
      <c r="F1320" s="15" t="str">
        <f ca="1"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 ca="1"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 ca="1"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 ca="1"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913</v>
      </c>
      <c r="E1322" s="11" t="s">
        <v>1215</v>
      </c>
      <c r="F1322" s="15" t="str">
        <f ca="1"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 ca="1"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1408</v>
      </c>
      <c r="C1323" s="11"/>
      <c r="D1323" s="11"/>
      <c r="E1323" s="11" t="s">
        <v>1239</v>
      </c>
      <c r="F1323" s="15" t="str">
        <f ca="1">IFERROR(VLOOKUP(VENTAS[[#This Row],[Código del producto Vendido]],STOCK[],5,FALSE),"-")</f>
        <v>-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23" s="16">
        <f ca="1">VENTAS[[#This Row],[Total]]-VENTAS[[#This Row],[Comisión 10%]]-VENTAS[[#This Row],[Costo SIN Comision]]</f>
        <v>0</v>
      </c>
      <c r="M1323" s="16"/>
    </row>
    <row r="1324" ht="20" customHeight="1" spans="1:13">
      <c r="A1324" s="10">
        <v>45518</v>
      </c>
      <c r="B1324" s="11"/>
      <c r="C1324" s="11" t="s">
        <v>1409</v>
      </c>
      <c r="D1324" s="11" t="s">
        <v>1182</v>
      </c>
      <c r="E1324" s="11" t="s">
        <v>1328</v>
      </c>
      <c r="F1324" s="15" t="str">
        <f ca="1"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 ca="1"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913</v>
      </c>
      <c r="E1325" s="11" t="s">
        <v>1245</v>
      </c>
      <c r="F1325" s="15" t="str">
        <f ca="1"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 ca="1"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1410</v>
      </c>
      <c r="F1326" s="15" t="str">
        <f ca="1"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 ca="1"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1411</v>
      </c>
      <c r="D1327" s="11"/>
      <c r="E1327" s="11" t="s">
        <v>1412</v>
      </c>
      <c r="F1327" s="15" t="str">
        <f ca="1"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 ca="1"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746</v>
      </c>
      <c r="F1328" s="15" t="str">
        <f ca="1"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 ca="1"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1413</v>
      </c>
      <c r="D1329" s="11" t="s">
        <v>707</v>
      </c>
      <c r="E1329" s="11" t="s">
        <v>1040</v>
      </c>
      <c r="F1329" s="15" t="str">
        <f ca="1"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 ca="1"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1104</v>
      </c>
      <c r="F1330" s="15" t="str">
        <f ca="1"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 ca="1"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1414</v>
      </c>
      <c r="F1331" s="15" t="str">
        <f ca="1"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 ca="1"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1415</v>
      </c>
      <c r="D1332" s="11" t="s">
        <v>707</v>
      </c>
      <c r="E1332" s="11" t="s">
        <v>1416</v>
      </c>
      <c r="F1332" s="15" t="str">
        <f ca="1"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 ca="1"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1411</v>
      </c>
      <c r="D1333" s="11"/>
      <c r="E1333" s="11" t="s">
        <v>1417</v>
      </c>
      <c r="F1333" s="15" t="str">
        <f ca="1"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 ca="1"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913</v>
      </c>
      <c r="E1334" s="11" t="s">
        <v>1310</v>
      </c>
      <c r="F1334" s="15" t="str">
        <f ca="1">IFERROR(VLOOKUP(VENTAS[[#This Row],[Código del producto Vendido]],STOCK[],5,FALSE),"-")</f>
        <v>-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34" s="16">
        <f ca="1">VENTAS[[#This Row],[Total]]-VENTAS[[#This Row],[Comisión 10%]]-VENTAS[[#This Row],[Costo SIN Comision]]</f>
        <v>-1.5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1418</v>
      </c>
      <c r="F1335" s="15" t="str">
        <f ca="1">IFERROR(VLOOKUP(VENTAS[[#This Row],[Código del producto Vendido]],STOCK[],5,FALSE),"-")</f>
        <v>-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5" s="16">
        <f ca="1">VENTAS[[#This Row],[Total]]-VENTAS[[#This Row],[Comisión 10%]]-VENTAS[[#This Row],[Costo SIN Comision]]</f>
        <v>0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1158</v>
      </c>
      <c r="F1336" s="15" t="str">
        <f ca="1">IFERROR(VLOOKUP(VENTAS[[#This Row],[Código del producto Vendido]],STOCK[],5,FALSE),"-")</f>
        <v>-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6" s="16">
        <f ca="1">VENTAS[[#This Row],[Total]]-VENTAS[[#This Row],[Comisión 10%]]-VENTAS[[#This Row],[Costo SIN Comision]]</f>
        <v>0</v>
      </c>
      <c r="M1336" s="16"/>
    </row>
    <row r="1337" ht="20" customHeight="1" spans="1:13">
      <c r="A1337" s="10">
        <v>45512</v>
      </c>
      <c r="B1337" s="11"/>
      <c r="C1337" s="11"/>
      <c r="D1337" s="11" t="s">
        <v>913</v>
      </c>
      <c r="E1337" s="11" t="s">
        <v>1419</v>
      </c>
      <c r="F1337" s="15" t="str">
        <f ca="1"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 ca="1"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1045</v>
      </c>
      <c r="E1338" s="11" t="s">
        <v>955</v>
      </c>
      <c r="F1338" s="15" t="str">
        <f ca="1"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 ca="1"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1037</v>
      </c>
      <c r="F1339" s="15" t="str">
        <f ca="1"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 ca="1"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1420</v>
      </c>
      <c r="F1340" s="15" t="str">
        <f ca="1"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 ca="1"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1421</v>
      </c>
      <c r="F1341" s="15" t="str">
        <f ca="1"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 ca="1"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453</v>
      </c>
      <c r="F1342" s="15" t="str">
        <f ca="1"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 ca="1"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1279</v>
      </c>
      <c r="F1343" s="15" t="str">
        <f ca="1"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 ca="1"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913</v>
      </c>
      <c r="E1344" s="11" t="s">
        <v>1422</v>
      </c>
      <c r="F1344" s="15" t="str">
        <f ca="1"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 ca="1"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913</v>
      </c>
      <c r="E1345" s="11" t="s">
        <v>1423</v>
      </c>
      <c r="F1345" s="15" t="str">
        <f ca="1"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 ca="1"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913</v>
      </c>
      <c r="E1346" s="11" t="s">
        <v>613</v>
      </c>
      <c r="F1346" s="15" t="str">
        <f ca="1"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 ca="1"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913</v>
      </c>
      <c r="E1347" s="11" t="s">
        <v>1424</v>
      </c>
      <c r="F1347" s="15" t="str">
        <f ca="1"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 ca="1"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1425</v>
      </c>
      <c r="D1348" s="11" t="s">
        <v>913</v>
      </c>
      <c r="E1348" s="11" t="s">
        <v>1426</v>
      </c>
      <c r="F1348" s="15" t="str">
        <f ca="1"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 ca="1"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1248</v>
      </c>
      <c r="D1349" s="11" t="s">
        <v>913</v>
      </c>
      <c r="E1349" s="11" t="s">
        <v>1427</v>
      </c>
      <c r="F1349" s="15" t="str">
        <f ca="1"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 ca="1"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1428</v>
      </c>
      <c r="F1350" s="15" t="str">
        <f ca="1"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 ca="1"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789</v>
      </c>
      <c r="D1351" s="11"/>
      <c r="E1351" s="11" t="s">
        <v>1292</v>
      </c>
      <c r="F1351" s="15" t="str">
        <f ca="1"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 ca="1"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699</v>
      </c>
      <c r="D1352" s="11"/>
      <c r="E1352" s="11" t="s">
        <v>1179</v>
      </c>
      <c r="F1352" s="15" t="str">
        <f ca="1"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 ca="1"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699</v>
      </c>
      <c r="D1353" s="11"/>
      <c r="E1353" s="11" t="s">
        <v>1429</v>
      </c>
      <c r="F1353" s="15" t="str">
        <f ca="1">IFERROR(VLOOKUP(VENTAS[[#This Row],[Código del producto Vendido]],STOCK[],5,FALSE),"-")</f>
        <v>-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353" s="16">
        <f ca="1">VENTAS[[#This Row],[Total]]-VENTAS[[#This Row],[Comisión 10%]]-VENTAS[[#This Row],[Costo SIN Comision]]</f>
        <v>0</v>
      </c>
      <c r="M1353" s="16"/>
    </row>
    <row r="1354" ht="20" customHeight="1" spans="1:13">
      <c r="A1354" s="10">
        <v>45513</v>
      </c>
      <c r="B1354" s="11"/>
      <c r="C1354" s="11" t="s">
        <v>699</v>
      </c>
      <c r="D1354" s="11"/>
      <c r="E1354" s="11" t="s">
        <v>1430</v>
      </c>
      <c r="F1354" s="15" t="str">
        <f ca="1"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 ca="1"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699</v>
      </c>
      <c r="D1355" s="11"/>
      <c r="E1355" s="11" t="s">
        <v>1431</v>
      </c>
      <c r="F1355" s="15" t="str">
        <f ca="1"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 ca="1"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699</v>
      </c>
      <c r="D1356" s="11"/>
      <c r="E1356" s="11" t="s">
        <v>576</v>
      </c>
      <c r="F1356" s="15" t="str">
        <f ca="1">IFERROR(VLOOKUP(VENTAS[[#This Row],[Código del producto Vendido]],STOCK[],5,FALSE),"-")</f>
        <v>-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6" s="16">
        <f ca="1">VENTAS[[#This Row],[Total]]-VENTAS[[#This Row],[Comisión 10%]]-VENTAS[[#This Row],[Costo SIN Comision]]</f>
        <v>0</v>
      </c>
      <c r="M1356" s="16"/>
    </row>
    <row r="1357" ht="20" customHeight="1" spans="1:13">
      <c r="A1357" s="10">
        <v>45516</v>
      </c>
      <c r="B1357" s="11"/>
      <c r="C1357" s="11" t="s">
        <v>699</v>
      </c>
      <c r="D1357" s="11"/>
      <c r="E1357" s="11" t="s">
        <v>878</v>
      </c>
      <c r="F1357" s="15" t="str">
        <f ca="1"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 ca="1"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699</v>
      </c>
      <c r="D1358" s="11"/>
      <c r="E1358" s="11" t="s">
        <v>1432</v>
      </c>
      <c r="F1358" s="15" t="str">
        <f ca="1"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 ca="1"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699</v>
      </c>
      <c r="D1359" s="11"/>
      <c r="E1359" s="11" t="s">
        <v>1433</v>
      </c>
      <c r="F1359" s="15" t="str">
        <f ca="1"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 ca="1"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699</v>
      </c>
      <c r="D1360" s="11"/>
      <c r="E1360" s="11" t="s">
        <v>1434</v>
      </c>
      <c r="F1360" s="15" t="str">
        <f ca="1"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 ca="1"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1298</v>
      </c>
      <c r="D1361" s="11"/>
      <c r="E1361" s="11" t="s">
        <v>1435</v>
      </c>
      <c r="F1361" s="15" t="str">
        <f ca="1"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 ca="1"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913</v>
      </c>
      <c r="E1362" s="11" t="s">
        <v>1436</v>
      </c>
      <c r="F1362" s="15" t="str">
        <f ca="1"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 ca="1"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699</v>
      </c>
      <c r="D1363" s="11"/>
      <c r="E1363" s="11" t="s">
        <v>1151</v>
      </c>
      <c r="F1363" s="15" t="str">
        <f ca="1"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 ca="1"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1411</v>
      </c>
      <c r="D1364" s="11"/>
      <c r="E1364" s="11" t="s">
        <v>1437</v>
      </c>
      <c r="F1364" s="15" t="str">
        <f ca="1"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 ca="1"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1438</v>
      </c>
      <c r="D1365" s="11"/>
      <c r="E1365" s="11" t="s">
        <v>1439</v>
      </c>
      <c r="F1365" s="15" t="str">
        <f ca="1"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 ca="1"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1438</v>
      </c>
      <c r="D1366" s="11"/>
      <c r="E1366" s="11" t="s">
        <v>1440</v>
      </c>
      <c r="F1366" s="15" t="str">
        <f ca="1"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 ca="1"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1438</v>
      </c>
      <c r="D1367" s="11"/>
      <c r="E1367" s="11" t="s">
        <v>1441</v>
      </c>
      <c r="F1367" s="15" t="str">
        <f ca="1"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 ca="1"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699</v>
      </c>
      <c r="D1368" s="11"/>
      <c r="E1368" s="11" t="s">
        <v>1442</v>
      </c>
      <c r="F1368" s="15" t="str">
        <f ca="1">IFERROR(VLOOKUP(VENTAS[[#This Row],[Código del producto Vendido]],STOCK[],5,FALSE),"-")</f>
        <v>-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8" s="16">
        <f ca="1">VENTAS[[#This Row],[Total]]-VENTAS[[#This Row],[Comisión 10%]]-VENTAS[[#This Row],[Costo SIN Comision]]</f>
        <v>0</v>
      </c>
      <c r="M1368" s="16"/>
    </row>
    <row r="1369" ht="20" customHeight="1" spans="1:13">
      <c r="A1369" s="10"/>
      <c r="B1369" s="11"/>
      <c r="C1369" s="11" t="s">
        <v>699</v>
      </c>
      <c r="D1369" s="11"/>
      <c r="E1369" s="11" t="s">
        <v>436</v>
      </c>
      <c r="F1369" s="15" t="str">
        <f ca="1"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 ca="1"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699</v>
      </c>
      <c r="D1370" s="11"/>
      <c r="E1370" s="11" t="s">
        <v>723</v>
      </c>
      <c r="F1370" s="15" t="str">
        <f ca="1"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 ca="1"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699</v>
      </c>
      <c r="D1371" s="11"/>
      <c r="E1371" s="11" t="s">
        <v>1230</v>
      </c>
      <c r="F1371" s="15" t="str">
        <f ca="1"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 ca="1"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699</v>
      </c>
      <c r="D1372" s="11"/>
      <c r="E1372" s="11" t="s">
        <v>233</v>
      </c>
      <c r="F1372" s="15" t="str">
        <f ca="1"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 ca="1"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1443</v>
      </c>
      <c r="D1373" s="11"/>
      <c r="E1373" s="11" t="s">
        <v>1444</v>
      </c>
      <c r="F1373" s="15" t="str">
        <f ca="1"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 ca="1"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789</v>
      </c>
      <c r="D1374" s="11"/>
      <c r="E1374" s="11" t="s">
        <v>1445</v>
      </c>
      <c r="F1374" s="15" t="str">
        <f ca="1"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 ca="1"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699</v>
      </c>
      <c r="D1375" s="11"/>
      <c r="E1375" s="11" t="s">
        <v>1445</v>
      </c>
      <c r="F1375" s="15" t="str">
        <f ca="1"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 ca="1"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699</v>
      </c>
      <c r="D1376" s="11"/>
      <c r="E1376" s="11" t="s">
        <v>262</v>
      </c>
      <c r="F1376" s="15" t="str">
        <f ca="1"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 ca="1"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699</v>
      </c>
      <c r="D1377" s="11"/>
      <c r="E1377" s="11" t="s">
        <v>1112</v>
      </c>
      <c r="F1377" s="15" t="str">
        <f ca="1"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 ca="1"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1446</v>
      </c>
      <c r="E1378" s="11" t="s">
        <v>1368</v>
      </c>
      <c r="F1378" s="15" t="str">
        <f ca="1"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 ca="1"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1446</v>
      </c>
      <c r="E1379" s="11" t="s">
        <v>1447</v>
      </c>
      <c r="F1379" s="15" t="str">
        <f ca="1"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 ca="1"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1446</v>
      </c>
      <c r="E1380" s="11" t="s">
        <v>1448</v>
      </c>
      <c r="F1380" s="15" t="str">
        <f ca="1"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 ca="1"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1446</v>
      </c>
      <c r="E1381" s="11" t="s">
        <v>1448</v>
      </c>
      <c r="F1381" s="15" t="str">
        <f ca="1"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 ca="1"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1446</v>
      </c>
      <c r="E1382" s="11" t="s">
        <v>1449</v>
      </c>
      <c r="F1382" s="15" t="str">
        <f ca="1">IFERROR(VLOOKUP(VENTAS[[#This Row],[Código del producto Vendido]],STOCK[],5,FALSE),"-")</f>
        <v>-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2" s="16">
        <f ca="1">VENTAS[[#This Row],[Total]]-VENTAS[[#This Row],[Comisión 10%]]-VENTAS[[#This Row],[Costo SIN Comision]]</f>
        <v>-1</v>
      </c>
      <c r="M1382" s="16"/>
    </row>
    <row r="1383" ht="20" customHeight="1" spans="1:13">
      <c r="A1383" s="10"/>
      <c r="B1383" s="11"/>
      <c r="C1383" s="11"/>
      <c r="D1383" s="11" t="s">
        <v>1446</v>
      </c>
      <c r="E1383" s="11" t="s">
        <v>1450</v>
      </c>
      <c r="F1383" s="15" t="str">
        <f ca="1">IFERROR(VLOOKUP(VENTAS[[#This Row],[Código del producto Vendido]],STOCK[],5,FALSE),"-")</f>
        <v>-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3" s="16">
        <f ca="1">VENTAS[[#This Row],[Total]]-VENTAS[[#This Row],[Comisión 10%]]-VENTAS[[#This Row],[Costo SIN Comision]]</f>
        <v>-1</v>
      </c>
      <c r="M1383" s="16"/>
    </row>
    <row r="1384" ht="20" customHeight="1" spans="1:13">
      <c r="A1384" s="10"/>
      <c r="B1384" s="11"/>
      <c r="C1384" s="11"/>
      <c r="D1384" s="11" t="s">
        <v>1446</v>
      </c>
      <c r="E1384" s="11" t="s">
        <v>1451</v>
      </c>
      <c r="F1384" s="15" t="str">
        <f ca="1"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 ca="1"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1446</v>
      </c>
      <c r="E1385" s="11" t="s">
        <v>1451</v>
      </c>
      <c r="F1385" s="15" t="str">
        <f ca="1"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 ca="1"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1045</v>
      </c>
      <c r="E1386" s="11" t="s">
        <v>1452</v>
      </c>
      <c r="F1386" s="15" t="str">
        <f ca="1"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 ca="1"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1446</v>
      </c>
      <c r="E1387" s="11" t="s">
        <v>1452</v>
      </c>
      <c r="F1387" s="15" t="str">
        <f ca="1"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 ca="1"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1446</v>
      </c>
      <c r="E1388" s="11" t="s">
        <v>1453</v>
      </c>
      <c r="F1388" s="15" t="str">
        <f ca="1">IFERROR(VLOOKUP(VENTAS[[#This Row],[Código del producto Vendido]],STOCK[],5,FALSE),"-")</f>
        <v>-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8" s="16">
        <f ca="1">VENTAS[[#This Row],[Total]]-VENTAS[[#This Row],[Comisión 10%]]-VENTAS[[#This Row],[Costo SIN Comision]]</f>
        <v>-1</v>
      </c>
      <c r="M1388" s="16"/>
    </row>
    <row r="1389" ht="20" customHeight="1" spans="1:13">
      <c r="A1389" s="10"/>
      <c r="B1389" s="11"/>
      <c r="C1389" s="11"/>
      <c r="D1389" s="11" t="s">
        <v>1446</v>
      </c>
      <c r="E1389" s="11" t="s">
        <v>1454</v>
      </c>
      <c r="F1389" s="15" t="str">
        <f ca="1">IFERROR(VLOOKUP(VENTAS[[#This Row],[Código del producto Vendido]],STOCK[],5,FALSE),"-")</f>
        <v>-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9" s="16">
        <f ca="1">VENTAS[[#This Row],[Total]]-VENTAS[[#This Row],[Comisión 10%]]-VENTAS[[#This Row],[Costo SIN Comision]]</f>
        <v>-1</v>
      </c>
      <c r="M1389" s="16"/>
    </row>
    <row r="1390" ht="20" customHeight="1" spans="1:13">
      <c r="A1390" s="10"/>
      <c r="B1390" s="11"/>
      <c r="C1390" s="11" t="s">
        <v>1300</v>
      </c>
      <c r="D1390" s="11"/>
      <c r="E1390" s="11" t="s">
        <v>1455</v>
      </c>
      <c r="F1390" s="15" t="str">
        <f ca="1">IFERROR(VLOOKUP(VENTAS[[#This Row],[Código del producto Vendido]],STOCK[],5,FALSE),"-")</f>
        <v>-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0" s="16">
        <f ca="1">VENTAS[[#This Row],[Total]]-VENTAS[[#This Row],[Comisión 10%]]-VENTAS[[#This Row],[Costo SIN Comision]]</f>
        <v>0</v>
      </c>
      <c r="M1390" s="16"/>
    </row>
    <row r="1391" ht="20" customHeight="1" spans="1:13">
      <c r="A1391" s="10">
        <v>45480</v>
      </c>
      <c r="B1391" s="11"/>
      <c r="C1391" s="11"/>
      <c r="D1391" s="11" t="s">
        <v>913</v>
      </c>
      <c r="E1391" s="11" t="s">
        <v>1219</v>
      </c>
      <c r="F1391" s="15" t="str">
        <f ca="1"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 ca="1"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699</v>
      </c>
      <c r="D1392" s="11"/>
      <c r="E1392" s="11" t="s">
        <v>1456</v>
      </c>
      <c r="F1392" s="15" t="str">
        <f ca="1"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 ca="1"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1446</v>
      </c>
      <c r="E1393" s="11" t="s">
        <v>199</v>
      </c>
      <c r="F1393" s="15" t="str">
        <f ca="1"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 ca="1"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1325</v>
      </c>
      <c r="D1394" s="11" t="s">
        <v>1045</v>
      </c>
      <c r="E1394" s="11" t="s">
        <v>1326</v>
      </c>
      <c r="F1394" s="15" t="str">
        <f ca="1"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 ca="1"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1457</v>
      </c>
      <c r="D1395" s="11" t="s">
        <v>1045</v>
      </c>
      <c r="E1395" s="11" t="s">
        <v>1233</v>
      </c>
      <c r="F1395" s="15" t="str">
        <f ca="1"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 ca="1"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1446</v>
      </c>
      <c r="E1396" s="11" t="s">
        <v>1233</v>
      </c>
      <c r="F1396" s="15" t="str">
        <f ca="1"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 ca="1"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634</v>
      </c>
      <c r="D1397" s="11" t="s">
        <v>766</v>
      </c>
      <c r="E1397" s="11" t="s">
        <v>1458</v>
      </c>
      <c r="F1397" s="15" t="str">
        <f ca="1"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 ca="1"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1446</v>
      </c>
      <c r="E1398" s="11" t="s">
        <v>1458</v>
      </c>
      <c r="F1398" s="15" t="str">
        <f ca="1"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 ca="1"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800</v>
      </c>
      <c r="E1399" s="11" t="s">
        <v>1259</v>
      </c>
      <c r="F1399" s="15" t="str">
        <f ca="1"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 ca="1"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1446</v>
      </c>
      <c r="E1400" s="11" t="s">
        <v>1176</v>
      </c>
      <c r="F1400" s="15" t="str">
        <f ca="1"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 ca="1"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1446</v>
      </c>
      <c r="E1401" s="11" t="s">
        <v>1176</v>
      </c>
      <c r="F1401" s="15" t="str">
        <f ca="1"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 ca="1"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1446</v>
      </c>
      <c r="E1402" s="11" t="s">
        <v>1459</v>
      </c>
      <c r="F1402" s="15" t="str">
        <f ca="1"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 ca="1"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1446</v>
      </c>
      <c r="E1403" s="11" t="s">
        <v>595</v>
      </c>
      <c r="F1403" s="15" t="str">
        <f ca="1"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 ca="1"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1446</v>
      </c>
      <c r="E1404" s="11" t="s">
        <v>595</v>
      </c>
      <c r="F1404" s="15" t="str">
        <f ca="1"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 ca="1"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1446</v>
      </c>
      <c r="E1405" s="11" t="s">
        <v>1460</v>
      </c>
      <c r="F1405" s="15" t="str">
        <f ca="1"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 ca="1"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1461</v>
      </c>
      <c r="F1406" s="15" t="str">
        <f ca="1"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 ca="1"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1045</v>
      </c>
      <c r="E1407" s="11" t="s">
        <v>1462</v>
      </c>
      <c r="F1407" s="15" t="str">
        <f ca="1"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 ca="1"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1300</v>
      </c>
      <c r="D1408" s="11"/>
      <c r="E1408" s="11" t="s">
        <v>1463</v>
      </c>
      <c r="F1408" s="15" t="str">
        <f ca="1"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 ca="1"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1464</v>
      </c>
      <c r="D1409" s="11" t="s">
        <v>1182</v>
      </c>
      <c r="E1409" s="11" t="s">
        <v>1465</v>
      </c>
      <c r="F1409" s="15" t="str">
        <f ca="1"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 ca="1"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1466</v>
      </c>
      <c r="D1410" s="11" t="s">
        <v>1045</v>
      </c>
      <c r="E1410" s="11" t="s">
        <v>1467</v>
      </c>
      <c r="F1410" s="15" t="str">
        <f ca="1"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 ca="1"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699</v>
      </c>
      <c r="D1411" s="11"/>
      <c r="E1411" s="11" t="s">
        <v>795</v>
      </c>
      <c r="F1411" s="15" t="str">
        <f ca="1"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 ca="1"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1466</v>
      </c>
      <c r="D1412" s="11" t="s">
        <v>1045</v>
      </c>
      <c r="E1412" s="11" t="s">
        <v>927</v>
      </c>
      <c r="F1412" s="15" t="str">
        <f ca="1"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 ca="1"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913</v>
      </c>
      <c r="E1413" s="11" t="s">
        <v>1244</v>
      </c>
      <c r="F1413" s="15" t="str">
        <f ca="1"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 ca="1"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279</v>
      </c>
      <c r="E1414" s="11" t="s">
        <v>1468</v>
      </c>
      <c r="F1414" s="15" t="str">
        <f ca="1"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 ca="1"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1083</v>
      </c>
      <c r="D1415" s="11" t="s">
        <v>1182</v>
      </c>
      <c r="E1415" s="11" t="s">
        <v>1469</v>
      </c>
      <c r="F1415" s="15" t="str">
        <f ca="1"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 ca="1"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800</v>
      </c>
      <c r="E1416" s="11" t="s">
        <v>1470</v>
      </c>
      <c r="F1416" s="15" t="str">
        <f ca="1"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 ca="1"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1064</v>
      </c>
      <c r="E1417" s="11" t="s">
        <v>1471</v>
      </c>
      <c r="F1417" s="15" t="str">
        <f ca="1"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 ca="1"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800</v>
      </c>
      <c r="E1418" s="11" t="s">
        <v>1472</v>
      </c>
      <c r="F1418" s="15" t="str">
        <f ca="1"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 ca="1"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707</v>
      </c>
      <c r="E1419" s="11" t="s">
        <v>1473</v>
      </c>
      <c r="F1419" s="15" t="str">
        <f ca="1"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 ca="1"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699</v>
      </c>
      <c r="D1420" s="11"/>
      <c r="E1420" s="11" t="s">
        <v>1173</v>
      </c>
      <c r="F1420" s="15" t="str">
        <f ca="1"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 ca="1"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1391</v>
      </c>
      <c r="D1421" s="11" t="s">
        <v>707</v>
      </c>
      <c r="E1421" s="11" t="s">
        <v>1474</v>
      </c>
      <c r="F1421" s="15" t="str">
        <f ca="1">IFERROR(VLOOKUP(VENTAS[[#This Row],[Código del producto Vendido]],STOCK[],5,FALSE),"-")</f>
        <v>-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 ca="1"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1466</v>
      </c>
      <c r="D1422" s="11" t="s">
        <v>1045</v>
      </c>
      <c r="E1422" s="11" t="s">
        <v>1475</v>
      </c>
      <c r="F1422" s="15" t="str">
        <f ca="1"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 ca="1"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1064</v>
      </c>
      <c r="E1423" s="11" t="s">
        <v>1312</v>
      </c>
      <c r="F1423" s="15" t="str">
        <f ca="1"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 ca="1"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1064</v>
      </c>
      <c r="E1424" s="11" t="s">
        <v>1447</v>
      </c>
      <c r="F1424" s="15" t="str">
        <f ca="1"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 ca="1"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1476</v>
      </c>
      <c r="D1425" s="11" t="s">
        <v>1182</v>
      </c>
      <c r="E1425" s="11" t="s">
        <v>1186</v>
      </c>
      <c r="F1425" s="15" t="str">
        <f ca="1"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 ca="1"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1477</v>
      </c>
      <c r="D1426" s="11" t="s">
        <v>1182</v>
      </c>
      <c r="E1426" s="11" t="s">
        <v>1478</v>
      </c>
      <c r="F1426" s="15" t="str">
        <f ca="1"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 ca="1"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1479</v>
      </c>
      <c r="D1427" s="11" t="s">
        <v>1095</v>
      </c>
      <c r="E1427" s="11" t="s">
        <v>1478</v>
      </c>
      <c r="F1427" s="15" t="str">
        <f ca="1"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 ca="1"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1398</v>
      </c>
      <c r="D1428" s="11" t="s">
        <v>1095</v>
      </c>
      <c r="E1428" s="11" t="s">
        <v>1480</v>
      </c>
      <c r="F1428" s="15" t="str">
        <f ca="1"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 ca="1"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1481</v>
      </c>
      <c r="D1429" s="11" t="s">
        <v>1182</v>
      </c>
      <c r="E1429" s="11" t="s">
        <v>1482</v>
      </c>
      <c r="F1429" s="15" t="str">
        <f ca="1"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 ca="1"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1483</v>
      </c>
      <c r="D1430" s="11" t="s">
        <v>707</v>
      </c>
      <c r="E1430" s="11" t="s">
        <v>895</v>
      </c>
      <c r="F1430" s="15" t="str">
        <f ca="1"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 ca="1"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1484</v>
      </c>
      <c r="D1431" s="11"/>
      <c r="E1431" s="11" t="s">
        <v>1485</v>
      </c>
      <c r="F1431" s="15" t="str">
        <f ca="1"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 ca="1"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1486</v>
      </c>
      <c r="D1432" s="11" t="s">
        <v>1045</v>
      </c>
      <c r="E1432" s="11" t="s">
        <v>1487</v>
      </c>
      <c r="F1432" s="15" t="str">
        <f ca="1"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 ca="1"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1486</v>
      </c>
      <c r="D1433" s="11" t="s">
        <v>1045</v>
      </c>
      <c r="E1433" s="11" t="s">
        <v>994</v>
      </c>
      <c r="F1433" s="15" t="str">
        <f ca="1"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 ca="1"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1483</v>
      </c>
      <c r="D1434" s="11" t="s">
        <v>707</v>
      </c>
      <c r="E1434" s="11" t="s">
        <v>1488</v>
      </c>
      <c r="F1434" s="15" t="str">
        <f ca="1"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 ca="1"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1489</v>
      </c>
      <c r="D1435" s="11" t="s">
        <v>707</v>
      </c>
      <c r="E1435" s="11" t="s">
        <v>1490</v>
      </c>
      <c r="F1435" s="15" t="str">
        <f ca="1"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 ca="1"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1491</v>
      </c>
      <c r="D1436" s="11" t="s">
        <v>913</v>
      </c>
      <c r="E1436" s="11" t="s">
        <v>1492</v>
      </c>
      <c r="F1436" s="15" t="str">
        <f ca="1"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 ca="1"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1491</v>
      </c>
      <c r="D1437" s="11" t="s">
        <v>913</v>
      </c>
      <c r="E1437" s="11" t="s">
        <v>1392</v>
      </c>
      <c r="F1437" s="15" t="str">
        <f ca="1"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 ca="1"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1493</v>
      </c>
      <c r="D1438" s="11" t="s">
        <v>913</v>
      </c>
      <c r="E1438" s="11" t="s">
        <v>1494</v>
      </c>
      <c r="F1438" s="15" t="str">
        <f ca="1"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 ca="1"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1495</v>
      </c>
      <c r="D1439" s="11" t="s">
        <v>913</v>
      </c>
      <c r="E1439" s="11" t="s">
        <v>1244</v>
      </c>
      <c r="F1439" s="15" t="str">
        <f ca="1"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 ca="1"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1496</v>
      </c>
      <c r="D1440" s="11" t="s">
        <v>1354</v>
      </c>
      <c r="E1440" s="11" t="s">
        <v>725</v>
      </c>
      <c r="F1440" s="15" t="str">
        <f ca="1"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 ca="1"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1497</v>
      </c>
      <c r="D1441" s="11" t="s">
        <v>279</v>
      </c>
      <c r="E1441" s="11" t="s">
        <v>576</v>
      </c>
      <c r="F1441" s="15" t="str">
        <f ca="1">IFERROR(VLOOKUP(VENTAS[[#This Row],[Código del producto Vendido]],STOCK[],5,FALSE),"-")</f>
        <v>-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1" s="16">
        <f ca="1">VENTAS[[#This Row],[Total]]-VENTAS[[#This Row],[Comisión 10%]]-VENTAS[[#This Row],[Costo SIN Comision]]</f>
        <v>-5.4</v>
      </c>
      <c r="M1441" s="16"/>
    </row>
    <row r="1442" ht="20" customHeight="1" spans="1:13">
      <c r="A1442" s="10">
        <v>45539</v>
      </c>
      <c r="B1442" s="11"/>
      <c r="C1442" s="11" t="s">
        <v>1497</v>
      </c>
      <c r="D1442" s="11" t="s">
        <v>279</v>
      </c>
      <c r="E1442" s="11" t="s">
        <v>1498</v>
      </c>
      <c r="F1442" s="15" t="str">
        <f ca="1"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 ca="1"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1497</v>
      </c>
      <c r="D1443" s="11" t="s">
        <v>279</v>
      </c>
      <c r="E1443" s="11" t="s">
        <v>878</v>
      </c>
      <c r="F1443" s="15" t="str">
        <f ca="1"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 ca="1"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1497</v>
      </c>
      <c r="D1444" s="11" t="s">
        <v>279</v>
      </c>
      <c r="E1444" s="11" t="s">
        <v>1312</v>
      </c>
      <c r="F1444" s="15" t="str">
        <f ca="1"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 ca="1"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1497</v>
      </c>
      <c r="D1445" s="11" t="s">
        <v>279</v>
      </c>
      <c r="E1445" s="11" t="s">
        <v>1313</v>
      </c>
      <c r="F1445" s="15" t="str">
        <f ca="1"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 ca="1"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1499</v>
      </c>
      <c r="D1446" s="11" t="s">
        <v>1067</v>
      </c>
      <c r="E1446" s="11" t="s">
        <v>1500</v>
      </c>
      <c r="F1446" s="15" t="str">
        <f ca="1"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 ca="1"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1377</v>
      </c>
      <c r="E1447" s="11" t="s">
        <v>1305</v>
      </c>
      <c r="F1447" s="15" t="str">
        <f ca="1"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 ca="1"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1501</v>
      </c>
      <c r="E1448" s="11" t="s">
        <v>1061</v>
      </c>
      <c r="F1448" s="15" t="str">
        <f ca="1"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 ca="1"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1354</v>
      </c>
      <c r="E1449" s="11" t="s">
        <v>1502</v>
      </c>
      <c r="F1449" s="15" t="str">
        <f ca="1"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 ca="1"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1354</v>
      </c>
      <c r="E1450" s="11" t="s">
        <v>1503</v>
      </c>
      <c r="F1450" s="15" t="str">
        <f ca="1"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 ca="1"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1354</v>
      </c>
      <c r="E1451" s="11" t="s">
        <v>1504</v>
      </c>
      <c r="F1451" s="15" t="str">
        <f ca="1"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 ca="1"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707</v>
      </c>
      <c r="E1452" s="11" t="s">
        <v>1505</v>
      </c>
      <c r="F1452" s="15" t="str">
        <f ca="1"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 ca="1"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707</v>
      </c>
      <c r="E1453" s="11" t="s">
        <v>1134</v>
      </c>
      <c r="F1453" s="15" t="str">
        <f ca="1"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 ca="1"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947</v>
      </c>
      <c r="D1454" s="11"/>
      <c r="E1454" s="11" t="s">
        <v>903</v>
      </c>
      <c r="F1454" s="15" t="str">
        <f ca="1"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 ca="1"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1506</v>
      </c>
      <c r="D1455" s="11" t="s">
        <v>1045</v>
      </c>
      <c r="E1455" s="11" t="s">
        <v>1507</v>
      </c>
      <c r="F1455" s="15" t="str">
        <f ca="1"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 ca="1"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1508</v>
      </c>
      <c r="D1456" s="11" t="s">
        <v>707</v>
      </c>
      <c r="E1456" s="11" t="s">
        <v>1509</v>
      </c>
      <c r="F1456" s="15" t="str">
        <f ca="1"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 ca="1"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284</v>
      </c>
      <c r="D1457" s="11" t="s">
        <v>279</v>
      </c>
      <c r="E1457" s="11" t="s">
        <v>1510</v>
      </c>
      <c r="F1457" s="15" t="str">
        <f ca="1"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 ca="1"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1511</v>
      </c>
      <c r="D1458" s="11" t="s">
        <v>913</v>
      </c>
      <c r="E1458" s="11" t="s">
        <v>1512</v>
      </c>
      <c r="F1458" s="15" t="str">
        <f ca="1"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 ca="1"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1513</v>
      </c>
      <c r="E1459" s="11" t="s">
        <v>1482</v>
      </c>
      <c r="F1459" s="15" t="str">
        <f ca="1"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 ca="1"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1514</v>
      </c>
      <c r="D1460" s="11" t="s">
        <v>800</v>
      </c>
      <c r="E1460" s="11" t="s">
        <v>1515</v>
      </c>
      <c r="F1460" s="15" t="str">
        <f ca="1"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 ca="1"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1516</v>
      </c>
      <c r="D1461" s="11" t="s">
        <v>1517</v>
      </c>
      <c r="E1461" s="11" t="s">
        <v>1473</v>
      </c>
      <c r="F1461" s="15" t="str">
        <f ca="1"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 ca="1"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1518</v>
      </c>
      <c r="D1462" s="11" t="s">
        <v>1045</v>
      </c>
      <c r="E1462" s="11" t="s">
        <v>1519</v>
      </c>
      <c r="F1462" s="15" t="str">
        <f ca="1"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 ca="1"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1520</v>
      </c>
      <c r="D1463" s="11" t="s">
        <v>913</v>
      </c>
      <c r="E1463" s="11" t="s">
        <v>1521</v>
      </c>
      <c r="F1463" s="15" t="str">
        <f ca="1"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 ca="1"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1520</v>
      </c>
      <c r="D1464" s="11" t="s">
        <v>913</v>
      </c>
      <c r="E1464" s="11" t="s">
        <v>1522</v>
      </c>
      <c r="F1464" s="15" t="str">
        <f ca="1"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 ca="1"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1520</v>
      </c>
      <c r="D1465" s="11" t="s">
        <v>913</v>
      </c>
      <c r="E1465" s="11" t="s">
        <v>1475</v>
      </c>
      <c r="F1465" s="15" t="str">
        <f ca="1"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 ca="1"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1523</v>
      </c>
      <c r="D1466" s="11" t="s">
        <v>913</v>
      </c>
      <c r="E1466" s="11" t="s">
        <v>1524</v>
      </c>
      <c r="F1466" s="15" t="str">
        <f ca="1"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 ca="1"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1523</v>
      </c>
      <c r="D1467" s="11" t="s">
        <v>913</v>
      </c>
      <c r="E1467" s="11" t="s">
        <v>1151</v>
      </c>
      <c r="F1467" s="15" t="str">
        <f ca="1"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 ca="1"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1525</v>
      </c>
      <c r="D1468" s="11" t="s">
        <v>913</v>
      </c>
      <c r="E1468" s="11" t="s">
        <v>1526</v>
      </c>
      <c r="F1468" s="15" t="str">
        <f ca="1"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 ca="1"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1527</v>
      </c>
      <c r="D1469" s="11" t="s">
        <v>913</v>
      </c>
      <c r="E1469" s="11" t="s">
        <v>1528</v>
      </c>
      <c r="F1469" s="15" t="str">
        <f ca="1"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 ca="1"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1511</v>
      </c>
      <c r="D1470" s="11" t="s">
        <v>913</v>
      </c>
      <c r="E1470" s="11" t="s">
        <v>1529</v>
      </c>
      <c r="F1470" s="15" t="str">
        <f ca="1"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 ca="1"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1530</v>
      </c>
      <c r="D1471" s="11"/>
      <c r="E1471" s="11" t="s">
        <v>1531</v>
      </c>
      <c r="F1471" s="15" t="str">
        <f ca="1"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 ca="1"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1530</v>
      </c>
      <c r="D1472" s="11"/>
      <c r="E1472" s="11" t="s">
        <v>1532</v>
      </c>
      <c r="F1472" s="15" t="str">
        <f ca="1"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 ca="1"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1501</v>
      </c>
      <c r="E1473" s="11" t="s">
        <v>1533</v>
      </c>
      <c r="F1473" s="15" t="str">
        <f ca="1">IFERROR(VLOOKUP(VENTAS[[#This Row],[Código del producto Vendido]],STOCK[],5,FALSE),"-")</f>
        <v>-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3" s="16">
        <f ca="1">VENTAS[[#This Row],[Total]]-VENTAS[[#This Row],[Comisión 10%]]-VENTAS[[#This Row],[Costo SIN Comision]]</f>
        <v>-2.5</v>
      </c>
      <c r="M1473" s="16"/>
    </row>
    <row r="1474" ht="20" customHeight="1" spans="1:13">
      <c r="A1474" s="10">
        <v>45566</v>
      </c>
      <c r="B1474" s="11"/>
      <c r="C1474" s="11"/>
      <c r="D1474" s="11" t="s">
        <v>707</v>
      </c>
      <c r="E1474" s="11" t="s">
        <v>1534</v>
      </c>
      <c r="F1474" s="15" t="str">
        <f ca="1"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 ca="1"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707</v>
      </c>
      <c r="E1475" s="11" t="s">
        <v>1535</v>
      </c>
      <c r="F1475" s="15" t="str">
        <f ca="1"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 ca="1"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707</v>
      </c>
      <c r="E1476" s="11" t="s">
        <v>1536</v>
      </c>
      <c r="F1476" s="15" t="str">
        <f ca="1">IFERROR(VLOOKUP(VENTAS[[#This Row],[Código del producto Vendido]],STOCK[],5,FALSE),"-")</f>
        <v>-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76" s="16">
        <f ca="1">VENTAS[[#This Row],[Total]]-VENTAS[[#This Row],[Comisión 10%]]-VENTAS[[#This Row],[Costo SIN Comision]]</f>
        <v>-2</v>
      </c>
      <c r="M1476" s="16"/>
    </row>
    <row r="1477" ht="20" customHeight="1" spans="1:13">
      <c r="A1477" s="10">
        <v>45563</v>
      </c>
      <c r="B1477" s="11"/>
      <c r="C1477" s="11"/>
      <c r="D1477" s="11" t="s">
        <v>707</v>
      </c>
      <c r="E1477" s="11" t="s">
        <v>1537</v>
      </c>
      <c r="F1477" s="15" t="str">
        <f ca="1"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 ca="1"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707</v>
      </c>
      <c r="E1478" s="11" t="s">
        <v>1538</v>
      </c>
      <c r="F1478" s="15" t="str">
        <f ca="1"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 ca="1"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707</v>
      </c>
      <c r="E1479" s="11" t="s">
        <v>1539</v>
      </c>
      <c r="F1479" s="15" t="str">
        <f ca="1"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 ca="1"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1540</v>
      </c>
      <c r="C1480" s="11" t="s">
        <v>1541</v>
      </c>
      <c r="D1480" s="11" t="s">
        <v>279</v>
      </c>
      <c r="E1480" s="11" t="s">
        <v>1542</v>
      </c>
      <c r="F1480" s="15" t="str">
        <f ca="1"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 ca="1"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1541</v>
      </c>
      <c r="D1481" s="11" t="s">
        <v>279</v>
      </c>
      <c r="E1481" s="11" t="s">
        <v>1543</v>
      </c>
      <c r="F1481" s="15" t="str">
        <f ca="1"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 ca="1"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1544</v>
      </c>
      <c r="D1482" s="11" t="s">
        <v>279</v>
      </c>
      <c r="E1482" s="11" t="s">
        <v>909</v>
      </c>
      <c r="F1482" s="15" t="str">
        <f ca="1"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 ca="1"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1545</v>
      </c>
      <c r="D1483" s="11" t="s">
        <v>1182</v>
      </c>
      <c r="E1483" s="11" t="s">
        <v>1546</v>
      </c>
      <c r="F1483" s="15" t="str">
        <f ca="1"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 ca="1"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1527</v>
      </c>
      <c r="D1484" s="11" t="s">
        <v>1182</v>
      </c>
      <c r="E1484" s="11" t="s">
        <v>1547</v>
      </c>
      <c r="F1484" s="15" t="str">
        <f ca="1">IFERROR(VLOOKUP(VENTAS[[#This Row],[Código del producto Vendido]],STOCK[],5,FALSE),"-")</f>
        <v>-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84" s="16">
        <f ca="1">VENTAS[[#This Row],[Total]]-VENTAS[[#This Row],[Comisión 10%]]-VENTAS[[#This Row],[Costo SIN Comision]]</f>
        <v>-0.8</v>
      </c>
      <c r="M1484" s="16"/>
    </row>
    <row r="1485" ht="20" customHeight="1" spans="1:13">
      <c r="A1485" s="10">
        <v>45562</v>
      </c>
      <c r="B1485" s="11"/>
      <c r="C1485" s="11" t="s">
        <v>1548</v>
      </c>
      <c r="D1485" s="11" t="s">
        <v>1182</v>
      </c>
      <c r="E1485" s="11" t="s">
        <v>1549</v>
      </c>
      <c r="F1485" s="15" t="str">
        <f ca="1"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 ca="1"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1550</v>
      </c>
      <c r="D1486" s="11" t="s">
        <v>1182</v>
      </c>
      <c r="E1486" s="11" t="s">
        <v>1551</v>
      </c>
      <c r="F1486" s="15" t="str">
        <f ca="1"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 ca="1"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1552</v>
      </c>
      <c r="D1487" s="11" t="s">
        <v>1182</v>
      </c>
      <c r="E1487" s="11" t="s">
        <v>1553</v>
      </c>
      <c r="F1487" s="15" t="str">
        <f ca="1"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 ca="1"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1554</v>
      </c>
      <c r="D1488" s="11" t="s">
        <v>913</v>
      </c>
      <c r="E1488" s="11" t="s">
        <v>1555</v>
      </c>
      <c r="F1488" s="15" t="str">
        <f ca="1"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 ca="1"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1556</v>
      </c>
      <c r="D1489" s="11" t="s">
        <v>913</v>
      </c>
      <c r="E1489" s="11" t="s">
        <v>1557</v>
      </c>
      <c r="F1489" s="15" t="str">
        <f ca="1"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 ca="1"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1558</v>
      </c>
      <c r="D1490" s="11" t="s">
        <v>913</v>
      </c>
      <c r="E1490" s="11" t="s">
        <v>1535</v>
      </c>
      <c r="F1490" s="15" t="str">
        <f ca="1"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 ca="1"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1559</v>
      </c>
      <c r="D1491" s="11" t="s">
        <v>913</v>
      </c>
      <c r="E1491" s="11" t="s">
        <v>1551</v>
      </c>
      <c r="F1491" s="15" t="str">
        <f ca="1"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 ca="1"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1560</v>
      </c>
      <c r="D1492" s="11" t="s">
        <v>913</v>
      </c>
      <c r="E1492" s="11" t="s">
        <v>1561</v>
      </c>
      <c r="F1492" s="15" t="str">
        <f ca="1"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 ca="1"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1562</v>
      </c>
      <c r="D1493" s="11" t="s">
        <v>913</v>
      </c>
      <c r="E1493" s="11" t="s">
        <v>1563</v>
      </c>
      <c r="F1493" s="15" t="str">
        <f ca="1">IFERROR(VLOOKUP(VENTAS[[#This Row],[Código del producto Vendido]],STOCK[],5,FALSE),"-")</f>
        <v>-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3" s="16">
        <f ca="1">VENTAS[[#This Row],[Total]]-VENTAS[[#This Row],[Comisión 10%]]-VENTAS[[#This Row],[Costo SIN Comision]]</f>
        <v>-3.5</v>
      </c>
      <c r="M1493" s="16"/>
    </row>
    <row r="1494" ht="20" customHeight="1" spans="1:13">
      <c r="A1494" s="10">
        <v>45560</v>
      </c>
      <c r="B1494" s="11"/>
      <c r="C1494" s="11" t="s">
        <v>1564</v>
      </c>
      <c r="D1494" s="11" t="s">
        <v>913</v>
      </c>
      <c r="E1494" s="11" t="s">
        <v>1565</v>
      </c>
      <c r="F1494" s="15" t="str">
        <f ca="1"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 ca="1"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1566</v>
      </c>
      <c r="D1495" s="11" t="s">
        <v>913</v>
      </c>
      <c r="E1495" s="11" t="s">
        <v>1534</v>
      </c>
      <c r="F1495" s="15" t="str">
        <f ca="1"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 ca="1"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1567</v>
      </c>
      <c r="D1496" s="11" t="s">
        <v>913</v>
      </c>
      <c r="E1496" s="11" t="s">
        <v>1551</v>
      </c>
      <c r="F1496" s="15" t="str">
        <f ca="1"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 ca="1"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1520</v>
      </c>
      <c r="D1497" s="11" t="s">
        <v>913</v>
      </c>
      <c r="E1497" s="11" t="s">
        <v>1568</v>
      </c>
      <c r="F1497" s="15" t="str">
        <f ca="1"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 ca="1"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1569</v>
      </c>
      <c r="D1498" s="11" t="s">
        <v>913</v>
      </c>
      <c r="E1498" s="11" t="s">
        <v>1570</v>
      </c>
      <c r="F1498" s="15" t="str">
        <f ca="1"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 ca="1"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1347</v>
      </c>
      <c r="D1499" s="11" t="s">
        <v>1045</v>
      </c>
      <c r="E1499" s="11" t="s">
        <v>1535</v>
      </c>
      <c r="F1499" s="15" t="str">
        <f ca="1"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 ca="1"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699</v>
      </c>
      <c r="D1500" s="11"/>
      <c r="E1500" s="11" t="s">
        <v>1570</v>
      </c>
      <c r="F1500" s="15" t="str">
        <f ca="1"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 ca="1"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1383</v>
      </c>
      <c r="D1501" s="11" t="s">
        <v>279</v>
      </c>
      <c r="E1501" s="11" t="s">
        <v>1571</v>
      </c>
      <c r="F1501" s="15" t="str">
        <f ca="1"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 ca="1"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1572</v>
      </c>
      <c r="D1502" s="11" t="s">
        <v>1045</v>
      </c>
      <c r="E1502" s="11" t="s">
        <v>1573</v>
      </c>
      <c r="F1502" s="15" t="str">
        <f ca="1"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 ca="1"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1574</v>
      </c>
      <c r="D1503" s="11" t="s">
        <v>1045</v>
      </c>
      <c r="E1503" s="11" t="s">
        <v>1575</v>
      </c>
      <c r="F1503" s="15" t="str">
        <f ca="1"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 ca="1"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1576</v>
      </c>
      <c r="D1504" s="11" t="s">
        <v>1045</v>
      </c>
      <c r="E1504" s="11" t="s">
        <v>664</v>
      </c>
      <c r="F1504" s="15" t="str">
        <f ca="1"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 ca="1"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1576</v>
      </c>
      <c r="D1505" s="11" t="s">
        <v>1045</v>
      </c>
      <c r="E1505" s="11" t="s">
        <v>1577</v>
      </c>
      <c r="F1505" s="15" t="str">
        <f ca="1"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 ca="1"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791</v>
      </c>
      <c r="D1506" s="11" t="s">
        <v>1045</v>
      </c>
      <c r="E1506" s="11" t="s">
        <v>1578</v>
      </c>
      <c r="F1506" s="15" t="str">
        <f ca="1"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 ca="1"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1268</v>
      </c>
      <c r="D1507" s="11" t="s">
        <v>1045</v>
      </c>
      <c r="E1507" s="11" t="s">
        <v>1539</v>
      </c>
      <c r="F1507" s="15" t="str">
        <f ca="1"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 ca="1"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1579</v>
      </c>
      <c r="D1508" s="11" t="s">
        <v>1045</v>
      </c>
      <c r="E1508" s="11" t="s">
        <v>1580</v>
      </c>
      <c r="F1508" s="15" t="str">
        <f ca="1"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 ca="1"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1581</v>
      </c>
      <c r="D1509" s="11" t="s">
        <v>1045</v>
      </c>
      <c r="E1509" s="11" t="s">
        <v>1582</v>
      </c>
      <c r="F1509" s="15" t="str">
        <f ca="1"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 ca="1"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1559</v>
      </c>
      <c r="D1510" s="11" t="s">
        <v>1045</v>
      </c>
      <c r="E1510" s="11" t="s">
        <v>1583</v>
      </c>
      <c r="F1510" s="15" t="str">
        <f ca="1"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 ca="1"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1584</v>
      </c>
      <c r="D1511" s="11" t="s">
        <v>1045</v>
      </c>
      <c r="E1511" s="11" t="s">
        <v>1585</v>
      </c>
      <c r="F1511" s="15" t="str">
        <f ca="1"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 ca="1"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1586</v>
      </c>
      <c r="D1512" s="11" t="s">
        <v>1045</v>
      </c>
      <c r="E1512" s="11" t="s">
        <v>1587</v>
      </c>
      <c r="F1512" s="15" t="str">
        <f ca="1"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 ca="1"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1588</v>
      </c>
      <c r="D1513" s="11" t="s">
        <v>1045</v>
      </c>
      <c r="E1513" s="11" t="s">
        <v>1534</v>
      </c>
      <c r="F1513" s="15" t="str">
        <f ca="1"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 ca="1"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1589</v>
      </c>
      <c r="D1514" s="11" t="s">
        <v>1045</v>
      </c>
      <c r="E1514" s="11" t="s">
        <v>1442</v>
      </c>
      <c r="F1514" s="15" t="str">
        <f ca="1">IFERROR(VLOOKUP(VENTAS[[#This Row],[Código del producto Vendido]],STOCK[],5,FALSE),"-")</f>
        <v>-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4" s="16">
        <f ca="1">VENTAS[[#This Row],[Total]]-VENTAS[[#This Row],[Comisión 10%]]-VENTAS[[#This Row],[Costo SIN Comision]]</f>
        <v>-0.9</v>
      </c>
      <c r="M1514" s="16"/>
    </row>
    <row r="1515" ht="20" customHeight="1" spans="1:13">
      <c r="A1515" s="10">
        <v>45561</v>
      </c>
      <c r="B1515" s="11"/>
      <c r="C1515" s="11" t="s">
        <v>1590</v>
      </c>
      <c r="D1515" s="11" t="s">
        <v>1045</v>
      </c>
      <c r="E1515" s="11" t="s">
        <v>1183</v>
      </c>
      <c r="F1515" s="15" t="str">
        <f ca="1">IFERROR(VLOOKUP(VENTAS[[#This Row],[Código del producto Vendido]],STOCK[],5,FALSE),"-")</f>
        <v>-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5" s="16">
        <f ca="1">VENTAS[[#This Row],[Total]]-VENTAS[[#This Row],[Comisión 10%]]-VENTAS[[#This Row],[Costo SIN Comision]]</f>
        <v>-1.2</v>
      </c>
      <c r="M1515" s="16"/>
    </row>
    <row r="1516" ht="20" customHeight="1" spans="1:13">
      <c r="A1516" s="10">
        <v>45560</v>
      </c>
      <c r="B1516" s="11"/>
      <c r="C1516" s="11" t="s">
        <v>1591</v>
      </c>
      <c r="D1516" s="11" t="s">
        <v>1045</v>
      </c>
      <c r="E1516" s="11" t="s">
        <v>1592</v>
      </c>
      <c r="F1516" s="15" t="str">
        <f ca="1"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 ca="1"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1591</v>
      </c>
      <c r="D1517" s="11" t="s">
        <v>1045</v>
      </c>
      <c r="E1517" s="11" t="s">
        <v>1593</v>
      </c>
      <c r="F1517" s="15" t="str">
        <f ca="1">IFERROR(VLOOKUP(VENTAS[[#This Row],[Código del producto Vendido]],STOCK[],5,FALSE),"-")</f>
        <v>-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17" s="16">
        <f ca="1">VENTAS[[#This Row],[Total]]-VENTAS[[#This Row],[Comisión 10%]]-VENTAS[[#This Row],[Costo SIN Comision]]</f>
        <v>-3.5</v>
      </c>
      <c r="M1517" s="16"/>
    </row>
    <row r="1518" ht="20" customHeight="1" spans="1:13">
      <c r="A1518" s="10">
        <v>45554</v>
      </c>
      <c r="B1518" s="11"/>
      <c r="C1518" s="11" t="s">
        <v>1576</v>
      </c>
      <c r="D1518" s="11" t="s">
        <v>1045</v>
      </c>
      <c r="E1518" s="11" t="s">
        <v>952</v>
      </c>
      <c r="F1518" s="15" t="str">
        <f ca="1"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 ca="1"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1559</v>
      </c>
      <c r="D1519" s="11" t="s">
        <v>1045</v>
      </c>
      <c r="E1519" s="11" t="s">
        <v>1030</v>
      </c>
      <c r="F1519" s="15" t="str">
        <f ca="1"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 ca="1"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1518</v>
      </c>
      <c r="D1520" s="11" t="s">
        <v>1045</v>
      </c>
      <c r="E1520" s="11" t="s">
        <v>722</v>
      </c>
      <c r="F1520" s="15" t="str">
        <f ca="1"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 ca="1"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1584</v>
      </c>
      <c r="D1521" s="11" t="s">
        <v>1045</v>
      </c>
      <c r="E1521" s="11" t="s">
        <v>772</v>
      </c>
      <c r="F1521" s="15" t="str">
        <f ca="1"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 ca="1"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1594</v>
      </c>
      <c r="D1522" s="11" t="s">
        <v>1595</v>
      </c>
      <c r="E1522" s="11" t="s">
        <v>1565</v>
      </c>
      <c r="F1522" s="15" t="str">
        <f ca="1"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 ca="1"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1214</v>
      </c>
      <c r="D1523" s="11" t="s">
        <v>1595</v>
      </c>
      <c r="E1523" s="11" t="s">
        <v>1551</v>
      </c>
      <c r="F1523" s="15" t="str">
        <f ca="1"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 ca="1"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1596</v>
      </c>
      <c r="D1524" s="11" t="s">
        <v>1595</v>
      </c>
      <c r="E1524" s="11" t="s">
        <v>1267</v>
      </c>
      <c r="F1524" s="15" t="str">
        <f ca="1"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 ca="1"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1597</v>
      </c>
      <c r="D1525" s="11" t="s">
        <v>1595</v>
      </c>
      <c r="E1525" s="11" t="s">
        <v>1598</v>
      </c>
      <c r="F1525" s="15" t="str">
        <f ca="1">IFERROR(VLOOKUP(VENTAS[[#This Row],[Código del producto Vendido]],STOCK[],5,FALSE),"-")</f>
        <v>-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 ca="1">VENTAS[[#This Row],[Total]]-VENTAS[[#This Row],[Comisión 10%]]-VENTAS[[#This Row],[Costo SIN Comision]]</f>
        <v>-1.2</v>
      </c>
      <c r="M1525" s="16"/>
    </row>
    <row r="1526" ht="20" customHeight="1" spans="1:13">
      <c r="A1526" s="10">
        <v>45562</v>
      </c>
      <c r="B1526" s="11"/>
      <c r="C1526" s="11" t="s">
        <v>1599</v>
      </c>
      <c r="D1526" s="11" t="s">
        <v>1595</v>
      </c>
      <c r="E1526" s="11" t="s">
        <v>1600</v>
      </c>
      <c r="F1526" s="15" t="str">
        <f ca="1">IFERROR(VLOOKUP(VENTAS[[#This Row],[Código del producto Vendido]],STOCK[],5,FALSE),"-")</f>
        <v>-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6" s="16">
        <f ca="1">VENTAS[[#This Row],[Total]]-VENTAS[[#This Row],[Comisión 10%]]-VENTAS[[#This Row],[Costo SIN Comision]]</f>
        <v>-3</v>
      </c>
      <c r="M1526" s="16"/>
    </row>
    <row r="1527" ht="20" customHeight="1" spans="1:13">
      <c r="A1527" s="10">
        <v>45561</v>
      </c>
      <c r="B1527" s="11"/>
      <c r="C1527" s="11" t="s">
        <v>1601</v>
      </c>
      <c r="D1527" s="11" t="s">
        <v>1595</v>
      </c>
      <c r="E1527" s="11" t="s">
        <v>1602</v>
      </c>
      <c r="F1527" s="15" t="str">
        <f ca="1"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 ca="1"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1262</v>
      </c>
      <c r="D1528" s="11" t="s">
        <v>1595</v>
      </c>
      <c r="E1528" s="11" t="s">
        <v>936</v>
      </c>
      <c r="F1528" s="15" t="str">
        <f ca="1"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 ca="1"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1603</v>
      </c>
      <c r="D1529" s="11" t="s">
        <v>1595</v>
      </c>
      <c r="E1529" s="11" t="s">
        <v>1604</v>
      </c>
      <c r="F1529" s="15" t="str">
        <f ca="1"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 ca="1"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605</v>
      </c>
      <c r="D1530" s="11" t="s">
        <v>1595</v>
      </c>
      <c r="E1530" s="11" t="s">
        <v>1246</v>
      </c>
      <c r="F1530" s="15" t="str">
        <f ca="1"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 ca="1"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1605</v>
      </c>
      <c r="D1531" s="11" t="s">
        <v>1606</v>
      </c>
      <c r="E1531" s="11" t="s">
        <v>1585</v>
      </c>
      <c r="F1531" s="15" t="str">
        <f ca="1"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 ca="1"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1607</v>
      </c>
      <c r="D1532" s="11" t="s">
        <v>1606</v>
      </c>
      <c r="E1532" s="11" t="s">
        <v>1551</v>
      </c>
      <c r="F1532" s="15" t="str">
        <f ca="1"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 ca="1"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1608</v>
      </c>
      <c r="D1533" s="11" t="s">
        <v>1606</v>
      </c>
      <c r="E1533" s="11" t="s">
        <v>1583</v>
      </c>
      <c r="F1533" s="15" t="str">
        <f ca="1"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 ca="1"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1609</v>
      </c>
      <c r="D1534" s="11" t="s">
        <v>1606</v>
      </c>
      <c r="E1534" s="11" t="s">
        <v>1038</v>
      </c>
      <c r="F1534" s="15" t="str">
        <f ca="1"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 ca="1"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1610</v>
      </c>
      <c r="D1535" s="11" t="s">
        <v>1606</v>
      </c>
      <c r="E1535" s="11" t="s">
        <v>904</v>
      </c>
      <c r="F1535" s="15" t="str">
        <f ca="1">IFERROR(VLOOKUP(VENTAS[[#This Row],[Código del producto Vendido]],STOCK[],5,FALSE),"-")</f>
        <v>-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535" s="16">
        <f ca="1">VENTAS[[#This Row],[Total]]-VENTAS[[#This Row],[Comisión 10%]]-VENTAS[[#This Row],[Costo SIN Comision]]</f>
        <v>-0.5</v>
      </c>
      <c r="M1535" s="16"/>
    </row>
    <row r="1536" ht="20" customHeight="1" spans="1:13">
      <c r="A1536" s="10">
        <v>45552</v>
      </c>
      <c r="B1536" s="11"/>
      <c r="C1536" s="11" t="s">
        <v>1608</v>
      </c>
      <c r="D1536" s="11" t="s">
        <v>1606</v>
      </c>
      <c r="E1536" s="11" t="s">
        <v>1487</v>
      </c>
      <c r="F1536" s="15" t="str">
        <f ca="1"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 ca="1"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1611</v>
      </c>
      <c r="D1537" s="11" t="s">
        <v>1057</v>
      </c>
      <c r="E1537" s="11" t="s">
        <v>1612</v>
      </c>
      <c r="F1537" s="15" t="str">
        <f ca="1"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 ca="1"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1613</v>
      </c>
      <c r="D1538" s="11" t="s">
        <v>1057</v>
      </c>
      <c r="E1538" s="11" t="s">
        <v>1542</v>
      </c>
      <c r="F1538" s="15" t="str">
        <f ca="1"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 ca="1"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1614</v>
      </c>
      <c r="D1539" s="11" t="s">
        <v>1057</v>
      </c>
      <c r="E1539" s="11" t="s">
        <v>1615</v>
      </c>
      <c r="F1539" s="15" t="str">
        <f ca="1"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 ca="1"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1616</v>
      </c>
      <c r="D1540" s="11" t="s">
        <v>1517</v>
      </c>
      <c r="E1540" s="11" t="s">
        <v>1534</v>
      </c>
      <c r="F1540" s="15" t="str">
        <f ca="1"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 ca="1"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1617</v>
      </c>
      <c r="D1541" s="11" t="s">
        <v>1067</v>
      </c>
      <c r="E1541" s="11" t="s">
        <v>1618</v>
      </c>
      <c r="F1541" s="15" t="str">
        <f ca="1"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 ca="1"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1347</v>
      </c>
      <c r="D1542" s="11" t="s">
        <v>1067</v>
      </c>
      <c r="E1542" s="11" t="s">
        <v>1575</v>
      </c>
      <c r="F1542" s="15" t="str">
        <f ca="1"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 ca="1"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1619</v>
      </c>
      <c r="D1543" s="11" t="s">
        <v>1067</v>
      </c>
      <c r="E1543" s="11" t="s">
        <v>1620</v>
      </c>
      <c r="F1543" s="15" t="str">
        <f ca="1"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 ca="1"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1621</v>
      </c>
      <c r="D1544" s="11" t="s">
        <v>1067</v>
      </c>
      <c r="E1544" s="11" t="s">
        <v>1622</v>
      </c>
      <c r="F1544" s="15" t="str">
        <f ca="1"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 ca="1"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1623</v>
      </c>
      <c r="D1545" s="11" t="s">
        <v>1067</v>
      </c>
      <c r="E1545" s="11" t="s">
        <v>1551</v>
      </c>
      <c r="F1545" s="15" t="str">
        <f ca="1"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 ca="1"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1624</v>
      </c>
      <c r="D1546" s="11" t="s">
        <v>1067</v>
      </c>
      <c r="E1546" s="11" t="s">
        <v>1551</v>
      </c>
      <c r="F1546" s="15" t="str">
        <f ca="1"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 ca="1"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1625</v>
      </c>
      <c r="D1547" s="11" t="s">
        <v>1067</v>
      </c>
      <c r="E1547" s="11" t="s">
        <v>1526</v>
      </c>
      <c r="F1547" s="15" t="str">
        <f ca="1"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 ca="1"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1626</v>
      </c>
      <c r="D1548" s="11" t="s">
        <v>1627</v>
      </c>
      <c r="E1548" s="11" t="s">
        <v>1628</v>
      </c>
      <c r="F1548" s="15" t="str">
        <f ca="1"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 ca="1"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1629</v>
      </c>
      <c r="E1549" s="11" t="s">
        <v>1534</v>
      </c>
      <c r="F1549" s="15" t="str">
        <f ca="1"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 ca="1"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1629</v>
      </c>
      <c r="E1550" s="11" t="s">
        <v>1534</v>
      </c>
      <c r="F1550" s="15" t="str">
        <f ca="1"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 ca="1"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279</v>
      </c>
      <c r="E1551" s="11" t="s">
        <v>1630</v>
      </c>
      <c r="F1551" s="15" t="str">
        <f ca="1"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 ca="1"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1631</v>
      </c>
      <c r="F1552" s="15" t="str">
        <f ca="1">IFERROR(VLOOKUP(VENTAS[[#This Row],[Código del producto Vendido]],STOCK[],5,FALSE),"-")</f>
        <v>-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2" s="16">
        <f ca="1">VENTAS[[#This Row],[Total]]-VENTAS[[#This Row],[Comisión 10%]]-VENTAS[[#This Row],[Costo SIN Comision]]</f>
        <v>0</v>
      </c>
      <c r="M1552" s="16"/>
    </row>
    <row r="1553" ht="20" customHeight="1" spans="1:13">
      <c r="A1553" s="10"/>
      <c r="B1553" s="11"/>
      <c r="C1553" s="11"/>
      <c r="D1553" s="11" t="s">
        <v>707</v>
      </c>
      <c r="E1553" s="11" t="s">
        <v>1632</v>
      </c>
      <c r="F1553" s="15" t="str">
        <f ca="1"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 ca="1"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1361</v>
      </c>
      <c r="F1554" s="15" t="str">
        <f ca="1"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 ca="1"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1045</v>
      </c>
      <c r="E1555" s="11" t="s">
        <v>1633</v>
      </c>
      <c r="F1555" s="15" t="str">
        <f ca="1"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 ca="1"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279</v>
      </c>
      <c r="E1556" s="11" t="s">
        <v>1634</v>
      </c>
      <c r="F1556" s="15" t="str">
        <f ca="1"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 ca="1"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279</v>
      </c>
      <c r="E1557" s="11" t="s">
        <v>1635</v>
      </c>
      <c r="F1557" s="15" t="str">
        <f ca="1"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 ca="1"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1635</v>
      </c>
      <c r="F1558" s="15" t="str">
        <f ca="1"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 ca="1"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800</v>
      </c>
      <c r="E1559" s="11" t="s">
        <v>1636</v>
      </c>
      <c r="F1559" s="15" t="str">
        <f ca="1"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 ca="1"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1636</v>
      </c>
      <c r="F1560" s="15" t="str">
        <f ca="1"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 ca="1"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1637</v>
      </c>
      <c r="D1561" s="11"/>
      <c r="E1561" s="11" t="s">
        <v>1575</v>
      </c>
      <c r="F1561" s="15" t="str">
        <f ca="1"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 ca="1"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1535</v>
      </c>
      <c r="F1562" s="15" t="str">
        <f ca="1"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 ca="1"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1045</v>
      </c>
      <c r="E1563" s="11" t="s">
        <v>1535</v>
      </c>
      <c r="F1563" s="15" t="str">
        <f ca="1"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 ca="1"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1354</v>
      </c>
      <c r="E1564" s="11" t="s">
        <v>1628</v>
      </c>
      <c r="F1564" s="15" t="str">
        <f ca="1"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 ca="1"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1045</v>
      </c>
      <c r="E1565" s="11" t="s">
        <v>1628</v>
      </c>
      <c r="F1565" s="15" t="str">
        <f ca="1"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 ca="1"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1628</v>
      </c>
      <c r="F1566" s="15" t="str">
        <f ca="1"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 ca="1"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1595</v>
      </c>
      <c r="E1567" s="11" t="s">
        <v>1565</v>
      </c>
      <c r="F1567" s="15" t="str">
        <f ca="1"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 ca="1"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1580</v>
      </c>
      <c r="F1568" s="15" t="str">
        <f ca="1"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 ca="1"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1638</v>
      </c>
      <c r="F1569" s="15" t="str">
        <f ca="1"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 ca="1"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1639</v>
      </c>
      <c r="F1570" s="15" t="str">
        <f ca="1"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 ca="1"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1057</v>
      </c>
      <c r="E1571" s="11" t="s">
        <v>1639</v>
      </c>
      <c r="F1571" s="15" t="str">
        <f ca="1"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 ca="1"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279</v>
      </c>
      <c r="E1572" s="11" t="s">
        <v>1640</v>
      </c>
      <c r="F1572" s="15" t="str">
        <f ca="1"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 ca="1"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1587</v>
      </c>
      <c r="F1573" s="15" t="str">
        <f ca="1"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 ca="1"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1354</v>
      </c>
      <c r="E1574" s="11" t="s">
        <v>1587</v>
      </c>
      <c r="F1574" s="15" t="str">
        <f ca="1"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 ca="1"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1534</v>
      </c>
      <c r="F1575" s="15" t="str">
        <f ca="1"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 ca="1"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1641</v>
      </c>
      <c r="F1576" s="15" t="str">
        <f ca="1">IFERROR(VLOOKUP(VENTAS[[#This Row],[Código del producto Vendido]],STOCK[],5,FALSE),"-")</f>
        <v>-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76" s="16">
        <f ca="1">VENTAS[[#This Row],[Total]]-VENTAS[[#This Row],[Comisión 10%]]-VENTAS[[#This Row],[Costo SIN Comision]]</f>
        <v>0</v>
      </c>
      <c r="M1576" s="16"/>
    </row>
    <row r="1577" ht="20" customHeight="1" spans="1:13">
      <c r="A1577" s="10">
        <v>45575</v>
      </c>
      <c r="B1577" s="11"/>
      <c r="C1577" s="11" t="s">
        <v>1642</v>
      </c>
      <c r="D1577" s="11" t="s">
        <v>1354</v>
      </c>
      <c r="E1577" s="11" t="s">
        <v>1643</v>
      </c>
      <c r="F1577" s="15" t="str">
        <f ca="1">IFERROR(VLOOKUP(VENTAS[[#This Row],[Código del producto Vendido]],STOCK[],5,FALSE),"-")</f>
        <v>-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7" s="16">
        <f ca="1">VENTAS[[#This Row],[Total]]-VENTAS[[#This Row],[Comisión 10%]]-VENTAS[[#This Row],[Costo SIN Comision]]</f>
        <v>-3</v>
      </c>
      <c r="M1577" s="16"/>
    </row>
    <row r="1578" ht="20" customHeight="1" spans="1:13">
      <c r="A1578" s="10">
        <v>45574</v>
      </c>
      <c r="B1578" s="11"/>
      <c r="C1578" s="11"/>
      <c r="D1578" s="11" t="s">
        <v>1354</v>
      </c>
      <c r="E1578" s="11" t="s">
        <v>1557</v>
      </c>
      <c r="F1578" s="15" t="str">
        <f ca="1"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 ca="1"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 ca="1"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 ca="1"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1067</v>
      </c>
      <c r="E1580" s="11" t="s">
        <v>1644</v>
      </c>
      <c r="F1580" s="15" t="str">
        <f ca="1"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 ca="1"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1538</v>
      </c>
      <c r="F1581" s="15" t="str">
        <f ca="1"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 ca="1"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1354</v>
      </c>
      <c r="E1582" s="11" t="s">
        <v>1645</v>
      </c>
      <c r="F1582" s="15" t="str">
        <f ca="1"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 ca="1"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1064</v>
      </c>
      <c r="E1583" s="11" t="s">
        <v>1646</v>
      </c>
      <c r="F1583" s="49" t="str">
        <f ca="1"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 ca="1"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1377</v>
      </c>
      <c r="E1584" s="11" t="s">
        <v>1647</v>
      </c>
      <c r="F1584" s="15" t="str">
        <f ca="1"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 ca="1"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1517</v>
      </c>
      <c r="E1585" s="11" t="s">
        <v>1648</v>
      </c>
      <c r="F1585" s="15" t="str">
        <f ca="1">IFERROR(VLOOKUP(VENTAS[[#This Row],[Código del producto Vendido]],STOCK[],5,FALSE),"-")</f>
        <v>-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85" s="16">
        <f ca="1">VENTAS[[#This Row],[Total]]-VENTAS[[#This Row],[Comisión 10%]]-VENTAS[[#This Row],[Costo SIN Comision]]</f>
        <v>-1.2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1649</v>
      </c>
      <c r="F1586" s="15" t="str">
        <f ca="1"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 ca="1"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1650</v>
      </c>
      <c r="F1587" s="15" t="str">
        <f ca="1"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 ca="1"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1650</v>
      </c>
      <c r="F1588" s="15" t="str">
        <f ca="1"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 ca="1"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1651</v>
      </c>
      <c r="F1589" s="15" t="str">
        <f ca="1"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 ca="1"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1652</v>
      </c>
      <c r="F1590" s="15" t="str">
        <f ca="1"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 ca="1"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1354</v>
      </c>
      <c r="E1591" s="11" t="s">
        <v>1653</v>
      </c>
      <c r="F1591" s="15" t="str">
        <f ca="1"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 ca="1"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279</v>
      </c>
      <c r="E1592" s="11" t="s">
        <v>285</v>
      </c>
      <c r="F1592" s="15" t="str">
        <f ca="1"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 ca="1"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279</v>
      </c>
      <c r="E1593" s="11" t="s">
        <v>1654</v>
      </c>
      <c r="F1593" s="15" t="str">
        <f ca="1"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 ca="1"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766</v>
      </c>
      <c r="E1594" s="11" t="s">
        <v>1655</v>
      </c>
      <c r="F1594" s="15" t="str">
        <f ca="1"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 ca="1"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766</v>
      </c>
      <c r="E1595" s="11" t="s">
        <v>1656</v>
      </c>
      <c r="F1595" s="15" t="str">
        <f ca="1"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 ca="1"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1057</v>
      </c>
      <c r="E1596" s="11" t="s">
        <v>1557</v>
      </c>
      <c r="F1596" s="15" t="str">
        <f ca="1"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 ca="1"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1064</v>
      </c>
      <c r="E1597" s="11" t="s">
        <v>1657</v>
      </c>
      <c r="F1597" s="49" t="str">
        <f ca="1"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 ca="1"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1387</v>
      </c>
      <c r="D1598" s="11" t="s">
        <v>1045</v>
      </c>
      <c r="E1598" s="11" t="s">
        <v>1658</v>
      </c>
      <c r="F1598" s="15" t="str">
        <f ca="1"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 ca="1"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1387</v>
      </c>
      <c r="D1599" s="11" t="s">
        <v>1045</v>
      </c>
      <c r="E1599" s="11" t="s">
        <v>1422</v>
      </c>
      <c r="F1599" s="15" t="str">
        <f ca="1"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 ca="1"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1577</v>
      </c>
      <c r="F1600" s="15" t="str">
        <f ca="1"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 ca="1"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1659</v>
      </c>
      <c r="D1601" s="11" t="s">
        <v>1501</v>
      </c>
      <c r="E1601" s="11" t="s">
        <v>1660</v>
      </c>
      <c r="F1601" s="15" t="str">
        <f ca="1"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 ca="1"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1606</v>
      </c>
      <c r="E1602" s="11" t="s">
        <v>1661</v>
      </c>
      <c r="F1602" s="15" t="str">
        <f ca="1"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 ca="1"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279</v>
      </c>
      <c r="E1603" s="11" t="s">
        <v>520</v>
      </c>
      <c r="F1603" s="15" t="str">
        <f ca="1">IFERROR(VLOOKUP(VENTAS[[#This Row],[Código del producto Vendido]],STOCK[],5,FALSE),"-")</f>
        <v>-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03" s="16">
        <f ca="1">VENTAS[[#This Row],[Total]]-VENTAS[[#This Row],[Comisión 10%]]-VENTAS[[#This Row],[Costo SIN Comision]]</f>
        <v>-0.5</v>
      </c>
      <c r="M1603" s="16"/>
    </row>
    <row r="1604" ht="20" customHeight="1" spans="1:13">
      <c r="A1604" s="10"/>
      <c r="B1604" s="11"/>
      <c r="C1604" s="11"/>
      <c r="D1604" s="11"/>
      <c r="E1604" s="11" t="s">
        <v>1174</v>
      </c>
      <c r="F1604" s="15" t="str">
        <f ca="1"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 ca="1"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1045</v>
      </c>
      <c r="E1605" s="11" t="s">
        <v>1352</v>
      </c>
      <c r="F1605" s="15" t="str">
        <f ca="1"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 ca="1"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1662</v>
      </c>
      <c r="F1606" s="15" t="str">
        <f ca="1"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 ca="1"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1595</v>
      </c>
      <c r="E1607" s="11" t="s">
        <v>1663</v>
      </c>
      <c r="F1607" s="15" t="str">
        <f ca="1"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 ca="1"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1664</v>
      </c>
      <c r="F1608" s="15" t="str">
        <f ca="1"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 ca="1"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1664</v>
      </c>
      <c r="F1609" s="15" t="str">
        <f ca="1"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 ca="1"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707</v>
      </c>
      <c r="E1610" s="11" t="s">
        <v>1503</v>
      </c>
      <c r="F1610" s="15" t="str">
        <f ca="1"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 ca="1"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707</v>
      </c>
      <c r="E1611" s="11" t="s">
        <v>1504</v>
      </c>
      <c r="F1611" s="15" t="str">
        <f ca="1"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 ca="1"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1478</v>
      </c>
      <c r="F1612" s="15" t="str">
        <f ca="1"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 ca="1"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1665</v>
      </c>
      <c r="D1613" s="11"/>
      <c r="E1613" s="11" t="s">
        <v>1666</v>
      </c>
      <c r="F1613" s="15" t="str">
        <f ca="1"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 ca="1"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1667</v>
      </c>
      <c r="D1614" s="11"/>
      <c r="E1614" s="11" t="s">
        <v>1668</v>
      </c>
      <c r="F1614" s="15" t="str">
        <f ca="1"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 ca="1"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1669</v>
      </c>
      <c r="D1615" s="11"/>
      <c r="E1615" s="11" t="s">
        <v>1670</v>
      </c>
      <c r="F1615" s="15" t="str">
        <f ca="1"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 ca="1"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1671</v>
      </c>
      <c r="D1616" s="11"/>
      <c r="E1616" s="11" t="s">
        <v>1672</v>
      </c>
      <c r="F1616" s="15" t="str">
        <f ca="1"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 ca="1"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1673</v>
      </c>
      <c r="D1617" s="11"/>
      <c r="E1617" s="11" t="s">
        <v>1674</v>
      </c>
      <c r="F1617" s="15" t="str">
        <f ca="1"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 ca="1"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1675</v>
      </c>
      <c r="D1618" s="11"/>
      <c r="E1618" s="11" t="s">
        <v>1676</v>
      </c>
      <c r="F1618" s="15" t="str">
        <f ca="1"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 ca="1"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1677</v>
      </c>
      <c r="D1619" s="11"/>
      <c r="E1619" s="11" t="s">
        <v>1678</v>
      </c>
      <c r="F1619" s="15" t="str">
        <f ca="1"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 ca="1"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1679</v>
      </c>
      <c r="D1620" s="11"/>
      <c r="E1620" s="11" t="s">
        <v>1680</v>
      </c>
      <c r="F1620" s="15" t="str">
        <f ca="1"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 ca="1"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1681</v>
      </c>
      <c r="D1621" s="11"/>
      <c r="E1621" s="11" t="s">
        <v>1682</v>
      </c>
      <c r="F1621" s="15" t="str">
        <f ca="1"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 ca="1"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1045</v>
      </c>
      <c r="E1622" s="11" t="s">
        <v>1683</v>
      </c>
      <c r="F1622" s="15" t="str">
        <f ca="1"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 ca="1"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1684</v>
      </c>
      <c r="D1623" s="11"/>
      <c r="E1623" s="11" t="s">
        <v>1685</v>
      </c>
      <c r="F1623" s="15" t="str">
        <f ca="1"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 ca="1"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1686</v>
      </c>
      <c r="D1624" s="11"/>
      <c r="E1624" s="11" t="s">
        <v>1687</v>
      </c>
      <c r="F1624" s="15" t="str">
        <f ca="1"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 ca="1"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1688</v>
      </c>
      <c r="D1625" s="11"/>
      <c r="E1625" s="11" t="s">
        <v>1689</v>
      </c>
      <c r="F1625" s="15" t="str">
        <f ca="1">IFERROR(VLOOKUP(VENTAS[[#This Row],[Código del producto Vendido]],STOCK[],5,FALSE),"-")</f>
        <v>-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 ca="1"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1690</v>
      </c>
      <c r="D1626" s="11"/>
      <c r="E1626" s="11" t="s">
        <v>1691</v>
      </c>
      <c r="F1626" s="15" t="str">
        <f ca="1">IFERROR(VLOOKUP(VENTAS[[#This Row],[Código del producto Vendido]],STOCK[],5,FALSE),"-")</f>
        <v>-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 ca="1"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1692</v>
      </c>
      <c r="D1627" s="11"/>
      <c r="E1627" s="11"/>
      <c r="F1627" s="15" t="str">
        <f ca="1"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 ca="1"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1693</v>
      </c>
      <c r="F1628" s="15" t="str">
        <f ca="1"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 ca="1"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1446</v>
      </c>
      <c r="E1629" s="11" t="s">
        <v>1555</v>
      </c>
      <c r="F1629" s="15" t="str">
        <f ca="1"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 ca="1"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1446</v>
      </c>
      <c r="E1630" s="11" t="s">
        <v>1575</v>
      </c>
      <c r="F1630" s="15" t="str">
        <f ca="1"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 ca="1"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1064</v>
      </c>
      <c r="E1631" s="11" t="s">
        <v>1694</v>
      </c>
      <c r="F1631" s="15" t="str">
        <f ca="1"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 ca="1"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1167</v>
      </c>
      <c r="D1632" s="11"/>
      <c r="E1632" s="11"/>
      <c r="F1632" s="15" t="str">
        <f ca="1"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 ca="1"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1555</v>
      </c>
      <c r="F1633" s="15" t="str">
        <f ca="1"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 ca="1"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1513</v>
      </c>
      <c r="E1634" s="11" t="s">
        <v>623</v>
      </c>
      <c r="F1634" s="15" t="str">
        <f ca="1"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 ca="1"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1695</v>
      </c>
      <c r="F1635" s="15" t="str">
        <f ca="1"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 ca="1"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1696</v>
      </c>
      <c r="D1636" s="11"/>
      <c r="E1636" s="11" t="s">
        <v>1433</v>
      </c>
      <c r="F1636" s="15" t="str">
        <f ca="1"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 ca="1"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1434</v>
      </c>
      <c r="F1637" s="15" t="str">
        <f ca="1"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 ca="1"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1434</v>
      </c>
      <c r="F1638" s="15" t="str">
        <f ca="1"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 ca="1"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1165</v>
      </c>
      <c r="F1639" s="15" t="str">
        <f ca="1"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 ca="1"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1697</v>
      </c>
      <c r="F1640" s="15" t="str">
        <f ca="1"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 ca="1"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1698</v>
      </c>
      <c r="F1641" s="15" t="str">
        <f ca="1"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 ca="1"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1698</v>
      </c>
      <c r="F1642" s="15" t="str">
        <f ca="1"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 ca="1"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1699</v>
      </c>
      <c r="F1643" s="15" t="str">
        <f ca="1"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 ca="1"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1700</v>
      </c>
      <c r="D1644" s="11"/>
      <c r="E1644" s="11" t="s">
        <v>1701</v>
      </c>
      <c r="F1644" s="15" t="str">
        <f ca="1">IFERROR(VLOOKUP(VENTAS[[#This Row],[Código del producto Vendido]],STOCK[],5,FALSE),"-")</f>
        <v>-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4" s="16">
        <f ca="1">VENTAS[[#This Row],[Total]]-VENTAS[[#This Row],[Comisión 10%]]-VENTAS[[#This Row],[Costo SIN Comision]]</f>
        <v>0</v>
      </c>
      <c r="M1644" s="16"/>
    </row>
    <row r="1645" ht="20" customHeight="1" spans="1:13">
      <c r="A1645" s="10"/>
      <c r="B1645" s="11"/>
      <c r="C1645" s="11"/>
      <c r="D1645" s="11"/>
      <c r="E1645" s="11" t="s">
        <v>1416</v>
      </c>
      <c r="F1645" s="15" t="str">
        <f ca="1"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 ca="1"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1702</v>
      </c>
      <c r="F1646" s="15" t="str">
        <f ca="1">IFERROR(VLOOKUP(VENTAS[[#This Row],[Código del producto Vendido]],STOCK[],5,FALSE),"-")</f>
        <v>-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6" s="16">
        <f ca="1">VENTAS[[#This Row],[Total]]-VENTAS[[#This Row],[Comisión 10%]]-VENTAS[[#This Row],[Costo SIN Comision]]</f>
        <v>0</v>
      </c>
      <c r="M1646" s="16"/>
    </row>
    <row r="1647" ht="20" customHeight="1" spans="1:13">
      <c r="A1647" s="10"/>
      <c r="B1647" s="11"/>
      <c r="C1647" s="11"/>
      <c r="D1647" s="11"/>
      <c r="E1647" s="11" t="s">
        <v>1640</v>
      </c>
      <c r="F1647" s="15" t="str">
        <f ca="1"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 ca="1"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1658</v>
      </c>
      <c r="F1648" s="15" t="str">
        <f ca="1"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 ca="1"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1600</v>
      </c>
      <c r="F1649" s="15" t="str">
        <f ca="1">IFERROR(VLOOKUP(VENTAS[[#This Row],[Código del producto Vendido]],STOCK[],5,FALSE),"-")</f>
        <v>-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9" s="16">
        <f ca="1">VENTAS[[#This Row],[Total]]-VENTAS[[#This Row],[Comisión 10%]]-VENTAS[[#This Row],[Costo SIN Comision]]</f>
        <v>0</v>
      </c>
      <c r="M1649" s="16"/>
    </row>
    <row r="1650" ht="20" customHeight="1" spans="1:13">
      <c r="A1650" s="10"/>
      <c r="B1650" s="11"/>
      <c r="C1650" s="11"/>
      <c r="D1650" s="11"/>
      <c r="E1650" s="11" t="s">
        <v>1573</v>
      </c>
      <c r="F1650" s="15" t="str">
        <f ca="1"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 ca="1"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1604</v>
      </c>
      <c r="F1651" s="15" t="str">
        <f ca="1"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 ca="1"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1604</v>
      </c>
      <c r="F1652" s="15" t="str">
        <f ca="1"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 ca="1"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1703</v>
      </c>
      <c r="F1653" s="15" t="str">
        <f ca="1"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 ca="1"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1704</v>
      </c>
      <c r="F1654" s="15" t="str">
        <f ca="1"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 ca="1"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1691</v>
      </c>
      <c r="F1655" s="15" t="str">
        <f ca="1">IFERROR(VLOOKUP(VENTAS[[#This Row],[Código del producto Vendido]],STOCK[],5,FALSE),"-")</f>
        <v>-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5" s="16">
        <f ca="1">VENTAS[[#This Row],[Total]]-VENTAS[[#This Row],[Comisión 10%]]-VENTAS[[#This Row],[Costo SIN Comision]]</f>
        <v>0</v>
      </c>
      <c r="M1655" s="16"/>
    </row>
    <row r="1656" ht="20" customHeight="1" spans="1:13">
      <c r="A1656" s="10"/>
      <c r="B1656" s="11"/>
      <c r="C1656" s="11"/>
      <c r="D1656" s="11"/>
      <c r="E1656" s="11" t="s">
        <v>1670</v>
      </c>
      <c r="F1656" s="15" t="str">
        <f ca="1"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 ca="1"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1705</v>
      </c>
      <c r="F1657" s="15" t="str">
        <f ca="1"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 ca="1"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1706</v>
      </c>
      <c r="F1658" s="15" t="str">
        <f ca="1">IFERROR(VLOOKUP(VENTAS[[#This Row],[Código del producto Vendido]],STOCK[],5,FALSE),"-")</f>
        <v>-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658" s="16">
        <f ca="1">VENTAS[[#This Row],[Total]]-VENTAS[[#This Row],[Comisión 10%]]-VENTAS[[#This Row],[Costo SIN Comision]]</f>
        <v>0</v>
      </c>
      <c r="M1658" s="16"/>
    </row>
    <row r="1659" ht="20" customHeight="1" spans="1:13">
      <c r="A1659" s="10"/>
      <c r="B1659" s="11"/>
      <c r="C1659" s="11"/>
      <c r="D1659" s="11"/>
      <c r="E1659" s="11" t="s">
        <v>1612</v>
      </c>
      <c r="F1659" s="15" t="str">
        <f ca="1"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 ca="1"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1707</v>
      </c>
      <c r="C1660" s="51" t="s">
        <v>1707</v>
      </c>
      <c r="D1660" s="51" t="s">
        <v>913</v>
      </c>
      <c r="E1660" s="51" t="s">
        <v>1149</v>
      </c>
      <c r="F1660" s="15" t="str">
        <f ca="1"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 ca="1">VENTAS[[#This Row],[Total]]-VENTAS[[#This Row],[Comisión 10%]]-VENTAS[[#This Row],[Costo SIN Comision]]</f>
        <v>-2</v>
      </c>
      <c r="M1660" s="52" t="s">
        <v>1707</v>
      </c>
      <c r="N1660" s="53" t="s">
        <v>1708</v>
      </c>
    </row>
    <row r="1661" s="4" customFormat="1" ht="20" customHeight="1" spans="1:14">
      <c r="A1661" s="50">
        <v>45486</v>
      </c>
      <c r="B1661" s="51" t="s">
        <v>1707</v>
      </c>
      <c r="C1661" s="51" t="s">
        <v>1707</v>
      </c>
      <c r="D1661" s="51" t="s">
        <v>913</v>
      </c>
      <c r="E1661" s="51" t="s">
        <v>1157</v>
      </c>
      <c r="F1661" s="15" t="str">
        <f ca="1"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 ca="1">VENTAS[[#This Row],[Total]]-VENTAS[[#This Row],[Comisión 10%]]-VENTAS[[#This Row],[Costo SIN Comision]]</f>
        <v>-2</v>
      </c>
      <c r="M1661" s="52" t="s">
        <v>1707</v>
      </c>
      <c r="N1661" s="53" t="s">
        <v>1709</v>
      </c>
    </row>
    <row r="1662" s="4" customFormat="1" ht="20" customHeight="1" spans="1:14">
      <c r="A1662" s="50">
        <v>45506</v>
      </c>
      <c r="B1662" s="51" t="s">
        <v>1707</v>
      </c>
      <c r="C1662" s="51" t="s">
        <v>1707</v>
      </c>
      <c r="D1662" s="51" t="s">
        <v>1710</v>
      </c>
      <c r="E1662" s="51" t="s">
        <v>1040</v>
      </c>
      <c r="F1662" s="15" t="str">
        <f ca="1"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 ca="1">VENTAS[[#This Row],[Total]]-VENTAS[[#This Row],[Comisión 10%]]-VENTAS[[#This Row],[Costo SIN Comision]]</f>
        <v>-3</v>
      </c>
      <c r="M1662" s="52" t="s">
        <v>1707</v>
      </c>
      <c r="N1662" s="53" t="s">
        <v>1711</v>
      </c>
    </row>
    <row r="1663" s="4" customFormat="1" ht="20" customHeight="1" spans="1:14">
      <c r="A1663" s="50">
        <v>45507</v>
      </c>
      <c r="B1663" s="51" t="s">
        <v>1707</v>
      </c>
      <c r="C1663" s="51" t="s">
        <v>1707</v>
      </c>
      <c r="D1663" s="51" t="s">
        <v>1712</v>
      </c>
      <c r="E1663" s="51" t="s">
        <v>1195</v>
      </c>
      <c r="F1663" s="15" t="str">
        <f ca="1"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 ca="1">VENTAS[[#This Row],[Total]]-VENTAS[[#This Row],[Comisión 10%]]-VENTAS[[#This Row],[Costo SIN Comision]]</f>
        <v>-0.5</v>
      </c>
      <c r="M1663" s="52" t="s">
        <v>1707</v>
      </c>
      <c r="N1663" s="53" t="s">
        <v>1713</v>
      </c>
    </row>
    <row r="1664" s="4" customFormat="1" ht="20" customHeight="1" spans="1:14">
      <c r="A1664" s="50">
        <v>45507</v>
      </c>
      <c r="B1664" s="51" t="s">
        <v>1707</v>
      </c>
      <c r="C1664" s="51" t="s">
        <v>1707</v>
      </c>
      <c r="D1664" s="51" t="s">
        <v>279</v>
      </c>
      <c r="E1664" s="51" t="s">
        <v>1386</v>
      </c>
      <c r="F1664" s="15" t="str">
        <f ca="1"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 ca="1">VENTAS[[#This Row],[Total]]-VENTAS[[#This Row],[Comisión 10%]]-VENTAS[[#This Row],[Costo SIN Comision]]</f>
        <v>-1</v>
      </c>
      <c r="M1664" s="52" t="s">
        <v>1707</v>
      </c>
      <c r="N1664" s="53" t="s">
        <v>1714</v>
      </c>
    </row>
    <row r="1665" s="4" customFormat="1" ht="20" customHeight="1" spans="1:14">
      <c r="A1665" s="50">
        <v>45509</v>
      </c>
      <c r="B1665" s="51" t="s">
        <v>1707</v>
      </c>
      <c r="C1665" s="51" t="s">
        <v>1707</v>
      </c>
      <c r="D1665" s="51" t="s">
        <v>913</v>
      </c>
      <c r="E1665" s="51" t="s">
        <v>1243</v>
      </c>
      <c r="F1665" s="15" t="str">
        <f ca="1"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 ca="1">VENTAS[[#This Row],[Total]]-VENTAS[[#This Row],[Comisión 10%]]-VENTAS[[#This Row],[Costo SIN Comision]]</f>
        <v>-2</v>
      </c>
      <c r="M1665" s="52" t="s">
        <v>1707</v>
      </c>
      <c r="N1665" s="53" t="s">
        <v>1715</v>
      </c>
    </row>
    <row r="1666" s="4" customFormat="1" ht="20" customHeight="1" spans="1:14">
      <c r="A1666" s="50">
        <v>45509</v>
      </c>
      <c r="B1666" s="51" t="s">
        <v>1707</v>
      </c>
      <c r="C1666" s="51" t="s">
        <v>1707</v>
      </c>
      <c r="D1666" s="51" t="s">
        <v>1045</v>
      </c>
      <c r="E1666" s="51" t="s">
        <v>853</v>
      </c>
      <c r="F1666" s="15" t="str">
        <f ca="1"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 ca="1">VENTAS[[#This Row],[Total]]-VENTAS[[#This Row],[Comisión 10%]]-VENTAS[[#This Row],[Costo SIN Comision]]</f>
        <v>-1.2</v>
      </c>
      <c r="M1666" s="52" t="s">
        <v>1707</v>
      </c>
      <c r="N1666" s="53" t="s">
        <v>1716</v>
      </c>
    </row>
    <row r="1667" s="4" customFormat="1" ht="20" customHeight="1" spans="1:14">
      <c r="A1667" s="50">
        <v>45509</v>
      </c>
      <c r="B1667" s="51" t="s">
        <v>1707</v>
      </c>
      <c r="C1667" s="51" t="s">
        <v>1707</v>
      </c>
      <c r="D1667" s="51" t="s">
        <v>1707</v>
      </c>
      <c r="E1667" s="51" t="s">
        <v>1717</v>
      </c>
      <c r="F1667" s="15" t="str">
        <f ca="1"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 ca="1">VENTAS[[#This Row],[Total]]-VENTAS[[#This Row],[Comisión 10%]]-VENTAS[[#This Row],[Costo SIN Comision]]</f>
        <v>-2</v>
      </c>
      <c r="M1667" s="52" t="s">
        <v>1707</v>
      </c>
      <c r="N1667" s="53" t="s">
        <v>1718</v>
      </c>
    </row>
    <row r="1668" s="4" customFormat="1" ht="20" customHeight="1" spans="1:14">
      <c r="A1668" s="50">
        <v>45509</v>
      </c>
      <c r="B1668" s="51" t="s">
        <v>1707</v>
      </c>
      <c r="C1668" s="51" t="s">
        <v>1707</v>
      </c>
      <c r="D1668" s="51" t="s">
        <v>1707</v>
      </c>
      <c r="E1668" s="51" t="s">
        <v>964</v>
      </c>
      <c r="F1668" s="15" t="str">
        <f ca="1"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 ca="1">VENTAS[[#This Row],[Total]]-VENTAS[[#This Row],[Comisión 10%]]-VENTAS[[#This Row],[Costo SIN Comision]]</f>
        <v>0</v>
      </c>
      <c r="M1668" s="52" t="s">
        <v>1707</v>
      </c>
      <c r="N1668" s="53" t="s">
        <v>1719</v>
      </c>
    </row>
    <row r="1669" s="4" customFormat="1" ht="20" customHeight="1" spans="1:14">
      <c r="A1669" s="50">
        <v>45509</v>
      </c>
      <c r="B1669" s="51" t="s">
        <v>1707</v>
      </c>
      <c r="C1669" s="51" t="s">
        <v>1707</v>
      </c>
      <c r="D1669" s="51" t="s">
        <v>1707</v>
      </c>
      <c r="E1669" s="51" t="s">
        <v>1720</v>
      </c>
      <c r="F1669" s="15" t="str">
        <f ca="1"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 ca="1">VENTAS[[#This Row],[Total]]-VENTAS[[#This Row],[Comisión 10%]]-VENTAS[[#This Row],[Costo SIN Comision]]</f>
        <v>-2.5</v>
      </c>
      <c r="M1669" s="52" t="s">
        <v>1707</v>
      </c>
      <c r="N1669" s="53" t="s">
        <v>1721</v>
      </c>
    </row>
    <row r="1670" s="4" customFormat="1" ht="20" customHeight="1" spans="1:14">
      <c r="A1670" s="50">
        <v>45511</v>
      </c>
      <c r="B1670" s="51" t="s">
        <v>1707</v>
      </c>
      <c r="C1670" s="51" t="s">
        <v>1707</v>
      </c>
      <c r="D1670" s="51" t="s">
        <v>1707</v>
      </c>
      <c r="E1670" s="51" t="s">
        <v>1722</v>
      </c>
      <c r="F1670" s="15" t="str">
        <f ca="1">IFERROR(VLOOKUP(VENTAS[[#This Row],[Código del producto Vendido]],STOCK[],5,FALSE),"-")</f>
        <v>-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 ca="1">VENTAS[[#This Row],[Total]]-VENTAS[[#This Row],[Comisión 10%]]-VENTAS[[#This Row],[Costo SIN Comision]]</f>
        <v>-1.5</v>
      </c>
      <c r="M1670" s="52" t="s">
        <v>1707</v>
      </c>
      <c r="N1670" s="53" t="s">
        <v>1723</v>
      </c>
    </row>
    <row r="1671" s="4" customFormat="1" ht="20" customHeight="1" spans="1:14">
      <c r="A1671" s="50">
        <v>45531</v>
      </c>
      <c r="B1671" s="51" t="s">
        <v>1707</v>
      </c>
      <c r="C1671" s="51" t="s">
        <v>1707</v>
      </c>
      <c r="D1671" s="51" t="s">
        <v>913</v>
      </c>
      <c r="E1671" s="51" t="s">
        <v>1436</v>
      </c>
      <c r="F1671" s="15" t="str">
        <f ca="1"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 ca="1">VENTAS[[#This Row],[Total]]-VENTAS[[#This Row],[Comisión 10%]]-VENTAS[[#This Row],[Costo SIN Comision]]</f>
        <v>-3.5</v>
      </c>
      <c r="M1671" s="52" t="s">
        <v>1707</v>
      </c>
      <c r="N1671" s="53" t="s">
        <v>1724</v>
      </c>
    </row>
    <row r="1672" s="4" customFormat="1" ht="20" customHeight="1" spans="1:14">
      <c r="A1672" s="50">
        <v>45534</v>
      </c>
      <c r="B1672" s="51" t="s">
        <v>1707</v>
      </c>
      <c r="C1672" s="51" t="s">
        <v>1707</v>
      </c>
      <c r="D1672" s="51" t="s">
        <v>707</v>
      </c>
      <c r="E1672" s="51" t="s">
        <v>1474</v>
      </c>
      <c r="F1672" s="15" t="str">
        <f ca="1">IFERROR(VLOOKUP(VENTAS[[#This Row],[Código del producto Vendido]],STOCK[],5,FALSE),"-")</f>
        <v>-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 ca="1">VENTAS[[#This Row],[Total]]-VENTAS[[#This Row],[Comisión 10%]]-VENTAS[[#This Row],[Costo SIN Comision]]</f>
        <v>0</v>
      </c>
      <c r="M1672" s="52" t="s">
        <v>1707</v>
      </c>
      <c r="N1672" s="53" t="s">
        <v>1725</v>
      </c>
    </row>
    <row r="1673" s="4" customFormat="1" ht="20" customHeight="1" spans="1:14">
      <c r="A1673" s="50">
        <v>45534</v>
      </c>
      <c r="B1673" s="51" t="s">
        <v>1707</v>
      </c>
      <c r="C1673" s="51" t="s">
        <v>1707</v>
      </c>
      <c r="D1673" s="51" t="s">
        <v>1707</v>
      </c>
      <c r="E1673" s="51" t="s">
        <v>1726</v>
      </c>
      <c r="F1673" s="15" t="str">
        <f ca="1"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 ca="1">VENTAS[[#This Row],[Total]]-VENTAS[[#This Row],[Comisión 10%]]-VENTAS[[#This Row],[Costo SIN Comision]]</f>
        <v>-2.5</v>
      </c>
      <c r="M1673" s="52" t="s">
        <v>1707</v>
      </c>
      <c r="N1673" s="53" t="s">
        <v>1727</v>
      </c>
    </row>
    <row r="1674" s="4" customFormat="1" ht="20" customHeight="1" spans="1:14">
      <c r="A1674" s="50">
        <v>45534</v>
      </c>
      <c r="B1674" s="51" t="s">
        <v>1707</v>
      </c>
      <c r="C1674" s="51" t="s">
        <v>1707</v>
      </c>
      <c r="D1674" s="51" t="s">
        <v>1707</v>
      </c>
      <c r="E1674" s="51" t="s">
        <v>1726</v>
      </c>
      <c r="F1674" s="15" t="str">
        <f ca="1"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 ca="1">VENTAS[[#This Row],[Total]]-VENTAS[[#This Row],[Comisión 10%]]-VENTAS[[#This Row],[Costo SIN Comision]]</f>
        <v>-2.5</v>
      </c>
      <c r="M1674" s="52" t="s">
        <v>1707</v>
      </c>
      <c r="N1674" s="53" t="s">
        <v>1728</v>
      </c>
    </row>
    <row r="1675" s="4" customFormat="1" ht="20" customHeight="1" spans="1:14">
      <c r="A1675" s="50">
        <v>45534</v>
      </c>
      <c r="B1675" s="51" t="s">
        <v>1707</v>
      </c>
      <c r="C1675" s="51" t="s">
        <v>1707</v>
      </c>
      <c r="D1675" s="51" t="s">
        <v>1707</v>
      </c>
      <c r="E1675" s="51" t="s">
        <v>1474</v>
      </c>
      <c r="F1675" s="15" t="str">
        <f ca="1">IFERROR(VLOOKUP(VENTAS[[#This Row],[Código del producto Vendido]],STOCK[],5,FALSE),"-")</f>
        <v>-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 ca="1">VENTAS[[#This Row],[Total]]-VENTAS[[#This Row],[Comisión 10%]]-VENTAS[[#This Row],[Costo SIN Comision]]</f>
        <v>0</v>
      </c>
      <c r="M1675" s="52" t="s">
        <v>1707</v>
      </c>
      <c r="N1675" s="53" t="s">
        <v>1729</v>
      </c>
    </row>
    <row r="1676" s="4" customFormat="1" ht="20" customHeight="1" spans="1:14">
      <c r="A1676" s="50">
        <v>45535</v>
      </c>
      <c r="B1676" s="51" t="s">
        <v>1707</v>
      </c>
      <c r="C1676" s="51" t="s">
        <v>1707</v>
      </c>
      <c r="D1676" s="51" t="s">
        <v>800</v>
      </c>
      <c r="E1676" s="51" t="s">
        <v>1730</v>
      </c>
      <c r="F1676" s="15" t="str">
        <f ca="1"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 ca="1">VENTAS[[#This Row],[Total]]-VENTAS[[#This Row],[Comisión 10%]]-VENTAS[[#This Row],[Costo SIN Comision]]</f>
        <v>-2.5</v>
      </c>
      <c r="M1676" s="52" t="s">
        <v>1707</v>
      </c>
      <c r="N1676" s="53" t="s">
        <v>1731</v>
      </c>
    </row>
    <row r="1677" s="4" customFormat="1" ht="20" customHeight="1" spans="1:14">
      <c r="A1677" s="50">
        <v>45535</v>
      </c>
      <c r="B1677" s="51" t="s">
        <v>1707</v>
      </c>
      <c r="C1677" s="51" t="s">
        <v>1707</v>
      </c>
      <c r="D1677" s="51" t="s">
        <v>800</v>
      </c>
      <c r="E1677" s="51" t="s">
        <v>1472</v>
      </c>
      <c r="F1677" s="15" t="str">
        <f ca="1"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 ca="1">VENTAS[[#This Row],[Total]]-VENTAS[[#This Row],[Comisión 10%]]-VENTAS[[#This Row],[Costo SIN Comision]]</f>
        <v>-2.6</v>
      </c>
      <c r="M1677" s="52" t="s">
        <v>1707</v>
      </c>
      <c r="N1677" s="53" t="s">
        <v>1732</v>
      </c>
    </row>
    <row r="1678" s="4" customFormat="1" ht="20" customHeight="1" spans="1:14">
      <c r="A1678" s="50">
        <v>45535</v>
      </c>
      <c r="B1678" s="51" t="s">
        <v>1707</v>
      </c>
      <c r="C1678" s="51" t="s">
        <v>1707</v>
      </c>
      <c r="D1678" s="51" t="s">
        <v>800</v>
      </c>
      <c r="E1678" s="51" t="s">
        <v>1733</v>
      </c>
      <c r="F1678" s="15" t="str">
        <f ca="1"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 ca="1">VENTAS[[#This Row],[Total]]-VENTAS[[#This Row],[Comisión 10%]]-VENTAS[[#This Row],[Costo SIN Comision]]</f>
        <v>-2.7</v>
      </c>
      <c r="M1678" s="52" t="s">
        <v>1707</v>
      </c>
      <c r="N1678" s="53" t="s">
        <v>1734</v>
      </c>
    </row>
    <row r="1679" s="4" customFormat="1" ht="20" customHeight="1" spans="1:14">
      <c r="A1679" s="50">
        <v>45535</v>
      </c>
      <c r="B1679" s="51" t="s">
        <v>1707</v>
      </c>
      <c r="C1679" s="51" t="s">
        <v>1707</v>
      </c>
      <c r="D1679" s="51" t="s">
        <v>800</v>
      </c>
      <c r="E1679" s="51" t="s">
        <v>1470</v>
      </c>
      <c r="F1679" s="15" t="str">
        <f ca="1"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 ca="1">VENTAS[[#This Row],[Total]]-VENTAS[[#This Row],[Comisión 10%]]-VENTAS[[#This Row],[Costo SIN Comision]]</f>
        <v>-2.8</v>
      </c>
      <c r="M1679" s="52" t="s">
        <v>1707</v>
      </c>
      <c r="N1679" s="53" t="s">
        <v>1735</v>
      </c>
    </row>
    <row r="1680" s="4" customFormat="1" ht="20" customHeight="1" spans="1:14">
      <c r="A1680" s="50">
        <v>45536</v>
      </c>
      <c r="B1680" s="51" t="s">
        <v>1707</v>
      </c>
      <c r="C1680" s="51" t="s">
        <v>1707</v>
      </c>
      <c r="D1680" s="51" t="s">
        <v>279</v>
      </c>
      <c r="E1680" s="51" t="s">
        <v>1468</v>
      </c>
      <c r="F1680" s="15" t="str">
        <f ca="1"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 ca="1">VENTAS[[#This Row],[Total]]-VENTAS[[#This Row],[Comisión 10%]]-VENTAS[[#This Row],[Costo SIN Comision]]</f>
        <v>-2.9</v>
      </c>
      <c r="M1680" s="52" t="s">
        <v>1707</v>
      </c>
      <c r="N1680" s="53" t="s">
        <v>1736</v>
      </c>
    </row>
    <row r="1681" s="4" customFormat="1" ht="20" customHeight="1" spans="1:14">
      <c r="A1681" s="50">
        <v>45536</v>
      </c>
      <c r="B1681" s="51" t="s">
        <v>1707</v>
      </c>
      <c r="C1681" s="51" t="s">
        <v>1707</v>
      </c>
      <c r="D1681" s="51" t="s">
        <v>279</v>
      </c>
      <c r="E1681" s="51" t="s">
        <v>1737</v>
      </c>
      <c r="F1681" s="15" t="str">
        <f ca="1"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 ca="1">VENTAS[[#This Row],[Total]]-VENTAS[[#This Row],[Comisión 10%]]-VENTAS[[#This Row],[Costo SIN Comision]]</f>
        <v>-3</v>
      </c>
      <c r="M1681" s="52" t="s">
        <v>1707</v>
      </c>
      <c r="N1681" s="53" t="s">
        <v>1738</v>
      </c>
    </row>
    <row r="1682" s="4" customFormat="1" ht="20" customHeight="1" spans="1:14">
      <c r="A1682" s="50">
        <v>45536</v>
      </c>
      <c r="B1682" s="51" t="s">
        <v>1707</v>
      </c>
      <c r="C1682" s="51" t="s">
        <v>1707</v>
      </c>
      <c r="D1682" s="51" t="s">
        <v>913</v>
      </c>
      <c r="E1682" s="51" t="s">
        <v>1244</v>
      </c>
      <c r="F1682" s="15" t="str">
        <f ca="1"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 ca="1">VENTAS[[#This Row],[Total]]-VENTAS[[#This Row],[Comisión 10%]]-VENTAS[[#This Row],[Costo SIN Comision]]</f>
        <v>0</v>
      </c>
      <c r="M1682" s="52" t="s">
        <v>1707</v>
      </c>
      <c r="N1682" s="53" t="s">
        <v>1739</v>
      </c>
    </row>
    <row r="1683" s="4" customFormat="1" ht="20" customHeight="1" spans="1:14">
      <c r="A1683" s="50">
        <v>45536</v>
      </c>
      <c r="B1683" s="51" t="s">
        <v>1707</v>
      </c>
      <c r="C1683" s="51" t="s">
        <v>1707</v>
      </c>
      <c r="D1683" s="51" t="s">
        <v>1064</v>
      </c>
      <c r="E1683" s="51" t="s">
        <v>1740</v>
      </c>
      <c r="F1683" s="15" t="str">
        <f ca="1"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 ca="1">VENTAS[[#This Row],[Total]]-VENTAS[[#This Row],[Comisión 10%]]-VENTAS[[#This Row],[Costo SIN Comision]]</f>
        <v>-3.2</v>
      </c>
      <c r="M1683" s="52" t="s">
        <v>1707</v>
      </c>
      <c r="N1683" s="53" t="s">
        <v>1741</v>
      </c>
    </row>
    <row r="1684" s="4" customFormat="1" ht="20" customHeight="1" spans="1:14">
      <c r="A1684" s="50">
        <v>45536</v>
      </c>
      <c r="B1684" s="51" t="s">
        <v>1707</v>
      </c>
      <c r="C1684" s="51" t="s">
        <v>1707</v>
      </c>
      <c r="D1684" s="51" t="s">
        <v>1064</v>
      </c>
      <c r="E1684" s="51" t="s">
        <v>1742</v>
      </c>
      <c r="F1684" s="15" t="str">
        <f ca="1"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 ca="1">VENTAS[[#This Row],[Total]]-VENTAS[[#This Row],[Comisión 10%]]-VENTAS[[#This Row],[Costo SIN Comision]]</f>
        <v>-3.3</v>
      </c>
      <c r="M1684" s="52" t="s">
        <v>1707</v>
      </c>
      <c r="N1684" s="53" t="s">
        <v>1743</v>
      </c>
    </row>
    <row r="1685" s="4" customFormat="1" ht="20" customHeight="1" spans="1:14">
      <c r="A1685" s="50">
        <v>45536</v>
      </c>
      <c r="B1685" s="51" t="s">
        <v>1707</v>
      </c>
      <c r="C1685" s="51" t="s">
        <v>1707</v>
      </c>
      <c r="D1685" s="51" t="s">
        <v>707</v>
      </c>
      <c r="E1685" s="51" t="s">
        <v>1473</v>
      </c>
      <c r="F1685" s="15" t="str">
        <f ca="1"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 ca="1">VENTAS[[#This Row],[Total]]-VENTAS[[#This Row],[Comisión 10%]]-VENTAS[[#This Row],[Costo SIN Comision]]</f>
        <v>-3.4</v>
      </c>
      <c r="M1685" s="52" t="s">
        <v>1707</v>
      </c>
      <c r="N1685" s="53" t="s">
        <v>1744</v>
      </c>
    </row>
    <row r="1686" s="4" customFormat="1" ht="20" customHeight="1" spans="1:14">
      <c r="A1686" s="50">
        <v>45536</v>
      </c>
      <c r="B1686" s="51" t="s">
        <v>1707</v>
      </c>
      <c r="C1686" s="51" t="s">
        <v>1707</v>
      </c>
      <c r="D1686" s="51" t="s">
        <v>707</v>
      </c>
      <c r="E1686" s="51" t="s">
        <v>1745</v>
      </c>
      <c r="F1686" s="15" t="str">
        <f ca="1"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 ca="1">VENTAS[[#This Row],[Total]]-VENTAS[[#This Row],[Comisión 10%]]-VENTAS[[#This Row],[Costo SIN Comision]]</f>
        <v>-3.5</v>
      </c>
      <c r="M1686" s="52" t="s">
        <v>1707</v>
      </c>
      <c r="N1686" s="53" t="s">
        <v>1746</v>
      </c>
    </row>
    <row r="1687" s="4" customFormat="1" ht="20" customHeight="1" spans="1:14">
      <c r="A1687" s="50">
        <v>45537</v>
      </c>
      <c r="B1687" s="51" t="s">
        <v>1707</v>
      </c>
      <c r="C1687" s="51" t="s">
        <v>1707</v>
      </c>
      <c r="D1687" s="51" t="s">
        <v>1064</v>
      </c>
      <c r="E1687" s="51" t="s">
        <v>1410</v>
      </c>
      <c r="F1687" s="15" t="str">
        <f ca="1"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 ca="1">VENTAS[[#This Row],[Total]]-VENTAS[[#This Row],[Comisión 10%]]-VENTAS[[#This Row],[Costo SIN Comision]]</f>
        <v>-3.6</v>
      </c>
      <c r="M1687" s="52" t="s">
        <v>1707</v>
      </c>
      <c r="N1687" s="53" t="s">
        <v>1747</v>
      </c>
    </row>
    <row r="1688" s="4" customFormat="1" ht="20" customHeight="1" spans="1:14">
      <c r="A1688" s="50">
        <v>45538</v>
      </c>
      <c r="B1688" s="51" t="s">
        <v>1707</v>
      </c>
      <c r="C1688" s="51" t="s">
        <v>1707</v>
      </c>
      <c r="D1688" s="51" t="s">
        <v>1064</v>
      </c>
      <c r="E1688" s="51" t="s">
        <v>1500</v>
      </c>
      <c r="F1688" s="15" t="str">
        <f ca="1"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 ca="1">VENTAS[[#This Row],[Total]]-VENTAS[[#This Row],[Comisión 10%]]-VENTAS[[#This Row],[Costo SIN Comision]]</f>
        <v>-3.7</v>
      </c>
      <c r="M1688" s="52" t="s">
        <v>1707</v>
      </c>
      <c r="N1688" s="53" t="s">
        <v>1748</v>
      </c>
    </row>
    <row r="1689" s="4" customFormat="1" ht="20" customHeight="1" spans="1:14">
      <c r="A1689" s="50">
        <v>45539</v>
      </c>
      <c r="B1689" s="51" t="s">
        <v>1707</v>
      </c>
      <c r="C1689" s="51" t="s">
        <v>1707</v>
      </c>
      <c r="D1689" s="51" t="s">
        <v>913</v>
      </c>
      <c r="E1689" s="51" t="s">
        <v>1494</v>
      </c>
      <c r="F1689" s="15" t="str">
        <f ca="1"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 ca="1">VENTAS[[#This Row],[Total]]-VENTAS[[#This Row],[Comisión 10%]]-VENTAS[[#This Row],[Costo SIN Comision]]</f>
        <v>-3.8</v>
      </c>
      <c r="M1689" s="52" t="s">
        <v>1707</v>
      </c>
      <c r="N1689" s="53" t="s">
        <v>1749</v>
      </c>
    </row>
    <row r="1690" s="4" customFormat="1" ht="20" customHeight="1" spans="1:14">
      <c r="A1690" s="50">
        <v>45539</v>
      </c>
      <c r="B1690" s="51" t="s">
        <v>1707</v>
      </c>
      <c r="C1690" s="51" t="s">
        <v>1707</v>
      </c>
      <c r="D1690" s="51" t="s">
        <v>1750</v>
      </c>
      <c r="E1690" s="51" t="s">
        <v>1480</v>
      </c>
      <c r="F1690" s="15" t="str">
        <f ca="1"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 ca="1">VENTAS[[#This Row],[Total]]-VENTAS[[#This Row],[Comisión 10%]]-VENTAS[[#This Row],[Costo SIN Comision]]</f>
        <v>-3.9</v>
      </c>
      <c r="M1690" s="52" t="s">
        <v>1707</v>
      </c>
      <c r="N1690" s="53" t="s">
        <v>1751</v>
      </c>
    </row>
    <row r="1691" s="4" customFormat="1" ht="20" customHeight="1" spans="1:14">
      <c r="A1691" s="50">
        <v>45540</v>
      </c>
      <c r="B1691" s="51" t="s">
        <v>1707</v>
      </c>
      <c r="C1691" s="51" t="s">
        <v>1707</v>
      </c>
      <c r="D1691" s="51" t="s">
        <v>1182</v>
      </c>
      <c r="E1691" s="51" t="s">
        <v>1478</v>
      </c>
      <c r="F1691" s="15" t="str">
        <f ca="1"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 ca="1">VENTAS[[#This Row],[Total]]-VENTAS[[#This Row],[Comisión 10%]]-VENTAS[[#This Row],[Costo SIN Comision]]</f>
        <v>0</v>
      </c>
      <c r="M1691" s="52" t="s">
        <v>1707</v>
      </c>
      <c r="N1691" s="53" t="s">
        <v>1752</v>
      </c>
    </row>
    <row r="1692" s="4" customFormat="1" ht="20" customHeight="1" spans="1:14">
      <c r="A1692" s="50">
        <v>45540</v>
      </c>
      <c r="B1692" s="51" t="s">
        <v>1707</v>
      </c>
      <c r="C1692" s="51" t="s">
        <v>1707</v>
      </c>
      <c r="D1692" s="51" t="s">
        <v>1750</v>
      </c>
      <c r="E1692" s="51" t="s">
        <v>1478</v>
      </c>
      <c r="F1692" s="15" t="str">
        <f ca="1"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 ca="1">VENTAS[[#This Row],[Total]]-VENTAS[[#This Row],[Comisión 10%]]-VENTAS[[#This Row],[Costo SIN Comision]]</f>
        <v>-1</v>
      </c>
      <c r="M1692" s="52" t="s">
        <v>1707</v>
      </c>
      <c r="N1692" s="53" t="s">
        <v>1753</v>
      </c>
    </row>
    <row r="1693" s="4" customFormat="1" ht="20" customHeight="1" spans="1:14">
      <c r="A1693" s="50">
        <v>45541</v>
      </c>
      <c r="B1693" s="51" t="s">
        <v>1707</v>
      </c>
      <c r="C1693" s="51" t="s">
        <v>1707</v>
      </c>
      <c r="D1693" s="51" t="s">
        <v>707</v>
      </c>
      <c r="E1693" s="51" t="s">
        <v>1490</v>
      </c>
      <c r="F1693" s="15" t="str">
        <f ca="1"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 ca="1">VENTAS[[#This Row],[Total]]-VENTAS[[#This Row],[Comisión 10%]]-VENTAS[[#This Row],[Costo SIN Comision]]</f>
        <v>-2.5</v>
      </c>
      <c r="M1693" s="52" t="s">
        <v>1707</v>
      </c>
      <c r="N1693" s="53" t="s">
        <v>1754</v>
      </c>
    </row>
    <row r="1694" s="4" customFormat="1" ht="20" customHeight="1" spans="1:14">
      <c r="A1694" s="50">
        <v>45541</v>
      </c>
      <c r="B1694" s="51" t="s">
        <v>1707</v>
      </c>
      <c r="C1694" s="51" t="s">
        <v>1707</v>
      </c>
      <c r="D1694" s="51" t="s">
        <v>279</v>
      </c>
      <c r="E1694" s="51" t="s">
        <v>1312</v>
      </c>
      <c r="F1694" s="15" t="str">
        <f ca="1"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 ca="1">VENTAS[[#This Row],[Total]]-VENTAS[[#This Row],[Comisión 10%]]-VENTAS[[#This Row],[Costo SIN Comision]]</f>
        <v>0</v>
      </c>
      <c r="M1694" s="52" t="s">
        <v>1707</v>
      </c>
      <c r="N1694" s="53" t="s">
        <v>1755</v>
      </c>
    </row>
    <row r="1695" s="4" customFormat="1" ht="20" customHeight="1" spans="1:14">
      <c r="A1695" s="50">
        <v>45541</v>
      </c>
      <c r="B1695" s="51" t="s">
        <v>1707</v>
      </c>
      <c r="C1695" s="51" t="s">
        <v>1707</v>
      </c>
      <c r="D1695" s="51" t="s">
        <v>279</v>
      </c>
      <c r="E1695" s="51" t="s">
        <v>1313</v>
      </c>
      <c r="F1695" s="15" t="str">
        <f ca="1"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 ca="1">VENTAS[[#This Row],[Total]]-VENTAS[[#This Row],[Comisión 10%]]-VENTAS[[#This Row],[Costo SIN Comision]]</f>
        <v>-1</v>
      </c>
      <c r="M1695" s="52" t="s">
        <v>1707</v>
      </c>
      <c r="N1695" s="53" t="s">
        <v>1756</v>
      </c>
    </row>
    <row r="1696" s="4" customFormat="1" ht="20" customHeight="1" spans="1:14">
      <c r="A1696" s="50">
        <v>45541</v>
      </c>
      <c r="B1696" s="51" t="s">
        <v>1707</v>
      </c>
      <c r="C1696" s="51" t="s">
        <v>1707</v>
      </c>
      <c r="D1696" s="51" t="s">
        <v>279</v>
      </c>
      <c r="E1696" s="51" t="s">
        <v>1498</v>
      </c>
      <c r="F1696" s="15" t="str">
        <f ca="1"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 ca="1">VENTAS[[#This Row],[Total]]-VENTAS[[#This Row],[Comisión 10%]]-VENTAS[[#This Row],[Costo SIN Comision]]</f>
        <v>-1.2</v>
      </c>
      <c r="M1696" s="52" t="s">
        <v>1707</v>
      </c>
      <c r="N1696" s="53" t="s">
        <v>1757</v>
      </c>
    </row>
    <row r="1697" s="4" customFormat="1" ht="20" customHeight="1" spans="1:14">
      <c r="A1697" s="50">
        <v>45541</v>
      </c>
      <c r="B1697" s="51" t="s">
        <v>1707</v>
      </c>
      <c r="C1697" s="51" t="s">
        <v>1707</v>
      </c>
      <c r="D1697" s="51" t="s">
        <v>279</v>
      </c>
      <c r="E1697" s="51" t="s">
        <v>576</v>
      </c>
      <c r="F1697" s="15" t="str">
        <f ca="1">IFERROR(VLOOKUP(VENTAS[[#This Row],[Código del producto Vendido]],STOCK[],5,FALSE),"-")</f>
        <v>-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1697" s="16">
        <f ca="1">VENTAS[[#This Row],[Total]]-VENTAS[[#This Row],[Comisión 10%]]-VENTAS[[#This Row],[Costo SIN Comision]]</f>
        <v>-6</v>
      </c>
      <c r="M1697" s="52" t="s">
        <v>1707</v>
      </c>
      <c r="N1697" s="53" t="s">
        <v>1758</v>
      </c>
    </row>
    <row r="1698" s="4" customFormat="1" ht="20" customHeight="1" spans="1:14">
      <c r="A1698" s="50">
        <v>45541</v>
      </c>
      <c r="B1698" s="51" t="s">
        <v>1707</v>
      </c>
      <c r="C1698" s="51" t="s">
        <v>1707</v>
      </c>
      <c r="D1698" s="51" t="s">
        <v>1045</v>
      </c>
      <c r="E1698" s="51" t="s">
        <v>994</v>
      </c>
      <c r="F1698" s="15" t="str">
        <f ca="1"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 ca="1">VENTAS[[#This Row],[Total]]-VENTAS[[#This Row],[Comisión 10%]]-VENTAS[[#This Row],[Costo SIN Comision]]</f>
        <v>0</v>
      </c>
      <c r="M1698" s="52" t="s">
        <v>1707</v>
      </c>
      <c r="N1698" s="53" t="s">
        <v>1759</v>
      </c>
    </row>
    <row r="1699" s="4" customFormat="1" ht="20" customHeight="1" spans="1:14">
      <c r="A1699" s="50">
        <v>45541</v>
      </c>
      <c r="B1699" s="51" t="s">
        <v>1707</v>
      </c>
      <c r="C1699" s="51" t="s">
        <v>1707</v>
      </c>
      <c r="D1699" s="51" t="s">
        <v>1045</v>
      </c>
      <c r="E1699" s="51" t="s">
        <v>1487</v>
      </c>
      <c r="F1699" s="15" t="str">
        <f ca="1"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 ca="1">VENTAS[[#This Row],[Total]]-VENTAS[[#This Row],[Comisión 10%]]-VENTAS[[#This Row],[Costo SIN Comision]]</f>
        <v>-2.5</v>
      </c>
      <c r="M1699" s="52" t="s">
        <v>1707</v>
      </c>
      <c r="N1699" s="53" t="s">
        <v>1760</v>
      </c>
    </row>
    <row r="1700" s="4" customFormat="1" ht="20" customHeight="1" spans="1:14">
      <c r="A1700" s="50">
        <v>45542</v>
      </c>
      <c r="B1700" s="51" t="s">
        <v>1707</v>
      </c>
      <c r="C1700" s="51" t="s">
        <v>1707</v>
      </c>
      <c r="D1700" s="51" t="s">
        <v>1354</v>
      </c>
      <c r="E1700" s="51" t="s">
        <v>725</v>
      </c>
      <c r="F1700" s="15" t="str">
        <f ca="1"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 ca="1">VENTAS[[#This Row],[Total]]-VENTAS[[#This Row],[Comisión 10%]]-VENTAS[[#This Row],[Costo SIN Comision]]</f>
        <v>-1</v>
      </c>
      <c r="M1700" s="52" t="s">
        <v>1707</v>
      </c>
      <c r="N1700" s="53" t="s">
        <v>1761</v>
      </c>
    </row>
    <row r="1701" s="4" customFormat="1" ht="20" customHeight="1" spans="1:14">
      <c r="A1701" s="50">
        <v>45542</v>
      </c>
      <c r="B1701" s="51" t="s">
        <v>1707</v>
      </c>
      <c r="C1701" s="51" t="s">
        <v>1707</v>
      </c>
      <c r="D1701" s="51" t="s">
        <v>913</v>
      </c>
      <c r="E1701" s="51" t="s">
        <v>1492</v>
      </c>
      <c r="F1701" s="15" t="str">
        <f ca="1"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 ca="1">VENTAS[[#This Row],[Total]]-VENTAS[[#This Row],[Comisión 10%]]-VENTAS[[#This Row],[Costo SIN Comision]]</f>
        <v>-1.3</v>
      </c>
      <c r="M1701" s="52" t="s">
        <v>1707</v>
      </c>
      <c r="N1701" s="53" t="s">
        <v>1762</v>
      </c>
    </row>
    <row r="1702" s="4" customFormat="1" ht="20" customHeight="1" spans="1:14">
      <c r="A1702" s="50">
        <v>45542</v>
      </c>
      <c r="B1702" s="51" t="s">
        <v>1707</v>
      </c>
      <c r="C1702" s="51" t="s">
        <v>1707</v>
      </c>
      <c r="D1702" s="51" t="s">
        <v>913</v>
      </c>
      <c r="E1702" s="51" t="s">
        <v>1392</v>
      </c>
      <c r="F1702" s="15" t="str">
        <f ca="1"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 ca="1">VENTAS[[#This Row],[Total]]-VENTAS[[#This Row],[Comisión 10%]]-VENTAS[[#This Row],[Costo SIN Comision]]</f>
        <v>-1</v>
      </c>
      <c r="M1702" s="52" t="s">
        <v>1707</v>
      </c>
      <c r="N1702" s="53" t="s">
        <v>1763</v>
      </c>
    </row>
    <row r="1703" s="4" customFormat="1" ht="20" customHeight="1" spans="1:14">
      <c r="A1703" s="50">
        <v>45542</v>
      </c>
      <c r="B1703" s="51" t="s">
        <v>1707</v>
      </c>
      <c r="C1703" s="51" t="s">
        <v>1707</v>
      </c>
      <c r="D1703" s="51" t="s">
        <v>707</v>
      </c>
      <c r="E1703" s="51" t="s">
        <v>895</v>
      </c>
      <c r="F1703" s="15" t="str">
        <f ca="1"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 ca="1">VENTAS[[#This Row],[Total]]-VENTAS[[#This Row],[Comisión 10%]]-VENTAS[[#This Row],[Costo SIN Comision]]</f>
        <v>-2.2</v>
      </c>
      <c r="M1703" s="52" t="s">
        <v>1707</v>
      </c>
      <c r="N1703" s="53" t="s">
        <v>1764</v>
      </c>
    </row>
    <row r="1704" s="4" customFormat="1" ht="20" customHeight="1" spans="1:14">
      <c r="A1704" s="50">
        <v>45542</v>
      </c>
      <c r="B1704" s="51" t="s">
        <v>1707</v>
      </c>
      <c r="C1704" s="51" t="s">
        <v>1707</v>
      </c>
      <c r="D1704" s="51" t="s">
        <v>707</v>
      </c>
      <c r="E1704" s="51" t="s">
        <v>1488</v>
      </c>
      <c r="F1704" s="15" t="str">
        <f ca="1"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 ca="1">VENTAS[[#This Row],[Total]]-VENTAS[[#This Row],[Comisión 10%]]-VENTAS[[#This Row],[Costo SIN Comision]]</f>
        <v>-3.5</v>
      </c>
      <c r="M1704" s="52" t="s">
        <v>1707</v>
      </c>
      <c r="N1704" s="53" t="s">
        <v>1765</v>
      </c>
    </row>
    <row r="1705" s="4" customFormat="1" ht="20" customHeight="1" spans="1:14">
      <c r="A1705" s="50">
        <v>45542</v>
      </c>
      <c r="B1705" s="51" t="s">
        <v>1707</v>
      </c>
      <c r="C1705" s="51" t="s">
        <v>1707</v>
      </c>
      <c r="D1705" s="51" t="s">
        <v>1182</v>
      </c>
      <c r="E1705" s="51" t="s">
        <v>1482</v>
      </c>
      <c r="F1705" s="15" t="str">
        <f ca="1"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 ca="1">VENTAS[[#This Row],[Total]]-VENTAS[[#This Row],[Comisión 10%]]-VENTAS[[#This Row],[Costo SIN Comision]]</f>
        <v>-2.5</v>
      </c>
      <c r="M1705" s="52" t="s">
        <v>1707</v>
      </c>
      <c r="N1705" s="53" t="s">
        <v>1766</v>
      </c>
    </row>
    <row r="1706" s="4" customFormat="1" ht="20" customHeight="1" spans="1:14">
      <c r="A1706" s="50">
        <v>45543</v>
      </c>
      <c r="B1706" s="51" t="s">
        <v>1707</v>
      </c>
      <c r="C1706" s="51" t="s">
        <v>1707</v>
      </c>
      <c r="D1706" s="51" t="s">
        <v>1707</v>
      </c>
      <c r="E1706" s="51" t="s">
        <v>1767</v>
      </c>
      <c r="F1706" s="15" t="str">
        <f ca="1"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 ca="1">VENTAS[[#This Row],[Total]]-VENTAS[[#This Row],[Comisión 10%]]-VENTAS[[#This Row],[Costo SIN Comision]]</f>
        <v>-2.3</v>
      </c>
      <c r="M1706" s="52" t="s">
        <v>1707</v>
      </c>
      <c r="N1706" s="53" t="s">
        <v>1768</v>
      </c>
    </row>
    <row r="1707" s="4" customFormat="1" ht="20" customHeight="1" spans="1:14">
      <c r="A1707" s="50">
        <v>45543</v>
      </c>
      <c r="B1707" s="51" t="s">
        <v>1707</v>
      </c>
      <c r="C1707" s="51" t="s">
        <v>1707</v>
      </c>
      <c r="D1707" s="51" t="s">
        <v>800</v>
      </c>
      <c r="E1707" s="51" t="s">
        <v>1165</v>
      </c>
      <c r="F1707" s="15" t="str">
        <f ca="1"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 ca="1">VENTAS[[#This Row],[Total]]-VENTAS[[#This Row],[Comisión 10%]]-VENTAS[[#This Row],[Costo SIN Comision]]</f>
        <v>-3.5</v>
      </c>
      <c r="M1707" s="52" t="s">
        <v>1707</v>
      </c>
      <c r="N1707" s="53" t="s">
        <v>1769</v>
      </c>
    </row>
    <row r="1708" s="4" customFormat="1" ht="20" customHeight="1" spans="1:14">
      <c r="A1708" s="50">
        <v>45543</v>
      </c>
      <c r="B1708" s="51" t="s">
        <v>1707</v>
      </c>
      <c r="C1708" s="51" t="s">
        <v>1707</v>
      </c>
      <c r="D1708" s="51" t="s">
        <v>800</v>
      </c>
      <c r="E1708" s="51" t="s">
        <v>1229</v>
      </c>
      <c r="F1708" s="15" t="str">
        <f ca="1"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 ca="1">VENTAS[[#This Row],[Total]]-VENTAS[[#This Row],[Comisión 10%]]-VENTAS[[#This Row],[Costo SIN Comision]]</f>
        <v>-2.3</v>
      </c>
      <c r="M1708" s="52" t="s">
        <v>1707</v>
      </c>
      <c r="N1708" s="53" t="s">
        <v>1770</v>
      </c>
    </row>
    <row r="1709" s="4" customFormat="1" ht="20" customHeight="1" spans="1:14">
      <c r="A1709" s="50">
        <v>45544</v>
      </c>
      <c r="B1709" s="51" t="s">
        <v>1707</v>
      </c>
      <c r="C1709" s="51" t="s">
        <v>1707</v>
      </c>
      <c r="D1709" s="51" t="s">
        <v>707</v>
      </c>
      <c r="E1709" s="51" t="s">
        <v>1505</v>
      </c>
      <c r="F1709" s="15" t="str">
        <f ca="1"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 ca="1">VENTAS[[#This Row],[Total]]-VENTAS[[#This Row],[Comisión 10%]]-VENTAS[[#This Row],[Costo SIN Comision]]</f>
        <v>-3</v>
      </c>
      <c r="M1709" s="52" t="s">
        <v>1707</v>
      </c>
      <c r="N1709" s="53" t="s">
        <v>1771</v>
      </c>
    </row>
    <row r="1710" s="4" customFormat="1" ht="20" customHeight="1" spans="1:14">
      <c r="A1710" s="50">
        <v>45545</v>
      </c>
      <c r="B1710" s="51" t="s">
        <v>1707</v>
      </c>
      <c r="C1710" s="51" t="s">
        <v>1707</v>
      </c>
      <c r="D1710" s="51" t="s">
        <v>707</v>
      </c>
      <c r="E1710" s="51" t="s">
        <v>1134</v>
      </c>
      <c r="F1710" s="15" t="str">
        <f ca="1"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 ca="1">VENTAS[[#This Row],[Total]]-VENTAS[[#This Row],[Comisión 10%]]-VENTAS[[#This Row],[Costo SIN Comision]]</f>
        <v>-1</v>
      </c>
      <c r="M1710" s="52" t="s">
        <v>1707</v>
      </c>
      <c r="N1710" s="53" t="s">
        <v>1772</v>
      </c>
    </row>
    <row r="1711" s="4" customFormat="1" ht="20" customHeight="1" spans="1:14">
      <c r="A1711" s="50">
        <v>45545</v>
      </c>
      <c r="B1711" s="51" t="s">
        <v>1707</v>
      </c>
      <c r="C1711" s="51" t="s">
        <v>1707</v>
      </c>
      <c r="D1711" s="51" t="s">
        <v>1045</v>
      </c>
      <c r="E1711" s="51" t="s">
        <v>1482</v>
      </c>
      <c r="F1711" s="15" t="str">
        <f ca="1"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 ca="1">VENTAS[[#This Row],[Total]]-VENTAS[[#This Row],[Comisión 10%]]-VENTAS[[#This Row],[Costo SIN Comision]]</f>
        <v>-2.5</v>
      </c>
      <c r="M1711" s="52" t="s">
        <v>1707</v>
      </c>
      <c r="N1711" s="53" t="s">
        <v>1773</v>
      </c>
    </row>
    <row r="1712" s="4" customFormat="1" ht="20" customHeight="1" spans="1:14">
      <c r="A1712" s="50">
        <v>45545</v>
      </c>
      <c r="B1712" s="51" t="s">
        <v>1707</v>
      </c>
      <c r="C1712" s="51" t="s">
        <v>1707</v>
      </c>
      <c r="D1712" s="51" t="s">
        <v>913</v>
      </c>
      <c r="E1712" s="51" t="s">
        <v>772</v>
      </c>
      <c r="F1712" s="15" t="str">
        <f ca="1"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 ca="1">VENTAS[[#This Row],[Total]]-VENTAS[[#This Row],[Comisión 10%]]-VENTAS[[#This Row],[Costo SIN Comision]]</f>
        <v>-2.5</v>
      </c>
      <c r="M1712" s="52" t="s">
        <v>1707</v>
      </c>
      <c r="N1712" s="53" t="s">
        <v>1774</v>
      </c>
    </row>
    <row r="1713" s="4" customFormat="1" ht="20" customHeight="1" spans="1:14">
      <c r="A1713" s="50">
        <v>45545</v>
      </c>
      <c r="B1713" s="51" t="s">
        <v>1707</v>
      </c>
      <c r="C1713" s="51" t="s">
        <v>1707</v>
      </c>
      <c r="D1713" s="51" t="s">
        <v>1501</v>
      </c>
      <c r="E1713" s="51" t="s">
        <v>1061</v>
      </c>
      <c r="F1713" s="15" t="str">
        <f ca="1"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 ca="1">VENTAS[[#This Row],[Total]]-VENTAS[[#This Row],[Comisión 10%]]-VENTAS[[#This Row],[Costo SIN Comision]]</f>
        <v>0</v>
      </c>
      <c r="M1713" s="52" t="s">
        <v>1707</v>
      </c>
      <c r="N1713" s="53" t="s">
        <v>1775</v>
      </c>
    </row>
    <row r="1714" s="4" customFormat="1" ht="20" customHeight="1" spans="1:14">
      <c r="A1714" s="50">
        <v>45546</v>
      </c>
      <c r="B1714" s="51" t="s">
        <v>1707</v>
      </c>
      <c r="C1714" s="51" t="s">
        <v>1707</v>
      </c>
      <c r="D1714" s="51" t="s">
        <v>913</v>
      </c>
      <c r="E1714" s="51" t="s">
        <v>1526</v>
      </c>
      <c r="F1714" s="15" t="str">
        <f ca="1"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 ca="1">VENTAS[[#This Row],[Total]]-VENTAS[[#This Row],[Comisión 10%]]-VENTAS[[#This Row],[Costo SIN Comision]]</f>
        <v>-2.2</v>
      </c>
      <c r="M1714" s="52" t="s">
        <v>1707</v>
      </c>
      <c r="N1714" s="53" t="s">
        <v>1776</v>
      </c>
    </row>
    <row r="1715" s="4" customFormat="1" ht="20" customHeight="1" spans="1:14">
      <c r="A1715" s="50">
        <v>45546</v>
      </c>
      <c r="B1715" s="51" t="s">
        <v>1707</v>
      </c>
      <c r="C1715" s="51" t="s">
        <v>1707</v>
      </c>
      <c r="D1715" s="51" t="s">
        <v>1354</v>
      </c>
      <c r="E1715" s="51" t="s">
        <v>1502</v>
      </c>
      <c r="F1715" s="15" t="str">
        <f ca="1"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 ca="1">VENTAS[[#This Row],[Total]]-VENTAS[[#This Row],[Comisión 10%]]-VENTAS[[#This Row],[Costo SIN Comision]]</f>
        <v>-1</v>
      </c>
      <c r="M1715" s="52" t="s">
        <v>1707</v>
      </c>
      <c r="N1715" s="53" t="s">
        <v>1777</v>
      </c>
    </row>
    <row r="1716" s="4" customFormat="1" ht="20" customHeight="1" spans="1:14">
      <c r="A1716" s="50">
        <v>45546</v>
      </c>
      <c r="B1716" s="51" t="s">
        <v>1707</v>
      </c>
      <c r="C1716" s="51" t="s">
        <v>1707</v>
      </c>
      <c r="D1716" s="51" t="s">
        <v>1354</v>
      </c>
      <c r="E1716" s="51" t="s">
        <v>1503</v>
      </c>
      <c r="F1716" s="15" t="str">
        <f ca="1"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 ca="1">VENTAS[[#This Row],[Total]]-VENTAS[[#This Row],[Comisión 10%]]-VENTAS[[#This Row],[Costo SIN Comision]]</f>
        <v>-1</v>
      </c>
      <c r="M1716" s="52" t="s">
        <v>1707</v>
      </c>
      <c r="N1716" s="53" t="s">
        <v>1778</v>
      </c>
    </row>
    <row r="1717" s="4" customFormat="1" ht="20" customHeight="1" spans="1:14">
      <c r="A1717" s="50">
        <v>45546</v>
      </c>
      <c r="B1717" s="51" t="s">
        <v>1707</v>
      </c>
      <c r="C1717" s="51" t="s">
        <v>1707</v>
      </c>
      <c r="D1717" s="51" t="s">
        <v>1354</v>
      </c>
      <c r="E1717" s="51" t="s">
        <v>1504</v>
      </c>
      <c r="F1717" s="15" t="str">
        <f ca="1"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 ca="1">VENTAS[[#This Row],[Total]]-VENTAS[[#This Row],[Comisión 10%]]-VENTAS[[#This Row],[Costo SIN Comision]]</f>
        <v>-1</v>
      </c>
      <c r="M1717" s="52" t="s">
        <v>1707</v>
      </c>
      <c r="N1717" s="53" t="s">
        <v>1779</v>
      </c>
    </row>
    <row r="1718" s="4" customFormat="1" ht="20" customHeight="1" spans="1:14">
      <c r="A1718" s="50">
        <v>45546</v>
      </c>
      <c r="B1718" s="51" t="s">
        <v>1707</v>
      </c>
      <c r="C1718" s="51" t="s">
        <v>1707</v>
      </c>
      <c r="D1718" s="51" t="s">
        <v>279</v>
      </c>
      <c r="E1718" s="51" t="s">
        <v>909</v>
      </c>
      <c r="F1718" s="15" t="str">
        <f ca="1"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 ca="1">VENTAS[[#This Row],[Total]]-VENTAS[[#This Row],[Comisión 10%]]-VENTAS[[#This Row],[Costo SIN Comision]]</f>
        <v>-2.3</v>
      </c>
      <c r="M1718" s="52" t="s">
        <v>1707</v>
      </c>
      <c r="N1718" s="53" t="s">
        <v>1780</v>
      </c>
    </row>
    <row r="1719" s="4" customFormat="1" ht="20" customHeight="1" spans="1:14">
      <c r="A1719" s="50">
        <v>45547</v>
      </c>
      <c r="B1719" s="51" t="s">
        <v>1707</v>
      </c>
      <c r="C1719" s="51" t="s">
        <v>1707</v>
      </c>
      <c r="D1719" s="51" t="s">
        <v>800</v>
      </c>
      <c r="E1719" s="51" t="s">
        <v>1174</v>
      </c>
      <c r="F1719" s="15" t="str">
        <f ca="1"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 ca="1">VENTAS[[#This Row],[Total]]-VENTAS[[#This Row],[Comisión 10%]]-VENTAS[[#This Row],[Costo SIN Comision]]</f>
        <v>0</v>
      </c>
      <c r="M1719" s="52" t="s">
        <v>1707</v>
      </c>
      <c r="N1719" s="53" t="s">
        <v>1781</v>
      </c>
    </row>
    <row r="1720" s="4" customFormat="1" ht="20" customHeight="1" spans="1:14">
      <c r="A1720" s="50">
        <v>45547</v>
      </c>
      <c r="B1720" s="51" t="s">
        <v>1707</v>
      </c>
      <c r="C1720" s="51" t="s">
        <v>1707</v>
      </c>
      <c r="D1720" s="51" t="s">
        <v>913</v>
      </c>
      <c r="E1720" s="51" t="s">
        <v>1528</v>
      </c>
      <c r="F1720" s="15" t="str">
        <f ca="1"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 ca="1">VENTAS[[#This Row],[Total]]-VENTAS[[#This Row],[Comisión 10%]]-VENTAS[[#This Row],[Costo SIN Comision]]</f>
        <v>-2.2</v>
      </c>
      <c r="M1720" s="52" t="s">
        <v>1707</v>
      </c>
      <c r="N1720" s="53" t="s">
        <v>1782</v>
      </c>
    </row>
    <row r="1721" s="4" customFormat="1" ht="20" customHeight="1" spans="1:14">
      <c r="A1721" s="50">
        <v>45547</v>
      </c>
      <c r="B1721" s="51" t="s">
        <v>1707</v>
      </c>
      <c r="C1721" s="51" t="s">
        <v>1707</v>
      </c>
      <c r="D1721" s="51" t="s">
        <v>1783</v>
      </c>
      <c r="E1721" s="51" t="s">
        <v>1453</v>
      </c>
      <c r="F1721" s="15" t="str">
        <f ca="1">IFERROR(VLOOKUP(VENTAS[[#This Row],[Código del producto Vendido]],STOCK[],5,FALSE),"-")</f>
        <v>-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21" s="16">
        <f ca="1">VENTAS[[#This Row],[Total]]-VENTAS[[#This Row],[Comisión 10%]]-VENTAS[[#This Row],[Costo SIN Comision]]</f>
        <v>-1</v>
      </c>
      <c r="M1721" s="52" t="s">
        <v>1707</v>
      </c>
      <c r="N1721" s="53" t="s">
        <v>1784</v>
      </c>
    </row>
    <row r="1722" s="4" customFormat="1" ht="20" customHeight="1" spans="1:14">
      <c r="A1722" s="50">
        <v>45548</v>
      </c>
      <c r="B1722" s="51" t="s">
        <v>1707</v>
      </c>
      <c r="C1722" s="51" t="s">
        <v>1707</v>
      </c>
      <c r="D1722" s="51" t="s">
        <v>913</v>
      </c>
      <c r="E1722" s="51" t="s">
        <v>1512</v>
      </c>
      <c r="F1722" s="15" t="str">
        <f ca="1"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 ca="1">VENTAS[[#This Row],[Total]]-VENTAS[[#This Row],[Comisión 10%]]-VENTAS[[#This Row],[Costo SIN Comision]]</f>
        <v>-2.5</v>
      </c>
      <c r="M1722" s="52" t="s">
        <v>1707</v>
      </c>
      <c r="N1722" s="53" t="s">
        <v>1785</v>
      </c>
    </row>
    <row r="1723" s="4" customFormat="1" ht="20" customHeight="1" spans="1:14">
      <c r="A1723" s="50">
        <v>45548</v>
      </c>
      <c r="B1723" s="51" t="s">
        <v>1707</v>
      </c>
      <c r="C1723" s="51" t="s">
        <v>1707</v>
      </c>
      <c r="D1723" s="51" t="s">
        <v>913</v>
      </c>
      <c r="E1723" s="51" t="s">
        <v>1529</v>
      </c>
      <c r="F1723" s="15" t="str">
        <f ca="1"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 ca="1">VENTAS[[#This Row],[Total]]-VENTAS[[#This Row],[Comisión 10%]]-VENTAS[[#This Row],[Costo SIN Comision]]</f>
        <v>0</v>
      </c>
      <c r="M1723" s="52" t="s">
        <v>1707</v>
      </c>
      <c r="N1723" s="53" t="s">
        <v>1786</v>
      </c>
    </row>
    <row r="1724" s="4" customFormat="1" ht="20" customHeight="1" spans="1:14">
      <c r="A1724" s="50">
        <v>45552</v>
      </c>
      <c r="B1724" s="51" t="s">
        <v>1707</v>
      </c>
      <c r="C1724" s="51" t="s">
        <v>1707</v>
      </c>
      <c r="D1724" s="51" t="s">
        <v>1606</v>
      </c>
      <c r="E1724" s="51" t="s">
        <v>904</v>
      </c>
      <c r="F1724" s="15" t="str">
        <f ca="1">IFERROR(VLOOKUP(VENTAS[[#This Row],[Código del producto Vendido]],STOCK[],5,FALSE),"-")</f>
        <v>-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24" s="16">
        <f ca="1">VENTAS[[#This Row],[Total]]-VENTAS[[#This Row],[Comisión 10%]]-VENTAS[[#This Row],[Costo SIN Comision]]</f>
        <v>-0.5</v>
      </c>
      <c r="M1724" s="52" t="s">
        <v>1707</v>
      </c>
      <c r="N1724" s="53" t="s">
        <v>1787</v>
      </c>
    </row>
    <row r="1725" s="4" customFormat="1" ht="20" customHeight="1" spans="1:14">
      <c r="A1725" s="50">
        <v>45552</v>
      </c>
      <c r="B1725" s="51" t="s">
        <v>1707</v>
      </c>
      <c r="C1725" s="51" t="s">
        <v>1707</v>
      </c>
      <c r="D1725" s="51" t="s">
        <v>1045</v>
      </c>
      <c r="E1725" s="51" t="s">
        <v>1030</v>
      </c>
      <c r="F1725" s="15" t="str">
        <f ca="1"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 ca="1">VENTAS[[#This Row],[Total]]-VENTAS[[#This Row],[Comisión 10%]]-VENTAS[[#This Row],[Costo SIN Comision]]</f>
        <v>0</v>
      </c>
      <c r="M1725" s="52" t="s">
        <v>1707</v>
      </c>
      <c r="N1725" s="53" t="s">
        <v>1788</v>
      </c>
    </row>
    <row r="1726" s="4" customFormat="1" ht="20" customHeight="1" spans="1:14">
      <c r="A1726" s="50">
        <v>45552</v>
      </c>
      <c r="B1726" s="51" t="s">
        <v>1707</v>
      </c>
      <c r="C1726" s="51" t="s">
        <v>1707</v>
      </c>
      <c r="D1726" s="51" t="s">
        <v>1789</v>
      </c>
      <c r="E1726" s="51" t="s">
        <v>1361</v>
      </c>
      <c r="F1726" s="15" t="str">
        <f ca="1"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 ca="1">VENTAS[[#This Row],[Total]]-VENTAS[[#This Row],[Comisión 10%]]-VENTAS[[#This Row],[Costo SIN Comision]]</f>
        <v>-2.8</v>
      </c>
      <c r="M1726" s="52" t="s">
        <v>1707</v>
      </c>
      <c r="N1726" s="53" t="s">
        <v>1790</v>
      </c>
    </row>
    <row r="1727" s="4" customFormat="1" ht="20" customHeight="1" spans="1:14">
      <c r="A1727" s="50">
        <v>45552</v>
      </c>
      <c r="B1727" s="51" t="s">
        <v>1707</v>
      </c>
      <c r="C1727" s="51" t="s">
        <v>1707</v>
      </c>
      <c r="D1727" s="51" t="s">
        <v>1606</v>
      </c>
      <c r="E1727" s="51" t="s">
        <v>1487</v>
      </c>
      <c r="F1727" s="15" t="str">
        <f ca="1"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 ca="1">VENTAS[[#This Row],[Total]]-VENTAS[[#This Row],[Comisión 10%]]-VENTAS[[#This Row],[Costo SIN Comision]]</f>
        <v>-2.5</v>
      </c>
      <c r="M1727" s="52" t="s">
        <v>1707</v>
      </c>
      <c r="N1727" s="53" t="s">
        <v>1791</v>
      </c>
    </row>
    <row r="1728" s="4" customFormat="1" ht="20" customHeight="1" spans="1:14">
      <c r="A1728" s="50">
        <v>45553</v>
      </c>
      <c r="B1728" s="51" t="s">
        <v>1707</v>
      </c>
      <c r="C1728" s="51" t="s">
        <v>1707</v>
      </c>
      <c r="D1728" s="51" t="s">
        <v>1354</v>
      </c>
      <c r="E1728" s="51" t="s">
        <v>1384</v>
      </c>
      <c r="F1728" s="15" t="str">
        <f ca="1">IFERROR(VLOOKUP(VENTAS[[#This Row],[Código del producto Vendido]],STOCK[],5,FALSE),"-")</f>
        <v>-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8" s="16">
        <f ca="1">VENTAS[[#This Row],[Total]]-VENTAS[[#This Row],[Comisión 10%]]-VENTAS[[#This Row],[Costo SIN Comision]]</f>
        <v>-2.5</v>
      </c>
      <c r="M1728" s="52" t="s">
        <v>1707</v>
      </c>
      <c r="N1728" s="53" t="s">
        <v>1792</v>
      </c>
    </row>
    <row r="1729" s="4" customFormat="1" ht="20" customHeight="1" spans="1:14">
      <c r="A1729" s="50">
        <v>45553</v>
      </c>
      <c r="B1729" s="51" t="s">
        <v>1707</v>
      </c>
      <c r="C1729" s="51" t="s">
        <v>1707</v>
      </c>
      <c r="D1729" s="51" t="s">
        <v>1354</v>
      </c>
      <c r="E1729" s="51" t="s">
        <v>1793</v>
      </c>
      <c r="F1729" s="15" t="str">
        <f ca="1"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 ca="1">VENTAS[[#This Row],[Total]]-VENTAS[[#This Row],[Comisión 10%]]-VENTAS[[#This Row],[Costo SIN Comision]]</f>
        <v>-2.2</v>
      </c>
      <c r="M1729" s="52" t="s">
        <v>1707</v>
      </c>
      <c r="N1729" s="53" t="s">
        <v>1794</v>
      </c>
    </row>
    <row r="1730" s="4" customFormat="1" ht="20" customHeight="1" spans="1:14">
      <c r="A1730" s="50">
        <v>45553</v>
      </c>
      <c r="B1730" s="51" t="s">
        <v>1707</v>
      </c>
      <c r="C1730" s="51" t="s">
        <v>1707</v>
      </c>
      <c r="D1730" s="51" t="s">
        <v>913</v>
      </c>
      <c r="E1730" s="51" t="s">
        <v>1524</v>
      </c>
      <c r="F1730" s="15" t="str">
        <f ca="1"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 ca="1">VENTAS[[#This Row],[Total]]-VENTAS[[#This Row],[Comisión 10%]]-VENTAS[[#This Row],[Costo SIN Comision]]</f>
        <v>-4</v>
      </c>
      <c r="M1730" s="52" t="s">
        <v>1707</v>
      </c>
      <c r="N1730" s="53" t="s">
        <v>1795</v>
      </c>
    </row>
    <row r="1731" s="4" customFormat="1" ht="20" customHeight="1" spans="1:14">
      <c r="A1731" s="50">
        <v>45553</v>
      </c>
      <c r="B1731" s="51" t="s">
        <v>1707</v>
      </c>
      <c r="C1731" s="51" t="s">
        <v>1707</v>
      </c>
      <c r="D1731" s="51" t="s">
        <v>913</v>
      </c>
      <c r="E1731" s="51" t="s">
        <v>1151</v>
      </c>
      <c r="F1731" s="15" t="str">
        <f ca="1"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 ca="1">VENTAS[[#This Row],[Total]]-VENTAS[[#This Row],[Comisión 10%]]-VENTAS[[#This Row],[Costo SIN Comision]]</f>
        <v>-2.5</v>
      </c>
      <c r="M1731" s="52" t="s">
        <v>1707</v>
      </c>
      <c r="N1731" s="53" t="s">
        <v>1796</v>
      </c>
    </row>
    <row r="1732" s="4" customFormat="1" ht="20" customHeight="1" spans="1:14">
      <c r="A1732" s="50">
        <v>45553</v>
      </c>
      <c r="B1732" s="51" t="s">
        <v>1707</v>
      </c>
      <c r="C1732" s="51" t="s">
        <v>1707</v>
      </c>
      <c r="D1732" s="51" t="s">
        <v>1064</v>
      </c>
      <c r="E1732" s="51" t="s">
        <v>1526</v>
      </c>
      <c r="F1732" s="15" t="str">
        <f ca="1"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 ca="1">VENTAS[[#This Row],[Total]]-VENTAS[[#This Row],[Comisión 10%]]-VENTAS[[#This Row],[Costo SIN Comision]]</f>
        <v>-2.2</v>
      </c>
      <c r="M1732" s="52" t="s">
        <v>1707</v>
      </c>
      <c r="N1732" s="53" t="s">
        <v>1797</v>
      </c>
    </row>
    <row r="1733" s="4" customFormat="1" ht="20" customHeight="1" spans="1:14">
      <c r="A1733" s="50">
        <v>45554</v>
      </c>
      <c r="B1733" s="51" t="s">
        <v>1707</v>
      </c>
      <c r="C1733" s="51" t="s">
        <v>1707</v>
      </c>
      <c r="D1733" s="51" t="s">
        <v>1517</v>
      </c>
      <c r="E1733" s="51" t="s">
        <v>1473</v>
      </c>
      <c r="F1733" s="15" t="str">
        <f ca="1"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 ca="1">VENTAS[[#This Row],[Total]]-VENTAS[[#This Row],[Comisión 10%]]-VENTAS[[#This Row],[Costo SIN Comision]]</f>
        <v>-1.2</v>
      </c>
      <c r="M1733" s="52" t="s">
        <v>1707</v>
      </c>
      <c r="N1733" s="53" t="s">
        <v>1798</v>
      </c>
    </row>
    <row r="1734" s="4" customFormat="1" ht="20" customHeight="1" spans="1:14">
      <c r="A1734" s="50">
        <v>45554</v>
      </c>
      <c r="B1734" s="51" t="s">
        <v>1707</v>
      </c>
      <c r="C1734" s="51" t="s">
        <v>1707</v>
      </c>
      <c r="D1734" s="51" t="s">
        <v>1045</v>
      </c>
      <c r="E1734" s="51" t="s">
        <v>1519</v>
      </c>
      <c r="F1734" s="15" t="str">
        <f ca="1"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 ca="1">VENTAS[[#This Row],[Total]]-VENTAS[[#This Row],[Comisión 10%]]-VENTAS[[#This Row],[Costo SIN Comision]]</f>
        <v>0</v>
      </c>
      <c r="M1734" s="52" t="s">
        <v>1707</v>
      </c>
      <c r="N1734" s="53" t="s">
        <v>1799</v>
      </c>
    </row>
    <row r="1735" s="4" customFormat="1" ht="20" customHeight="1" spans="1:14">
      <c r="A1735" s="50">
        <v>45554</v>
      </c>
      <c r="B1735" s="51" t="s">
        <v>1707</v>
      </c>
      <c r="C1735" s="51" t="s">
        <v>1707</v>
      </c>
      <c r="D1735" s="51" t="s">
        <v>1045</v>
      </c>
      <c r="E1735" s="51" t="s">
        <v>722</v>
      </c>
      <c r="F1735" s="15" t="str">
        <f ca="1"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 ca="1">VENTAS[[#This Row],[Total]]-VENTAS[[#This Row],[Comisión 10%]]-VENTAS[[#This Row],[Costo SIN Comision]]</f>
        <v>-0.9</v>
      </c>
      <c r="M1735" s="52" t="s">
        <v>1707</v>
      </c>
      <c r="N1735" s="53" t="s">
        <v>1800</v>
      </c>
    </row>
    <row r="1736" s="4" customFormat="1" ht="20" customHeight="1" spans="1:14">
      <c r="A1736" s="50">
        <v>45554</v>
      </c>
      <c r="B1736" s="51" t="s">
        <v>1707</v>
      </c>
      <c r="C1736" s="51" t="s">
        <v>1707</v>
      </c>
      <c r="D1736" s="51" t="s">
        <v>1045</v>
      </c>
      <c r="E1736" s="51" t="s">
        <v>952</v>
      </c>
      <c r="F1736" s="15" t="str">
        <f ca="1"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 ca="1">VENTAS[[#This Row],[Total]]-VENTAS[[#This Row],[Comisión 10%]]-VENTAS[[#This Row],[Costo SIN Comision]]</f>
        <v>-0.8</v>
      </c>
      <c r="M1736" s="52" t="s">
        <v>1707</v>
      </c>
      <c r="N1736" s="53" t="s">
        <v>1801</v>
      </c>
    </row>
    <row r="1737" s="4" customFormat="1" ht="20" customHeight="1" spans="1:14">
      <c r="A1737" s="50">
        <v>45559</v>
      </c>
      <c r="B1737" s="51" t="s">
        <v>1707</v>
      </c>
      <c r="C1737" s="51" t="s">
        <v>1707</v>
      </c>
      <c r="D1737" s="51" t="s">
        <v>1354</v>
      </c>
      <c r="E1737" s="51" t="s">
        <v>1190</v>
      </c>
      <c r="F1737" s="15" t="str">
        <f ca="1">IFERROR(VLOOKUP(VENTAS[[#This Row],[Código del producto Vendido]],STOCK[],5,FALSE),"-")</f>
        <v>-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7" s="16">
        <f ca="1">VENTAS[[#This Row],[Total]]-VENTAS[[#This Row],[Comisión 10%]]-VENTAS[[#This Row],[Costo SIN Comision]]</f>
        <v>-2.2</v>
      </c>
      <c r="M1737" s="52" t="s">
        <v>1707</v>
      </c>
      <c r="N1737" s="53" t="s">
        <v>1802</v>
      </c>
    </row>
    <row r="1738" s="4" customFormat="1" ht="20" customHeight="1" spans="1:14">
      <c r="A1738" s="50">
        <v>45560</v>
      </c>
      <c r="B1738" s="51" t="s">
        <v>1707</v>
      </c>
      <c r="C1738" s="51" t="s">
        <v>1707</v>
      </c>
      <c r="D1738" s="51" t="s">
        <v>1354</v>
      </c>
      <c r="E1738" s="51" t="s">
        <v>1535</v>
      </c>
      <c r="F1738" s="15" t="str">
        <f ca="1"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 ca="1">VENTAS[[#This Row],[Total]]-VENTAS[[#This Row],[Comisión 10%]]-VENTAS[[#This Row],[Costo SIN Comision]]</f>
        <v>-2.5</v>
      </c>
      <c r="M1738" s="52" t="s">
        <v>1707</v>
      </c>
      <c r="N1738" s="53" t="s">
        <v>1803</v>
      </c>
    </row>
    <row r="1739" s="4" customFormat="1" ht="20" customHeight="1" spans="1:14">
      <c r="A1739" s="50">
        <v>45560</v>
      </c>
      <c r="B1739" s="51" t="s">
        <v>1707</v>
      </c>
      <c r="C1739" s="51" t="s">
        <v>1707</v>
      </c>
      <c r="D1739" s="51" t="s">
        <v>913</v>
      </c>
      <c r="E1739" s="51" t="s">
        <v>1534</v>
      </c>
      <c r="F1739" s="15" t="str">
        <f ca="1"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 ca="1">VENTAS[[#This Row],[Total]]-VENTAS[[#This Row],[Comisión 10%]]-VENTAS[[#This Row],[Costo SIN Comision]]</f>
        <v>-2.5</v>
      </c>
      <c r="M1739" s="52" t="s">
        <v>1707</v>
      </c>
      <c r="N1739" s="53" t="s">
        <v>1804</v>
      </c>
    </row>
    <row r="1740" s="4" customFormat="1" ht="20" customHeight="1" spans="1:14">
      <c r="A1740" s="50">
        <v>45560</v>
      </c>
      <c r="B1740" s="51" t="s">
        <v>1707</v>
      </c>
      <c r="C1740" s="51" t="s">
        <v>1707</v>
      </c>
      <c r="D1740" s="51" t="s">
        <v>1057</v>
      </c>
      <c r="E1740" s="51" t="s">
        <v>1615</v>
      </c>
      <c r="F1740" s="15" t="str">
        <f ca="1"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 ca="1">VENTAS[[#This Row],[Total]]-VENTAS[[#This Row],[Comisión 10%]]-VENTAS[[#This Row],[Costo SIN Comision]]</f>
        <v>-2.5</v>
      </c>
      <c r="M1740" s="52" t="s">
        <v>1707</v>
      </c>
      <c r="N1740" s="53" t="s">
        <v>1805</v>
      </c>
    </row>
    <row r="1741" s="4" customFormat="1" ht="20" customHeight="1" spans="1:14">
      <c r="A1741" s="50">
        <v>45560</v>
      </c>
      <c r="B1741" s="51" t="s">
        <v>1707</v>
      </c>
      <c r="C1741" s="51" t="s">
        <v>1707</v>
      </c>
      <c r="D1741" s="51" t="s">
        <v>913</v>
      </c>
      <c r="E1741" s="51" t="s">
        <v>1551</v>
      </c>
      <c r="F1741" s="15" t="str">
        <f ca="1"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 ca="1">VENTAS[[#This Row],[Total]]-VENTAS[[#This Row],[Comisión 10%]]-VENTAS[[#This Row],[Costo SIN Comision]]</f>
        <v>-2.2</v>
      </c>
      <c r="M1741" s="52" t="s">
        <v>1707</v>
      </c>
      <c r="N1741" s="53" t="s">
        <v>1806</v>
      </c>
    </row>
    <row r="1742" s="4" customFormat="1" ht="20" customHeight="1" spans="1:14">
      <c r="A1742" s="50">
        <v>45560</v>
      </c>
      <c r="B1742" s="51" t="s">
        <v>1707</v>
      </c>
      <c r="C1742" s="51" t="s">
        <v>1707</v>
      </c>
      <c r="D1742" s="51" t="s">
        <v>1807</v>
      </c>
      <c r="E1742" s="51" t="s">
        <v>1553</v>
      </c>
      <c r="F1742" s="15" t="str">
        <f ca="1"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 ca="1">VENTAS[[#This Row],[Total]]-VENTAS[[#This Row],[Comisión 10%]]-VENTAS[[#This Row],[Costo SIN Comision]]</f>
        <v>-2</v>
      </c>
      <c r="M1742" s="52" t="s">
        <v>1707</v>
      </c>
      <c r="N1742" s="53" t="s">
        <v>1808</v>
      </c>
    </row>
    <row r="1743" s="4" customFormat="1" ht="20" customHeight="1" spans="1:14">
      <c r="A1743" s="50">
        <v>45560</v>
      </c>
      <c r="B1743" s="51" t="s">
        <v>1707</v>
      </c>
      <c r="C1743" s="51" t="s">
        <v>1707</v>
      </c>
      <c r="D1743" s="51" t="s">
        <v>1064</v>
      </c>
      <c r="E1743" s="51" t="s">
        <v>1551</v>
      </c>
      <c r="F1743" s="15" t="str">
        <f ca="1"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 ca="1">VENTAS[[#This Row],[Total]]-VENTAS[[#This Row],[Comisión 10%]]-VENTAS[[#This Row],[Costo SIN Comision]]</f>
        <v>-4.4</v>
      </c>
      <c r="M1743" s="52" t="s">
        <v>1707</v>
      </c>
      <c r="N1743" s="53" t="s">
        <v>1809</v>
      </c>
    </row>
    <row r="1744" s="4" customFormat="1" ht="20" customHeight="1" spans="1:14">
      <c r="A1744" s="50">
        <v>45561</v>
      </c>
      <c r="B1744" s="51" t="s">
        <v>1707</v>
      </c>
      <c r="C1744" s="51" t="s">
        <v>1707</v>
      </c>
      <c r="D1744" s="51" t="s">
        <v>1045</v>
      </c>
      <c r="E1744" s="51" t="s">
        <v>1592</v>
      </c>
      <c r="F1744" s="15" t="str">
        <f ca="1"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 ca="1">VENTAS[[#This Row],[Total]]-VENTAS[[#This Row],[Comisión 10%]]-VENTAS[[#This Row],[Costo SIN Comision]]</f>
        <v>-3</v>
      </c>
      <c r="M1744" s="52" t="s">
        <v>1707</v>
      </c>
      <c r="N1744" s="53" t="s">
        <v>1810</v>
      </c>
    </row>
    <row r="1745" s="4" customFormat="1" ht="20" customHeight="1" spans="1:14">
      <c r="A1745" s="50">
        <v>45561</v>
      </c>
      <c r="B1745" s="51" t="s">
        <v>1707</v>
      </c>
      <c r="C1745" s="51" t="s">
        <v>1707</v>
      </c>
      <c r="D1745" s="51" t="s">
        <v>1045</v>
      </c>
      <c r="E1745" s="51" t="s">
        <v>1593</v>
      </c>
      <c r="F1745" s="15" t="str">
        <f ca="1">IFERROR(VLOOKUP(VENTAS[[#This Row],[Código del producto Vendido]],STOCK[],5,FALSE),"-")</f>
        <v>-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5" s="16">
        <f ca="1">VENTAS[[#This Row],[Total]]-VENTAS[[#This Row],[Comisión 10%]]-VENTAS[[#This Row],[Costo SIN Comision]]</f>
        <v>-3.5</v>
      </c>
      <c r="M1745" s="52" t="s">
        <v>1707</v>
      </c>
      <c r="N1745" s="53" t="s">
        <v>1811</v>
      </c>
    </row>
    <row r="1746" s="4" customFormat="1" ht="20" customHeight="1" spans="1:14">
      <c r="A1746" s="50">
        <v>45561</v>
      </c>
      <c r="B1746" s="51" t="s">
        <v>1707</v>
      </c>
      <c r="C1746" s="51" t="s">
        <v>1707</v>
      </c>
      <c r="D1746" s="51" t="s">
        <v>1377</v>
      </c>
      <c r="E1746" s="51" t="s">
        <v>1436</v>
      </c>
      <c r="F1746" s="15" t="str">
        <f ca="1"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 ca="1">VENTAS[[#This Row],[Total]]-VENTAS[[#This Row],[Comisión 10%]]-VENTAS[[#This Row],[Costo SIN Comision]]</f>
        <v>-3.5</v>
      </c>
      <c r="M1746" s="52" t="s">
        <v>1707</v>
      </c>
      <c r="N1746" s="53" t="s">
        <v>1812</v>
      </c>
    </row>
    <row r="1747" s="4" customFormat="1" ht="20" customHeight="1" spans="1:14">
      <c r="A1747" s="50">
        <v>45561</v>
      </c>
      <c r="B1747" s="51" t="s">
        <v>1707</v>
      </c>
      <c r="C1747" s="51" t="s">
        <v>1707</v>
      </c>
      <c r="D1747" s="51" t="s">
        <v>1064</v>
      </c>
      <c r="E1747" s="51" t="s">
        <v>1622</v>
      </c>
      <c r="F1747" s="15" t="str">
        <f ca="1"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 ca="1">VENTAS[[#This Row],[Total]]-VENTAS[[#This Row],[Comisión 10%]]-VENTAS[[#This Row],[Costo SIN Comision]]</f>
        <v>-4.5</v>
      </c>
      <c r="M1747" s="52" t="s">
        <v>1707</v>
      </c>
      <c r="N1747" s="53" t="s">
        <v>1813</v>
      </c>
    </row>
    <row r="1748" s="4" customFormat="1" ht="20" customHeight="1" spans="1:14">
      <c r="A1748" s="50">
        <v>45561</v>
      </c>
      <c r="B1748" s="51" t="s">
        <v>1707</v>
      </c>
      <c r="C1748" s="51" t="s">
        <v>1707</v>
      </c>
      <c r="D1748" s="51" t="s">
        <v>1057</v>
      </c>
      <c r="E1748" s="51" t="s">
        <v>1615</v>
      </c>
      <c r="F1748" s="15" t="str">
        <f ca="1"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 ca="1">VENTAS[[#This Row],[Total]]-VENTAS[[#This Row],[Comisión 10%]]-VENTAS[[#This Row],[Costo SIN Comision]]</f>
        <v>-2.5</v>
      </c>
      <c r="M1748" s="52" t="s">
        <v>1707</v>
      </c>
      <c r="N1748" s="53" t="s">
        <v>1814</v>
      </c>
    </row>
    <row r="1749" s="4" customFormat="1" ht="20" customHeight="1" spans="1:14">
      <c r="A1749" s="50">
        <v>45562</v>
      </c>
      <c r="B1749" s="51" t="s">
        <v>1707</v>
      </c>
      <c r="C1749" s="51" t="s">
        <v>1707</v>
      </c>
      <c r="D1749" s="51" t="s">
        <v>1045</v>
      </c>
      <c r="E1749" s="51" t="s">
        <v>1534</v>
      </c>
      <c r="F1749" s="15" t="str">
        <f ca="1"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 ca="1">VENTAS[[#This Row],[Total]]-VENTAS[[#This Row],[Comisión 10%]]-VENTAS[[#This Row],[Costo SIN Comision]]</f>
        <v>-2.5</v>
      </c>
      <c r="M1749" s="52" t="s">
        <v>1707</v>
      </c>
      <c r="N1749" s="53" t="s">
        <v>1815</v>
      </c>
    </row>
    <row r="1750" s="4" customFormat="1" ht="20" customHeight="1" spans="1:14">
      <c r="A1750" s="50">
        <v>45562</v>
      </c>
      <c r="B1750" s="51" t="s">
        <v>1707</v>
      </c>
      <c r="C1750" s="51" t="s">
        <v>1707</v>
      </c>
      <c r="D1750" s="51" t="s">
        <v>1789</v>
      </c>
      <c r="E1750" s="51" t="s">
        <v>1641</v>
      </c>
      <c r="F1750" s="15" t="str">
        <f ca="1">IFERROR(VLOOKUP(VENTAS[[#This Row],[Código del producto Vendido]],STOCK[],5,FALSE),"-")</f>
        <v>-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50" s="16">
        <f ca="1">VENTAS[[#This Row],[Total]]-VENTAS[[#This Row],[Comisión 10%]]-VENTAS[[#This Row],[Costo SIN Comision]]</f>
        <v>-1.8</v>
      </c>
      <c r="M1750" s="52" t="s">
        <v>1707</v>
      </c>
      <c r="N1750" s="53" t="s">
        <v>1816</v>
      </c>
    </row>
    <row r="1751" s="4" customFormat="1" ht="20" customHeight="1" spans="1:14">
      <c r="A1751" s="50">
        <v>45562</v>
      </c>
      <c r="B1751" s="51" t="s">
        <v>1707</v>
      </c>
      <c r="C1751" s="51" t="s">
        <v>1707</v>
      </c>
      <c r="D1751" s="51" t="s">
        <v>1377</v>
      </c>
      <c r="E1751" s="51" t="s">
        <v>1663</v>
      </c>
      <c r="F1751" s="15" t="str">
        <f ca="1"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 ca="1">VENTAS[[#This Row],[Total]]-VENTAS[[#This Row],[Comisión 10%]]-VENTAS[[#This Row],[Costo SIN Comision]]</f>
        <v>-2</v>
      </c>
      <c r="M1751" s="52" t="s">
        <v>1707</v>
      </c>
      <c r="N1751" s="53" t="s">
        <v>1817</v>
      </c>
    </row>
    <row r="1752" s="4" customFormat="1" ht="20" customHeight="1" spans="1:14">
      <c r="A1752" s="50">
        <v>45562</v>
      </c>
      <c r="B1752" s="51" t="s">
        <v>1707</v>
      </c>
      <c r="C1752" s="51" t="s">
        <v>1707</v>
      </c>
      <c r="D1752" s="51" t="s">
        <v>913</v>
      </c>
      <c r="E1752" s="51" t="s">
        <v>1565</v>
      </c>
      <c r="F1752" s="15" t="str">
        <f ca="1"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 ca="1">VENTAS[[#This Row],[Total]]-VENTAS[[#This Row],[Comisión 10%]]-VENTAS[[#This Row],[Costo SIN Comision]]</f>
        <v>-2.5</v>
      </c>
      <c r="M1752" s="52" t="s">
        <v>1707</v>
      </c>
      <c r="N1752" s="53" t="s">
        <v>1818</v>
      </c>
    </row>
    <row r="1753" s="4" customFormat="1" ht="20" customHeight="1" spans="1:14">
      <c r="A1753" s="50">
        <v>45563</v>
      </c>
      <c r="B1753" s="51" t="s">
        <v>1707</v>
      </c>
      <c r="C1753" s="51" t="s">
        <v>1707</v>
      </c>
      <c r="D1753" s="51" t="s">
        <v>800</v>
      </c>
      <c r="E1753" s="51" t="s">
        <v>1549</v>
      </c>
      <c r="F1753" s="15" t="str">
        <f ca="1"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 ca="1">VENTAS[[#This Row],[Total]]-VENTAS[[#This Row],[Comisión 10%]]-VENTAS[[#This Row],[Costo SIN Comision]]</f>
        <v>-3.5</v>
      </c>
      <c r="M1753" s="52" t="s">
        <v>1707</v>
      </c>
      <c r="N1753" s="53" t="s">
        <v>1819</v>
      </c>
    </row>
    <row r="1754" s="4" customFormat="1" ht="20" customHeight="1" spans="1:14">
      <c r="A1754" s="50">
        <v>45563</v>
      </c>
      <c r="B1754" s="51" t="s">
        <v>1707</v>
      </c>
      <c r="C1754" s="51" t="s">
        <v>1707</v>
      </c>
      <c r="D1754" s="51" t="s">
        <v>279</v>
      </c>
      <c r="E1754" s="51" t="s">
        <v>1634</v>
      </c>
      <c r="F1754" s="15" t="str">
        <f ca="1"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 ca="1">VENTAS[[#This Row],[Total]]-VENTAS[[#This Row],[Comisión 10%]]-VENTAS[[#This Row],[Costo SIN Comision]]</f>
        <v>-3.5</v>
      </c>
      <c r="M1754" s="52" t="s">
        <v>1707</v>
      </c>
      <c r="N1754" s="53" t="s">
        <v>1820</v>
      </c>
    </row>
    <row r="1755" s="4" customFormat="1" ht="20" customHeight="1" spans="1:14">
      <c r="A1755" s="50">
        <v>45563</v>
      </c>
      <c r="B1755" s="51" t="s">
        <v>1707</v>
      </c>
      <c r="C1755" s="51" t="s">
        <v>1707</v>
      </c>
      <c r="D1755" s="51" t="s">
        <v>279</v>
      </c>
      <c r="E1755" s="51" t="s">
        <v>1635</v>
      </c>
      <c r="F1755" s="15" t="str">
        <f ca="1"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 ca="1">VENTAS[[#This Row],[Total]]-VENTAS[[#This Row],[Comisión 10%]]-VENTAS[[#This Row],[Costo SIN Comision]]</f>
        <v>-3.5</v>
      </c>
      <c r="M1755" s="52" t="s">
        <v>1707</v>
      </c>
      <c r="N1755" s="53" t="s">
        <v>1821</v>
      </c>
    </row>
    <row r="1756" s="4" customFormat="1" ht="20" customHeight="1" spans="1:14">
      <c r="A1756" s="50">
        <v>45563</v>
      </c>
      <c r="B1756" s="51" t="s">
        <v>1707</v>
      </c>
      <c r="C1756" s="51" t="s">
        <v>1707</v>
      </c>
      <c r="D1756" s="51" t="s">
        <v>1377</v>
      </c>
      <c r="E1756" s="51" t="s">
        <v>1822</v>
      </c>
      <c r="F1756" s="15" t="str">
        <f ca="1">IFERROR(VLOOKUP(VENTAS[[#This Row],[Código del producto Vendido]],STOCK[],5,FALSE),"-")</f>
        <v>-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6" s="16">
        <f ca="1">VENTAS[[#This Row],[Total]]-VENTAS[[#This Row],[Comisión 10%]]-VENTAS[[#This Row],[Costo SIN Comision]]</f>
        <v>-3.5</v>
      </c>
      <c r="M1756" s="52" t="s">
        <v>1707</v>
      </c>
      <c r="N1756" s="53" t="s">
        <v>1823</v>
      </c>
    </row>
    <row r="1757" s="4" customFormat="1" ht="20" customHeight="1" spans="1:14">
      <c r="A1757" s="50">
        <v>45563</v>
      </c>
      <c r="B1757" s="51" t="s">
        <v>1707</v>
      </c>
      <c r="C1757" s="51" t="s">
        <v>1707</v>
      </c>
      <c r="D1757" s="51" t="s">
        <v>1377</v>
      </c>
      <c r="E1757" s="51" t="s">
        <v>1416</v>
      </c>
      <c r="F1757" s="15" t="str">
        <f ca="1"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 ca="1">VENTAS[[#This Row],[Total]]-VENTAS[[#This Row],[Comisión 10%]]-VENTAS[[#This Row],[Costo SIN Comision]]</f>
        <v>-3.5</v>
      </c>
      <c r="M1757" s="52" t="s">
        <v>1707</v>
      </c>
      <c r="N1757" s="53" t="s">
        <v>1824</v>
      </c>
    </row>
    <row r="1758" s="4" customFormat="1" ht="20" customHeight="1" spans="1:14">
      <c r="A1758" s="50">
        <v>45563</v>
      </c>
      <c r="B1758" s="51" t="s">
        <v>1707</v>
      </c>
      <c r="C1758" s="51" t="s">
        <v>1707</v>
      </c>
      <c r="D1758" s="51" t="s">
        <v>1377</v>
      </c>
      <c r="E1758" s="51" t="s">
        <v>968</v>
      </c>
      <c r="F1758" s="15" t="str">
        <f ca="1"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 ca="1">VENTAS[[#This Row],[Total]]-VENTAS[[#This Row],[Comisión 10%]]-VENTAS[[#This Row],[Costo SIN Comision]]</f>
        <v>-2.5</v>
      </c>
      <c r="M1758" s="52" t="s">
        <v>1707</v>
      </c>
      <c r="N1758" s="53" t="s">
        <v>1825</v>
      </c>
    </row>
    <row r="1759" s="4" customFormat="1" ht="20" customHeight="1" spans="1:14">
      <c r="A1759" s="50">
        <v>45563</v>
      </c>
      <c r="B1759" s="51" t="s">
        <v>1707</v>
      </c>
      <c r="C1759" s="51" t="s">
        <v>1707</v>
      </c>
      <c r="D1759" s="51" t="s">
        <v>1595</v>
      </c>
      <c r="E1759" s="51" t="s">
        <v>1573</v>
      </c>
      <c r="F1759" s="15" t="str">
        <f ca="1"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 ca="1">VENTAS[[#This Row],[Total]]-VENTAS[[#This Row],[Comisión 10%]]-VENTAS[[#This Row],[Costo SIN Comision]]</f>
        <v>-3</v>
      </c>
      <c r="M1759" s="52" t="s">
        <v>1707</v>
      </c>
      <c r="N1759" s="53" t="s">
        <v>1826</v>
      </c>
    </row>
    <row r="1760" s="4" customFormat="1" ht="20" customHeight="1" spans="1:14">
      <c r="A1760" s="50">
        <v>45563</v>
      </c>
      <c r="B1760" s="51" t="s">
        <v>1707</v>
      </c>
      <c r="C1760" s="51" t="s">
        <v>1707</v>
      </c>
      <c r="D1760" s="51" t="s">
        <v>1595</v>
      </c>
      <c r="E1760" s="51" t="s">
        <v>1604</v>
      </c>
      <c r="F1760" s="15" t="str">
        <f ca="1"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 ca="1">VENTAS[[#This Row],[Total]]-VENTAS[[#This Row],[Comisión 10%]]-VENTAS[[#This Row],[Costo SIN Comision]]</f>
        <v>-3</v>
      </c>
      <c r="M1760" s="52" t="s">
        <v>1707</v>
      </c>
      <c r="N1760" s="53" t="s">
        <v>1827</v>
      </c>
    </row>
    <row r="1761" s="4" customFormat="1" ht="20" customHeight="1" spans="1:14">
      <c r="A1761" s="50">
        <v>45563</v>
      </c>
      <c r="B1761" s="51" t="s">
        <v>1707</v>
      </c>
      <c r="C1761" s="51" t="s">
        <v>1707</v>
      </c>
      <c r="D1761" s="51" t="s">
        <v>1501</v>
      </c>
      <c r="E1761" s="51" t="s">
        <v>1828</v>
      </c>
      <c r="F1761" s="15" t="str">
        <f ca="1">IFERROR(VLOOKUP(VENTAS[[#This Row],[Código del producto Vendido]],STOCK[],5,FALSE),"-")</f>
        <v>-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61" s="16">
        <f ca="1">VENTAS[[#This Row],[Total]]-VENTAS[[#This Row],[Comisión 10%]]-VENTAS[[#This Row],[Costo SIN Comision]]</f>
        <v>-1.2</v>
      </c>
      <c r="M1761" s="52" t="s">
        <v>1707</v>
      </c>
      <c r="N1761" s="53" t="s">
        <v>1829</v>
      </c>
    </row>
    <row r="1762" s="4" customFormat="1" ht="20" customHeight="1" spans="1:14">
      <c r="A1762" s="50">
        <v>45563</v>
      </c>
      <c r="B1762" s="51" t="s">
        <v>1707</v>
      </c>
      <c r="C1762" s="51" t="s">
        <v>1707</v>
      </c>
      <c r="D1762" s="51" t="s">
        <v>1354</v>
      </c>
      <c r="E1762" s="51" t="s">
        <v>1636</v>
      </c>
      <c r="F1762" s="15" t="str">
        <f ca="1"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 ca="1">VENTAS[[#This Row],[Total]]-VENTAS[[#This Row],[Comisión 10%]]-VENTAS[[#This Row],[Costo SIN Comision]]</f>
        <v>-3.5</v>
      </c>
      <c r="M1762" s="52" t="s">
        <v>1707</v>
      </c>
      <c r="N1762" s="53" t="s">
        <v>1830</v>
      </c>
    </row>
    <row r="1763" s="4" customFormat="1" ht="20" customHeight="1" spans="1:14">
      <c r="A1763" s="50">
        <v>45563</v>
      </c>
      <c r="B1763" s="51" t="s">
        <v>1707</v>
      </c>
      <c r="C1763" s="51" t="s">
        <v>1707</v>
      </c>
      <c r="D1763" s="51" t="s">
        <v>1501</v>
      </c>
      <c r="E1763" s="51" t="s">
        <v>1585</v>
      </c>
      <c r="F1763" s="15" t="str">
        <f ca="1"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 ca="1">VENTAS[[#This Row],[Total]]-VENTAS[[#This Row],[Comisión 10%]]-VENTAS[[#This Row],[Costo SIN Comision]]</f>
        <v>-2.5</v>
      </c>
      <c r="M1763" s="52" t="s">
        <v>1707</v>
      </c>
      <c r="N1763" s="53" t="s">
        <v>1831</v>
      </c>
    </row>
    <row r="1764" s="4" customFormat="1" ht="20" customHeight="1" spans="1:14">
      <c r="A1764" s="50">
        <v>45563</v>
      </c>
      <c r="B1764" s="51" t="s">
        <v>1707</v>
      </c>
      <c r="C1764" s="51" t="s">
        <v>1707</v>
      </c>
      <c r="D1764" s="51" t="s">
        <v>1595</v>
      </c>
      <c r="E1764" s="51" t="s">
        <v>1246</v>
      </c>
      <c r="F1764" s="15" t="str">
        <f ca="1"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 ca="1">VENTAS[[#This Row],[Total]]-VENTAS[[#This Row],[Comisión 10%]]-VENTAS[[#This Row],[Costo SIN Comision]]</f>
        <v>-3</v>
      </c>
      <c r="M1764" s="52" t="s">
        <v>1707</v>
      </c>
      <c r="N1764" s="53" t="s">
        <v>1832</v>
      </c>
    </row>
    <row r="1765" s="4" customFormat="1" ht="20" customHeight="1" spans="1:14">
      <c r="A1765" s="50">
        <v>45563</v>
      </c>
      <c r="B1765" s="51" t="s">
        <v>1707</v>
      </c>
      <c r="C1765" s="51" t="s">
        <v>1707</v>
      </c>
      <c r="D1765" s="51" t="s">
        <v>913</v>
      </c>
      <c r="E1765" s="51" t="s">
        <v>1561</v>
      </c>
      <c r="F1765" s="15" t="str">
        <f ca="1"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 ca="1">VENTAS[[#This Row],[Total]]-VENTAS[[#This Row],[Comisión 10%]]-VENTAS[[#This Row],[Costo SIN Comision]]</f>
        <v>-4</v>
      </c>
      <c r="M1765" s="52" t="s">
        <v>1707</v>
      </c>
      <c r="N1765" s="53" t="s">
        <v>1833</v>
      </c>
    </row>
    <row r="1766" s="4" customFormat="1" ht="20" customHeight="1" spans="1:14">
      <c r="A1766" s="50">
        <v>45563</v>
      </c>
      <c r="B1766" s="51" t="s">
        <v>1707</v>
      </c>
      <c r="C1766" s="51" t="s">
        <v>1707</v>
      </c>
      <c r="D1766" s="51" t="s">
        <v>1045</v>
      </c>
      <c r="E1766" s="51" t="s">
        <v>1585</v>
      </c>
      <c r="F1766" s="15" t="str">
        <f ca="1"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 ca="1">VENTAS[[#This Row],[Total]]-VENTAS[[#This Row],[Comisión 10%]]-VENTAS[[#This Row],[Costo SIN Comision]]</f>
        <v>-2.5</v>
      </c>
      <c r="M1766" s="52" t="s">
        <v>1707</v>
      </c>
      <c r="N1766" s="53" t="s">
        <v>1834</v>
      </c>
    </row>
    <row r="1767" s="4" customFormat="1" ht="20" customHeight="1" spans="1:14">
      <c r="A1767" s="50">
        <v>45563</v>
      </c>
      <c r="B1767" s="51" t="s">
        <v>1707</v>
      </c>
      <c r="C1767" s="51" t="s">
        <v>1707</v>
      </c>
      <c r="D1767" s="51" t="s">
        <v>800</v>
      </c>
      <c r="E1767" s="51" t="s">
        <v>1636</v>
      </c>
      <c r="F1767" s="15" t="str">
        <f ca="1"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 ca="1">VENTAS[[#This Row],[Total]]-VENTAS[[#This Row],[Comisión 10%]]-VENTAS[[#This Row],[Costo SIN Comision]]</f>
        <v>-3.5</v>
      </c>
      <c r="M1767" s="52" t="s">
        <v>1707</v>
      </c>
      <c r="N1767" s="53" t="s">
        <v>1835</v>
      </c>
    </row>
    <row r="1768" s="4" customFormat="1" ht="20" customHeight="1" spans="1:14">
      <c r="A1768" s="50">
        <v>45563</v>
      </c>
      <c r="B1768" s="51" t="s">
        <v>1707</v>
      </c>
      <c r="C1768" s="51" t="s">
        <v>1707</v>
      </c>
      <c r="D1768" s="51" t="s">
        <v>1064</v>
      </c>
      <c r="E1768" s="51" t="s">
        <v>1620</v>
      </c>
      <c r="F1768" s="15" t="str">
        <f ca="1"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 ca="1">VENTAS[[#This Row],[Total]]-VENTAS[[#This Row],[Comisión 10%]]-VENTAS[[#This Row],[Costo SIN Comision]]</f>
        <v>-4</v>
      </c>
      <c r="M1768" s="52" t="s">
        <v>1707</v>
      </c>
      <c r="N1768" s="53" t="s">
        <v>1836</v>
      </c>
    </row>
    <row r="1769" s="4" customFormat="1" ht="20" customHeight="1" spans="1:14">
      <c r="A1769" s="50">
        <v>45563</v>
      </c>
      <c r="B1769" s="51" t="s">
        <v>1707</v>
      </c>
      <c r="C1769" s="51" t="s">
        <v>1707</v>
      </c>
      <c r="D1769" s="51" t="s">
        <v>707</v>
      </c>
      <c r="E1769" s="51" t="s">
        <v>1537</v>
      </c>
      <c r="F1769" s="15" t="str">
        <f ca="1"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 ca="1">VENTAS[[#This Row],[Total]]-VENTAS[[#This Row],[Comisión 10%]]-VENTAS[[#This Row],[Costo SIN Comision]]</f>
        <v>-3</v>
      </c>
      <c r="M1769" s="52" t="s">
        <v>1707</v>
      </c>
      <c r="N1769" s="53" t="s">
        <v>1837</v>
      </c>
    </row>
    <row r="1770" s="4" customFormat="1" ht="20" customHeight="1" spans="1:14">
      <c r="A1770" s="50">
        <v>45563</v>
      </c>
      <c r="B1770" s="51" t="s">
        <v>1707</v>
      </c>
      <c r="C1770" s="51" t="s">
        <v>1707</v>
      </c>
      <c r="D1770" s="51" t="s">
        <v>1595</v>
      </c>
      <c r="E1770" s="51" t="s">
        <v>1267</v>
      </c>
      <c r="F1770" s="15" t="str">
        <f ca="1"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 ca="1">VENTAS[[#This Row],[Total]]-VENTAS[[#This Row],[Comisión 10%]]-VENTAS[[#This Row],[Costo SIN Comision]]</f>
        <v>-1.8</v>
      </c>
      <c r="M1770" s="52" t="s">
        <v>1707</v>
      </c>
      <c r="N1770" s="53" t="s">
        <v>1838</v>
      </c>
    </row>
    <row r="1771" s="4" customFormat="1" ht="20" customHeight="1" spans="1:14">
      <c r="A1771" s="50">
        <v>45563</v>
      </c>
      <c r="B1771" s="51" t="s">
        <v>1707</v>
      </c>
      <c r="C1771" s="51" t="s">
        <v>1707</v>
      </c>
      <c r="D1771" s="51" t="s">
        <v>800</v>
      </c>
      <c r="E1771" s="51" t="s">
        <v>1174</v>
      </c>
      <c r="F1771" s="15" t="str">
        <f ca="1"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 ca="1">VENTAS[[#This Row],[Total]]-VENTAS[[#This Row],[Comisión 10%]]-VENTAS[[#This Row],[Costo SIN Comision]]</f>
        <v>0</v>
      </c>
      <c r="M1771" s="52" t="s">
        <v>1707</v>
      </c>
      <c r="N1771" s="53" t="s">
        <v>1839</v>
      </c>
    </row>
    <row r="1772" s="4" customFormat="1" ht="20" customHeight="1" spans="1:14">
      <c r="A1772" s="50">
        <v>45563</v>
      </c>
      <c r="B1772" s="51" t="s">
        <v>1707</v>
      </c>
      <c r="C1772" s="51" t="s">
        <v>1707</v>
      </c>
      <c r="D1772" s="51" t="s">
        <v>1064</v>
      </c>
      <c r="E1772" s="51" t="s">
        <v>1575</v>
      </c>
      <c r="F1772" s="15" t="str">
        <f ca="1"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 ca="1">VENTAS[[#This Row],[Total]]-VENTAS[[#This Row],[Comisión 10%]]-VENTAS[[#This Row],[Costo SIN Comision]]</f>
        <v>-2.2</v>
      </c>
      <c r="M1772" s="52" t="s">
        <v>1707</v>
      </c>
      <c r="N1772" s="53" t="s">
        <v>1840</v>
      </c>
    </row>
    <row r="1773" s="4" customFormat="1" ht="20" customHeight="1" spans="1:14">
      <c r="A1773" s="50">
        <v>45563</v>
      </c>
      <c r="B1773" s="51" t="s">
        <v>1707</v>
      </c>
      <c r="C1773" s="51" t="s">
        <v>1707</v>
      </c>
      <c r="D1773" s="51" t="s">
        <v>1595</v>
      </c>
      <c r="E1773" s="51" t="s">
        <v>1841</v>
      </c>
      <c r="F1773" s="15" t="str">
        <f ca="1"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 ca="1">VENTAS[[#This Row],[Total]]-VENTAS[[#This Row],[Comisión 10%]]-VENTAS[[#This Row],[Costo SIN Comision]]</f>
        <v>-1.2</v>
      </c>
      <c r="M1773" s="52" t="s">
        <v>1707</v>
      </c>
      <c r="N1773" s="53" t="s">
        <v>1842</v>
      </c>
    </row>
    <row r="1774" s="4" customFormat="1" ht="20" customHeight="1" spans="1:14">
      <c r="A1774" s="50">
        <v>45564</v>
      </c>
      <c r="B1774" s="51" t="s">
        <v>1707</v>
      </c>
      <c r="C1774" s="51" t="s">
        <v>1707</v>
      </c>
      <c r="D1774" s="51" t="s">
        <v>1783</v>
      </c>
      <c r="E1774" s="51" t="s">
        <v>1635</v>
      </c>
      <c r="F1774" s="15" t="str">
        <f ca="1"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 ca="1">VENTAS[[#This Row],[Total]]-VENTAS[[#This Row],[Comisión 10%]]-VENTAS[[#This Row],[Costo SIN Comision]]</f>
        <v>-3.5</v>
      </c>
      <c r="M1774" s="52" t="s">
        <v>1707</v>
      </c>
      <c r="N1774" s="53" t="s">
        <v>1843</v>
      </c>
    </row>
    <row r="1775" s="4" customFormat="1" ht="20" customHeight="1" spans="1:14">
      <c r="A1775" s="50">
        <v>45564</v>
      </c>
      <c r="B1775" s="51" t="s">
        <v>1707</v>
      </c>
      <c r="C1775" s="51" t="s">
        <v>1707</v>
      </c>
      <c r="D1775" s="51" t="s">
        <v>913</v>
      </c>
      <c r="E1775" s="51" t="s">
        <v>1535</v>
      </c>
      <c r="F1775" s="15" t="str">
        <f ca="1"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 ca="1">VENTAS[[#This Row],[Total]]-VENTAS[[#This Row],[Comisión 10%]]-VENTAS[[#This Row],[Costo SIN Comision]]</f>
        <v>-2.5</v>
      </c>
      <c r="M1775" s="52" t="s">
        <v>1707</v>
      </c>
      <c r="N1775" s="53" t="s">
        <v>1844</v>
      </c>
    </row>
    <row r="1776" s="4" customFormat="1" ht="20" customHeight="1" spans="1:14">
      <c r="A1776" s="50">
        <v>45564</v>
      </c>
      <c r="B1776" s="51" t="s">
        <v>1707</v>
      </c>
      <c r="C1776" s="51" t="s">
        <v>1707</v>
      </c>
      <c r="D1776" s="51" t="s">
        <v>1045</v>
      </c>
      <c r="E1776" s="51" t="s">
        <v>1539</v>
      </c>
      <c r="F1776" s="15" t="str">
        <f ca="1"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 ca="1">VENTAS[[#This Row],[Total]]-VENTAS[[#This Row],[Comisión 10%]]-VENTAS[[#This Row],[Costo SIN Comision]]</f>
        <v>-3</v>
      </c>
      <c r="M1776" s="52" t="s">
        <v>1707</v>
      </c>
      <c r="N1776" s="53" t="s">
        <v>1845</v>
      </c>
    </row>
    <row r="1777" s="4" customFormat="1" ht="20" customHeight="1" spans="1:14">
      <c r="A1777" s="50">
        <v>45564</v>
      </c>
      <c r="B1777" s="51" t="s">
        <v>1707</v>
      </c>
      <c r="C1777" s="51" t="s">
        <v>1707</v>
      </c>
      <c r="D1777" s="51" t="s">
        <v>1045</v>
      </c>
      <c r="E1777" s="51" t="s">
        <v>1580</v>
      </c>
      <c r="F1777" s="15" t="str">
        <f ca="1"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 ca="1">VENTAS[[#This Row],[Total]]-VENTAS[[#This Row],[Comisión 10%]]-VENTAS[[#This Row],[Costo SIN Comision]]</f>
        <v>-3</v>
      </c>
      <c r="M1777" s="52" t="s">
        <v>1707</v>
      </c>
      <c r="N1777" s="53" t="s">
        <v>1846</v>
      </c>
    </row>
    <row r="1778" s="4" customFormat="1" ht="20" customHeight="1" spans="1:14">
      <c r="A1778" s="50">
        <v>45564</v>
      </c>
      <c r="B1778" s="51" t="s">
        <v>1707</v>
      </c>
      <c r="C1778" s="51" t="s">
        <v>1707</v>
      </c>
      <c r="D1778" s="51" t="s">
        <v>707</v>
      </c>
      <c r="E1778" s="51" t="s">
        <v>1536</v>
      </c>
      <c r="F1778" s="15" t="str">
        <f ca="1">IFERROR(VLOOKUP(VENTAS[[#This Row],[Código del producto Vendido]],STOCK[],5,FALSE),"-")</f>
        <v>-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78" s="16">
        <f ca="1">VENTAS[[#This Row],[Total]]-VENTAS[[#This Row],[Comisión 10%]]-VENTAS[[#This Row],[Costo SIN Comision]]</f>
        <v>-2</v>
      </c>
      <c r="M1778" s="52" t="s">
        <v>1707</v>
      </c>
      <c r="N1778" s="53" t="s">
        <v>1847</v>
      </c>
    </row>
    <row r="1779" s="4" customFormat="1" ht="20" customHeight="1" spans="1:14">
      <c r="A1779" s="50">
        <v>45565</v>
      </c>
      <c r="B1779" s="51" t="s">
        <v>1707</v>
      </c>
      <c r="C1779" s="51" t="s">
        <v>1707</v>
      </c>
      <c r="D1779" s="51" t="s">
        <v>1848</v>
      </c>
      <c r="E1779" s="51" t="s">
        <v>1551</v>
      </c>
      <c r="F1779" s="15" t="str">
        <f ca="1"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 ca="1">VENTAS[[#This Row],[Total]]-VENTAS[[#This Row],[Comisión 10%]]-VENTAS[[#This Row],[Costo SIN Comision]]</f>
        <v>-2.2</v>
      </c>
      <c r="M1779" s="52" t="s">
        <v>1707</v>
      </c>
      <c r="N1779" s="53" t="s">
        <v>1849</v>
      </c>
    </row>
    <row r="1780" s="4" customFormat="1" ht="20" customHeight="1" spans="1:14">
      <c r="A1780" s="50">
        <v>45567</v>
      </c>
      <c r="B1780" s="51" t="s">
        <v>1707</v>
      </c>
      <c r="C1780" s="51" t="s">
        <v>1707</v>
      </c>
      <c r="D1780" s="51" t="s">
        <v>1354</v>
      </c>
      <c r="E1780" s="51" t="s">
        <v>1653</v>
      </c>
      <c r="F1780" s="15" t="str">
        <f ca="1"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 ca="1">VENTAS[[#This Row],[Total]]-VENTAS[[#This Row],[Comisión 10%]]-VENTAS[[#This Row],[Costo SIN Comision]]</f>
        <v>-2.5</v>
      </c>
      <c r="M1780" s="52" t="s">
        <v>1707</v>
      </c>
      <c r="N1780" s="53" t="s">
        <v>1850</v>
      </c>
    </row>
    <row r="1781" s="4" customFormat="1" ht="20" customHeight="1" spans="1:14">
      <c r="A1781" s="50">
        <v>45567</v>
      </c>
      <c r="B1781" s="51" t="s">
        <v>1707</v>
      </c>
      <c r="C1781" s="51" t="s">
        <v>1707</v>
      </c>
      <c r="D1781" s="51" t="s">
        <v>1045</v>
      </c>
      <c r="E1781" s="51" t="s">
        <v>1628</v>
      </c>
      <c r="F1781" s="15" t="str">
        <f ca="1"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 ca="1">VENTAS[[#This Row],[Total]]-VENTAS[[#This Row],[Comisión 10%]]-VENTAS[[#This Row],[Costo SIN Comision]]</f>
        <v>-2.5</v>
      </c>
      <c r="M1781" s="52" t="s">
        <v>1707</v>
      </c>
      <c r="N1781" s="53" t="s">
        <v>1851</v>
      </c>
    </row>
    <row r="1782" s="4" customFormat="1" ht="20" customHeight="1" spans="1:14">
      <c r="A1782" s="50">
        <v>45567</v>
      </c>
      <c r="B1782" s="51" t="s">
        <v>1707</v>
      </c>
      <c r="C1782" s="51" t="s">
        <v>1707</v>
      </c>
      <c r="D1782" s="51" t="s">
        <v>1354</v>
      </c>
      <c r="E1782" s="51" t="s">
        <v>1645</v>
      </c>
      <c r="F1782" s="15" t="str">
        <f ca="1"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 ca="1">VENTAS[[#This Row],[Total]]-VENTAS[[#This Row],[Comisión 10%]]-VENTAS[[#This Row],[Costo SIN Comision]]</f>
        <v>-2</v>
      </c>
      <c r="M1782" s="52" t="s">
        <v>1707</v>
      </c>
      <c r="N1782" s="53" t="s">
        <v>1852</v>
      </c>
    </row>
    <row r="1783" s="4" customFormat="1" ht="20" customHeight="1" spans="1:14">
      <c r="A1783" s="50">
        <v>45567</v>
      </c>
      <c r="B1783" s="51" t="s">
        <v>1707</v>
      </c>
      <c r="C1783" s="51" t="s">
        <v>1707</v>
      </c>
      <c r="D1783" s="51" t="s">
        <v>913</v>
      </c>
      <c r="E1783" s="51" t="s">
        <v>1631</v>
      </c>
      <c r="F1783" s="15" t="str">
        <f ca="1">IFERROR(VLOOKUP(VENTAS[[#This Row],[Código del producto Vendido]],STOCK[],5,FALSE),"-")</f>
        <v>-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3" s="16">
        <f ca="1">VENTAS[[#This Row],[Total]]-VENTAS[[#This Row],[Comisión 10%]]-VENTAS[[#This Row],[Costo SIN Comision]]</f>
        <v>-3.5</v>
      </c>
      <c r="M1783" s="52" t="s">
        <v>1707</v>
      </c>
      <c r="N1783" s="53" t="s">
        <v>1853</v>
      </c>
    </row>
    <row r="1784" s="4" customFormat="1" ht="20" customHeight="1" spans="1:14">
      <c r="A1784" s="50">
        <v>45567</v>
      </c>
      <c r="B1784" s="51" t="s">
        <v>1707</v>
      </c>
      <c r="C1784" s="51" t="s">
        <v>1707</v>
      </c>
      <c r="D1784" s="51" t="s">
        <v>913</v>
      </c>
      <c r="E1784" s="51" t="s">
        <v>1854</v>
      </c>
      <c r="F1784" s="15" t="str">
        <f ca="1">IFERROR(VLOOKUP(VENTAS[[#This Row],[Código del producto Vendido]],STOCK[],5,FALSE),"-")</f>
        <v>-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4" s="16">
        <f ca="1">VENTAS[[#This Row],[Total]]-VENTAS[[#This Row],[Comisión 10%]]-VENTAS[[#This Row],[Costo SIN Comision]]</f>
        <v>-3.5</v>
      </c>
      <c r="M1784" s="52" t="s">
        <v>1707</v>
      </c>
      <c r="N1784" s="53" t="s">
        <v>1855</v>
      </c>
    </row>
    <row r="1785" s="4" customFormat="1" ht="20" customHeight="1" spans="1:14">
      <c r="A1785" s="50">
        <v>45567</v>
      </c>
      <c r="B1785" s="51" t="s">
        <v>1707</v>
      </c>
      <c r="C1785" s="51" t="s">
        <v>1707</v>
      </c>
      <c r="D1785" s="51" t="s">
        <v>1856</v>
      </c>
      <c r="E1785" s="51" t="s">
        <v>1628</v>
      </c>
      <c r="F1785" s="15" t="str">
        <f ca="1"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 ca="1">VENTAS[[#This Row],[Total]]-VENTAS[[#This Row],[Comisión 10%]]-VENTAS[[#This Row],[Costo SIN Comision]]</f>
        <v>-2.5</v>
      </c>
      <c r="M1785" s="52" t="s">
        <v>1707</v>
      </c>
      <c r="N1785" s="53" t="s">
        <v>1857</v>
      </c>
    </row>
    <row r="1786" s="4" customFormat="1" ht="20" customHeight="1" spans="1:14">
      <c r="A1786" s="50">
        <v>45567</v>
      </c>
      <c r="B1786" s="51" t="s">
        <v>1707</v>
      </c>
      <c r="C1786" s="51" t="s">
        <v>1707</v>
      </c>
      <c r="D1786" s="51" t="s">
        <v>1045</v>
      </c>
      <c r="E1786" s="51" t="s">
        <v>1628</v>
      </c>
      <c r="F1786" s="15" t="str">
        <f ca="1"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 ca="1">VENTAS[[#This Row],[Total]]-VENTAS[[#This Row],[Comisión 10%]]-VENTAS[[#This Row],[Costo SIN Comision]]</f>
        <v>-2.5</v>
      </c>
      <c r="M1786" s="52" t="s">
        <v>1707</v>
      </c>
      <c r="N1786" s="53" t="s">
        <v>1858</v>
      </c>
    </row>
    <row r="1787" s="4" customFormat="1" ht="20" customHeight="1" spans="1:14">
      <c r="A1787" s="50">
        <v>45567</v>
      </c>
      <c r="B1787" s="51" t="s">
        <v>1707</v>
      </c>
      <c r="C1787" s="51" t="s">
        <v>1707</v>
      </c>
      <c r="D1787" s="51" t="s">
        <v>1354</v>
      </c>
      <c r="E1787" s="51" t="s">
        <v>1587</v>
      </c>
      <c r="F1787" s="15" t="str">
        <f ca="1"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 ca="1">VENTAS[[#This Row],[Total]]-VENTAS[[#This Row],[Comisión 10%]]-VENTAS[[#This Row],[Costo SIN Comision]]</f>
        <v>-2.2</v>
      </c>
      <c r="M1787" s="52" t="s">
        <v>1707</v>
      </c>
      <c r="N1787" s="53" t="s">
        <v>1859</v>
      </c>
    </row>
    <row r="1788" s="4" customFormat="1" ht="20" customHeight="1" spans="1:14">
      <c r="A1788" s="50">
        <v>45568</v>
      </c>
      <c r="B1788" s="51" t="s">
        <v>1707</v>
      </c>
      <c r="C1788" s="51" t="s">
        <v>1707</v>
      </c>
      <c r="D1788" s="51" t="s">
        <v>1848</v>
      </c>
      <c r="E1788" s="51" t="s">
        <v>1860</v>
      </c>
      <c r="F1788" s="15" t="str">
        <f ca="1"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 ca="1">VENTAS[[#This Row],[Total]]-VENTAS[[#This Row],[Comisión 10%]]-VENTAS[[#This Row],[Costo SIN Comision]]</f>
        <v>-4</v>
      </c>
      <c r="M1788" s="52" t="s">
        <v>1707</v>
      </c>
      <c r="N1788" s="53" t="s">
        <v>1861</v>
      </c>
    </row>
    <row r="1789" s="4" customFormat="1" ht="20" customHeight="1" spans="1:14">
      <c r="A1789" s="50">
        <v>45569</v>
      </c>
      <c r="B1789" s="51" t="s">
        <v>1707</v>
      </c>
      <c r="C1789" s="51" t="s">
        <v>1707</v>
      </c>
      <c r="D1789" s="51" t="s">
        <v>1707</v>
      </c>
      <c r="E1789" s="51" t="s">
        <v>1862</v>
      </c>
      <c r="F1789" s="15" t="str">
        <f ca="1"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 ca="1">VENTAS[[#This Row],[Total]]-VENTAS[[#This Row],[Comisión 10%]]-VENTAS[[#This Row],[Costo SIN Comision]]</f>
        <v>-0.7</v>
      </c>
      <c r="M1789" s="52" t="s">
        <v>1707</v>
      </c>
      <c r="N1789" s="53" t="s">
        <v>1863</v>
      </c>
    </row>
    <row r="1790" s="4" customFormat="1" ht="20" customHeight="1" spans="1:14">
      <c r="A1790" s="50">
        <v>45569</v>
      </c>
      <c r="B1790" s="51" t="s">
        <v>1707</v>
      </c>
      <c r="C1790" s="51" t="s">
        <v>1707</v>
      </c>
      <c r="D1790" s="51" t="s">
        <v>1707</v>
      </c>
      <c r="E1790" s="51" t="s">
        <v>1862</v>
      </c>
      <c r="F1790" s="15" t="str">
        <f ca="1"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 ca="1">VENTAS[[#This Row],[Total]]-VENTAS[[#This Row],[Comisión 10%]]-VENTAS[[#This Row],[Costo SIN Comision]]</f>
        <v>-0.7</v>
      </c>
      <c r="M1790" s="52" t="s">
        <v>1707</v>
      </c>
      <c r="N1790" s="53" t="s">
        <v>1864</v>
      </c>
    </row>
    <row r="1791" s="4" customFormat="1" ht="20" customHeight="1" spans="1:14">
      <c r="A1791" s="50">
        <v>45569</v>
      </c>
      <c r="B1791" s="51" t="s">
        <v>1707</v>
      </c>
      <c r="C1791" s="51" t="s">
        <v>1707</v>
      </c>
      <c r="D1791" s="51" t="s">
        <v>610</v>
      </c>
      <c r="E1791" s="51" t="s">
        <v>1862</v>
      </c>
      <c r="F1791" s="15" t="str">
        <f ca="1"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 ca="1">VENTAS[[#This Row],[Total]]-VENTAS[[#This Row],[Comisión 10%]]-VENTAS[[#This Row],[Costo SIN Comision]]</f>
        <v>-0.7</v>
      </c>
      <c r="M1791" s="52" t="s">
        <v>1707</v>
      </c>
      <c r="N1791" s="53" t="s">
        <v>1865</v>
      </c>
    </row>
    <row r="1792" s="4" customFormat="1" ht="20" customHeight="1" spans="1:14">
      <c r="A1792" s="50">
        <v>45570</v>
      </c>
      <c r="B1792" s="51" t="s">
        <v>1707</v>
      </c>
      <c r="C1792" s="51" t="s">
        <v>1707</v>
      </c>
      <c r="D1792" s="51" t="s">
        <v>610</v>
      </c>
      <c r="E1792" s="51" t="s">
        <v>1866</v>
      </c>
      <c r="F1792" s="15" t="str">
        <f ca="1"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 ca="1">VENTAS[[#This Row],[Total]]-VENTAS[[#This Row],[Comisión 10%]]-VENTAS[[#This Row],[Costo SIN Comision]]</f>
        <v>-0.5</v>
      </c>
      <c r="M1792" s="52" t="s">
        <v>1707</v>
      </c>
      <c r="N1792" s="53" t="s">
        <v>1867</v>
      </c>
    </row>
    <row r="1793" s="4" customFormat="1" ht="20" customHeight="1" spans="1:14">
      <c r="A1793" s="50">
        <v>45570</v>
      </c>
      <c r="B1793" s="51" t="s">
        <v>1707</v>
      </c>
      <c r="C1793" s="51" t="s">
        <v>1707</v>
      </c>
      <c r="D1793" s="51" t="s">
        <v>610</v>
      </c>
      <c r="E1793" s="51" t="s">
        <v>1868</v>
      </c>
      <c r="F1793" s="15" t="str">
        <f ca="1"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 ca="1">VENTAS[[#This Row],[Total]]-VENTAS[[#This Row],[Comisión 10%]]-VENTAS[[#This Row],[Costo SIN Comision]]</f>
        <v>-2.2</v>
      </c>
      <c r="M1793" s="52" t="s">
        <v>1707</v>
      </c>
      <c r="N1793" s="53" t="s">
        <v>1869</v>
      </c>
    </row>
    <row r="1794" s="4" customFormat="1" ht="20" customHeight="1" spans="1:14">
      <c r="A1794" s="50">
        <v>45570</v>
      </c>
      <c r="B1794" s="51" t="s">
        <v>1707</v>
      </c>
      <c r="C1794" s="51" t="s">
        <v>1707</v>
      </c>
      <c r="D1794" s="51" t="s">
        <v>1707</v>
      </c>
      <c r="E1794" s="51" t="s">
        <v>1870</v>
      </c>
      <c r="F1794" s="15" t="str">
        <f ca="1"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 ca="1">VENTAS[[#This Row],[Total]]-VENTAS[[#This Row],[Comisión 10%]]-VENTAS[[#This Row],[Costo SIN Comision]]</f>
        <v>-1.5</v>
      </c>
      <c r="M1794" s="52" t="s">
        <v>1707</v>
      </c>
      <c r="N1794" s="53" t="s">
        <v>1871</v>
      </c>
    </row>
    <row r="1795" s="4" customFormat="1" ht="20" customHeight="1" spans="1:14">
      <c r="A1795" s="50">
        <v>45570</v>
      </c>
      <c r="B1795" s="51" t="s">
        <v>1707</v>
      </c>
      <c r="C1795" s="51" t="s">
        <v>1707</v>
      </c>
      <c r="D1795" s="51" t="s">
        <v>1707</v>
      </c>
      <c r="E1795" s="51" t="s">
        <v>1872</v>
      </c>
      <c r="F1795" s="15" t="str">
        <f ca="1"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 ca="1">VENTAS[[#This Row],[Total]]-VENTAS[[#This Row],[Comisión 10%]]-VENTAS[[#This Row],[Costo SIN Comision]]</f>
        <v>-0.4</v>
      </c>
      <c r="M1795" s="52" t="s">
        <v>1707</v>
      </c>
      <c r="N1795" s="53" t="s">
        <v>1873</v>
      </c>
    </row>
    <row r="1796" s="4" customFormat="1" ht="20" customHeight="1" spans="1:14">
      <c r="A1796" s="50">
        <v>45570</v>
      </c>
      <c r="B1796" s="51" t="s">
        <v>1707</v>
      </c>
      <c r="C1796" s="51" t="s">
        <v>1707</v>
      </c>
      <c r="D1796" s="51" t="s">
        <v>1707</v>
      </c>
      <c r="E1796" s="51" t="s">
        <v>1874</v>
      </c>
      <c r="F1796" s="15" t="str">
        <f ca="1"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 ca="1">VENTAS[[#This Row],[Total]]-VENTAS[[#This Row],[Comisión 10%]]-VENTAS[[#This Row],[Costo SIN Comision]]</f>
        <v>-4.5</v>
      </c>
      <c r="M1796" s="52" t="s">
        <v>1707</v>
      </c>
      <c r="N1796" s="53" t="s">
        <v>1875</v>
      </c>
    </row>
    <row r="1797" s="4" customFormat="1" ht="20" customHeight="1" spans="1:14">
      <c r="A1797" s="50">
        <v>45570</v>
      </c>
      <c r="B1797" s="51" t="s">
        <v>1707</v>
      </c>
      <c r="C1797" s="51" t="s">
        <v>1707</v>
      </c>
      <c r="D1797" s="51" t="s">
        <v>1707</v>
      </c>
      <c r="E1797" s="51" t="s">
        <v>1876</v>
      </c>
      <c r="F1797" s="15" t="str">
        <f ca="1"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 ca="1">VENTAS[[#This Row],[Total]]-VENTAS[[#This Row],[Comisión 10%]]-VENTAS[[#This Row],[Costo SIN Comision]]</f>
        <v>-0.45</v>
      </c>
      <c r="M1797" s="52" t="s">
        <v>1707</v>
      </c>
      <c r="N1797" s="53" t="s">
        <v>1877</v>
      </c>
    </row>
    <row r="1798" s="4" customFormat="1" ht="20" customHeight="1" spans="1:14">
      <c r="A1798" s="50">
        <v>45570</v>
      </c>
      <c r="B1798" s="51" t="s">
        <v>1707</v>
      </c>
      <c r="C1798" s="51" t="s">
        <v>1707</v>
      </c>
      <c r="D1798" s="51" t="s">
        <v>1707</v>
      </c>
      <c r="E1798" s="51" t="s">
        <v>1878</v>
      </c>
      <c r="F1798" s="15" t="str">
        <f ca="1"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 ca="1">VENTAS[[#This Row],[Total]]-VENTAS[[#This Row],[Comisión 10%]]-VENTAS[[#This Row],[Costo SIN Comision]]</f>
        <v>-2.5</v>
      </c>
      <c r="M1798" s="52" t="s">
        <v>1707</v>
      </c>
      <c r="N1798" s="53" t="s">
        <v>1879</v>
      </c>
    </row>
    <row r="1799" s="4" customFormat="1" ht="20" customHeight="1" spans="1:14">
      <c r="A1799" s="50">
        <v>45570</v>
      </c>
      <c r="B1799" s="51" t="s">
        <v>1707</v>
      </c>
      <c r="C1799" s="51" t="s">
        <v>1707</v>
      </c>
      <c r="D1799" s="51" t="s">
        <v>1707</v>
      </c>
      <c r="E1799" s="51" t="s">
        <v>1880</v>
      </c>
      <c r="F1799" s="15" t="str">
        <f ca="1"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 ca="1">VENTAS[[#This Row],[Total]]-VENTAS[[#This Row],[Comisión 10%]]-VENTAS[[#This Row],[Costo SIN Comision]]</f>
        <v>-0.4</v>
      </c>
      <c r="M1799" s="52" t="s">
        <v>1707</v>
      </c>
      <c r="N1799" s="53" t="s">
        <v>1881</v>
      </c>
    </row>
    <row r="1800" s="4" customFormat="1" ht="20" customHeight="1" spans="1:14">
      <c r="A1800" s="50">
        <v>45570</v>
      </c>
      <c r="B1800" s="51" t="s">
        <v>1707</v>
      </c>
      <c r="C1800" s="51" t="s">
        <v>1707</v>
      </c>
      <c r="D1800" s="51" t="s">
        <v>1707</v>
      </c>
      <c r="E1800" s="51" t="s">
        <v>1868</v>
      </c>
      <c r="F1800" s="15" t="str">
        <f ca="1"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 ca="1">VENTAS[[#This Row],[Total]]-VENTAS[[#This Row],[Comisión 10%]]-VENTAS[[#This Row],[Costo SIN Comision]]</f>
        <v>-2.2</v>
      </c>
      <c r="M1800" s="52" t="s">
        <v>1707</v>
      </c>
      <c r="N1800" s="53" t="s">
        <v>1882</v>
      </c>
    </row>
    <row r="1801" s="4" customFormat="1" ht="20" customHeight="1" spans="1:14">
      <c r="A1801" s="50">
        <v>45570</v>
      </c>
      <c r="B1801" s="51" t="s">
        <v>1707</v>
      </c>
      <c r="C1801" s="51" t="s">
        <v>1707</v>
      </c>
      <c r="D1801" s="51" t="s">
        <v>1707</v>
      </c>
      <c r="E1801" s="51" t="s">
        <v>1883</v>
      </c>
      <c r="F1801" s="15" t="str">
        <f ca="1"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 ca="1">VENTAS[[#This Row],[Total]]-VENTAS[[#This Row],[Comisión 10%]]-VENTAS[[#This Row],[Costo SIN Comision]]</f>
        <v>-2</v>
      </c>
      <c r="M1801" s="52" t="s">
        <v>1707</v>
      </c>
      <c r="N1801" s="53" t="s">
        <v>1884</v>
      </c>
    </row>
    <row r="1802" s="4" customFormat="1" ht="20" customHeight="1" spans="1:14">
      <c r="A1802" s="50">
        <v>45570</v>
      </c>
      <c r="B1802" s="51" t="s">
        <v>1707</v>
      </c>
      <c r="C1802" s="51" t="s">
        <v>1707</v>
      </c>
      <c r="D1802" s="51" t="s">
        <v>1707</v>
      </c>
      <c r="E1802" s="51" t="s">
        <v>1885</v>
      </c>
      <c r="F1802" s="15" t="str">
        <f ca="1"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 ca="1">VENTAS[[#This Row],[Total]]-VENTAS[[#This Row],[Comisión 10%]]-VENTAS[[#This Row],[Costo SIN Comision]]</f>
        <v>-1</v>
      </c>
      <c r="M1802" s="52" t="s">
        <v>1707</v>
      </c>
      <c r="N1802" s="53" t="s">
        <v>1886</v>
      </c>
    </row>
    <row r="1803" s="4" customFormat="1" ht="20" customHeight="1" spans="1:14">
      <c r="A1803" s="50">
        <v>45570</v>
      </c>
      <c r="B1803" s="51" t="s">
        <v>1707</v>
      </c>
      <c r="C1803" s="51" t="s">
        <v>1707</v>
      </c>
      <c r="D1803" s="51" t="s">
        <v>1707</v>
      </c>
      <c r="E1803" s="51" t="s">
        <v>1887</v>
      </c>
      <c r="F1803" s="15" t="str">
        <f ca="1"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 ca="1">VENTAS[[#This Row],[Total]]-VENTAS[[#This Row],[Comisión 10%]]-VENTAS[[#This Row],[Costo SIN Comision]]</f>
        <v>-0.5</v>
      </c>
      <c r="M1803" s="52" t="s">
        <v>1707</v>
      </c>
      <c r="N1803" s="53" t="s">
        <v>1888</v>
      </c>
    </row>
    <row r="1804" s="4" customFormat="1" ht="20" customHeight="1" spans="1:14">
      <c r="A1804" s="50">
        <v>45570</v>
      </c>
      <c r="B1804" s="51" t="s">
        <v>1707</v>
      </c>
      <c r="C1804" s="51" t="s">
        <v>1707</v>
      </c>
      <c r="D1804" s="51" t="s">
        <v>1707</v>
      </c>
      <c r="E1804" s="51" t="s">
        <v>1866</v>
      </c>
      <c r="F1804" s="15" t="str">
        <f ca="1"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 ca="1">VENTAS[[#This Row],[Total]]-VENTAS[[#This Row],[Comisión 10%]]-VENTAS[[#This Row],[Costo SIN Comision]]</f>
        <v>-0.5</v>
      </c>
      <c r="M1804" s="52" t="s">
        <v>1707</v>
      </c>
      <c r="N1804" s="53" t="s">
        <v>1889</v>
      </c>
    </row>
    <row r="1805" s="4" customFormat="1" ht="20" customHeight="1" spans="1:14">
      <c r="A1805" s="50">
        <v>45570</v>
      </c>
      <c r="B1805" s="51" t="s">
        <v>1707</v>
      </c>
      <c r="C1805" s="51" t="s">
        <v>1707</v>
      </c>
      <c r="D1805" s="51" t="s">
        <v>1707</v>
      </c>
      <c r="E1805" s="51" t="s">
        <v>1866</v>
      </c>
      <c r="F1805" s="15" t="str">
        <f ca="1"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 ca="1">VENTAS[[#This Row],[Total]]-VENTAS[[#This Row],[Comisión 10%]]-VENTAS[[#This Row],[Costo SIN Comision]]</f>
        <v>-0.5</v>
      </c>
      <c r="M1805" s="52" t="s">
        <v>1707</v>
      </c>
      <c r="N1805" s="53" t="s">
        <v>1890</v>
      </c>
    </row>
    <row r="1806" s="4" customFormat="1" ht="20" customHeight="1" spans="1:14">
      <c r="A1806" s="50">
        <v>45571</v>
      </c>
      <c r="B1806" s="51" t="s">
        <v>1707</v>
      </c>
      <c r="C1806" s="51" t="s">
        <v>1707</v>
      </c>
      <c r="D1806" s="51" t="s">
        <v>1707</v>
      </c>
      <c r="E1806" s="51" t="s">
        <v>1891</v>
      </c>
      <c r="F1806" s="15" t="str">
        <f ca="1"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 ca="1">VENTAS[[#This Row],[Total]]-VENTAS[[#This Row],[Comisión 10%]]-VENTAS[[#This Row],[Costo SIN Comision]]</f>
        <v>-1.2</v>
      </c>
      <c r="M1806" s="52" t="s">
        <v>1707</v>
      </c>
      <c r="N1806" s="53" t="s">
        <v>1892</v>
      </c>
    </row>
    <row r="1807" s="4" customFormat="1" ht="20" customHeight="1" spans="1:14">
      <c r="A1807" s="50">
        <v>45571</v>
      </c>
      <c r="B1807" s="51" t="s">
        <v>1707</v>
      </c>
      <c r="C1807" s="51" t="s">
        <v>1707</v>
      </c>
      <c r="D1807" s="51" t="s">
        <v>1064</v>
      </c>
      <c r="E1807" s="51" t="s">
        <v>1664</v>
      </c>
      <c r="F1807" s="15" t="str">
        <f ca="1"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 ca="1">VENTAS[[#This Row],[Total]]-VENTAS[[#This Row],[Comisión 10%]]-VENTAS[[#This Row],[Costo SIN Comision]]</f>
        <v>-1.5</v>
      </c>
      <c r="M1807" s="52" t="s">
        <v>1707</v>
      </c>
      <c r="N1807" s="53" t="s">
        <v>1893</v>
      </c>
    </row>
    <row r="1808" s="4" customFormat="1" ht="20" customHeight="1" spans="1:14">
      <c r="A1808" s="50">
        <v>45572</v>
      </c>
      <c r="B1808" s="51" t="s">
        <v>1707</v>
      </c>
      <c r="C1808" s="51" t="s">
        <v>1707</v>
      </c>
      <c r="D1808" s="51" t="s">
        <v>1064</v>
      </c>
      <c r="E1808" s="51" t="s">
        <v>1555</v>
      </c>
      <c r="F1808" s="15" t="str">
        <f ca="1"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 ca="1">VENTAS[[#This Row],[Total]]-VENTAS[[#This Row],[Comisión 10%]]-VENTAS[[#This Row],[Costo SIN Comision]]</f>
        <v>-2.5</v>
      </c>
      <c r="M1808" s="52" t="s">
        <v>1707</v>
      </c>
      <c r="N1808" s="53" t="s">
        <v>1894</v>
      </c>
    </row>
    <row r="1809" s="4" customFormat="1" ht="20" customHeight="1" spans="1:14">
      <c r="A1809" s="50">
        <v>45572</v>
      </c>
      <c r="B1809" s="51" t="s">
        <v>1707</v>
      </c>
      <c r="C1809" s="51" t="s">
        <v>1707</v>
      </c>
      <c r="D1809" s="51" t="s">
        <v>1064</v>
      </c>
      <c r="E1809" s="51" t="s">
        <v>1618</v>
      </c>
      <c r="F1809" s="15" t="str">
        <f ca="1"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 ca="1">VENTAS[[#This Row],[Total]]-VENTAS[[#This Row],[Comisión 10%]]-VENTAS[[#This Row],[Costo SIN Comision]]</f>
        <v>-4</v>
      </c>
      <c r="M1809" s="52" t="s">
        <v>1707</v>
      </c>
      <c r="N1809" s="53" t="s">
        <v>1895</v>
      </c>
    </row>
    <row r="1810" s="4" customFormat="1" ht="20" customHeight="1" spans="1:14">
      <c r="A1810" s="50">
        <v>45572</v>
      </c>
      <c r="B1810" s="51" t="s">
        <v>1707</v>
      </c>
      <c r="C1810" s="51" t="s">
        <v>1707</v>
      </c>
      <c r="D1810" s="51" t="s">
        <v>913</v>
      </c>
      <c r="E1810" s="51" t="s">
        <v>1638</v>
      </c>
      <c r="F1810" s="15" t="str">
        <f ca="1"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 ca="1">VENTAS[[#This Row],[Total]]-VENTAS[[#This Row],[Comisión 10%]]-VENTAS[[#This Row],[Costo SIN Comision]]</f>
        <v>-3</v>
      </c>
      <c r="M1810" s="52" t="s">
        <v>1707</v>
      </c>
      <c r="N1810" s="53" t="s">
        <v>1896</v>
      </c>
    </row>
    <row r="1811" s="4" customFormat="1" ht="20" customHeight="1" spans="1:14">
      <c r="A1811" s="50">
        <v>45572</v>
      </c>
      <c r="B1811" s="51" t="s">
        <v>1707</v>
      </c>
      <c r="C1811" s="51" t="s">
        <v>1707</v>
      </c>
      <c r="D1811" s="51" t="s">
        <v>1897</v>
      </c>
      <c r="E1811" s="51" t="s">
        <v>1854</v>
      </c>
      <c r="F1811" s="15" t="str">
        <f ca="1">IFERROR(VLOOKUP(VENTAS[[#This Row],[Código del producto Vendido]],STOCK[],5,FALSE),"-")</f>
        <v>-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1" s="16">
        <f ca="1">VENTAS[[#This Row],[Total]]-VENTAS[[#This Row],[Comisión 10%]]-VENTAS[[#This Row],[Costo SIN Comision]]</f>
        <v>-3.5</v>
      </c>
      <c r="M1811" s="52" t="s">
        <v>1707</v>
      </c>
      <c r="N1811" s="53" t="s">
        <v>1898</v>
      </c>
    </row>
    <row r="1812" s="4" customFormat="1" ht="20" customHeight="1" spans="1:14">
      <c r="A1812" s="50">
        <v>45572</v>
      </c>
      <c r="B1812" s="51" t="s">
        <v>1707</v>
      </c>
      <c r="C1812" s="51" t="s">
        <v>1707</v>
      </c>
      <c r="D1812" s="51" t="s">
        <v>800</v>
      </c>
      <c r="E1812" s="51" t="s">
        <v>962</v>
      </c>
      <c r="F1812" s="15" t="str">
        <f ca="1"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 ca="1">VENTAS[[#This Row],[Total]]-VENTAS[[#This Row],[Comisión 10%]]-VENTAS[[#This Row],[Costo SIN Comision]]</f>
        <v>-2.5</v>
      </c>
      <c r="M1812" s="52" t="s">
        <v>1707</v>
      </c>
      <c r="N1812" s="53" t="s">
        <v>1899</v>
      </c>
    </row>
    <row r="1813" s="4" customFormat="1" ht="20" customHeight="1" spans="1:14">
      <c r="A1813" s="50">
        <v>45572</v>
      </c>
      <c r="B1813" s="51" t="s">
        <v>1707</v>
      </c>
      <c r="C1813" s="51" t="s">
        <v>1707</v>
      </c>
      <c r="D1813" s="51" t="s">
        <v>279</v>
      </c>
      <c r="E1813" s="51" t="s">
        <v>520</v>
      </c>
      <c r="F1813" s="15" t="str">
        <f ca="1">IFERROR(VLOOKUP(VENTAS[[#This Row],[Código del producto Vendido]],STOCK[],5,FALSE),"-")</f>
        <v>-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13" s="16">
        <f ca="1">VENTAS[[#This Row],[Total]]-VENTAS[[#This Row],[Comisión 10%]]-VENTAS[[#This Row],[Costo SIN Comision]]</f>
        <v>-0.5</v>
      </c>
      <c r="M1813" s="52" t="s">
        <v>1707</v>
      </c>
      <c r="N1813" s="53" t="s">
        <v>1900</v>
      </c>
    </row>
    <row r="1814" s="4" customFormat="1" ht="20" customHeight="1" spans="1:14">
      <c r="A1814" s="50">
        <v>45572</v>
      </c>
      <c r="B1814" s="51" t="s">
        <v>1707</v>
      </c>
      <c r="C1814" s="51" t="s">
        <v>1707</v>
      </c>
      <c r="D1814" s="51" t="s">
        <v>279</v>
      </c>
      <c r="E1814" s="51" t="s">
        <v>1640</v>
      </c>
      <c r="F1814" s="15" t="str">
        <f ca="1"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 ca="1">VENTAS[[#This Row],[Total]]-VENTAS[[#This Row],[Comisión 10%]]-VENTAS[[#This Row],[Costo SIN Comision]]</f>
        <v>-2.2</v>
      </c>
      <c r="M1814" s="52" t="s">
        <v>1707</v>
      </c>
      <c r="N1814" s="53" t="s">
        <v>1901</v>
      </c>
    </row>
    <row r="1815" s="4" customFormat="1" ht="20" customHeight="1" spans="1:14">
      <c r="A1815" s="50">
        <v>45572</v>
      </c>
      <c r="B1815" s="51" t="s">
        <v>1707</v>
      </c>
      <c r="C1815" s="51" t="s">
        <v>1707</v>
      </c>
      <c r="D1815" s="51" t="s">
        <v>279</v>
      </c>
      <c r="E1815" s="51" t="s">
        <v>1630</v>
      </c>
      <c r="F1815" s="15" t="str">
        <f ca="1"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 ca="1">VENTAS[[#This Row],[Total]]-VENTAS[[#This Row],[Comisión 10%]]-VENTAS[[#This Row],[Costo SIN Comision]]</f>
        <v>0</v>
      </c>
      <c r="M1815" s="52" t="s">
        <v>1707</v>
      </c>
      <c r="N1815" s="53" t="s">
        <v>1902</v>
      </c>
    </row>
    <row r="1816" s="4" customFormat="1" ht="20" customHeight="1" spans="1:14">
      <c r="A1816" s="50">
        <v>45572</v>
      </c>
      <c r="B1816" s="51" t="s">
        <v>1707</v>
      </c>
      <c r="C1816" s="51" t="s">
        <v>1707</v>
      </c>
      <c r="D1816" s="51" t="s">
        <v>279</v>
      </c>
      <c r="E1816" s="51" t="s">
        <v>1571</v>
      </c>
      <c r="F1816" s="15" t="str">
        <f ca="1"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 ca="1">VENTAS[[#This Row],[Total]]-VENTAS[[#This Row],[Comisión 10%]]-VENTAS[[#This Row],[Costo SIN Comision]]</f>
        <v>0</v>
      </c>
      <c r="M1816" s="52" t="s">
        <v>1707</v>
      </c>
      <c r="N1816" s="53" t="s">
        <v>1903</v>
      </c>
    </row>
    <row r="1817" s="4" customFormat="1" ht="20" customHeight="1" spans="1:14">
      <c r="A1817" s="50">
        <v>45572</v>
      </c>
      <c r="B1817" s="51" t="s">
        <v>1707</v>
      </c>
      <c r="C1817" s="51" t="s">
        <v>1707</v>
      </c>
      <c r="D1817" s="51" t="s">
        <v>1045</v>
      </c>
      <c r="E1817" s="51" t="s">
        <v>1639</v>
      </c>
      <c r="F1817" s="15" t="str">
        <f ca="1"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 ca="1">VENTAS[[#This Row],[Total]]-VENTAS[[#This Row],[Comisión 10%]]-VENTAS[[#This Row],[Costo SIN Comision]]</f>
        <v>-3</v>
      </c>
      <c r="M1817" s="52" t="s">
        <v>1707</v>
      </c>
      <c r="N1817" s="53" t="s">
        <v>1904</v>
      </c>
    </row>
    <row r="1818" s="4" customFormat="1" ht="20" customHeight="1" spans="1:14">
      <c r="A1818" s="50">
        <v>45572</v>
      </c>
      <c r="B1818" s="51" t="s">
        <v>1707</v>
      </c>
      <c r="C1818" s="51" t="s">
        <v>1707</v>
      </c>
      <c r="D1818" s="51" t="s">
        <v>1045</v>
      </c>
      <c r="E1818" s="51" t="s">
        <v>1651</v>
      </c>
      <c r="F1818" s="15" t="str">
        <f ca="1"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 ca="1">VENTAS[[#This Row],[Total]]-VENTAS[[#This Row],[Comisión 10%]]-VENTAS[[#This Row],[Costo SIN Comision]]</f>
        <v>-2</v>
      </c>
      <c r="M1818" s="52" t="s">
        <v>1707</v>
      </c>
      <c r="N1818" s="53" t="s">
        <v>1905</v>
      </c>
    </row>
    <row r="1819" s="4" customFormat="1" ht="20" customHeight="1" spans="1:14">
      <c r="A1819" s="50">
        <v>45572</v>
      </c>
      <c r="B1819" s="51" t="s">
        <v>1707</v>
      </c>
      <c r="C1819" s="51" t="s">
        <v>1707</v>
      </c>
      <c r="D1819" s="51" t="s">
        <v>1045</v>
      </c>
      <c r="E1819" s="51" t="s">
        <v>1906</v>
      </c>
      <c r="F1819" s="15" t="str">
        <f ca="1"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 ca="1">VENTAS[[#This Row],[Total]]-VENTAS[[#This Row],[Comisión 10%]]-VENTAS[[#This Row],[Costo SIN Comision]]</f>
        <v>-3</v>
      </c>
      <c r="M1819" s="52" t="s">
        <v>1707</v>
      </c>
      <c r="N1819" s="53" t="s">
        <v>1907</v>
      </c>
    </row>
    <row r="1820" s="4" customFormat="1" ht="20" customHeight="1" spans="1:14">
      <c r="A1820" s="50">
        <v>45572</v>
      </c>
      <c r="B1820" s="51" t="s">
        <v>1707</v>
      </c>
      <c r="C1820" s="51" t="s">
        <v>1707</v>
      </c>
      <c r="D1820" s="51" t="s">
        <v>1045</v>
      </c>
      <c r="E1820" s="51" t="s">
        <v>1633</v>
      </c>
      <c r="F1820" s="15" t="str">
        <f ca="1"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 ca="1">VENTAS[[#This Row],[Total]]-VENTAS[[#This Row],[Comisión 10%]]-VENTAS[[#This Row],[Costo SIN Comision]]</f>
        <v>-2</v>
      </c>
      <c r="M1820" s="52" t="s">
        <v>1707</v>
      </c>
      <c r="N1820" s="53" t="s">
        <v>1908</v>
      </c>
    </row>
    <row r="1821" s="4" customFormat="1" ht="20" customHeight="1" spans="1:14">
      <c r="A1821" s="50">
        <v>45572</v>
      </c>
      <c r="B1821" s="51" t="s">
        <v>1707</v>
      </c>
      <c r="C1821" s="51" t="s">
        <v>1707</v>
      </c>
      <c r="D1821" s="51" t="s">
        <v>1045</v>
      </c>
      <c r="E1821" s="51" t="s">
        <v>1561</v>
      </c>
      <c r="F1821" s="15" t="str">
        <f ca="1"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 ca="1">VENTAS[[#This Row],[Total]]-VENTAS[[#This Row],[Comisión 10%]]-VENTAS[[#This Row],[Costo SIN Comision]]</f>
        <v>-4</v>
      </c>
      <c r="M1821" s="52" t="s">
        <v>1707</v>
      </c>
      <c r="N1821" s="53" t="s">
        <v>1909</v>
      </c>
    </row>
    <row r="1822" s="4" customFormat="1" ht="20" customHeight="1" spans="1:14">
      <c r="A1822" s="50">
        <v>45572</v>
      </c>
      <c r="B1822" s="51" t="s">
        <v>1707</v>
      </c>
      <c r="C1822" s="51" t="s">
        <v>1707</v>
      </c>
      <c r="D1822" s="51" t="s">
        <v>1045</v>
      </c>
      <c r="E1822" s="51" t="s">
        <v>1910</v>
      </c>
      <c r="F1822" s="15" t="str">
        <f ca="1"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 ca="1">VENTAS[[#This Row],[Total]]-VENTAS[[#This Row],[Comisión 10%]]-VENTAS[[#This Row],[Costo SIN Comision]]</f>
        <v>-3</v>
      </c>
      <c r="M1822" s="52" t="s">
        <v>1707</v>
      </c>
      <c r="N1822" s="53" t="s">
        <v>1911</v>
      </c>
    </row>
    <row r="1823" s="4" customFormat="1" ht="20" customHeight="1" spans="1:14">
      <c r="A1823" s="50">
        <v>45572</v>
      </c>
      <c r="B1823" s="51" t="s">
        <v>1707</v>
      </c>
      <c r="C1823" s="51" t="s">
        <v>1707</v>
      </c>
      <c r="D1823" s="51" t="s">
        <v>1045</v>
      </c>
      <c r="E1823" s="51" t="s">
        <v>1628</v>
      </c>
      <c r="F1823" s="15" t="str">
        <f ca="1"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 ca="1">VENTAS[[#This Row],[Total]]-VENTAS[[#This Row],[Comisión 10%]]-VENTAS[[#This Row],[Costo SIN Comision]]</f>
        <v>-2.5</v>
      </c>
      <c r="M1823" s="52" t="s">
        <v>1707</v>
      </c>
      <c r="N1823" s="53" t="s">
        <v>1912</v>
      </c>
    </row>
    <row r="1824" s="4" customFormat="1" ht="20" customHeight="1" spans="1:14">
      <c r="A1824" s="50">
        <v>45572</v>
      </c>
      <c r="B1824" s="51" t="s">
        <v>1707</v>
      </c>
      <c r="C1824" s="51" t="s">
        <v>1707</v>
      </c>
      <c r="D1824" s="51" t="s">
        <v>1595</v>
      </c>
      <c r="E1824" s="51" t="s">
        <v>1580</v>
      </c>
      <c r="F1824" s="15" t="str">
        <f ca="1"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 ca="1">VENTAS[[#This Row],[Total]]-VENTAS[[#This Row],[Comisión 10%]]-VENTAS[[#This Row],[Costo SIN Comision]]</f>
        <v>-3</v>
      </c>
      <c r="M1824" s="52" t="s">
        <v>1707</v>
      </c>
      <c r="N1824" s="53" t="s">
        <v>1913</v>
      </c>
    </row>
    <row r="1825" s="4" customFormat="1" ht="20" customHeight="1" spans="1:14">
      <c r="A1825" s="50">
        <v>45572</v>
      </c>
      <c r="B1825" s="51" t="s">
        <v>1707</v>
      </c>
      <c r="C1825" s="51" t="s">
        <v>1707</v>
      </c>
      <c r="D1825" s="51" t="s">
        <v>1182</v>
      </c>
      <c r="E1825" s="51" t="s">
        <v>1546</v>
      </c>
      <c r="F1825" s="15" t="str">
        <f ca="1"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 ca="1">VENTAS[[#This Row],[Total]]-VENTAS[[#This Row],[Comisión 10%]]-VENTAS[[#This Row],[Costo SIN Comision]]</f>
        <v>-2.5</v>
      </c>
      <c r="M1825" s="52" t="s">
        <v>1707</v>
      </c>
      <c r="N1825" s="53" t="s">
        <v>1914</v>
      </c>
    </row>
    <row r="1826" s="4" customFormat="1" ht="20" customHeight="1" spans="1:14">
      <c r="A1826" s="50">
        <v>45572</v>
      </c>
      <c r="B1826" s="51" t="s">
        <v>1707</v>
      </c>
      <c r="C1826" s="51" t="s">
        <v>1707</v>
      </c>
      <c r="D1826" s="51" t="s">
        <v>1606</v>
      </c>
      <c r="E1826" s="51" t="s">
        <v>1583</v>
      </c>
      <c r="F1826" s="15" t="str">
        <f ca="1"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 ca="1">VENTAS[[#This Row],[Total]]-VENTAS[[#This Row],[Comisión 10%]]-VENTAS[[#This Row],[Costo SIN Comision]]</f>
        <v>-2</v>
      </c>
      <c r="M1826" s="52" t="s">
        <v>1707</v>
      </c>
      <c r="N1826" s="53" t="s">
        <v>1915</v>
      </c>
    </row>
    <row r="1827" s="4" customFormat="1" ht="20" customHeight="1" spans="1:14">
      <c r="A1827" s="50">
        <v>45572</v>
      </c>
      <c r="B1827" s="51" t="s">
        <v>1707</v>
      </c>
      <c r="C1827" s="51" t="s">
        <v>1707</v>
      </c>
      <c r="D1827" s="51" t="s">
        <v>1057</v>
      </c>
      <c r="E1827" s="51" t="s">
        <v>1612</v>
      </c>
      <c r="F1827" s="15" t="str">
        <f ca="1"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 ca="1">VENTAS[[#This Row],[Total]]-VENTAS[[#This Row],[Comisión 10%]]-VENTAS[[#This Row],[Costo SIN Comision]]</f>
        <v>-2.8</v>
      </c>
      <c r="M1827" s="52" t="s">
        <v>1707</v>
      </c>
      <c r="N1827" s="53" t="s">
        <v>1916</v>
      </c>
    </row>
    <row r="1828" s="4" customFormat="1" ht="20" customHeight="1" spans="1:14">
      <c r="A1828" s="50">
        <v>45572</v>
      </c>
      <c r="B1828" s="51" t="s">
        <v>1707</v>
      </c>
      <c r="C1828" s="51" t="s">
        <v>1707</v>
      </c>
      <c r="D1828" s="51" t="s">
        <v>1377</v>
      </c>
      <c r="E1828" s="51" t="s">
        <v>1652</v>
      </c>
      <c r="F1828" s="15" t="str">
        <f ca="1"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 ca="1">VENTAS[[#This Row],[Total]]-VENTAS[[#This Row],[Comisión 10%]]-VENTAS[[#This Row],[Costo SIN Comision]]</f>
        <v>-1.8</v>
      </c>
      <c r="M1828" s="52" t="s">
        <v>1707</v>
      </c>
      <c r="N1828" s="53" t="s">
        <v>1917</v>
      </c>
    </row>
    <row r="1829" s="4" customFormat="1" ht="20" customHeight="1" spans="1:14">
      <c r="A1829" s="50">
        <v>45572</v>
      </c>
      <c r="B1829" s="51" t="s">
        <v>1707</v>
      </c>
      <c r="C1829" s="51" t="s">
        <v>1707</v>
      </c>
      <c r="D1829" s="51" t="s">
        <v>1707</v>
      </c>
      <c r="E1829" s="51" t="s">
        <v>1885</v>
      </c>
      <c r="F1829" s="15" t="str">
        <f ca="1"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 ca="1">VENTAS[[#This Row],[Total]]-VENTAS[[#This Row],[Comisión 10%]]-VENTAS[[#This Row],[Costo SIN Comision]]</f>
        <v>-0.5</v>
      </c>
      <c r="M1829" s="52" t="s">
        <v>1707</v>
      </c>
      <c r="N1829" s="53" t="s">
        <v>1918</v>
      </c>
    </row>
    <row r="1830" s="4" customFormat="1" ht="20" customHeight="1" spans="1:14">
      <c r="A1830" s="50">
        <v>45572</v>
      </c>
      <c r="B1830" s="51" t="s">
        <v>1707</v>
      </c>
      <c r="C1830" s="51" t="s">
        <v>1707</v>
      </c>
      <c r="D1830" s="51" t="s">
        <v>1919</v>
      </c>
      <c r="E1830" s="51" t="s">
        <v>651</v>
      </c>
      <c r="F1830" s="15" t="str">
        <f ca="1"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 ca="1">VENTAS[[#This Row],[Total]]-VENTAS[[#This Row],[Comisión 10%]]-VENTAS[[#This Row],[Costo SIN Comision]]</f>
        <v>-1</v>
      </c>
      <c r="M1830" s="52" t="s">
        <v>1707</v>
      </c>
      <c r="N1830" s="53" t="s">
        <v>1920</v>
      </c>
    </row>
    <row r="1831" s="4" customFormat="1" ht="20" customHeight="1" spans="1:14">
      <c r="A1831" s="50">
        <v>45572</v>
      </c>
      <c r="B1831" s="51" t="s">
        <v>1707</v>
      </c>
      <c r="C1831" s="51" t="s">
        <v>1707</v>
      </c>
      <c r="D1831" s="51" t="s">
        <v>1919</v>
      </c>
      <c r="E1831" s="51" t="s">
        <v>1644</v>
      </c>
      <c r="F1831" s="15" t="str">
        <f ca="1"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 ca="1">VENTAS[[#This Row],[Total]]-VENTAS[[#This Row],[Comisión 10%]]-VENTAS[[#This Row],[Costo SIN Comision]]</f>
        <v>-1.8</v>
      </c>
      <c r="M1831" s="52" t="s">
        <v>1707</v>
      </c>
      <c r="N1831" s="53" t="s">
        <v>1921</v>
      </c>
    </row>
    <row r="1832" s="4" customFormat="1" ht="20" customHeight="1" spans="1:14">
      <c r="A1832" s="50">
        <v>45573</v>
      </c>
      <c r="B1832" s="51" t="s">
        <v>1707</v>
      </c>
      <c r="C1832" s="51" t="s">
        <v>1707</v>
      </c>
      <c r="D1832" s="51" t="s">
        <v>1517</v>
      </c>
      <c r="E1832" s="51" t="s">
        <v>1922</v>
      </c>
      <c r="F1832" s="15" t="str">
        <f ca="1"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 ca="1">VENTAS[[#This Row],[Total]]-VENTAS[[#This Row],[Comisión 10%]]-VENTAS[[#This Row],[Costo SIN Comision]]</f>
        <v>-1.6</v>
      </c>
      <c r="M1832" s="52" t="s">
        <v>1707</v>
      </c>
      <c r="N1832" s="53" t="s">
        <v>1923</v>
      </c>
    </row>
    <row r="1833" s="4" customFormat="1" ht="20" customHeight="1" spans="1:14">
      <c r="A1833" s="50">
        <v>45573</v>
      </c>
      <c r="B1833" s="51" t="s">
        <v>1707</v>
      </c>
      <c r="C1833" s="51" t="s">
        <v>1707</v>
      </c>
      <c r="D1833" s="51" t="s">
        <v>1517</v>
      </c>
      <c r="E1833" s="51" t="s">
        <v>1924</v>
      </c>
      <c r="F1833" s="15" t="str">
        <f ca="1"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 ca="1">VENTAS[[#This Row],[Total]]-VENTAS[[#This Row],[Comisión 10%]]-VENTAS[[#This Row],[Costo SIN Comision]]</f>
        <v>-1.2</v>
      </c>
      <c r="M1833" s="52" t="s">
        <v>1707</v>
      </c>
      <c r="N1833" s="53" t="s">
        <v>1925</v>
      </c>
    </row>
    <row r="1834" s="4" customFormat="1" ht="20" customHeight="1" spans="1:14">
      <c r="A1834" s="50">
        <v>45573</v>
      </c>
      <c r="B1834" s="51" t="s">
        <v>1707</v>
      </c>
      <c r="C1834" s="51" t="s">
        <v>1707</v>
      </c>
      <c r="D1834" s="51" t="s">
        <v>1707</v>
      </c>
      <c r="E1834" s="51" t="s">
        <v>1926</v>
      </c>
      <c r="F1834" s="15" t="str">
        <f ca="1">IFERROR(VLOOKUP(VENTAS[[#This Row],[Código del producto Vendido]],STOCK[],5,FALSE),"-")</f>
        <v>-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34" s="16">
        <f ca="1">VENTAS[[#This Row],[Total]]-VENTAS[[#This Row],[Comisión 10%]]-VENTAS[[#This Row],[Costo SIN Comision]]</f>
        <v>-3</v>
      </c>
      <c r="M1834" s="52" t="s">
        <v>1707</v>
      </c>
      <c r="N1834" s="53" t="s">
        <v>1927</v>
      </c>
    </row>
    <row r="1835" s="4" customFormat="1" ht="20" customHeight="1" spans="1:14">
      <c r="A1835" s="50">
        <v>45573</v>
      </c>
      <c r="B1835" s="51" t="s">
        <v>1707</v>
      </c>
      <c r="C1835" s="51" t="s">
        <v>1707</v>
      </c>
      <c r="D1835" s="51" t="s">
        <v>1377</v>
      </c>
      <c r="E1835" s="51" t="s">
        <v>1646</v>
      </c>
      <c r="F1835" s="15" t="str">
        <f ca="1"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 ca="1">VENTAS[[#This Row],[Total]]-VENTAS[[#This Row],[Comisión 10%]]-VENTAS[[#This Row],[Costo SIN Comision]]</f>
        <v>-1.5</v>
      </c>
      <c r="M1835" s="52" t="s">
        <v>1707</v>
      </c>
      <c r="N1835" s="53" t="s">
        <v>1928</v>
      </c>
    </row>
    <row r="1836" s="4" customFormat="1" ht="20" customHeight="1" spans="1:14">
      <c r="A1836" s="50">
        <v>45574</v>
      </c>
      <c r="B1836" s="51" t="s">
        <v>1707</v>
      </c>
      <c r="C1836" s="51" t="s">
        <v>1707</v>
      </c>
      <c r="D1836" s="51" t="s">
        <v>1606</v>
      </c>
      <c r="E1836" s="51" t="s">
        <v>1661</v>
      </c>
      <c r="F1836" s="15" t="str">
        <f ca="1"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 ca="1">VENTAS[[#This Row],[Total]]-VENTAS[[#This Row],[Comisión 10%]]-VENTAS[[#This Row],[Costo SIN Comision]]</f>
        <v>-2.5</v>
      </c>
      <c r="M1836" s="52" t="s">
        <v>1707</v>
      </c>
      <c r="N1836" s="53" t="s">
        <v>1929</v>
      </c>
    </row>
    <row r="1837" s="4" customFormat="1" ht="20" customHeight="1" spans="1:14">
      <c r="A1837" s="50">
        <v>45574</v>
      </c>
      <c r="B1837" s="51" t="s">
        <v>1707</v>
      </c>
      <c r="C1837" s="51" t="s">
        <v>1707</v>
      </c>
      <c r="D1837" s="51" t="s">
        <v>1783</v>
      </c>
      <c r="E1837" s="51" t="s">
        <v>1551</v>
      </c>
      <c r="F1837" s="15" t="str">
        <f ca="1"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 ca="1">VENTAS[[#This Row],[Total]]-VENTAS[[#This Row],[Comisión 10%]]-VENTAS[[#This Row],[Costo SIN Comision]]</f>
        <v>-4.4</v>
      </c>
      <c r="M1837" s="52" t="s">
        <v>1707</v>
      </c>
      <c r="N1837" s="53" t="s">
        <v>1930</v>
      </c>
    </row>
    <row r="1838" s="4" customFormat="1" ht="20" customHeight="1" spans="1:14">
      <c r="A1838" s="50">
        <v>45574</v>
      </c>
      <c r="B1838" s="51" t="s">
        <v>1707</v>
      </c>
      <c r="C1838" s="51" t="s">
        <v>1707</v>
      </c>
      <c r="D1838" s="51" t="s">
        <v>1354</v>
      </c>
      <c r="E1838" s="51" t="s">
        <v>1557</v>
      </c>
      <c r="F1838" s="15" t="str">
        <f ca="1"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 ca="1">VENTAS[[#This Row],[Total]]-VENTAS[[#This Row],[Comisión 10%]]-VENTAS[[#This Row],[Costo SIN Comision]]</f>
        <v>-2.5</v>
      </c>
      <c r="M1838" s="52" t="s">
        <v>1707</v>
      </c>
      <c r="N1838" s="53" t="s">
        <v>1931</v>
      </c>
    </row>
    <row r="1839" s="4" customFormat="1" ht="20" customHeight="1" spans="1:14">
      <c r="A1839" s="50">
        <v>45574</v>
      </c>
      <c r="B1839" s="51" t="s">
        <v>1707</v>
      </c>
      <c r="C1839" s="51" t="s">
        <v>1707</v>
      </c>
      <c r="D1839" s="51" t="s">
        <v>1064</v>
      </c>
      <c r="E1839" s="51" t="s">
        <v>1657</v>
      </c>
      <c r="F1839" s="15" t="str">
        <f ca="1"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 ca="1">VENTAS[[#This Row],[Total]]-VENTAS[[#This Row],[Comisión 10%]]-VENTAS[[#This Row],[Costo SIN Comision]]</f>
        <v>-2.5</v>
      </c>
      <c r="M1839" s="52" t="s">
        <v>1707</v>
      </c>
      <c r="N1839" s="53" t="s">
        <v>1932</v>
      </c>
    </row>
    <row r="1840" s="4" customFormat="1" ht="20" customHeight="1" spans="1:14">
      <c r="A1840" s="50">
        <v>45574</v>
      </c>
      <c r="B1840" s="51" t="s">
        <v>1707</v>
      </c>
      <c r="C1840" s="51" t="s">
        <v>1707</v>
      </c>
      <c r="D1840" s="51" t="s">
        <v>1595</v>
      </c>
      <c r="E1840" s="51" t="s">
        <v>1565</v>
      </c>
      <c r="F1840" s="15" t="str">
        <f ca="1"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 ca="1">VENTAS[[#This Row],[Total]]-VENTAS[[#This Row],[Comisión 10%]]-VENTAS[[#This Row],[Costo SIN Comision]]</f>
        <v>-2.5</v>
      </c>
      <c r="M1840" s="52" t="s">
        <v>1707</v>
      </c>
      <c r="N1840" s="53" t="s">
        <v>1933</v>
      </c>
    </row>
    <row r="1841" s="4" customFormat="1" ht="20" customHeight="1" spans="1:14">
      <c r="A1841" s="50">
        <v>45574</v>
      </c>
      <c r="B1841" s="51" t="s">
        <v>1707</v>
      </c>
      <c r="C1841" s="51" t="s">
        <v>1707</v>
      </c>
      <c r="D1841" s="51" t="s">
        <v>1182</v>
      </c>
      <c r="E1841" s="51" t="s">
        <v>1565</v>
      </c>
      <c r="F1841" s="15" t="str">
        <f ca="1"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 ca="1">VENTAS[[#This Row],[Total]]-VENTAS[[#This Row],[Comisión 10%]]-VENTAS[[#This Row],[Costo SIN Comision]]</f>
        <v>-2.5</v>
      </c>
      <c r="M1841" s="52" t="s">
        <v>1707</v>
      </c>
      <c r="N1841" s="53" t="s">
        <v>1934</v>
      </c>
    </row>
    <row r="1842" s="4" customFormat="1" ht="20" customHeight="1" spans="1:14">
      <c r="A1842" s="50">
        <v>45574</v>
      </c>
      <c r="B1842" s="51" t="s">
        <v>1707</v>
      </c>
      <c r="C1842" s="51" t="s">
        <v>1707</v>
      </c>
      <c r="D1842" s="51" t="s">
        <v>1057</v>
      </c>
      <c r="E1842" s="51" t="s">
        <v>1557</v>
      </c>
      <c r="F1842" s="15" t="str">
        <f ca="1"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 ca="1">VENTAS[[#This Row],[Total]]-VENTAS[[#This Row],[Comisión 10%]]-VENTAS[[#This Row],[Costo SIN Comision]]</f>
        <v>-2.5</v>
      </c>
      <c r="M1842" s="52" t="s">
        <v>1707</v>
      </c>
      <c r="N1842" s="53" t="s">
        <v>1935</v>
      </c>
    </row>
    <row r="1843" s="4" customFormat="1" ht="20" customHeight="1" spans="1:14">
      <c r="A1843" s="50">
        <v>45574</v>
      </c>
      <c r="B1843" s="51" t="s">
        <v>1707</v>
      </c>
      <c r="C1843" s="51" t="s">
        <v>1707</v>
      </c>
      <c r="D1843" s="51" t="s">
        <v>1107</v>
      </c>
      <c r="E1843" s="51" t="s">
        <v>1936</v>
      </c>
      <c r="F1843" s="15" t="str">
        <f ca="1"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 ca="1">VENTAS[[#This Row],[Total]]-VENTAS[[#This Row],[Comisión 10%]]-VENTAS[[#This Row],[Costo SIN Comision]]</f>
        <v>-4</v>
      </c>
      <c r="M1843" s="52" t="s">
        <v>1707</v>
      </c>
      <c r="N1843" s="53" t="s">
        <v>1937</v>
      </c>
    </row>
    <row r="1844" s="4" customFormat="1" ht="20" customHeight="1" spans="1:14">
      <c r="A1844" s="50">
        <v>45575</v>
      </c>
      <c r="B1844" s="51" t="s">
        <v>1707</v>
      </c>
      <c r="C1844" s="51" t="s">
        <v>1707</v>
      </c>
      <c r="D1844" s="51" t="s">
        <v>1354</v>
      </c>
      <c r="E1844" s="51" t="s">
        <v>1938</v>
      </c>
      <c r="F1844" s="15" t="str">
        <f ca="1">IFERROR(VLOOKUP(VENTAS[[#This Row],[Código del producto Vendido]],STOCK[],5,FALSE),"-")</f>
        <v>-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4" s="16">
        <f ca="1">VENTAS[[#This Row],[Total]]-VENTAS[[#This Row],[Comisión 10%]]-VENTAS[[#This Row],[Costo SIN Comision]]</f>
        <v>-3</v>
      </c>
      <c r="M1844" s="52" t="s">
        <v>1707</v>
      </c>
      <c r="N1844" s="53" t="s">
        <v>1939</v>
      </c>
    </row>
    <row r="1845" s="4" customFormat="1" ht="20" customHeight="1" spans="1:14">
      <c r="A1845" s="50">
        <v>45575</v>
      </c>
      <c r="B1845" s="51" t="s">
        <v>1707</v>
      </c>
      <c r="C1845" s="51" t="s">
        <v>1707</v>
      </c>
      <c r="D1845" s="51" t="s">
        <v>1064</v>
      </c>
      <c r="E1845" s="51" t="s">
        <v>1646</v>
      </c>
      <c r="F1845" s="15" t="str">
        <f ca="1"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 ca="1">VENTAS[[#This Row],[Total]]-VENTAS[[#This Row],[Comisión 10%]]-VENTAS[[#This Row],[Costo SIN Comision]]</f>
        <v>0</v>
      </c>
      <c r="M1845" s="52" t="s">
        <v>1707</v>
      </c>
      <c r="N1845" s="53" t="s">
        <v>1940</v>
      </c>
    </row>
    <row r="1846" s="4" customFormat="1" ht="20" customHeight="1" spans="1:14">
      <c r="A1846" s="50">
        <v>45575</v>
      </c>
      <c r="B1846" s="51" t="s">
        <v>1707</v>
      </c>
      <c r="C1846" s="51" t="s">
        <v>1707</v>
      </c>
      <c r="D1846" s="51" t="s">
        <v>1501</v>
      </c>
      <c r="E1846" s="51" t="s">
        <v>1660</v>
      </c>
      <c r="F1846" s="15" t="str">
        <f ca="1"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 ca="1">VENTAS[[#This Row],[Total]]-VENTAS[[#This Row],[Comisión 10%]]-VENTAS[[#This Row],[Costo SIN Comision]]</f>
        <v>0</v>
      </c>
      <c r="M1846" s="52" t="s">
        <v>1707</v>
      </c>
      <c r="N1846" s="53" t="s">
        <v>1941</v>
      </c>
    </row>
    <row r="1847" s="4" customFormat="1" ht="20" customHeight="1" spans="1:14">
      <c r="A1847" s="50">
        <v>45575</v>
      </c>
      <c r="B1847" s="51" t="s">
        <v>1707</v>
      </c>
      <c r="C1847" s="51" t="s">
        <v>1707</v>
      </c>
      <c r="D1847" s="51" t="s">
        <v>1501</v>
      </c>
      <c r="E1847" s="51" t="s">
        <v>1942</v>
      </c>
      <c r="F1847" s="15" t="str">
        <f ca="1"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 ca="1">VENTAS[[#This Row],[Total]]-VENTAS[[#This Row],[Comisión 10%]]-VENTAS[[#This Row],[Costo SIN Comision]]</f>
        <v>-2</v>
      </c>
      <c r="M1847" s="52" t="s">
        <v>1707</v>
      </c>
      <c r="N1847" s="53" t="s">
        <v>1943</v>
      </c>
    </row>
    <row r="1848" s="4" customFormat="1" ht="20" customHeight="1" spans="1:14">
      <c r="A1848" s="50">
        <v>45576</v>
      </c>
      <c r="B1848" s="51" t="s">
        <v>1707</v>
      </c>
      <c r="C1848" s="51" t="s">
        <v>1707</v>
      </c>
      <c r="D1848" s="51" t="s">
        <v>1944</v>
      </c>
      <c r="E1848" s="51" t="s">
        <v>1945</v>
      </c>
      <c r="F1848" s="15" t="str">
        <f ca="1"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 ca="1">VENTAS[[#This Row],[Total]]-VENTAS[[#This Row],[Comisión 10%]]-VENTAS[[#This Row],[Costo SIN Comision]]</f>
        <v>-1.5</v>
      </c>
      <c r="M1848" s="52" t="s">
        <v>1707</v>
      </c>
      <c r="N1848" s="53" t="s">
        <v>1946</v>
      </c>
    </row>
    <row r="1849" s="4" customFormat="1" ht="20" customHeight="1" spans="1:14">
      <c r="A1849" s="50">
        <v>45576</v>
      </c>
      <c r="B1849" s="51" t="s">
        <v>1707</v>
      </c>
      <c r="C1849" s="51" t="s">
        <v>1707</v>
      </c>
      <c r="D1849" s="51" t="s">
        <v>1947</v>
      </c>
      <c r="E1849" s="51" t="s">
        <v>1948</v>
      </c>
      <c r="F1849" s="15" t="str">
        <f ca="1"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 ca="1">VENTAS[[#This Row],[Total]]-VENTAS[[#This Row],[Comisión 10%]]-VENTAS[[#This Row],[Costo SIN Comision]]</f>
        <v>-3</v>
      </c>
      <c r="M1849" s="52" t="s">
        <v>1707</v>
      </c>
      <c r="N1849" s="53" t="s">
        <v>1949</v>
      </c>
    </row>
    <row r="1850" s="4" customFormat="1" ht="20" customHeight="1" spans="1:14">
      <c r="A1850" s="50">
        <v>45576</v>
      </c>
      <c r="B1850" s="51" t="s">
        <v>1707</v>
      </c>
      <c r="C1850" s="51" t="s">
        <v>1707</v>
      </c>
      <c r="D1850" s="51" t="s">
        <v>1354</v>
      </c>
      <c r="E1850" s="51" t="s">
        <v>1658</v>
      </c>
      <c r="F1850" s="15" t="str">
        <f ca="1"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 ca="1">VENTAS[[#This Row],[Total]]-VENTAS[[#This Row],[Comisión 10%]]-VENTAS[[#This Row],[Costo SIN Comision]]</f>
        <v>-2.2</v>
      </c>
      <c r="M1850" s="52" t="s">
        <v>1707</v>
      </c>
      <c r="N1850" s="53" t="s">
        <v>1950</v>
      </c>
    </row>
    <row r="1851" s="4" customFormat="1" ht="20" customHeight="1" spans="1:14">
      <c r="A1851" s="50">
        <v>45576</v>
      </c>
      <c r="B1851" s="51" t="s">
        <v>1707</v>
      </c>
      <c r="C1851" s="51" t="s">
        <v>1707</v>
      </c>
      <c r="D1851" s="51" t="s">
        <v>1354</v>
      </c>
      <c r="E1851" s="51" t="s">
        <v>1793</v>
      </c>
      <c r="F1851" s="15" t="str">
        <f ca="1"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 ca="1">VENTAS[[#This Row],[Total]]-VENTAS[[#This Row],[Comisión 10%]]-VENTAS[[#This Row],[Costo SIN Comision]]</f>
        <v>-2.2</v>
      </c>
      <c r="M1851" s="52" t="s">
        <v>1707</v>
      </c>
      <c r="N1851" s="53" t="s">
        <v>1951</v>
      </c>
    </row>
    <row r="1852" s="4" customFormat="1" ht="20" customHeight="1" spans="1:14">
      <c r="A1852" s="50">
        <v>45576</v>
      </c>
      <c r="B1852" s="51" t="s">
        <v>1707</v>
      </c>
      <c r="C1852" s="51" t="s">
        <v>1707</v>
      </c>
      <c r="D1852" s="51" t="s">
        <v>1354</v>
      </c>
      <c r="E1852" s="51" t="s">
        <v>1695</v>
      </c>
      <c r="F1852" s="15" t="str">
        <f ca="1"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 ca="1">VENTAS[[#This Row],[Total]]-VENTAS[[#This Row],[Comisión 10%]]-VENTAS[[#This Row],[Costo SIN Comision]]</f>
        <v>-2.2</v>
      </c>
      <c r="M1852" s="52" t="s">
        <v>1707</v>
      </c>
      <c r="N1852" s="53" t="s">
        <v>1952</v>
      </c>
    </row>
    <row r="1853" s="4" customFormat="1" ht="20" customHeight="1" spans="1:14">
      <c r="A1853" s="50">
        <v>45576</v>
      </c>
      <c r="B1853" s="51" t="s">
        <v>1707</v>
      </c>
      <c r="C1853" s="51" t="s">
        <v>1707</v>
      </c>
      <c r="D1853" s="51" t="s">
        <v>1953</v>
      </c>
      <c r="E1853" s="51" t="s">
        <v>1887</v>
      </c>
      <c r="F1853" s="15" t="str">
        <f ca="1"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 ca="1">VENTAS[[#This Row],[Total]]-VENTAS[[#This Row],[Comisión 10%]]-VENTAS[[#This Row],[Costo SIN Comision]]</f>
        <v>-0.5</v>
      </c>
      <c r="M1853" s="52" t="s">
        <v>1707</v>
      </c>
      <c r="N1853" s="53" t="s">
        <v>1954</v>
      </c>
    </row>
    <row r="1854" s="4" customFormat="1" ht="20" customHeight="1" spans="1:14">
      <c r="A1854" s="50">
        <v>45576</v>
      </c>
      <c r="B1854" s="51" t="s">
        <v>1707</v>
      </c>
      <c r="C1854" s="51" t="s">
        <v>1707</v>
      </c>
      <c r="D1854" s="51" t="s">
        <v>1953</v>
      </c>
      <c r="E1854" s="51" t="s">
        <v>1891</v>
      </c>
      <c r="F1854" s="15" t="str">
        <f ca="1"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 ca="1">VENTAS[[#This Row],[Total]]-VENTAS[[#This Row],[Comisión 10%]]-VENTAS[[#This Row],[Costo SIN Comision]]</f>
        <v>-0.8</v>
      </c>
      <c r="M1854" s="52" t="s">
        <v>1707</v>
      </c>
      <c r="N1854" s="53" t="s">
        <v>1955</v>
      </c>
    </row>
    <row r="1855" s="4" customFormat="1" ht="20" customHeight="1" spans="1:14">
      <c r="A1855" s="50">
        <v>45576</v>
      </c>
      <c r="B1855" s="51" t="s">
        <v>1707</v>
      </c>
      <c r="C1855" s="51" t="s">
        <v>1707</v>
      </c>
      <c r="D1855" s="51" t="s">
        <v>1953</v>
      </c>
      <c r="E1855" s="51" t="s">
        <v>1956</v>
      </c>
      <c r="F1855" s="15" t="str">
        <f ca="1"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 ca="1">VENTAS[[#This Row],[Total]]-VENTAS[[#This Row],[Comisión 10%]]-VENTAS[[#This Row],[Costo SIN Comision]]</f>
        <v>-0.6</v>
      </c>
      <c r="M1855" s="52" t="s">
        <v>1707</v>
      </c>
      <c r="N1855" s="53" t="s">
        <v>1957</v>
      </c>
    </row>
    <row r="1856" s="4" customFormat="1" ht="20" customHeight="1" spans="1:14">
      <c r="A1856" s="50">
        <v>45576</v>
      </c>
      <c r="B1856" s="51" t="s">
        <v>1707</v>
      </c>
      <c r="C1856" s="51" t="s">
        <v>1707</v>
      </c>
      <c r="D1856" s="51" t="s">
        <v>1953</v>
      </c>
      <c r="E1856" s="51" t="s">
        <v>1891</v>
      </c>
      <c r="F1856" s="15" t="str">
        <f ca="1"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 ca="1">VENTAS[[#This Row],[Total]]-VENTAS[[#This Row],[Comisión 10%]]-VENTAS[[#This Row],[Costo SIN Comision]]</f>
        <v>-0.2</v>
      </c>
      <c r="M1856" s="52" t="s">
        <v>1707</v>
      </c>
      <c r="N1856" s="53" t="s">
        <v>1958</v>
      </c>
    </row>
    <row r="1857" s="4" customFormat="1" ht="20" customHeight="1" spans="1:14">
      <c r="A1857" s="50">
        <v>45576</v>
      </c>
      <c r="B1857" s="51" t="s">
        <v>1707</v>
      </c>
      <c r="C1857" s="51" t="s">
        <v>1707</v>
      </c>
      <c r="D1857" s="51" t="s">
        <v>1595</v>
      </c>
      <c r="E1857" s="51" t="s">
        <v>1959</v>
      </c>
      <c r="F1857" s="15" t="str">
        <f ca="1"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 ca="1">VENTAS[[#This Row],[Total]]-VENTAS[[#This Row],[Comisión 10%]]-VENTAS[[#This Row],[Costo SIN Comision]]</f>
        <v>-2</v>
      </c>
      <c r="M1857" s="52" t="s">
        <v>1707</v>
      </c>
      <c r="N1857" s="53" t="s">
        <v>1960</v>
      </c>
    </row>
    <row r="1858" s="4" customFormat="1" ht="20" customHeight="1" spans="1:14">
      <c r="A1858" s="50">
        <v>45576</v>
      </c>
      <c r="B1858" s="51" t="s">
        <v>1707</v>
      </c>
      <c r="C1858" s="51" t="s">
        <v>1707</v>
      </c>
      <c r="D1858" s="51" t="s">
        <v>1595</v>
      </c>
      <c r="E1858" s="51" t="s">
        <v>1638</v>
      </c>
      <c r="F1858" s="15" t="str">
        <f ca="1"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 ca="1">VENTAS[[#This Row],[Total]]-VENTAS[[#This Row],[Comisión 10%]]-VENTAS[[#This Row],[Costo SIN Comision]]</f>
        <v>-3</v>
      </c>
      <c r="M1858" s="52" t="s">
        <v>1707</v>
      </c>
      <c r="N1858" s="53" t="s">
        <v>1961</v>
      </c>
    </row>
    <row r="1859" s="4" customFormat="1" ht="20" customHeight="1" spans="1:14">
      <c r="A1859" s="50">
        <v>45576</v>
      </c>
      <c r="B1859" s="51" t="s">
        <v>1707</v>
      </c>
      <c r="C1859" s="51" t="s">
        <v>1707</v>
      </c>
      <c r="D1859" s="51" t="s">
        <v>1057</v>
      </c>
      <c r="E1859" s="51" t="s">
        <v>1698</v>
      </c>
      <c r="F1859" s="15" t="str">
        <f ca="1"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 ca="1">VENTAS[[#This Row],[Total]]-VENTAS[[#This Row],[Comisión 10%]]-VENTAS[[#This Row],[Costo SIN Comision]]</f>
        <v>-2.5</v>
      </c>
      <c r="M1859" s="52" t="s">
        <v>1707</v>
      </c>
      <c r="N1859" s="53" t="s">
        <v>1962</v>
      </c>
    </row>
    <row r="1860" s="4" customFormat="1" ht="20" customHeight="1" spans="1:14">
      <c r="A1860" s="50">
        <v>45576</v>
      </c>
      <c r="B1860" s="51" t="s">
        <v>1707</v>
      </c>
      <c r="C1860" s="51" t="s">
        <v>1707</v>
      </c>
      <c r="D1860" s="51" t="s">
        <v>1057</v>
      </c>
      <c r="E1860" s="51" t="s">
        <v>1963</v>
      </c>
      <c r="F1860" s="15" t="str">
        <f ca="1"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 ca="1">VENTAS[[#This Row],[Total]]-VENTAS[[#This Row],[Comisión 10%]]-VENTAS[[#This Row],[Costo SIN Comision]]</f>
        <v>-1.8</v>
      </c>
      <c r="M1860" s="52" t="s">
        <v>1707</v>
      </c>
      <c r="N1860" s="53" t="s">
        <v>1964</v>
      </c>
    </row>
    <row r="1861" s="4" customFormat="1" ht="20" customHeight="1" spans="1:14">
      <c r="A1861" s="50">
        <v>45576</v>
      </c>
      <c r="B1861" s="51" t="s">
        <v>1707</v>
      </c>
      <c r="C1861" s="51" t="s">
        <v>1707</v>
      </c>
      <c r="D1861" s="51" t="s">
        <v>1045</v>
      </c>
      <c r="E1861" s="51" t="s">
        <v>1965</v>
      </c>
      <c r="F1861" s="15" t="str">
        <f ca="1"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 ca="1">VENTAS[[#This Row],[Total]]-VENTAS[[#This Row],[Comisión 10%]]-VENTAS[[#This Row],[Costo SIN Comision]]</f>
        <v>-1</v>
      </c>
      <c r="M1861" s="52" t="s">
        <v>1707</v>
      </c>
      <c r="N1861" s="53" t="s">
        <v>1966</v>
      </c>
    </row>
    <row r="1862" s="4" customFormat="1" ht="20" customHeight="1" spans="1:14">
      <c r="A1862" s="50">
        <v>45576</v>
      </c>
      <c r="B1862" s="51" t="s">
        <v>1707</v>
      </c>
      <c r="C1862" s="51" t="s">
        <v>1707</v>
      </c>
      <c r="D1862" s="51" t="s">
        <v>1707</v>
      </c>
      <c r="E1862" s="51" t="s">
        <v>1967</v>
      </c>
      <c r="F1862" s="15" t="str">
        <f ca="1"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 ca="1">VENTAS[[#This Row],[Total]]-VENTAS[[#This Row],[Comisión 10%]]-VENTAS[[#This Row],[Costo SIN Comision]]</f>
        <v>-1</v>
      </c>
      <c r="M1862" s="52" t="s">
        <v>1707</v>
      </c>
      <c r="N1862" s="53" t="s">
        <v>1968</v>
      </c>
    </row>
    <row r="1863" s="4" customFormat="1" ht="20" customHeight="1" spans="1:14">
      <c r="A1863" s="50">
        <v>45577</v>
      </c>
      <c r="B1863" s="51" t="s">
        <v>1707</v>
      </c>
      <c r="C1863" s="51" t="s">
        <v>1707</v>
      </c>
      <c r="D1863" s="51" t="s">
        <v>1064</v>
      </c>
      <c r="E1863" s="51" t="s">
        <v>1969</v>
      </c>
      <c r="F1863" s="15" t="str">
        <f ca="1"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 ca="1">VENTAS[[#This Row],[Total]]-VENTAS[[#This Row],[Comisión 10%]]-VENTAS[[#This Row],[Costo SIN Comision]]</f>
        <v>-3</v>
      </c>
      <c r="M1863" s="52" t="s">
        <v>1707</v>
      </c>
      <c r="N1863" s="53" t="s">
        <v>1970</v>
      </c>
    </row>
    <row r="1864" s="4" customFormat="1" ht="20" customHeight="1" spans="1:14">
      <c r="A1864" s="50">
        <v>45577</v>
      </c>
      <c r="B1864" s="51" t="s">
        <v>1707</v>
      </c>
      <c r="C1864" s="51" t="s">
        <v>1707</v>
      </c>
      <c r="D1864" s="51" t="s">
        <v>913</v>
      </c>
      <c r="E1864" s="51" t="s">
        <v>1971</v>
      </c>
      <c r="F1864" s="15" t="str">
        <f ca="1"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 ca="1">VENTAS[[#This Row],[Total]]-VENTAS[[#This Row],[Comisión 10%]]-VENTAS[[#This Row],[Costo SIN Comision]]</f>
        <v>-3.5</v>
      </c>
      <c r="M1864" s="52" t="s">
        <v>1707</v>
      </c>
      <c r="N1864" s="53" t="s">
        <v>1972</v>
      </c>
    </row>
    <row r="1865" s="4" customFormat="1" ht="20" customHeight="1" spans="1:14">
      <c r="A1865" s="50">
        <v>45577</v>
      </c>
      <c r="B1865" s="51" t="s">
        <v>1707</v>
      </c>
      <c r="C1865" s="51" t="s">
        <v>1707</v>
      </c>
      <c r="D1865" s="51" t="s">
        <v>1973</v>
      </c>
      <c r="E1865" s="51" t="s">
        <v>1555</v>
      </c>
      <c r="F1865" s="15" t="str">
        <f ca="1"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 ca="1">VENTAS[[#This Row],[Total]]-VENTAS[[#This Row],[Comisión 10%]]-VENTAS[[#This Row],[Costo SIN Comision]]</f>
        <v>-2.5</v>
      </c>
      <c r="M1865" s="52" t="s">
        <v>1707</v>
      </c>
      <c r="N1865" s="53" t="s">
        <v>1974</v>
      </c>
    </row>
    <row r="1866" s="4" customFormat="1" ht="20" customHeight="1" spans="1:14">
      <c r="A1866" s="50">
        <v>45577</v>
      </c>
      <c r="B1866" s="51" t="s">
        <v>1707</v>
      </c>
      <c r="C1866" s="51" t="s">
        <v>1707</v>
      </c>
      <c r="D1866" s="51" t="s">
        <v>1783</v>
      </c>
      <c r="E1866" s="51" t="s">
        <v>1555</v>
      </c>
      <c r="F1866" s="15" t="str">
        <f ca="1"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 ca="1">VENTAS[[#This Row],[Total]]-VENTAS[[#This Row],[Comisión 10%]]-VENTAS[[#This Row],[Costo SIN Comision]]</f>
        <v>-2.5</v>
      </c>
      <c r="M1866" s="52" t="s">
        <v>1707</v>
      </c>
      <c r="N1866" s="53" t="s">
        <v>1975</v>
      </c>
    </row>
    <row r="1867" s="4" customFormat="1" ht="20" customHeight="1" spans="1:14">
      <c r="A1867" s="50">
        <v>45577</v>
      </c>
      <c r="B1867" s="51" t="s">
        <v>1707</v>
      </c>
      <c r="C1867" s="51" t="s">
        <v>1707</v>
      </c>
      <c r="D1867" s="51" t="s">
        <v>1973</v>
      </c>
      <c r="E1867" s="51" t="s">
        <v>1868</v>
      </c>
      <c r="F1867" s="15" t="str">
        <f ca="1"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 ca="1">VENTAS[[#This Row],[Total]]-VENTAS[[#This Row],[Comisión 10%]]-VENTAS[[#This Row],[Costo SIN Comision]]</f>
        <v>-2.2</v>
      </c>
      <c r="M1867" s="52" t="s">
        <v>1707</v>
      </c>
      <c r="N1867" s="53" t="s">
        <v>1976</v>
      </c>
    </row>
    <row r="1868" s="4" customFormat="1" ht="20" customHeight="1" spans="1:14">
      <c r="A1868" s="50">
        <v>45577</v>
      </c>
      <c r="B1868" s="51" t="s">
        <v>1707</v>
      </c>
      <c r="C1868" s="51" t="s">
        <v>1707</v>
      </c>
      <c r="D1868" s="51" t="s">
        <v>1182</v>
      </c>
      <c r="E1868" s="51" t="s">
        <v>1977</v>
      </c>
      <c r="F1868" s="15" t="str">
        <f ca="1"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 ca="1">VENTAS[[#This Row],[Total]]-VENTAS[[#This Row],[Comisión 10%]]-VENTAS[[#This Row],[Costo SIN Comision]]</f>
        <v>-4</v>
      </c>
      <c r="M1868" s="52" t="s">
        <v>1707</v>
      </c>
      <c r="N1868" s="53" t="s">
        <v>1978</v>
      </c>
    </row>
    <row r="1869" s="4" customFormat="1" ht="20" customHeight="1" spans="1:14">
      <c r="A1869" s="50">
        <v>45577</v>
      </c>
      <c r="B1869" s="51" t="s">
        <v>1707</v>
      </c>
      <c r="C1869" s="51" t="s">
        <v>1707</v>
      </c>
      <c r="D1869" s="51" t="s">
        <v>1057</v>
      </c>
      <c r="E1869" s="51" t="s">
        <v>1658</v>
      </c>
      <c r="F1869" s="15" t="str">
        <f ca="1"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 ca="1">VENTAS[[#This Row],[Total]]-VENTAS[[#This Row],[Comisión 10%]]-VENTAS[[#This Row],[Costo SIN Comision]]</f>
        <v>-2.2</v>
      </c>
      <c r="M1869" s="52" t="s">
        <v>1707</v>
      </c>
      <c r="N1869" s="53" t="s">
        <v>1979</v>
      </c>
    </row>
    <row r="1870" s="4" customFormat="1" ht="20" customHeight="1" spans="1:14">
      <c r="A1870" s="50">
        <v>45578</v>
      </c>
      <c r="B1870" s="51" t="s">
        <v>1707</v>
      </c>
      <c r="C1870" s="51" t="s">
        <v>1707</v>
      </c>
      <c r="D1870" s="51" t="s">
        <v>1707</v>
      </c>
      <c r="E1870" s="51" t="s">
        <v>1880</v>
      </c>
      <c r="F1870" s="15" t="str">
        <f ca="1"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 ca="1">VENTAS[[#This Row],[Total]]-VENTAS[[#This Row],[Comisión 10%]]-VENTAS[[#This Row],[Costo SIN Comision]]</f>
        <v>-0.4</v>
      </c>
      <c r="M1870" s="52" t="s">
        <v>1707</v>
      </c>
      <c r="N1870" s="53" t="s">
        <v>1980</v>
      </c>
    </row>
    <row r="1871" s="4" customFormat="1" ht="20" customHeight="1" spans="1:14">
      <c r="A1871" s="50">
        <v>45578</v>
      </c>
      <c r="B1871" s="51" t="s">
        <v>1707</v>
      </c>
      <c r="C1871" s="51" t="s">
        <v>1707</v>
      </c>
      <c r="D1871" s="51" t="s">
        <v>279</v>
      </c>
      <c r="E1871" s="51" t="s">
        <v>1981</v>
      </c>
      <c r="F1871" s="15" t="str">
        <f ca="1">IFERROR(VLOOKUP(VENTAS[[#This Row],[Código del producto Vendido]],STOCK[],5,FALSE),"-")</f>
        <v>-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71" s="16">
        <f ca="1">VENTAS[[#This Row],[Total]]-VENTAS[[#This Row],[Comisión 10%]]-VENTAS[[#This Row],[Costo SIN Comision]]</f>
        <v>-3</v>
      </c>
      <c r="M1871" s="52" t="s">
        <v>1707</v>
      </c>
      <c r="N1871" s="53" t="s">
        <v>1982</v>
      </c>
    </row>
    <row r="1872" s="4" customFormat="1" ht="20" customHeight="1" spans="1:14">
      <c r="A1872" s="50">
        <v>45578</v>
      </c>
      <c r="B1872" s="51" t="s">
        <v>1707</v>
      </c>
      <c r="C1872" s="51" t="s">
        <v>1707</v>
      </c>
      <c r="D1872" s="51" t="s">
        <v>1045</v>
      </c>
      <c r="E1872" s="51" t="s">
        <v>1983</v>
      </c>
      <c r="F1872" s="15" t="str">
        <f ca="1"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 ca="1">VENTAS[[#This Row],[Total]]-VENTAS[[#This Row],[Comisión 10%]]-VENTAS[[#This Row],[Costo SIN Comision]]</f>
        <v>-2.5</v>
      </c>
      <c r="M1872" s="52" t="s">
        <v>1707</v>
      </c>
      <c r="N1872" s="53" t="s">
        <v>1984</v>
      </c>
    </row>
    <row r="1873" s="4" customFormat="1" ht="20" customHeight="1" spans="1:14">
      <c r="A1873" s="50">
        <v>45578</v>
      </c>
      <c r="B1873" s="51" t="s">
        <v>1707</v>
      </c>
      <c r="C1873" s="51" t="s">
        <v>1707</v>
      </c>
      <c r="D1873" s="51" t="s">
        <v>1707</v>
      </c>
      <c r="E1873" s="51" t="s">
        <v>1876</v>
      </c>
      <c r="F1873" s="15" t="str">
        <f ca="1"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 ca="1">VENTAS[[#This Row],[Total]]-VENTAS[[#This Row],[Comisión 10%]]-VENTAS[[#This Row],[Costo SIN Comision]]</f>
        <v>-0.15</v>
      </c>
      <c r="M1873" s="52" t="s">
        <v>1707</v>
      </c>
      <c r="N1873" s="53" t="s">
        <v>1985</v>
      </c>
    </row>
    <row r="1874" s="4" customFormat="1" ht="20" customHeight="1" spans="1:14">
      <c r="A1874" s="50">
        <v>45578</v>
      </c>
      <c r="B1874" s="51" t="s">
        <v>1707</v>
      </c>
      <c r="C1874" s="51" t="s">
        <v>1707</v>
      </c>
      <c r="D1874" s="51" t="s">
        <v>1953</v>
      </c>
      <c r="E1874" s="51" t="s">
        <v>1986</v>
      </c>
      <c r="F1874" s="15" t="str">
        <f ca="1"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 ca="1">VENTAS[[#This Row],[Total]]-VENTAS[[#This Row],[Comisión 10%]]-VENTAS[[#This Row],[Costo SIN Comision]]</f>
        <v>-1.5</v>
      </c>
      <c r="M1874" s="52" t="s">
        <v>1707</v>
      </c>
      <c r="N1874" s="53" t="s">
        <v>1987</v>
      </c>
    </row>
    <row r="1875" s="4" customFormat="1" ht="20" customHeight="1" spans="1:14">
      <c r="A1875" s="50">
        <v>45578</v>
      </c>
      <c r="B1875" s="51" t="s">
        <v>1707</v>
      </c>
      <c r="C1875" s="51" t="s">
        <v>1707</v>
      </c>
      <c r="D1875" s="51" t="s">
        <v>1953</v>
      </c>
      <c r="E1875" s="51" t="s">
        <v>1988</v>
      </c>
      <c r="F1875" s="15" t="str">
        <f ca="1"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 ca="1">VENTAS[[#This Row],[Total]]-VENTAS[[#This Row],[Comisión 10%]]-VENTAS[[#This Row],[Costo SIN Comision]]</f>
        <v>-2</v>
      </c>
      <c r="M1875" s="52" t="s">
        <v>1707</v>
      </c>
      <c r="N1875" s="53" t="s">
        <v>1989</v>
      </c>
    </row>
    <row r="1876" s="4" customFormat="1" ht="20" customHeight="1" spans="1:14">
      <c r="A1876" s="50">
        <v>45578</v>
      </c>
      <c r="B1876" s="51" t="s">
        <v>1707</v>
      </c>
      <c r="C1876" s="51" t="s">
        <v>1707</v>
      </c>
      <c r="D1876" s="51" t="s">
        <v>1953</v>
      </c>
      <c r="E1876" s="51" t="s">
        <v>1990</v>
      </c>
      <c r="F1876" s="15" t="str">
        <f ca="1"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 ca="1">VENTAS[[#This Row],[Total]]-VENTAS[[#This Row],[Comisión 10%]]-VENTAS[[#This Row],[Costo SIN Comision]]</f>
        <v>-1.6</v>
      </c>
      <c r="M1876" s="52" t="s">
        <v>1707</v>
      </c>
      <c r="N1876" s="53" t="s">
        <v>1991</v>
      </c>
    </row>
    <row r="1877" s="4" customFormat="1" ht="20" customHeight="1" spans="1:14">
      <c r="A1877" s="50">
        <v>45578</v>
      </c>
      <c r="B1877" s="51" t="s">
        <v>1707</v>
      </c>
      <c r="C1877" s="51" t="s">
        <v>1707</v>
      </c>
      <c r="D1877" s="51" t="s">
        <v>1953</v>
      </c>
      <c r="E1877" s="51" t="s">
        <v>1887</v>
      </c>
      <c r="F1877" s="15" t="str">
        <f ca="1"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 ca="1">VENTAS[[#This Row],[Total]]-VENTAS[[#This Row],[Comisión 10%]]-VENTAS[[#This Row],[Costo SIN Comision]]</f>
        <v>-0.5</v>
      </c>
      <c r="M1877" s="52" t="s">
        <v>1707</v>
      </c>
      <c r="N1877" s="53" t="s">
        <v>1992</v>
      </c>
    </row>
    <row r="1878" s="4" customFormat="1" ht="20" customHeight="1" spans="1:14">
      <c r="A1878" s="50">
        <v>45578</v>
      </c>
      <c r="B1878" s="51" t="s">
        <v>1707</v>
      </c>
      <c r="C1878" s="51" t="s">
        <v>1707</v>
      </c>
      <c r="D1878" s="51" t="s">
        <v>1953</v>
      </c>
      <c r="E1878" s="51" t="s">
        <v>1993</v>
      </c>
      <c r="F1878" s="15" t="str">
        <f ca="1"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 ca="1">VENTAS[[#This Row],[Total]]-VENTAS[[#This Row],[Comisión 10%]]-VENTAS[[#This Row],[Costo SIN Comision]]</f>
        <v>-0.8</v>
      </c>
      <c r="M1878" s="52" t="s">
        <v>1707</v>
      </c>
      <c r="N1878" s="53" t="s">
        <v>1994</v>
      </c>
    </row>
    <row r="1879" s="4" customFormat="1" ht="20" customHeight="1" spans="1:14">
      <c r="A1879" s="50">
        <v>45578</v>
      </c>
      <c r="B1879" s="51" t="s">
        <v>1707</v>
      </c>
      <c r="C1879" s="51" t="s">
        <v>1707</v>
      </c>
      <c r="D1879" s="51" t="s">
        <v>1953</v>
      </c>
      <c r="E1879" s="51" t="s">
        <v>1995</v>
      </c>
      <c r="F1879" s="15" t="str">
        <f ca="1"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 ca="1">VENTAS[[#This Row],[Total]]-VENTAS[[#This Row],[Comisión 10%]]-VENTAS[[#This Row],[Costo SIN Comision]]</f>
        <v>-0.5</v>
      </c>
      <c r="M1879" s="52" t="s">
        <v>1707</v>
      </c>
      <c r="N1879" s="53" t="s">
        <v>1996</v>
      </c>
    </row>
    <row r="1880" s="4" customFormat="1" ht="20" customHeight="1" spans="1:14">
      <c r="A1880" s="50">
        <v>45579</v>
      </c>
      <c r="B1880" s="51" t="s">
        <v>1707</v>
      </c>
      <c r="C1880" s="51" t="s">
        <v>1707</v>
      </c>
      <c r="D1880" s="51" t="s">
        <v>1045</v>
      </c>
      <c r="E1880" s="51" t="s">
        <v>1997</v>
      </c>
      <c r="F1880" s="15" t="str">
        <f ca="1"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 ca="1">VENTAS[[#This Row],[Total]]-VENTAS[[#This Row],[Comisión 10%]]-VENTAS[[#This Row],[Costo SIN Comision]]</f>
        <v>-1.5</v>
      </c>
      <c r="M1880" s="52" t="s">
        <v>1707</v>
      </c>
      <c r="N1880" s="53" t="s">
        <v>1998</v>
      </c>
    </row>
    <row r="1881" s="4" customFormat="1" ht="20" customHeight="1" spans="1:14">
      <c r="A1881" s="50">
        <v>45579</v>
      </c>
      <c r="B1881" s="51" t="s">
        <v>1707</v>
      </c>
      <c r="C1881" s="51" t="s">
        <v>1707</v>
      </c>
      <c r="D1881" s="51" t="s">
        <v>1057</v>
      </c>
      <c r="E1881" s="51" t="s">
        <v>1977</v>
      </c>
      <c r="F1881" s="15" t="str">
        <f ca="1"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 ca="1">VENTAS[[#This Row],[Total]]-VENTAS[[#This Row],[Comisión 10%]]-VENTAS[[#This Row],[Costo SIN Comision]]</f>
        <v>-4</v>
      </c>
      <c r="M1881" s="52" t="s">
        <v>1707</v>
      </c>
      <c r="N1881" s="53" t="s">
        <v>1999</v>
      </c>
    </row>
    <row r="1882" s="4" customFormat="1" ht="20" customHeight="1" spans="1:14">
      <c r="A1882" s="50">
        <v>45579</v>
      </c>
      <c r="B1882" s="51" t="s">
        <v>1707</v>
      </c>
      <c r="C1882" s="51" t="s">
        <v>1707</v>
      </c>
      <c r="D1882" s="51" t="s">
        <v>1057</v>
      </c>
      <c r="E1882" s="51" t="s">
        <v>2000</v>
      </c>
      <c r="F1882" s="15" t="str">
        <f ca="1"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 ca="1">VENTAS[[#This Row],[Total]]-VENTAS[[#This Row],[Comisión 10%]]-VENTAS[[#This Row],[Costo SIN Comision]]</f>
        <v>-3</v>
      </c>
      <c r="M1882" s="52" t="s">
        <v>1707</v>
      </c>
      <c r="N1882" s="53" t="s">
        <v>2001</v>
      </c>
    </row>
    <row r="1883" s="4" customFormat="1" ht="20" customHeight="1" spans="1:14">
      <c r="A1883" s="50">
        <v>45579</v>
      </c>
      <c r="B1883" s="51" t="s">
        <v>1707</v>
      </c>
      <c r="C1883" s="51" t="s">
        <v>1707</v>
      </c>
      <c r="D1883" s="51" t="s">
        <v>1595</v>
      </c>
      <c r="E1883" s="51" t="s">
        <v>1959</v>
      </c>
      <c r="F1883" s="15" t="str">
        <f ca="1"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 ca="1">VENTAS[[#This Row],[Total]]-VENTAS[[#This Row],[Comisión 10%]]-VENTAS[[#This Row],[Costo SIN Comision]]</f>
        <v>-2</v>
      </c>
      <c r="M1883" s="52" t="s">
        <v>1707</v>
      </c>
      <c r="N1883" s="53" t="s">
        <v>2002</v>
      </c>
    </row>
    <row r="1884" s="4" customFormat="1" ht="20" customHeight="1" spans="1:14">
      <c r="A1884" s="50">
        <v>45579</v>
      </c>
      <c r="B1884" s="51" t="s">
        <v>1707</v>
      </c>
      <c r="C1884" s="51" t="s">
        <v>1707</v>
      </c>
      <c r="D1884" s="51" t="s">
        <v>1064</v>
      </c>
      <c r="E1884" s="51" t="s">
        <v>1959</v>
      </c>
      <c r="F1884" s="15" t="str">
        <f ca="1"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 ca="1">VENTAS[[#This Row],[Total]]-VENTAS[[#This Row],[Comisión 10%]]-VENTAS[[#This Row],[Costo SIN Comision]]</f>
        <v>-1.5</v>
      </c>
      <c r="M1884" s="52" t="s">
        <v>1707</v>
      </c>
      <c r="N1884" s="53" t="s">
        <v>2003</v>
      </c>
    </row>
    <row r="1885" s="4" customFormat="1" ht="20" customHeight="1" spans="1:14">
      <c r="A1885" s="50">
        <v>45579</v>
      </c>
      <c r="B1885" s="51" t="s">
        <v>1707</v>
      </c>
      <c r="C1885" s="51" t="s">
        <v>1707</v>
      </c>
      <c r="D1885" s="51" t="s">
        <v>1045</v>
      </c>
      <c r="E1885" s="51" t="s">
        <v>1936</v>
      </c>
      <c r="F1885" s="15" t="str">
        <f ca="1"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 ca="1">VENTAS[[#This Row],[Total]]-VENTAS[[#This Row],[Comisión 10%]]-VENTAS[[#This Row],[Costo SIN Comision]]</f>
        <v>-4</v>
      </c>
      <c r="M1885" s="52" t="s">
        <v>1707</v>
      </c>
      <c r="N1885" s="53" t="s">
        <v>2004</v>
      </c>
    </row>
    <row r="1886" s="4" customFormat="1" ht="20" customHeight="1" spans="1:14">
      <c r="A1886" s="50">
        <v>45580</v>
      </c>
      <c r="B1886" s="51" t="s">
        <v>1707</v>
      </c>
      <c r="C1886" s="51" t="s">
        <v>1707</v>
      </c>
      <c r="D1886" s="51" t="s">
        <v>1045</v>
      </c>
      <c r="E1886" s="51" t="s">
        <v>2005</v>
      </c>
      <c r="F1886" s="15" t="str">
        <f ca="1">IFERROR(VLOOKUP(VENTAS[[#This Row],[Código del producto Vendido]],STOCK[],5,FALSE),"-")</f>
        <v>-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86" s="16">
        <f ca="1">VENTAS[[#This Row],[Total]]-VENTAS[[#This Row],[Comisión 10%]]-VENTAS[[#This Row],[Costo SIN Comision]]</f>
        <v>-1.8</v>
      </c>
      <c r="M1886" s="52" t="s">
        <v>1707</v>
      </c>
      <c r="N1886" s="53" t="s">
        <v>2006</v>
      </c>
    </row>
    <row r="1887" s="4" customFormat="1" ht="20" customHeight="1" spans="1:14">
      <c r="A1887" s="50">
        <v>45580</v>
      </c>
      <c r="B1887" s="51" t="s">
        <v>1707</v>
      </c>
      <c r="C1887" s="51" t="s">
        <v>1707</v>
      </c>
      <c r="D1887" s="51" t="s">
        <v>1045</v>
      </c>
      <c r="E1887" s="51" t="s">
        <v>1647</v>
      </c>
      <c r="F1887" s="15" t="str">
        <f ca="1"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 ca="1">VENTAS[[#This Row],[Total]]-VENTAS[[#This Row],[Comisión 10%]]-VENTAS[[#This Row],[Costo SIN Comision]]</f>
        <v>-1.5</v>
      </c>
      <c r="M1887" s="52" t="s">
        <v>1707</v>
      </c>
      <c r="N1887" s="53" t="s">
        <v>2007</v>
      </c>
    </row>
    <row r="1888" s="4" customFormat="1" ht="20" customHeight="1" spans="1:14">
      <c r="A1888" s="50">
        <v>45580</v>
      </c>
      <c r="B1888" s="51" t="s">
        <v>1707</v>
      </c>
      <c r="C1888" s="51" t="s">
        <v>1707</v>
      </c>
      <c r="D1888" s="51" t="s">
        <v>1595</v>
      </c>
      <c r="E1888" s="51" t="s">
        <v>2008</v>
      </c>
      <c r="F1888" s="15" t="str">
        <f ca="1"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 ca="1">VENTAS[[#This Row],[Total]]-VENTAS[[#This Row],[Comisión 10%]]-VENTAS[[#This Row],[Costo SIN Comision]]</f>
        <v>-2.5</v>
      </c>
      <c r="M1888" s="52" t="s">
        <v>1707</v>
      </c>
      <c r="N1888" s="53" t="s">
        <v>2009</v>
      </c>
    </row>
    <row r="1889" s="4" customFormat="1" ht="20" customHeight="1" spans="1:14">
      <c r="A1889" s="50">
        <v>45580</v>
      </c>
      <c r="B1889" s="51" t="s">
        <v>1707</v>
      </c>
      <c r="C1889" s="51" t="s">
        <v>1707</v>
      </c>
      <c r="D1889" s="51" t="s">
        <v>1595</v>
      </c>
      <c r="E1889" s="51" t="s">
        <v>2010</v>
      </c>
      <c r="F1889" s="15" t="str">
        <f ca="1"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 ca="1">VENTAS[[#This Row],[Total]]-VENTAS[[#This Row],[Comisión 10%]]-VENTAS[[#This Row],[Costo SIN Comision]]</f>
        <v>-2.5</v>
      </c>
      <c r="M1889" s="52" t="s">
        <v>1707</v>
      </c>
      <c r="N1889" s="53" t="s">
        <v>2011</v>
      </c>
    </row>
    <row r="1890" s="4" customFormat="1" ht="20" customHeight="1" spans="1:14">
      <c r="A1890" s="50">
        <v>45580</v>
      </c>
      <c r="B1890" s="51" t="s">
        <v>1707</v>
      </c>
      <c r="C1890" s="51" t="s">
        <v>1707</v>
      </c>
      <c r="D1890" s="51" t="s">
        <v>1045</v>
      </c>
      <c r="E1890" s="51" t="s">
        <v>2012</v>
      </c>
      <c r="F1890" s="15" t="str">
        <f ca="1"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 ca="1">VENTAS[[#This Row],[Total]]-VENTAS[[#This Row],[Comisión 10%]]-VENTAS[[#This Row],[Costo SIN Comision]]</f>
        <v>-2</v>
      </c>
      <c r="M1890" s="52" t="s">
        <v>1707</v>
      </c>
      <c r="N1890" s="53" t="s">
        <v>2013</v>
      </c>
    </row>
    <row r="1891" s="4" customFormat="1" ht="20" customHeight="1" spans="1:14">
      <c r="A1891" s="50">
        <v>45580</v>
      </c>
      <c r="B1891" s="51" t="s">
        <v>1707</v>
      </c>
      <c r="C1891" s="51" t="s">
        <v>1707</v>
      </c>
      <c r="D1891" s="51" t="s">
        <v>2014</v>
      </c>
      <c r="E1891" s="51" t="s">
        <v>2015</v>
      </c>
      <c r="F1891" s="15" t="str">
        <f ca="1"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 ca="1">VENTAS[[#This Row],[Total]]-VENTAS[[#This Row],[Comisión 10%]]-VENTAS[[#This Row],[Costo SIN Comision]]</f>
        <v>-3</v>
      </c>
      <c r="M1891" s="52" t="s">
        <v>1707</v>
      </c>
      <c r="N1891" s="53" t="s">
        <v>2016</v>
      </c>
    </row>
    <row r="1892" s="4" customFormat="1" ht="20" customHeight="1" spans="1:14">
      <c r="A1892" s="50">
        <v>45580</v>
      </c>
      <c r="B1892" s="51" t="s">
        <v>1707</v>
      </c>
      <c r="C1892" s="51" t="s">
        <v>1707</v>
      </c>
      <c r="D1892" s="51" t="s">
        <v>1783</v>
      </c>
      <c r="E1892" s="51" t="s">
        <v>1969</v>
      </c>
      <c r="F1892" s="15" t="str">
        <f ca="1"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 ca="1">VENTAS[[#This Row],[Total]]-VENTAS[[#This Row],[Comisión 10%]]-VENTAS[[#This Row],[Costo SIN Comision]]</f>
        <v>-3</v>
      </c>
      <c r="M1892" s="52" t="s">
        <v>1707</v>
      </c>
      <c r="N1892" s="53" t="s">
        <v>2017</v>
      </c>
    </row>
    <row r="1893" s="4" customFormat="1" ht="20" customHeight="1" spans="1:14">
      <c r="A1893" s="50">
        <v>45580</v>
      </c>
      <c r="B1893" s="51" t="s">
        <v>1707</v>
      </c>
      <c r="C1893" s="51" t="s">
        <v>1707</v>
      </c>
      <c r="D1893" s="51" t="s">
        <v>1595</v>
      </c>
      <c r="E1893" s="51" t="s">
        <v>1967</v>
      </c>
      <c r="F1893" s="15" t="str">
        <f ca="1"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 ca="1">VENTAS[[#This Row],[Total]]-VENTAS[[#This Row],[Comisión 10%]]-VENTAS[[#This Row],[Costo SIN Comision]]</f>
        <v>-1</v>
      </c>
      <c r="M1893" s="52" t="s">
        <v>1707</v>
      </c>
      <c r="N1893" s="53" t="s">
        <v>2018</v>
      </c>
    </row>
    <row r="1894" s="4" customFormat="1" ht="20" customHeight="1" spans="1:14">
      <c r="A1894" s="50">
        <v>45580</v>
      </c>
      <c r="B1894" s="51" t="s">
        <v>1707</v>
      </c>
      <c r="C1894" s="51" t="s">
        <v>1707</v>
      </c>
      <c r="D1894" s="51" t="s">
        <v>1057</v>
      </c>
      <c r="E1894" s="51" t="s">
        <v>623</v>
      </c>
      <c r="F1894" s="15" t="str">
        <f ca="1"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 ca="1">VENTAS[[#This Row],[Total]]-VENTAS[[#This Row],[Comisión 10%]]-VENTAS[[#This Row],[Costo SIN Comision]]</f>
        <v>-2.8</v>
      </c>
      <c r="M1894" s="52" t="s">
        <v>1707</v>
      </c>
      <c r="N1894" s="53" t="s">
        <v>2019</v>
      </c>
    </row>
    <row r="1895" s="4" customFormat="1" ht="20" customHeight="1" spans="1:14">
      <c r="A1895" s="50">
        <v>45580</v>
      </c>
      <c r="B1895" s="51" t="s">
        <v>1707</v>
      </c>
      <c r="C1895" s="51" t="s">
        <v>1707</v>
      </c>
      <c r="D1895" s="51" t="s">
        <v>1595</v>
      </c>
      <c r="E1895" s="51" t="s">
        <v>1995</v>
      </c>
      <c r="F1895" s="15" t="str">
        <f ca="1"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 ca="1">VENTAS[[#This Row],[Total]]-VENTAS[[#This Row],[Comisión 10%]]-VENTAS[[#This Row],[Costo SIN Comision]]</f>
        <v>-0.5</v>
      </c>
      <c r="M1895" s="52" t="s">
        <v>1707</v>
      </c>
      <c r="N1895" s="53" t="s">
        <v>2020</v>
      </c>
    </row>
    <row r="1896" s="4" customFormat="1" ht="20" customHeight="1" spans="1:14">
      <c r="A1896" s="50">
        <v>45580</v>
      </c>
      <c r="B1896" s="51" t="s">
        <v>1707</v>
      </c>
      <c r="C1896" s="51" t="s">
        <v>1707</v>
      </c>
      <c r="D1896" s="51" t="s">
        <v>2021</v>
      </c>
      <c r="E1896" s="51" t="s">
        <v>2022</v>
      </c>
      <c r="F1896" s="15" t="str">
        <f ca="1"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 ca="1">VENTAS[[#This Row],[Total]]-VENTAS[[#This Row],[Comisión 10%]]-VENTAS[[#This Row],[Costo SIN Comision]]</f>
        <v>-2.5</v>
      </c>
      <c r="M1896" s="52" t="s">
        <v>1707</v>
      </c>
      <c r="N1896" s="53" t="s">
        <v>2023</v>
      </c>
    </row>
    <row r="1897" s="4" customFormat="1" ht="20" customHeight="1" spans="1:14">
      <c r="A1897" s="50">
        <v>45580</v>
      </c>
      <c r="B1897" s="51" t="s">
        <v>1707</v>
      </c>
      <c r="C1897" s="51" t="s">
        <v>1707</v>
      </c>
      <c r="D1897" s="51" t="s">
        <v>2024</v>
      </c>
      <c r="E1897" s="51" t="s">
        <v>1885</v>
      </c>
      <c r="F1897" s="15" t="str">
        <f ca="1"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 ca="1">VENTAS[[#This Row],[Total]]-VENTAS[[#This Row],[Comisión 10%]]-VENTAS[[#This Row],[Costo SIN Comision]]</f>
        <v>-0.5</v>
      </c>
      <c r="M1897" s="52" t="s">
        <v>1707</v>
      </c>
      <c r="N1897" s="53" t="s">
        <v>2025</v>
      </c>
    </row>
    <row r="1898" s="4" customFormat="1" ht="20" customHeight="1" spans="1:14">
      <c r="A1898" s="50">
        <v>45580</v>
      </c>
      <c r="B1898" s="51" t="s">
        <v>1707</v>
      </c>
      <c r="C1898" s="51" t="s">
        <v>1707</v>
      </c>
      <c r="D1898" s="51" t="s">
        <v>2024</v>
      </c>
      <c r="E1898" s="51" t="s">
        <v>2026</v>
      </c>
      <c r="F1898" s="15" t="str">
        <f ca="1"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 ca="1">VENTAS[[#This Row],[Total]]-VENTAS[[#This Row],[Comisión 10%]]-VENTAS[[#This Row],[Costo SIN Comision]]</f>
        <v>-0.7</v>
      </c>
      <c r="M1898" s="52" t="s">
        <v>1707</v>
      </c>
      <c r="N1898" s="53" t="s">
        <v>2027</v>
      </c>
    </row>
    <row r="1899" s="4" customFormat="1" ht="20" customHeight="1" spans="1:14">
      <c r="A1899" s="50">
        <v>45580</v>
      </c>
      <c r="B1899" s="51" t="s">
        <v>1707</v>
      </c>
      <c r="C1899" s="51" t="s">
        <v>1707</v>
      </c>
      <c r="D1899" s="51" t="s">
        <v>2024</v>
      </c>
      <c r="E1899" s="51" t="s">
        <v>1956</v>
      </c>
      <c r="F1899" s="15" t="str">
        <f ca="1"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 ca="1">VENTAS[[#This Row],[Total]]-VENTAS[[#This Row],[Comisión 10%]]-VENTAS[[#This Row],[Costo SIN Comision]]</f>
        <v>-0.6</v>
      </c>
      <c r="M1899" s="52" t="s">
        <v>1707</v>
      </c>
      <c r="N1899" s="53" t="s">
        <v>2028</v>
      </c>
    </row>
    <row r="1900" s="4" customFormat="1" ht="20" customHeight="1" spans="1:14">
      <c r="A1900" s="50">
        <v>45580</v>
      </c>
      <c r="B1900" s="51" t="s">
        <v>1707</v>
      </c>
      <c r="C1900" s="51" t="s">
        <v>1707</v>
      </c>
      <c r="D1900" s="51" t="s">
        <v>2029</v>
      </c>
      <c r="E1900" s="51" t="s">
        <v>1885</v>
      </c>
      <c r="F1900" s="15" t="str">
        <f ca="1"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 ca="1">VENTAS[[#This Row],[Total]]-VENTAS[[#This Row],[Comisión 10%]]-VENTAS[[#This Row],[Costo SIN Comision]]</f>
        <v>-0.5</v>
      </c>
      <c r="M1900" s="52" t="s">
        <v>1707</v>
      </c>
      <c r="N1900" s="53" t="s">
        <v>2030</v>
      </c>
    </row>
    <row r="1901" s="4" customFormat="1" ht="20" customHeight="1" spans="1:14">
      <c r="A1901" s="50">
        <v>45580</v>
      </c>
      <c r="B1901" s="51" t="s">
        <v>1707</v>
      </c>
      <c r="C1901" s="51" t="s">
        <v>1707</v>
      </c>
      <c r="D1901" s="51" t="s">
        <v>1953</v>
      </c>
      <c r="E1901" s="51" t="s">
        <v>1887</v>
      </c>
      <c r="F1901" s="15" t="str">
        <f ca="1"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 ca="1">VENTAS[[#This Row],[Total]]-VENTAS[[#This Row],[Comisión 10%]]-VENTAS[[#This Row],[Costo SIN Comision]]</f>
        <v>-0.5</v>
      </c>
      <c r="M1901" s="52" t="s">
        <v>1707</v>
      </c>
      <c r="N1901" s="53" t="s">
        <v>2031</v>
      </c>
    </row>
    <row r="1902" s="4" customFormat="1" ht="20" customHeight="1" spans="1:14">
      <c r="A1902" s="50">
        <v>45581</v>
      </c>
      <c r="B1902" s="51" t="s">
        <v>1707</v>
      </c>
      <c r="C1902" s="51" t="s">
        <v>1707</v>
      </c>
      <c r="D1902" s="51" t="s">
        <v>2032</v>
      </c>
      <c r="E1902" s="51" t="s">
        <v>1874</v>
      </c>
      <c r="F1902" s="15" t="str">
        <f ca="1"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 ca="1">VENTAS[[#This Row],[Total]]-VENTAS[[#This Row],[Comisión 10%]]-VENTAS[[#This Row],[Costo SIN Comision]]</f>
        <v>-4.5</v>
      </c>
      <c r="M1902" s="52" t="s">
        <v>1707</v>
      </c>
      <c r="N1902" s="53" t="s">
        <v>2033</v>
      </c>
    </row>
    <row r="1903" s="4" customFormat="1" ht="20" customHeight="1" spans="1:14">
      <c r="A1903" s="50">
        <v>45581</v>
      </c>
      <c r="B1903" s="51" t="s">
        <v>1707</v>
      </c>
      <c r="C1903" s="51" t="s">
        <v>1707</v>
      </c>
      <c r="D1903" s="51" t="s">
        <v>2032</v>
      </c>
      <c r="E1903" s="51" t="s">
        <v>2034</v>
      </c>
      <c r="F1903" s="15" t="str">
        <f ca="1"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 ca="1">VENTAS[[#This Row],[Total]]-VENTAS[[#This Row],[Comisión 10%]]-VENTAS[[#This Row],[Costo SIN Comision]]</f>
        <v>-0.15</v>
      </c>
      <c r="M1903" s="52" t="s">
        <v>1707</v>
      </c>
      <c r="N1903" s="53" t="s">
        <v>2035</v>
      </c>
    </row>
    <row r="1904" s="4" customFormat="1" ht="20" customHeight="1" spans="1:14">
      <c r="A1904" s="50">
        <v>45581</v>
      </c>
      <c r="B1904" s="51" t="s">
        <v>1707</v>
      </c>
      <c r="C1904" s="51" t="s">
        <v>1707</v>
      </c>
      <c r="D1904" s="51" t="s">
        <v>2032</v>
      </c>
      <c r="E1904" s="51" t="s">
        <v>1878</v>
      </c>
      <c r="F1904" s="15" t="str">
        <f ca="1"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 ca="1">VENTAS[[#This Row],[Total]]-VENTAS[[#This Row],[Comisión 10%]]-VENTAS[[#This Row],[Costo SIN Comision]]</f>
        <v>-2.5</v>
      </c>
      <c r="M1904" s="52" t="s">
        <v>1707</v>
      </c>
      <c r="N1904" s="53" t="s">
        <v>2036</v>
      </c>
    </row>
    <row r="1905" s="4" customFormat="1" ht="20" customHeight="1" spans="1:14">
      <c r="A1905" s="50">
        <v>45581</v>
      </c>
      <c r="B1905" s="51" t="s">
        <v>1707</v>
      </c>
      <c r="C1905" s="51" t="s">
        <v>1707</v>
      </c>
      <c r="D1905" s="51" t="s">
        <v>2032</v>
      </c>
      <c r="E1905" s="51" t="s">
        <v>1883</v>
      </c>
      <c r="F1905" s="15" t="str">
        <f ca="1"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 ca="1">VENTAS[[#This Row],[Total]]-VENTAS[[#This Row],[Comisión 10%]]-VENTAS[[#This Row],[Costo SIN Comision]]</f>
        <v>-2</v>
      </c>
      <c r="M1905" s="52" t="s">
        <v>1707</v>
      </c>
      <c r="N1905" s="53" t="s">
        <v>2037</v>
      </c>
    </row>
    <row r="1906" s="4" customFormat="1" ht="20" customHeight="1" spans="1:14">
      <c r="A1906" s="50">
        <v>45581</v>
      </c>
      <c r="B1906" s="51" t="s">
        <v>1707</v>
      </c>
      <c r="C1906" s="51" t="s">
        <v>1707</v>
      </c>
      <c r="D1906" s="51" t="s">
        <v>2032</v>
      </c>
      <c r="E1906" s="51" t="s">
        <v>1868</v>
      </c>
      <c r="F1906" s="15" t="str">
        <f ca="1"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 ca="1">VENTAS[[#This Row],[Total]]-VENTAS[[#This Row],[Comisión 10%]]-VENTAS[[#This Row],[Costo SIN Comision]]</f>
        <v>-2.2</v>
      </c>
      <c r="M1906" s="52" t="s">
        <v>1707</v>
      </c>
      <c r="N1906" s="53" t="s">
        <v>2038</v>
      </c>
    </row>
    <row r="1907" s="4" customFormat="1" ht="20" customHeight="1" spans="1:14">
      <c r="A1907" s="50">
        <v>45581</v>
      </c>
      <c r="B1907" s="51" t="s">
        <v>1707</v>
      </c>
      <c r="C1907" s="51" t="s">
        <v>1707</v>
      </c>
      <c r="D1907" s="51" t="s">
        <v>2032</v>
      </c>
      <c r="E1907" s="51" t="s">
        <v>1868</v>
      </c>
      <c r="F1907" s="15" t="str">
        <f ca="1"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 ca="1">VENTAS[[#This Row],[Total]]-VENTAS[[#This Row],[Comisión 10%]]-VENTAS[[#This Row],[Costo SIN Comision]]</f>
        <v>-2.2</v>
      </c>
      <c r="M1907" s="52" t="s">
        <v>1707</v>
      </c>
      <c r="N1907" s="53" t="s">
        <v>2039</v>
      </c>
    </row>
    <row r="1908" s="4" customFormat="1" ht="20" customHeight="1" spans="1:14">
      <c r="A1908" s="50">
        <v>45581</v>
      </c>
      <c r="B1908" s="51" t="s">
        <v>1707</v>
      </c>
      <c r="C1908" s="51" t="s">
        <v>1707</v>
      </c>
      <c r="D1908" s="51" t="s">
        <v>2040</v>
      </c>
      <c r="E1908" s="51" t="s">
        <v>1862</v>
      </c>
      <c r="F1908" s="15" t="str">
        <f ca="1"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 ca="1">VENTAS[[#This Row],[Total]]-VENTAS[[#This Row],[Comisión 10%]]-VENTAS[[#This Row],[Costo SIN Comision]]</f>
        <v>0</v>
      </c>
      <c r="M1908" s="52" t="s">
        <v>1707</v>
      </c>
      <c r="N1908" s="53" t="s">
        <v>2041</v>
      </c>
    </row>
    <row r="1909" s="4" customFormat="1" ht="20" customHeight="1" spans="1:14">
      <c r="A1909" s="50">
        <v>45581</v>
      </c>
      <c r="B1909" s="51" t="s">
        <v>1707</v>
      </c>
      <c r="C1909" s="51" t="s">
        <v>1707</v>
      </c>
      <c r="D1909" s="51" t="s">
        <v>1064</v>
      </c>
      <c r="E1909" s="51" t="s">
        <v>1942</v>
      </c>
      <c r="F1909" s="15" t="str">
        <f ca="1"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 ca="1">VENTAS[[#This Row],[Total]]-VENTAS[[#This Row],[Comisión 10%]]-VENTAS[[#This Row],[Costo SIN Comision]]</f>
        <v>-2</v>
      </c>
      <c r="M1909" s="52" t="s">
        <v>1707</v>
      </c>
      <c r="N1909" s="53" t="s">
        <v>2042</v>
      </c>
    </row>
    <row r="1910" s="4" customFormat="1" ht="20" customHeight="1" spans="1:14">
      <c r="A1910" s="50">
        <v>45581</v>
      </c>
      <c r="B1910" s="51" t="s">
        <v>1707</v>
      </c>
      <c r="C1910" s="51" t="s">
        <v>1707</v>
      </c>
      <c r="D1910" s="51" t="s">
        <v>1517</v>
      </c>
      <c r="E1910" s="51" t="s">
        <v>2043</v>
      </c>
      <c r="F1910" s="15" t="str">
        <f ca="1"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 ca="1">VENTAS[[#This Row],[Total]]-VENTAS[[#This Row],[Comisión 10%]]-VENTAS[[#This Row],[Costo SIN Comision]]</f>
        <v>-1.2</v>
      </c>
      <c r="M1910" s="52" t="s">
        <v>1707</v>
      </c>
      <c r="N1910" s="53" t="s">
        <v>2044</v>
      </c>
    </row>
    <row r="1911" s="4" customFormat="1" ht="20" customHeight="1" spans="1:14">
      <c r="A1911" s="50">
        <v>45581</v>
      </c>
      <c r="B1911" s="51" t="s">
        <v>1707</v>
      </c>
      <c r="C1911" s="51" t="s">
        <v>1707</v>
      </c>
      <c r="D1911" s="51" t="s">
        <v>1045</v>
      </c>
      <c r="E1911" s="51" t="s">
        <v>2045</v>
      </c>
      <c r="F1911" s="15" t="str">
        <f ca="1"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 ca="1">VENTAS[[#This Row],[Total]]-VENTAS[[#This Row],[Comisión 10%]]-VENTAS[[#This Row],[Costo SIN Comision]]</f>
        <v>-1</v>
      </c>
      <c r="M1911" s="52" t="s">
        <v>1707</v>
      </c>
      <c r="N1911" s="53" t="s">
        <v>2046</v>
      </c>
    </row>
    <row r="1912" s="4" customFormat="1" ht="20" customHeight="1" spans="1:14">
      <c r="A1912" s="50">
        <v>45581</v>
      </c>
      <c r="B1912" s="51" t="s">
        <v>1707</v>
      </c>
      <c r="C1912" s="51" t="s">
        <v>1707</v>
      </c>
      <c r="D1912" s="51" t="s">
        <v>1045</v>
      </c>
      <c r="E1912" s="51" t="s">
        <v>2047</v>
      </c>
      <c r="F1912" s="15" t="str">
        <f ca="1">IFERROR(VLOOKUP(VENTAS[[#This Row],[Código del producto Vendido]],STOCK[],5,FALSE),"-")</f>
        <v>-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2" s="16">
        <f ca="1">VENTAS[[#This Row],[Total]]-VENTAS[[#This Row],[Comisión 10%]]-VENTAS[[#This Row],[Costo SIN Comision]]</f>
        <v>-1.5</v>
      </c>
      <c r="M1912" s="52" t="s">
        <v>1707</v>
      </c>
      <c r="N1912" s="53" t="s">
        <v>2048</v>
      </c>
    </row>
    <row r="1913" s="4" customFormat="1" ht="20" customHeight="1" spans="1:14">
      <c r="A1913" s="50">
        <v>45581</v>
      </c>
      <c r="B1913" s="51" t="s">
        <v>1707</v>
      </c>
      <c r="C1913" s="51" t="s">
        <v>1707</v>
      </c>
      <c r="D1913" s="51" t="s">
        <v>279</v>
      </c>
      <c r="E1913" s="51" t="s">
        <v>1618</v>
      </c>
      <c r="F1913" s="15" t="str">
        <f ca="1"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 ca="1">VENTAS[[#This Row],[Total]]-VENTAS[[#This Row],[Comisión 10%]]-VENTAS[[#This Row],[Costo SIN Comision]]</f>
        <v>-4</v>
      </c>
      <c r="M1913" s="52" t="s">
        <v>1707</v>
      </c>
      <c r="N1913" s="53" t="s">
        <v>2049</v>
      </c>
    </row>
    <row r="1914" s="4" customFormat="1" ht="20" customHeight="1" spans="1:14">
      <c r="A1914" s="50">
        <v>45581</v>
      </c>
      <c r="B1914" s="51" t="s">
        <v>1707</v>
      </c>
      <c r="C1914" s="51" t="s">
        <v>1707</v>
      </c>
      <c r="D1914" s="51" t="s">
        <v>1057</v>
      </c>
      <c r="E1914" s="51" t="s">
        <v>2000</v>
      </c>
      <c r="F1914" s="15" t="str">
        <f ca="1"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 ca="1">VENTAS[[#This Row],[Total]]-VENTAS[[#This Row],[Comisión 10%]]-VENTAS[[#This Row],[Costo SIN Comision]]</f>
        <v>-3</v>
      </c>
      <c r="M1914" s="52" t="s">
        <v>1707</v>
      </c>
      <c r="N1914" s="53" t="s">
        <v>2050</v>
      </c>
    </row>
    <row r="1915" s="4" customFormat="1" ht="20" customHeight="1" spans="1:14">
      <c r="A1915" s="50">
        <v>45581</v>
      </c>
      <c r="B1915" s="51" t="s">
        <v>1707</v>
      </c>
      <c r="C1915" s="51" t="s">
        <v>1707</v>
      </c>
      <c r="D1915" s="51" t="s">
        <v>1045</v>
      </c>
      <c r="E1915" s="51" t="s">
        <v>2022</v>
      </c>
      <c r="F1915" s="15" t="str">
        <f ca="1"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 ca="1">VENTAS[[#This Row],[Total]]-VENTAS[[#This Row],[Comisión 10%]]-VENTAS[[#This Row],[Costo SIN Comision]]</f>
        <v>-2.5</v>
      </c>
      <c r="M1915" s="52" t="s">
        <v>1707</v>
      </c>
      <c r="N1915" s="53" t="s">
        <v>2051</v>
      </c>
    </row>
    <row r="1916" s="4" customFormat="1" ht="20" customHeight="1" spans="1:14">
      <c r="A1916" s="50">
        <v>45581</v>
      </c>
      <c r="B1916" s="51" t="s">
        <v>1707</v>
      </c>
      <c r="C1916" s="51" t="s">
        <v>1707</v>
      </c>
      <c r="D1916" s="51" t="s">
        <v>1045</v>
      </c>
      <c r="E1916" s="51" t="s">
        <v>2052</v>
      </c>
      <c r="F1916" s="15" t="str">
        <f ca="1"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 ca="1">VENTAS[[#This Row],[Total]]-VENTAS[[#This Row],[Comisión 10%]]-VENTAS[[#This Row],[Costo SIN Comision]]</f>
        <v>-1.2</v>
      </c>
      <c r="M1916" s="52" t="s">
        <v>1707</v>
      </c>
      <c r="N1916" s="53" t="s">
        <v>2053</v>
      </c>
    </row>
    <row r="1917" s="4" customFormat="1" ht="20" customHeight="1" spans="1:14">
      <c r="A1917" s="50">
        <v>45581</v>
      </c>
      <c r="B1917" s="51" t="s">
        <v>1707</v>
      </c>
      <c r="C1917" s="51" t="s">
        <v>1707</v>
      </c>
      <c r="D1917" s="51" t="s">
        <v>1045</v>
      </c>
      <c r="E1917" s="51" t="s">
        <v>2054</v>
      </c>
      <c r="F1917" s="15" t="str">
        <f ca="1"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 ca="1">VENTAS[[#This Row],[Total]]-VENTAS[[#This Row],[Comisión 10%]]-VENTAS[[#This Row],[Costo SIN Comision]]</f>
        <v>-1</v>
      </c>
      <c r="M1917" s="52" t="s">
        <v>1707</v>
      </c>
      <c r="N1917" s="53" t="s">
        <v>2055</v>
      </c>
    </row>
    <row r="1918" s="4" customFormat="1" ht="20" customHeight="1" spans="1:14">
      <c r="A1918" s="50">
        <v>45581</v>
      </c>
      <c r="B1918" s="51" t="s">
        <v>1707</v>
      </c>
      <c r="C1918" s="51" t="s">
        <v>1707</v>
      </c>
      <c r="D1918" s="51" t="s">
        <v>1045</v>
      </c>
      <c r="E1918" s="51" t="s">
        <v>1959</v>
      </c>
      <c r="F1918" s="15" t="str">
        <f ca="1"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 ca="1">VENTAS[[#This Row],[Total]]-VENTAS[[#This Row],[Comisión 10%]]-VENTAS[[#This Row],[Costo SIN Comision]]</f>
        <v>-2</v>
      </c>
      <c r="M1918" s="52" t="s">
        <v>1707</v>
      </c>
      <c r="N1918" s="53" t="s">
        <v>2056</v>
      </c>
    </row>
    <row r="1919" s="4" customFormat="1" ht="20" customHeight="1" spans="1:14">
      <c r="A1919" s="50">
        <v>45581</v>
      </c>
      <c r="B1919" s="51" t="s">
        <v>1707</v>
      </c>
      <c r="C1919" s="51" t="s">
        <v>1707</v>
      </c>
      <c r="D1919" s="51" t="s">
        <v>1595</v>
      </c>
      <c r="E1919" s="51" t="s">
        <v>2057</v>
      </c>
      <c r="F1919" s="15" t="str">
        <f ca="1"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 ca="1">VENTAS[[#This Row],[Total]]-VENTAS[[#This Row],[Comisión 10%]]-VENTAS[[#This Row],[Costo SIN Comision]]</f>
        <v>-0.6</v>
      </c>
      <c r="M1919" s="52" t="s">
        <v>1707</v>
      </c>
      <c r="N1919" s="53" t="s">
        <v>2058</v>
      </c>
    </row>
    <row r="1920" s="4" customFormat="1" ht="20" customHeight="1" spans="1:14">
      <c r="A1920" s="50">
        <v>45581</v>
      </c>
      <c r="B1920" s="51" t="s">
        <v>1707</v>
      </c>
      <c r="C1920" s="51" t="s">
        <v>1707</v>
      </c>
      <c r="D1920" s="51" t="s">
        <v>1595</v>
      </c>
      <c r="E1920" s="51" t="s">
        <v>2059</v>
      </c>
      <c r="F1920" s="15" t="str">
        <f ca="1"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 ca="1">VENTAS[[#This Row],[Total]]-VENTAS[[#This Row],[Comisión 10%]]-VENTAS[[#This Row],[Costo SIN Comision]]</f>
        <v>-2.5</v>
      </c>
      <c r="M1920" s="52" t="s">
        <v>1707</v>
      </c>
      <c r="N1920" s="53" t="s">
        <v>2060</v>
      </c>
    </row>
    <row r="1921" s="4" customFormat="1" ht="20" customHeight="1" spans="1:14">
      <c r="A1921" s="50">
        <v>45581</v>
      </c>
      <c r="B1921" s="51" t="s">
        <v>1707</v>
      </c>
      <c r="C1921" s="51" t="s">
        <v>1707</v>
      </c>
      <c r="D1921" s="51" t="s">
        <v>1595</v>
      </c>
      <c r="E1921" s="51" t="s">
        <v>2061</v>
      </c>
      <c r="F1921" s="15" t="str">
        <f ca="1"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 ca="1">VENTAS[[#This Row],[Total]]-VENTAS[[#This Row],[Comisión 10%]]-VENTAS[[#This Row],[Costo SIN Comision]]</f>
        <v>-2.5</v>
      </c>
      <c r="M1921" s="52" t="s">
        <v>1707</v>
      </c>
      <c r="N1921" s="53" t="s">
        <v>2062</v>
      </c>
    </row>
    <row r="1922" s="4" customFormat="1" ht="20" customHeight="1" spans="1:14">
      <c r="A1922" s="50">
        <v>45581</v>
      </c>
      <c r="B1922" s="51" t="s">
        <v>1707</v>
      </c>
      <c r="C1922" s="51" t="s">
        <v>1707</v>
      </c>
      <c r="D1922" s="51" t="s">
        <v>1595</v>
      </c>
      <c r="E1922" s="51" t="s">
        <v>1880</v>
      </c>
      <c r="F1922" s="15" t="str">
        <f ca="1"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 ca="1">VENTAS[[#This Row],[Total]]-VENTAS[[#This Row],[Comisión 10%]]-VENTAS[[#This Row],[Costo SIN Comision]]</f>
        <v>-0.4</v>
      </c>
      <c r="M1922" s="52" t="s">
        <v>1707</v>
      </c>
      <c r="N1922" s="53" t="s">
        <v>2063</v>
      </c>
    </row>
    <row r="1923" s="4" customFormat="1" ht="20" customHeight="1" spans="1:14">
      <c r="A1923" s="50">
        <v>45581</v>
      </c>
      <c r="B1923" s="51" t="s">
        <v>1707</v>
      </c>
      <c r="C1923" s="51" t="s">
        <v>1707</v>
      </c>
      <c r="D1923" s="51" t="s">
        <v>1595</v>
      </c>
      <c r="E1923" s="51" t="s">
        <v>1967</v>
      </c>
      <c r="F1923" s="15" t="str">
        <f ca="1"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 ca="1">VENTAS[[#This Row],[Total]]-VENTAS[[#This Row],[Comisión 10%]]-VENTAS[[#This Row],[Costo SIN Comision]]</f>
        <v>-1</v>
      </c>
      <c r="M1923" s="52" t="s">
        <v>1707</v>
      </c>
      <c r="N1923" s="53" t="s">
        <v>2064</v>
      </c>
    </row>
    <row r="1924" s="4" customFormat="1" ht="20" customHeight="1" spans="1:14">
      <c r="A1924" s="50">
        <v>45581</v>
      </c>
      <c r="B1924" s="51" t="s">
        <v>1707</v>
      </c>
      <c r="C1924" s="51" t="s">
        <v>1707</v>
      </c>
      <c r="D1924" s="51" t="s">
        <v>707</v>
      </c>
      <c r="E1924" s="51" t="s">
        <v>2065</v>
      </c>
      <c r="F1924" s="15" t="str">
        <f ca="1"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 ca="1">VENTAS[[#This Row],[Total]]-VENTAS[[#This Row],[Comisión 10%]]-VENTAS[[#This Row],[Costo SIN Comision]]</f>
        <v>-2.5</v>
      </c>
      <c r="M1924" s="52" t="s">
        <v>1707</v>
      </c>
      <c r="N1924" s="53" t="s">
        <v>2066</v>
      </c>
    </row>
    <row r="1925" s="4" customFormat="1" ht="20" customHeight="1" spans="1:14">
      <c r="A1925" s="50">
        <v>45581</v>
      </c>
      <c r="B1925" s="51" t="s">
        <v>1707</v>
      </c>
      <c r="C1925" s="51" t="s">
        <v>1707</v>
      </c>
      <c r="D1925" s="51" t="s">
        <v>1064</v>
      </c>
      <c r="E1925" s="51" t="s">
        <v>1575</v>
      </c>
      <c r="F1925" s="49" t="str">
        <f ca="1"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 ca="1">VENTAS[[#This Row],[Total]]-VENTAS[[#This Row],[Comisión 10%]]-VENTAS[[#This Row],[Costo SIN Comision]]</f>
        <v>-2.2</v>
      </c>
      <c r="M1925" s="52" t="s">
        <v>1707</v>
      </c>
      <c r="N1925" s="53" t="s">
        <v>2067</v>
      </c>
    </row>
    <row r="1926" s="4" customFormat="1" ht="20" customHeight="1" spans="1:14">
      <c r="A1926" s="50">
        <v>45582</v>
      </c>
      <c r="B1926" s="51" t="s">
        <v>1707</v>
      </c>
      <c r="C1926" s="51" t="s">
        <v>1707</v>
      </c>
      <c r="D1926" s="51" t="s">
        <v>1595</v>
      </c>
      <c r="E1926" s="51" t="s">
        <v>2068</v>
      </c>
      <c r="F1926" s="15" t="str">
        <f ca="1"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 ca="1">VENTAS[[#This Row],[Total]]-VENTAS[[#This Row],[Comisión 10%]]-VENTAS[[#This Row],[Costo SIN Comision]]</f>
        <v>-2.5</v>
      </c>
      <c r="M1926" s="52" t="s">
        <v>1707</v>
      </c>
      <c r="N1926" s="53" t="s">
        <v>2069</v>
      </c>
    </row>
    <row r="1927" s="4" customFormat="1" ht="20" customHeight="1" spans="1:14">
      <c r="A1927" s="50">
        <v>45583</v>
      </c>
      <c r="B1927" s="51" t="s">
        <v>1707</v>
      </c>
      <c r="C1927" s="51" t="s">
        <v>1707</v>
      </c>
      <c r="D1927" s="51" t="s">
        <v>1045</v>
      </c>
      <c r="E1927" s="51" t="s">
        <v>2070</v>
      </c>
      <c r="F1927" s="15" t="str">
        <f ca="1"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 ca="1">VENTAS[[#This Row],[Total]]-VENTAS[[#This Row],[Comisión 10%]]-VENTAS[[#This Row],[Costo SIN Comision]]</f>
        <v>-2</v>
      </c>
      <c r="M1927" s="52" t="s">
        <v>1707</v>
      </c>
      <c r="N1927" s="53" t="s">
        <v>2071</v>
      </c>
    </row>
    <row r="1928" s="4" customFormat="1" ht="20" customHeight="1" spans="1:14">
      <c r="A1928" s="50">
        <v>45583</v>
      </c>
      <c r="B1928" s="51" t="s">
        <v>1707</v>
      </c>
      <c r="C1928" s="51" t="s">
        <v>1707</v>
      </c>
      <c r="D1928" s="51" t="s">
        <v>1789</v>
      </c>
      <c r="E1928" s="51" t="s">
        <v>1922</v>
      </c>
      <c r="F1928" s="15" t="str">
        <f ca="1"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 ca="1">VENTAS[[#This Row],[Total]]-VENTAS[[#This Row],[Comisión 10%]]-VENTAS[[#This Row],[Costo SIN Comision]]</f>
        <v>-0.8</v>
      </c>
      <c r="M1928" s="52" t="s">
        <v>1707</v>
      </c>
      <c r="N1928" s="53" t="s">
        <v>2072</v>
      </c>
    </row>
    <row r="1929" s="4" customFormat="1" ht="20" customHeight="1" spans="1:14">
      <c r="A1929" s="50">
        <v>45583</v>
      </c>
      <c r="B1929" s="51" t="s">
        <v>1707</v>
      </c>
      <c r="C1929" s="51" t="s">
        <v>1707</v>
      </c>
      <c r="D1929" s="51" t="s">
        <v>1064</v>
      </c>
      <c r="E1929" s="51" t="s">
        <v>1694</v>
      </c>
      <c r="F1929" s="15" t="str">
        <f ca="1"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 ca="1">VENTAS[[#This Row],[Total]]-VENTAS[[#This Row],[Comisión 10%]]-VENTAS[[#This Row],[Costo SIN Comision]]</f>
        <v>-3.5</v>
      </c>
      <c r="M1929" s="52" t="s">
        <v>1707</v>
      </c>
      <c r="N1929" s="53" t="s">
        <v>2073</v>
      </c>
    </row>
    <row r="1930" s="4" customFormat="1" ht="20" customHeight="1" spans="1:14">
      <c r="A1930" s="50">
        <v>45586</v>
      </c>
      <c r="B1930" s="51" t="s">
        <v>1707</v>
      </c>
      <c r="C1930" s="51" t="s">
        <v>1707</v>
      </c>
      <c r="D1930" s="51" t="s">
        <v>707</v>
      </c>
      <c r="E1930" s="51" t="s">
        <v>1494</v>
      </c>
      <c r="F1930" s="15" t="str">
        <f ca="1"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 ca="1">VENTAS[[#This Row],[Total]]-VENTAS[[#This Row],[Comisión 10%]]-VENTAS[[#This Row],[Costo SIN Comision]]</f>
        <v>-3.5</v>
      </c>
      <c r="M1930" s="52" t="s">
        <v>1707</v>
      </c>
      <c r="N1930" s="53" t="s">
        <v>2074</v>
      </c>
    </row>
    <row r="1931" s="4" customFormat="1" ht="20" customHeight="1" spans="1:14">
      <c r="A1931" s="50">
        <v>45586</v>
      </c>
      <c r="B1931" s="51" t="s">
        <v>1707</v>
      </c>
      <c r="C1931" s="51" t="s">
        <v>1707</v>
      </c>
      <c r="D1931" s="51" t="s">
        <v>707</v>
      </c>
      <c r="E1931" s="51" t="s">
        <v>412</v>
      </c>
      <c r="F1931" s="15" t="str">
        <f ca="1"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 ca="1">VENTAS[[#This Row],[Total]]-VENTAS[[#This Row],[Comisión 10%]]-VENTAS[[#This Row],[Costo SIN Comision]]</f>
        <v>-0.7</v>
      </c>
      <c r="M1931" s="52" t="s">
        <v>1707</v>
      </c>
      <c r="N1931" s="53" t="s">
        <v>2075</v>
      </c>
    </row>
    <row r="1932" s="4" customFormat="1" ht="20" customHeight="1" spans="1:14">
      <c r="A1932" s="50">
        <v>45586</v>
      </c>
      <c r="B1932" s="51" t="s">
        <v>1707</v>
      </c>
      <c r="C1932" s="51" t="s">
        <v>1707</v>
      </c>
      <c r="D1932" s="51" t="s">
        <v>707</v>
      </c>
      <c r="E1932" s="51" t="s">
        <v>1640</v>
      </c>
      <c r="F1932" s="15" t="str">
        <f ca="1"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 ca="1">VENTAS[[#This Row],[Total]]-VENTAS[[#This Row],[Comisión 10%]]-VENTAS[[#This Row],[Costo SIN Comision]]</f>
        <v>-2.2</v>
      </c>
      <c r="M1932" s="52" t="s">
        <v>1707</v>
      </c>
      <c r="N1932" s="53" t="s">
        <v>2076</v>
      </c>
    </row>
    <row r="1933" s="4" customFormat="1" ht="20" customHeight="1" spans="1:14">
      <c r="A1933" s="50">
        <v>45586</v>
      </c>
      <c r="B1933" s="51" t="s">
        <v>1707</v>
      </c>
      <c r="C1933" s="51" t="s">
        <v>1707</v>
      </c>
      <c r="D1933" s="51" t="s">
        <v>1064</v>
      </c>
      <c r="E1933" s="51" t="s">
        <v>2077</v>
      </c>
      <c r="F1933" s="15" t="str">
        <f ca="1"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 ca="1">VENTAS[[#This Row],[Total]]-VENTAS[[#This Row],[Comisión 10%]]-VENTAS[[#This Row],[Costo SIN Comision]]</f>
        <v>-4</v>
      </c>
      <c r="M1933" s="52" t="s">
        <v>1707</v>
      </c>
      <c r="N1933" s="53" t="s">
        <v>2078</v>
      </c>
    </row>
    <row r="1934" s="4" customFormat="1" ht="20" customHeight="1" spans="1:14">
      <c r="A1934" s="50">
        <v>45587</v>
      </c>
      <c r="B1934" s="51" t="s">
        <v>1707</v>
      </c>
      <c r="C1934" s="51" t="s">
        <v>1707</v>
      </c>
      <c r="D1934" s="51" t="s">
        <v>1354</v>
      </c>
      <c r="E1934" s="51" t="s">
        <v>2068</v>
      </c>
      <c r="F1934" s="15" t="str">
        <f ca="1"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 ca="1">VENTAS[[#This Row],[Total]]-VENTAS[[#This Row],[Comisión 10%]]-VENTAS[[#This Row],[Costo SIN Comision]]</f>
        <v>-2.5</v>
      </c>
      <c r="M1934" s="52" t="s">
        <v>1707</v>
      </c>
      <c r="N1934" s="53" t="s">
        <v>2079</v>
      </c>
    </row>
    <row r="1935" s="4" customFormat="1" ht="20" customHeight="1" spans="1:14">
      <c r="A1935" s="50">
        <v>45587</v>
      </c>
      <c r="B1935" s="51" t="s">
        <v>1707</v>
      </c>
      <c r="C1935" s="51" t="s">
        <v>1707</v>
      </c>
      <c r="D1935" s="51" t="s">
        <v>800</v>
      </c>
      <c r="E1935" s="51" t="s">
        <v>2080</v>
      </c>
      <c r="F1935" s="15" t="str">
        <f ca="1"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 ca="1">VENTAS[[#This Row],[Total]]-VENTAS[[#This Row],[Comisión 10%]]-VENTAS[[#This Row],[Costo SIN Comision]]</f>
        <v>-1.5</v>
      </c>
      <c r="M1935" s="52" t="s">
        <v>1707</v>
      </c>
      <c r="N1935" s="53" t="s">
        <v>2081</v>
      </c>
    </row>
    <row r="1936" s="4" customFormat="1" ht="20" customHeight="1" spans="1:14">
      <c r="A1936" s="50">
        <v>45587</v>
      </c>
      <c r="B1936" s="51" t="s">
        <v>1707</v>
      </c>
      <c r="C1936" s="51" t="s">
        <v>1707</v>
      </c>
      <c r="D1936" s="51" t="s">
        <v>800</v>
      </c>
      <c r="E1936" s="51" t="s">
        <v>2082</v>
      </c>
      <c r="F1936" s="15" t="str">
        <f ca="1"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 ca="1">VENTAS[[#This Row],[Total]]-VENTAS[[#This Row],[Comisión 10%]]-VENTAS[[#This Row],[Costo SIN Comision]]</f>
        <v>-1</v>
      </c>
      <c r="M1936" s="52" t="s">
        <v>1707</v>
      </c>
      <c r="N1936" s="53" t="s">
        <v>2083</v>
      </c>
    </row>
    <row r="1937" s="4" customFormat="1" ht="20" customHeight="1" spans="1:14">
      <c r="A1937" s="50">
        <v>45587</v>
      </c>
      <c r="B1937" s="51" t="s">
        <v>1707</v>
      </c>
      <c r="C1937" s="51" t="s">
        <v>1707</v>
      </c>
      <c r="D1937" s="51" t="s">
        <v>2084</v>
      </c>
      <c r="E1937" s="51" t="s">
        <v>1967</v>
      </c>
      <c r="F1937" s="15" t="str">
        <f ca="1"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 ca="1">VENTAS[[#This Row],[Total]]-VENTAS[[#This Row],[Comisión 10%]]-VENTAS[[#This Row],[Costo SIN Comision]]</f>
        <v>-1</v>
      </c>
      <c r="M1937" s="52" t="s">
        <v>1707</v>
      </c>
      <c r="N1937" s="53" t="s">
        <v>2085</v>
      </c>
    </row>
    <row r="1938" s="4" customFormat="1" ht="20" customHeight="1" spans="1:14">
      <c r="A1938" s="50">
        <v>45587</v>
      </c>
      <c r="B1938" s="51" t="s">
        <v>1707</v>
      </c>
      <c r="C1938" s="51" t="s">
        <v>1707</v>
      </c>
      <c r="D1938" s="51" t="s">
        <v>1064</v>
      </c>
      <c r="E1938" s="51" t="s">
        <v>2086</v>
      </c>
      <c r="F1938" s="15" t="str">
        <f ca="1"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 ca="1">VENTAS[[#This Row],[Total]]-VENTAS[[#This Row],[Comisión 10%]]-VENTAS[[#This Row],[Costo SIN Comision]]</f>
        <v>-0.8</v>
      </c>
      <c r="M1938" s="52" t="s">
        <v>1707</v>
      </c>
      <c r="N1938" s="53" t="s">
        <v>2087</v>
      </c>
    </row>
    <row r="1939" s="4" customFormat="1" ht="20" customHeight="1" spans="1:14">
      <c r="A1939" s="50">
        <v>45587</v>
      </c>
      <c r="B1939" s="51" t="s">
        <v>1707</v>
      </c>
      <c r="C1939" s="51" t="s">
        <v>1707</v>
      </c>
      <c r="D1939" s="51" t="s">
        <v>1377</v>
      </c>
      <c r="E1939" s="51" t="s">
        <v>1967</v>
      </c>
      <c r="F1939" s="15" t="str">
        <f ca="1"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 ca="1">VENTAS[[#This Row],[Total]]-VENTAS[[#This Row],[Comisión 10%]]-VENTAS[[#This Row],[Costo SIN Comision]]</f>
        <v>-1</v>
      </c>
      <c r="M1939" s="52" t="s">
        <v>1707</v>
      </c>
      <c r="N1939" s="53" t="s">
        <v>2088</v>
      </c>
    </row>
    <row r="1940" s="4" customFormat="1" ht="20" customHeight="1" spans="1:14">
      <c r="A1940" s="50">
        <v>45587</v>
      </c>
      <c r="B1940" s="51" t="s">
        <v>1707</v>
      </c>
      <c r="C1940" s="51" t="s">
        <v>1707</v>
      </c>
      <c r="D1940" s="51" t="s">
        <v>2089</v>
      </c>
      <c r="E1940" s="51" t="s">
        <v>1967</v>
      </c>
      <c r="F1940" s="15" t="str">
        <f ca="1"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 ca="1">VENTAS[[#This Row],[Total]]-VENTAS[[#This Row],[Comisión 10%]]-VENTAS[[#This Row],[Costo SIN Comision]]</f>
        <v>-1</v>
      </c>
      <c r="M1940" s="52" t="s">
        <v>1707</v>
      </c>
      <c r="N1940" s="53" t="s">
        <v>2090</v>
      </c>
    </row>
    <row r="1941" s="4" customFormat="1" ht="20" customHeight="1" spans="1:14">
      <c r="A1941" s="50">
        <v>45588</v>
      </c>
      <c r="B1941" s="51" t="s">
        <v>1707</v>
      </c>
      <c r="C1941" s="51" t="s">
        <v>1707</v>
      </c>
      <c r="D1941" s="51" t="s">
        <v>1182</v>
      </c>
      <c r="E1941" s="51" t="s">
        <v>2091</v>
      </c>
      <c r="F1941" s="15" t="str">
        <f ca="1"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 ca="1">VENTAS[[#This Row],[Total]]-VENTAS[[#This Row],[Comisión 10%]]-VENTAS[[#This Row],[Costo SIN Comision]]</f>
        <v>-2</v>
      </c>
      <c r="M1941" s="52" t="s">
        <v>1707</v>
      </c>
      <c r="N1941" s="53" t="s">
        <v>2092</v>
      </c>
    </row>
    <row r="1942" s="4" customFormat="1" ht="20" customHeight="1" spans="1:14">
      <c r="A1942" s="50">
        <v>45588</v>
      </c>
      <c r="B1942" s="51" t="s">
        <v>1707</v>
      </c>
      <c r="C1942" s="51" t="s">
        <v>1707</v>
      </c>
      <c r="D1942" s="51" t="s">
        <v>1595</v>
      </c>
      <c r="E1942" s="51" t="s">
        <v>1693</v>
      </c>
      <c r="F1942" s="15" t="str">
        <f ca="1"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 ca="1">VENTAS[[#This Row],[Total]]-VENTAS[[#This Row],[Comisión 10%]]-VENTAS[[#This Row],[Costo SIN Comision]]</f>
        <v>-2.5</v>
      </c>
      <c r="M1942" s="52" t="s">
        <v>1707</v>
      </c>
      <c r="N1942" s="53" t="s">
        <v>2093</v>
      </c>
    </row>
    <row r="1943" s="4" customFormat="1" ht="20" customHeight="1" spans="1:14">
      <c r="A1943" s="50">
        <v>45588</v>
      </c>
      <c r="B1943" s="51" t="s">
        <v>1707</v>
      </c>
      <c r="C1943" s="51" t="s">
        <v>1707</v>
      </c>
      <c r="D1943" s="51" t="s">
        <v>1057</v>
      </c>
      <c r="E1943" s="51" t="s">
        <v>2094</v>
      </c>
      <c r="F1943" s="15" t="str">
        <f ca="1"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 ca="1">VENTAS[[#This Row],[Total]]-VENTAS[[#This Row],[Comisión 10%]]-VENTAS[[#This Row],[Costo SIN Comision]]</f>
        <v>-1.5</v>
      </c>
      <c r="M1943" s="52" t="s">
        <v>1707</v>
      </c>
      <c r="N1943" s="53" t="s">
        <v>2095</v>
      </c>
    </row>
    <row r="1944" s="4" customFormat="1" ht="20" customHeight="1" spans="1:14">
      <c r="A1944" s="50">
        <v>45588</v>
      </c>
      <c r="B1944" s="51" t="s">
        <v>1707</v>
      </c>
      <c r="C1944" s="51" t="s">
        <v>1707</v>
      </c>
      <c r="D1944" s="51" t="s">
        <v>1595</v>
      </c>
      <c r="E1944" s="51" t="s">
        <v>1604</v>
      </c>
      <c r="F1944" s="15" t="str">
        <f ca="1"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 ca="1">VENTAS[[#This Row],[Total]]-VENTAS[[#This Row],[Comisión 10%]]-VENTAS[[#This Row],[Costo SIN Comision]]</f>
        <v>-3</v>
      </c>
      <c r="M1944" s="52" t="s">
        <v>1707</v>
      </c>
      <c r="N1944" s="53" t="s">
        <v>2096</v>
      </c>
    </row>
    <row r="1945" s="4" customFormat="1" ht="20" customHeight="1" spans="1:14">
      <c r="A1945" s="50">
        <v>45588</v>
      </c>
      <c r="B1945" s="51" t="s">
        <v>1707</v>
      </c>
      <c r="C1945" s="51" t="s">
        <v>1707</v>
      </c>
      <c r="D1945" s="51" t="s">
        <v>1789</v>
      </c>
      <c r="E1945" s="51" t="s">
        <v>779</v>
      </c>
      <c r="F1945" s="15" t="str">
        <f ca="1"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 ca="1">VENTAS[[#This Row],[Total]]-VENTAS[[#This Row],[Comisión 10%]]-VENTAS[[#This Row],[Costo SIN Comision]]</f>
        <v>-1</v>
      </c>
      <c r="M1945" s="52" t="s">
        <v>1707</v>
      </c>
      <c r="N1945" s="53" t="s">
        <v>2097</v>
      </c>
    </row>
    <row r="1946" s="4" customFormat="1" ht="20" customHeight="1" spans="1:14">
      <c r="A1946" s="50">
        <v>45588</v>
      </c>
      <c r="B1946" s="51" t="s">
        <v>1707</v>
      </c>
      <c r="C1946" s="51" t="s">
        <v>1707</v>
      </c>
      <c r="D1946" s="51" t="s">
        <v>1789</v>
      </c>
      <c r="E1946" s="51" t="s">
        <v>2094</v>
      </c>
      <c r="F1946" s="15" t="str">
        <f ca="1"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 ca="1">VENTAS[[#This Row],[Total]]-VENTAS[[#This Row],[Comisión 10%]]-VENTAS[[#This Row],[Costo SIN Comision]]</f>
        <v>-1.5</v>
      </c>
      <c r="M1946" s="52" t="s">
        <v>1707</v>
      </c>
      <c r="N1946" s="53" t="s">
        <v>2098</v>
      </c>
    </row>
    <row r="1947" s="4" customFormat="1" ht="20" customHeight="1" spans="1:14">
      <c r="A1947" s="50">
        <v>45588</v>
      </c>
      <c r="B1947" s="51" t="s">
        <v>1707</v>
      </c>
      <c r="C1947" s="51" t="s">
        <v>1707</v>
      </c>
      <c r="D1947" s="51" t="s">
        <v>913</v>
      </c>
      <c r="E1947" s="51" t="s">
        <v>1697</v>
      </c>
      <c r="F1947" s="15" t="str">
        <f ca="1"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 ca="1">VENTAS[[#This Row],[Total]]-VENTAS[[#This Row],[Comisión 10%]]-VENTAS[[#This Row],[Costo SIN Comision]]</f>
        <v>-3</v>
      </c>
      <c r="M1947" s="52" t="s">
        <v>1707</v>
      </c>
      <c r="N1947" s="53" t="s">
        <v>2099</v>
      </c>
    </row>
    <row r="1948" s="4" customFormat="1" ht="20" customHeight="1" spans="1:14">
      <c r="A1948" s="50">
        <v>45588</v>
      </c>
      <c r="B1948" s="51" t="s">
        <v>1707</v>
      </c>
      <c r="C1948" s="51" t="s">
        <v>1707</v>
      </c>
      <c r="D1948" s="51" t="s">
        <v>1045</v>
      </c>
      <c r="E1948" s="51" t="s">
        <v>1841</v>
      </c>
      <c r="F1948" s="15" t="str">
        <f ca="1"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 ca="1">VENTAS[[#This Row],[Total]]-VENTAS[[#This Row],[Comisión 10%]]-VENTAS[[#This Row],[Costo SIN Comision]]</f>
        <v>-1.2</v>
      </c>
      <c r="M1948" s="52" t="s">
        <v>1707</v>
      </c>
      <c r="N1948" s="53" t="s">
        <v>2100</v>
      </c>
    </row>
    <row r="1949" s="4" customFormat="1" ht="20" customHeight="1" spans="1:14">
      <c r="A1949" s="50">
        <v>45588</v>
      </c>
      <c r="B1949" s="51" t="s">
        <v>1707</v>
      </c>
      <c r="C1949" s="51" t="s">
        <v>1707</v>
      </c>
      <c r="D1949" s="51" t="s">
        <v>800</v>
      </c>
      <c r="E1949" s="51" t="s">
        <v>1880</v>
      </c>
      <c r="F1949" s="15" t="str">
        <f ca="1"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 ca="1">VENTAS[[#This Row],[Total]]-VENTAS[[#This Row],[Comisión 10%]]-VENTAS[[#This Row],[Costo SIN Comision]]</f>
        <v>-0.4</v>
      </c>
      <c r="M1949" s="52" t="s">
        <v>1707</v>
      </c>
      <c r="N1949" s="53" t="s">
        <v>2101</v>
      </c>
    </row>
    <row r="1950" s="4" customFormat="1" ht="20" customHeight="1" spans="1:14">
      <c r="A1950" s="50">
        <v>45588</v>
      </c>
      <c r="B1950" s="51" t="s">
        <v>1707</v>
      </c>
      <c r="C1950" s="51" t="s">
        <v>1707</v>
      </c>
      <c r="D1950" s="51" t="s">
        <v>800</v>
      </c>
      <c r="E1950" s="51" t="s">
        <v>1885</v>
      </c>
      <c r="F1950" s="15" t="str">
        <f ca="1"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 ca="1">VENTAS[[#This Row],[Total]]-VENTAS[[#This Row],[Comisión 10%]]-VENTAS[[#This Row],[Costo SIN Comision]]</f>
        <v>-0.5</v>
      </c>
      <c r="M1950" s="52" t="s">
        <v>1707</v>
      </c>
      <c r="N1950" s="53" t="s">
        <v>2102</v>
      </c>
    </row>
    <row r="1951" s="4" customFormat="1" ht="20" customHeight="1" spans="1:14">
      <c r="A1951" s="50">
        <v>45589</v>
      </c>
      <c r="B1951" s="51" t="s">
        <v>1707</v>
      </c>
      <c r="C1951" s="51" t="s">
        <v>1707</v>
      </c>
      <c r="D1951" s="51" t="s">
        <v>1045</v>
      </c>
      <c r="E1951" s="51" t="s">
        <v>2103</v>
      </c>
      <c r="F1951" s="15" t="str">
        <f ca="1"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 ca="1">VENTAS[[#This Row],[Total]]-VENTAS[[#This Row],[Comisión 10%]]-VENTAS[[#This Row],[Costo SIN Comision]]</f>
        <v>-2.5</v>
      </c>
      <c r="M1951" s="52" t="s">
        <v>1707</v>
      </c>
      <c r="N1951" s="53" t="s">
        <v>2104</v>
      </c>
    </row>
    <row r="1952" s="4" customFormat="1" ht="20" customHeight="1" spans="1:14">
      <c r="A1952" s="50">
        <v>45589</v>
      </c>
      <c r="B1952" s="51" t="s">
        <v>1707</v>
      </c>
      <c r="C1952" s="51" t="s">
        <v>1707</v>
      </c>
      <c r="D1952" s="51" t="s">
        <v>1848</v>
      </c>
      <c r="E1952" s="51" t="s">
        <v>2105</v>
      </c>
      <c r="F1952" s="15" t="str">
        <f ca="1"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 ca="1">VENTAS[[#This Row],[Total]]-VENTAS[[#This Row],[Comisión 10%]]-VENTAS[[#This Row],[Costo SIN Comision]]</f>
        <v>-2</v>
      </c>
      <c r="M1952" s="52" t="s">
        <v>1707</v>
      </c>
      <c r="N1952" s="53" t="s">
        <v>2106</v>
      </c>
    </row>
    <row r="1953" s="4" customFormat="1" ht="20" customHeight="1" spans="1:14">
      <c r="A1953" s="50">
        <v>45589</v>
      </c>
      <c r="B1953" s="51" t="s">
        <v>1707</v>
      </c>
      <c r="C1953" s="51" t="s">
        <v>1707</v>
      </c>
      <c r="D1953" s="51" t="s">
        <v>1064</v>
      </c>
      <c r="E1953" s="51" t="s">
        <v>1615</v>
      </c>
      <c r="F1953" s="15" t="str">
        <f ca="1"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 ca="1">VENTAS[[#This Row],[Total]]-VENTAS[[#This Row],[Comisión 10%]]-VENTAS[[#This Row],[Costo SIN Comision]]</f>
        <v>-2.5</v>
      </c>
      <c r="M1953" s="52" t="s">
        <v>1707</v>
      </c>
      <c r="N1953" s="53" t="s">
        <v>2107</v>
      </c>
    </row>
    <row r="1954" s="4" customFormat="1" ht="20" customHeight="1" spans="1:14">
      <c r="A1954" s="50">
        <v>45589</v>
      </c>
      <c r="B1954" s="51" t="s">
        <v>1707</v>
      </c>
      <c r="C1954" s="51" t="s">
        <v>1707</v>
      </c>
      <c r="D1954" s="51" t="s">
        <v>1045</v>
      </c>
      <c r="E1954" s="51" t="s">
        <v>2108</v>
      </c>
      <c r="F1954" s="15" t="str">
        <f ca="1"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 ca="1">VENTAS[[#This Row],[Total]]-VENTAS[[#This Row],[Comisión 10%]]-VENTAS[[#This Row],[Costo SIN Comision]]</f>
        <v>-0.4</v>
      </c>
      <c r="M1954" s="52" t="s">
        <v>1707</v>
      </c>
      <c r="N1954" s="53" t="s">
        <v>2109</v>
      </c>
    </row>
    <row r="1955" s="4" customFormat="1" ht="20" customHeight="1" spans="1:14">
      <c r="A1955" s="50">
        <v>45589</v>
      </c>
      <c r="B1955" s="51" t="s">
        <v>1707</v>
      </c>
      <c r="C1955" s="51" t="s">
        <v>1707</v>
      </c>
      <c r="D1955" s="51" t="s">
        <v>1045</v>
      </c>
      <c r="E1955" s="51" t="s">
        <v>2110</v>
      </c>
      <c r="F1955" s="15" t="str">
        <f ca="1"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 ca="1">VENTAS[[#This Row],[Total]]-VENTAS[[#This Row],[Comisión 10%]]-VENTAS[[#This Row],[Costo SIN Comision]]</f>
        <v>-1.8</v>
      </c>
      <c r="M1955" s="52" t="s">
        <v>1707</v>
      </c>
      <c r="N1955" s="53" t="s">
        <v>2111</v>
      </c>
    </row>
    <row r="1956" s="4" customFormat="1" ht="20" customHeight="1" spans="1:14">
      <c r="A1956" s="50">
        <v>45589</v>
      </c>
      <c r="B1956" s="51" t="s">
        <v>1707</v>
      </c>
      <c r="C1956" s="51" t="s">
        <v>1707</v>
      </c>
      <c r="D1956" s="51" t="s">
        <v>1107</v>
      </c>
      <c r="E1956" s="51" t="s">
        <v>1699</v>
      </c>
      <c r="F1956" s="15" t="str">
        <f ca="1"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 ca="1">VENTAS[[#This Row],[Total]]-VENTAS[[#This Row],[Comisión 10%]]-VENTAS[[#This Row],[Costo SIN Comision]]</f>
        <v>-2.5</v>
      </c>
      <c r="M1956" s="52" t="s">
        <v>1707</v>
      </c>
      <c r="N1956" s="53" t="s">
        <v>2112</v>
      </c>
    </row>
    <row r="1957" s="4" customFormat="1" ht="20" customHeight="1" spans="1:14">
      <c r="A1957" s="50">
        <v>45589</v>
      </c>
      <c r="B1957" s="51" t="s">
        <v>1707</v>
      </c>
      <c r="C1957" s="51" t="s">
        <v>1707</v>
      </c>
      <c r="D1957" s="51" t="s">
        <v>2113</v>
      </c>
      <c r="E1957" s="51" t="s">
        <v>2114</v>
      </c>
      <c r="F1957" s="15" t="str">
        <f ca="1"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 ca="1">VENTAS[[#This Row],[Total]]-VENTAS[[#This Row],[Comisión 10%]]-VENTAS[[#This Row],[Costo SIN Comision]]</f>
        <v>-5</v>
      </c>
      <c r="M1957" s="52" t="s">
        <v>1707</v>
      </c>
      <c r="N1957" s="53" t="s">
        <v>2115</v>
      </c>
    </row>
    <row r="1958" s="4" customFormat="1" ht="20" customHeight="1" spans="1:14">
      <c r="A1958" s="50">
        <v>45590</v>
      </c>
      <c r="B1958" s="51" t="s">
        <v>1707</v>
      </c>
      <c r="C1958" s="51" t="s">
        <v>1707</v>
      </c>
      <c r="D1958" s="51" t="s">
        <v>1064</v>
      </c>
      <c r="E1958" s="51" t="s">
        <v>2116</v>
      </c>
      <c r="F1958" s="49" t="str">
        <f ca="1"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 ca="1">VENTAS[[#This Row],[Total]]-VENTAS[[#This Row],[Comisión 10%]]-VENTAS[[#This Row],[Costo SIN Comision]]</f>
        <v>-1</v>
      </c>
      <c r="M1958" s="52" t="s">
        <v>1707</v>
      </c>
      <c r="N1958" s="53" t="s">
        <v>2117</v>
      </c>
    </row>
    <row r="1959" s="4" customFormat="1" ht="20" customHeight="1" spans="1:14">
      <c r="A1959" s="50">
        <v>45590</v>
      </c>
      <c r="B1959" s="51" t="s">
        <v>1707</v>
      </c>
      <c r="C1959" s="51" t="s">
        <v>1707</v>
      </c>
      <c r="D1959" s="51" t="s">
        <v>1707</v>
      </c>
      <c r="E1959" s="51" t="s">
        <v>1561</v>
      </c>
      <c r="F1959" s="15" t="str">
        <f ca="1"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 ca="1">VENTAS[[#This Row],[Total]]-VENTAS[[#This Row],[Comisión 10%]]-VENTAS[[#This Row],[Costo SIN Comision]]</f>
        <v>-4</v>
      </c>
      <c r="M1959" s="52" t="s">
        <v>1707</v>
      </c>
      <c r="N1959" s="53" t="s">
        <v>2118</v>
      </c>
    </row>
    <row r="1960" s="4" customFormat="1" ht="20" customHeight="1" spans="1:14">
      <c r="A1960" s="50">
        <v>45590</v>
      </c>
      <c r="B1960" s="51" t="s">
        <v>1707</v>
      </c>
      <c r="C1960" s="51" t="s">
        <v>1707</v>
      </c>
      <c r="D1960" s="51" t="s">
        <v>2119</v>
      </c>
      <c r="E1960" s="51" t="s">
        <v>2120</v>
      </c>
      <c r="F1960" s="15" t="str">
        <f ca="1"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 ca="1">VENTAS[[#This Row],[Total]]-VENTAS[[#This Row],[Comisión 10%]]-VENTAS[[#This Row],[Costo SIN Comision]]</f>
        <v>-1</v>
      </c>
      <c r="M1960" s="52" t="s">
        <v>1707</v>
      </c>
      <c r="N1960" s="53" t="s">
        <v>2121</v>
      </c>
    </row>
    <row r="1961" s="4" customFormat="1" ht="20" customHeight="1" spans="1:14">
      <c r="A1961" s="50">
        <v>45590</v>
      </c>
      <c r="B1961" s="51" t="s">
        <v>1707</v>
      </c>
      <c r="C1961" s="51" t="s">
        <v>1707</v>
      </c>
      <c r="D1961" s="51" t="s">
        <v>1595</v>
      </c>
      <c r="E1961" s="51" t="s">
        <v>1986</v>
      </c>
      <c r="F1961" s="15" t="str">
        <f ca="1"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 ca="1">VENTAS[[#This Row],[Total]]-VENTAS[[#This Row],[Comisión 10%]]-VENTAS[[#This Row],[Costo SIN Comision]]</f>
        <v>-1.5</v>
      </c>
      <c r="M1961" s="52" t="s">
        <v>1707</v>
      </c>
      <c r="N1961" s="53" t="s">
        <v>2122</v>
      </c>
    </row>
    <row r="1962" s="4" customFormat="1" ht="20" customHeight="1" spans="1:14">
      <c r="A1962" s="50">
        <v>45590</v>
      </c>
      <c r="B1962" s="51" t="s">
        <v>1707</v>
      </c>
      <c r="C1962" s="51" t="s">
        <v>1707</v>
      </c>
      <c r="D1962" s="51" t="s">
        <v>1595</v>
      </c>
      <c r="E1962" s="51" t="s">
        <v>2123</v>
      </c>
      <c r="F1962" s="15" t="str">
        <f ca="1"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 ca="1">VENTAS[[#This Row],[Total]]-VENTAS[[#This Row],[Comisión 10%]]-VENTAS[[#This Row],[Costo SIN Comision]]</f>
        <v>-2.5</v>
      </c>
      <c r="M1962" s="52" t="s">
        <v>1707</v>
      </c>
      <c r="N1962" s="53" t="s">
        <v>2124</v>
      </c>
    </row>
    <row r="1963" s="4" customFormat="1" ht="20" customHeight="1" spans="1:14">
      <c r="A1963" s="50">
        <v>45590</v>
      </c>
      <c r="B1963" s="51" t="s">
        <v>1707</v>
      </c>
      <c r="C1963" s="51" t="s">
        <v>1707</v>
      </c>
      <c r="D1963" s="51" t="s">
        <v>1595</v>
      </c>
      <c r="E1963" s="51" t="s">
        <v>2086</v>
      </c>
      <c r="F1963" s="15" t="str">
        <f ca="1"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 ca="1">VENTAS[[#This Row],[Total]]-VENTAS[[#This Row],[Comisión 10%]]-VENTAS[[#This Row],[Costo SIN Comision]]</f>
        <v>-0.8</v>
      </c>
      <c r="M1963" s="52" t="s">
        <v>1707</v>
      </c>
      <c r="N1963" s="53" t="s">
        <v>2125</v>
      </c>
    </row>
    <row r="1964" s="4" customFormat="1" ht="20" customHeight="1" spans="1:14">
      <c r="A1964" s="50">
        <v>45590</v>
      </c>
      <c r="B1964" s="51" t="s">
        <v>1707</v>
      </c>
      <c r="C1964" s="51" t="s">
        <v>1707</v>
      </c>
      <c r="D1964" s="51" t="s">
        <v>1707</v>
      </c>
      <c r="E1964" s="51" t="s">
        <v>2091</v>
      </c>
      <c r="F1964" s="15" t="str">
        <f ca="1"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 ca="1">VENTAS[[#This Row],[Total]]-VENTAS[[#This Row],[Comisión 10%]]-VENTAS[[#This Row],[Costo SIN Comision]]</f>
        <v>-2</v>
      </c>
      <c r="M1964" s="52" t="s">
        <v>1707</v>
      </c>
      <c r="N1964" s="53" t="s">
        <v>2126</v>
      </c>
    </row>
    <row r="1965" s="4" customFormat="1" ht="20" customHeight="1" spans="1:14">
      <c r="A1965" s="50">
        <v>45590</v>
      </c>
      <c r="B1965" s="51" t="s">
        <v>1707</v>
      </c>
      <c r="C1965" s="51" t="s">
        <v>1707</v>
      </c>
      <c r="D1965" s="51" t="s">
        <v>1707</v>
      </c>
      <c r="E1965" s="51" t="s">
        <v>2127</v>
      </c>
      <c r="F1965" s="15" t="str">
        <f ca="1"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 ca="1">VENTAS[[#This Row],[Total]]-VENTAS[[#This Row],[Comisión 10%]]-VENTAS[[#This Row],[Costo SIN Comision]]</f>
        <v>-1.8</v>
      </c>
      <c r="M1965" s="52" t="s">
        <v>1707</v>
      </c>
      <c r="N1965" s="53" t="s">
        <v>2128</v>
      </c>
    </row>
    <row r="1966" s="4" customFormat="1" ht="20" customHeight="1" spans="1:14">
      <c r="A1966" s="50">
        <v>45590</v>
      </c>
      <c r="B1966" s="51" t="s">
        <v>1707</v>
      </c>
      <c r="C1966" s="51" t="s">
        <v>1707</v>
      </c>
      <c r="D1966" s="51" t="s">
        <v>1707</v>
      </c>
      <c r="E1966" s="51" t="s">
        <v>2065</v>
      </c>
      <c r="F1966" s="15" t="str">
        <f ca="1"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 ca="1">VENTAS[[#This Row],[Total]]-VENTAS[[#This Row],[Comisión 10%]]-VENTAS[[#This Row],[Costo SIN Comision]]</f>
        <v>-2.5</v>
      </c>
      <c r="M1966" s="52" t="s">
        <v>1707</v>
      </c>
      <c r="N1966" s="53" t="s">
        <v>2129</v>
      </c>
    </row>
    <row r="1967" s="4" customFormat="1" ht="20" customHeight="1" spans="1:14">
      <c r="A1967" s="50">
        <v>45590</v>
      </c>
      <c r="B1967" s="51" t="s">
        <v>1707</v>
      </c>
      <c r="C1967" s="51" t="s">
        <v>1707</v>
      </c>
      <c r="D1967" s="51" t="s">
        <v>1707</v>
      </c>
      <c r="E1967" s="51" t="s">
        <v>2130</v>
      </c>
      <c r="F1967" s="15" t="str">
        <f ca="1"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 ca="1">VENTAS[[#This Row],[Total]]-VENTAS[[#This Row],[Comisión 10%]]-VENTAS[[#This Row],[Costo SIN Comision]]</f>
        <v>-1.2</v>
      </c>
      <c r="M1967" s="52" t="s">
        <v>1707</v>
      </c>
      <c r="N1967" s="53" t="s">
        <v>2131</v>
      </c>
    </row>
    <row r="1968" s="4" customFormat="1" ht="20" customHeight="1" spans="1:14">
      <c r="A1968" s="50">
        <v>45590</v>
      </c>
      <c r="B1968" s="51" t="s">
        <v>1707</v>
      </c>
      <c r="C1968" s="51" t="s">
        <v>1707</v>
      </c>
      <c r="D1968" s="51" t="s">
        <v>1707</v>
      </c>
      <c r="E1968" s="51" t="s">
        <v>2132</v>
      </c>
      <c r="F1968" s="15" t="str">
        <f ca="1"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 ca="1">VENTAS[[#This Row],[Total]]-VENTAS[[#This Row],[Comisión 10%]]-VENTAS[[#This Row],[Costo SIN Comision]]</f>
        <v>-0.4</v>
      </c>
      <c r="M1968" s="52" t="s">
        <v>1707</v>
      </c>
      <c r="N1968" s="53" t="s">
        <v>2133</v>
      </c>
    </row>
    <row r="1969" s="4" customFormat="1" ht="20" customHeight="1" spans="1:14">
      <c r="A1969" s="50">
        <v>45590</v>
      </c>
      <c r="B1969" s="51" t="s">
        <v>1707</v>
      </c>
      <c r="C1969" s="51" t="s">
        <v>1707</v>
      </c>
      <c r="D1969" s="51" t="s">
        <v>1595</v>
      </c>
      <c r="E1969" s="51" t="s">
        <v>2134</v>
      </c>
      <c r="F1969" s="15" t="str">
        <f ca="1">IFERROR(VLOOKUP(VENTAS[[#This Row],[Código del producto Vendido]],STOCK[],5,FALSE),"-")</f>
        <v>-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9" s="16">
        <f ca="1">VENTAS[[#This Row],[Total]]-VENTAS[[#This Row],[Comisión 10%]]-VENTAS[[#This Row],[Costo SIN Comision]]</f>
        <v>-2</v>
      </c>
      <c r="M1969" s="52" t="s">
        <v>1707</v>
      </c>
      <c r="N1969" s="53" t="s">
        <v>2135</v>
      </c>
    </row>
    <row r="1970" s="4" customFormat="1" ht="20" customHeight="1" spans="1:14">
      <c r="A1970" s="50">
        <v>45590</v>
      </c>
      <c r="B1970" s="51" t="s">
        <v>1707</v>
      </c>
      <c r="C1970" s="51" t="s">
        <v>1707</v>
      </c>
      <c r="D1970" s="51" t="s">
        <v>1057</v>
      </c>
      <c r="E1970" s="51" t="s">
        <v>2136</v>
      </c>
      <c r="F1970" s="15" t="str">
        <f ca="1"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 ca="1">VENTAS[[#This Row],[Total]]-VENTAS[[#This Row],[Comisión 10%]]-VENTAS[[#This Row],[Costo SIN Comision]]</f>
        <v>-2.5</v>
      </c>
      <c r="M1970" s="52" t="s">
        <v>1707</v>
      </c>
      <c r="N1970" s="53" t="s">
        <v>2137</v>
      </c>
    </row>
    <row r="1971" s="4" customFormat="1" ht="20" customHeight="1" spans="1:14">
      <c r="A1971" s="50">
        <v>45590</v>
      </c>
      <c r="B1971" s="51" t="s">
        <v>1707</v>
      </c>
      <c r="C1971" s="51" t="s">
        <v>1707</v>
      </c>
      <c r="D1971" s="51" t="s">
        <v>1045</v>
      </c>
      <c r="E1971" s="51" t="s">
        <v>2057</v>
      </c>
      <c r="F1971" s="15" t="str">
        <f ca="1"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 ca="1">VENTAS[[#This Row],[Total]]-VENTAS[[#This Row],[Comisión 10%]]-VENTAS[[#This Row],[Costo SIN Comision]]</f>
        <v>-0.6</v>
      </c>
      <c r="M1971" s="52" t="s">
        <v>1707</v>
      </c>
      <c r="N1971" s="53" t="s">
        <v>2138</v>
      </c>
    </row>
    <row r="1972" s="4" customFormat="1" ht="20" customHeight="1" spans="1:14">
      <c r="A1972" s="50">
        <v>45590</v>
      </c>
      <c r="B1972" s="51" t="s">
        <v>1707</v>
      </c>
      <c r="C1972" s="51" t="s">
        <v>1707</v>
      </c>
      <c r="D1972" s="51" t="s">
        <v>1045</v>
      </c>
      <c r="E1972" s="51" t="s">
        <v>1922</v>
      </c>
      <c r="F1972" s="15" t="str">
        <f ca="1"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 ca="1">VENTAS[[#This Row],[Total]]-VENTAS[[#This Row],[Comisión 10%]]-VENTAS[[#This Row],[Costo SIN Comision]]</f>
        <v>-0.8</v>
      </c>
      <c r="M1972" s="52" t="s">
        <v>1707</v>
      </c>
      <c r="N1972" s="53" t="s">
        <v>2139</v>
      </c>
    </row>
    <row r="1973" s="4" customFormat="1" ht="20" customHeight="1" spans="1:14">
      <c r="A1973" s="50">
        <v>45590</v>
      </c>
      <c r="B1973" s="51" t="s">
        <v>1707</v>
      </c>
      <c r="C1973" s="51" t="s">
        <v>1707</v>
      </c>
      <c r="D1973" s="51" t="s">
        <v>1595</v>
      </c>
      <c r="E1973" s="51" t="s">
        <v>1885</v>
      </c>
      <c r="F1973" s="15" t="str">
        <f ca="1"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 ca="1">VENTAS[[#This Row],[Total]]-VENTAS[[#This Row],[Comisión 10%]]-VENTAS[[#This Row],[Costo SIN Comision]]</f>
        <v>-0.5</v>
      </c>
      <c r="M1973" s="52" t="s">
        <v>1707</v>
      </c>
      <c r="N1973" s="53" t="s">
        <v>2140</v>
      </c>
    </row>
    <row r="1974" s="4" customFormat="1" ht="20" customHeight="1" spans="1:14">
      <c r="A1974" s="50">
        <v>45590</v>
      </c>
      <c r="B1974" s="51" t="s">
        <v>1707</v>
      </c>
      <c r="C1974" s="51" t="s">
        <v>1707</v>
      </c>
      <c r="D1974" s="51" t="s">
        <v>1707</v>
      </c>
      <c r="E1974" s="51" t="s">
        <v>1885</v>
      </c>
      <c r="F1974" s="15" t="str">
        <f ca="1"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 ca="1">VENTAS[[#This Row],[Total]]-VENTAS[[#This Row],[Comisión 10%]]-VENTAS[[#This Row],[Costo SIN Comision]]</f>
        <v>-0.5</v>
      </c>
      <c r="M1974" s="52" t="s">
        <v>1707</v>
      </c>
      <c r="N1974" s="53" t="s">
        <v>2141</v>
      </c>
    </row>
    <row r="1975" s="4" customFormat="1" ht="20" customHeight="1" spans="1:14">
      <c r="A1975" s="50">
        <v>45590</v>
      </c>
      <c r="B1975" s="51" t="s">
        <v>1707</v>
      </c>
      <c r="C1975" s="51" t="s">
        <v>1707</v>
      </c>
      <c r="D1975" s="51" t="s">
        <v>1783</v>
      </c>
      <c r="E1975" s="51" t="s">
        <v>2142</v>
      </c>
      <c r="F1975" s="15" t="str">
        <f ca="1"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 ca="1">VENTAS[[#This Row],[Total]]-VENTAS[[#This Row],[Comisión 10%]]-VENTAS[[#This Row],[Costo SIN Comision]]</f>
        <v>-2.5</v>
      </c>
      <c r="M1975" s="52" t="s">
        <v>1707</v>
      </c>
      <c r="N1975" s="53" t="s">
        <v>2143</v>
      </c>
    </row>
    <row r="1976" s="4" customFormat="1" ht="20" customHeight="1" spans="1:14">
      <c r="A1976" s="50">
        <v>45590</v>
      </c>
      <c r="B1976" s="51" t="s">
        <v>1707</v>
      </c>
      <c r="C1976" s="51" t="s">
        <v>1707</v>
      </c>
      <c r="D1976" s="51" t="s">
        <v>2144</v>
      </c>
      <c r="E1976" s="51" t="s">
        <v>1573</v>
      </c>
      <c r="F1976" s="15" t="str">
        <f ca="1"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 ca="1">VENTAS[[#This Row],[Total]]-VENTAS[[#This Row],[Comisión 10%]]-VENTAS[[#This Row],[Costo SIN Comision]]</f>
        <v>-3</v>
      </c>
      <c r="M1976" s="52" t="s">
        <v>1707</v>
      </c>
      <c r="N1976" s="53" t="s">
        <v>2145</v>
      </c>
    </row>
    <row r="1977" s="4" customFormat="1" ht="20" customHeight="1" spans="1:14">
      <c r="A1977" s="50">
        <v>45590</v>
      </c>
      <c r="B1977" s="51" t="s">
        <v>1707</v>
      </c>
      <c r="C1977" s="51" t="s">
        <v>1707</v>
      </c>
      <c r="D1977" s="51" t="s">
        <v>2144</v>
      </c>
      <c r="E1977" s="51" t="s">
        <v>1600</v>
      </c>
      <c r="F1977" s="15" t="str">
        <f ca="1">IFERROR(VLOOKUP(VENTAS[[#This Row],[Código del producto Vendido]],STOCK[],5,FALSE),"-")</f>
        <v>-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7" s="16">
        <f ca="1">VENTAS[[#This Row],[Total]]-VENTAS[[#This Row],[Comisión 10%]]-VENTAS[[#This Row],[Costo SIN Comision]]</f>
        <v>-3</v>
      </c>
      <c r="M1977" s="52" t="s">
        <v>1707</v>
      </c>
      <c r="N1977" s="53" t="s">
        <v>2146</v>
      </c>
    </row>
    <row r="1978" s="4" customFormat="1" ht="20" customHeight="1" spans="1:14">
      <c r="A1978" s="50">
        <v>45590</v>
      </c>
      <c r="B1978" s="51" t="s">
        <v>1707</v>
      </c>
      <c r="C1978" s="51" t="s">
        <v>1707</v>
      </c>
      <c r="D1978" s="51" t="s">
        <v>2144</v>
      </c>
      <c r="E1978" s="51" t="s">
        <v>1604</v>
      </c>
      <c r="F1978" s="15" t="str">
        <f ca="1"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 ca="1">VENTAS[[#This Row],[Total]]-VENTAS[[#This Row],[Comisión 10%]]-VENTAS[[#This Row],[Costo SIN Comision]]</f>
        <v>-3</v>
      </c>
      <c r="M1978" s="52" t="s">
        <v>1707</v>
      </c>
      <c r="N1978" s="53" t="s">
        <v>2147</v>
      </c>
    </row>
    <row r="1979" s="4" customFormat="1" ht="20" customHeight="1" spans="1:14">
      <c r="A1979" s="50">
        <v>45590</v>
      </c>
      <c r="B1979" s="51" t="s">
        <v>1707</v>
      </c>
      <c r="C1979" s="51" t="s">
        <v>1707</v>
      </c>
      <c r="D1979" s="51" t="s">
        <v>1595</v>
      </c>
      <c r="E1979" s="51" t="s">
        <v>1983</v>
      </c>
      <c r="F1979" s="15" t="str">
        <f ca="1"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 ca="1">VENTAS[[#This Row],[Total]]-VENTAS[[#This Row],[Comisión 10%]]-VENTAS[[#This Row],[Costo SIN Comision]]</f>
        <v>-2.5</v>
      </c>
      <c r="M1979" s="52" t="s">
        <v>1707</v>
      </c>
      <c r="N1979" s="53" t="s">
        <v>2148</v>
      </c>
    </row>
    <row r="1980" s="4" customFormat="1" ht="20" customHeight="1" spans="1:14">
      <c r="A1980" s="50">
        <v>45590</v>
      </c>
      <c r="B1980" s="51" t="s">
        <v>1707</v>
      </c>
      <c r="C1980" s="51" t="s">
        <v>1707</v>
      </c>
      <c r="D1980" s="51" t="s">
        <v>1501</v>
      </c>
      <c r="E1980" s="51" t="s">
        <v>2080</v>
      </c>
      <c r="F1980" s="15" t="str">
        <f ca="1"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 ca="1">VENTAS[[#This Row],[Total]]-VENTAS[[#This Row],[Comisión 10%]]-VENTAS[[#This Row],[Costo SIN Comision]]</f>
        <v>-1.5</v>
      </c>
      <c r="M1980" s="52" t="s">
        <v>1707</v>
      </c>
      <c r="N1980" s="53" t="s">
        <v>2149</v>
      </c>
    </row>
    <row r="1981" s="4" customFormat="1" ht="20" customHeight="1" spans="1:14">
      <c r="A1981" s="50">
        <v>45590</v>
      </c>
      <c r="B1981" s="51" t="s">
        <v>1707</v>
      </c>
      <c r="C1981" s="51" t="s">
        <v>1707</v>
      </c>
      <c r="D1981" s="51" t="s">
        <v>1045</v>
      </c>
      <c r="E1981" s="51" t="s">
        <v>1612</v>
      </c>
      <c r="F1981" s="15" t="str">
        <f ca="1"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 ca="1">VENTAS[[#This Row],[Total]]-VENTAS[[#This Row],[Comisión 10%]]-VENTAS[[#This Row],[Costo SIN Comision]]</f>
        <v>-2.8</v>
      </c>
      <c r="M1981" s="52" t="s">
        <v>1707</v>
      </c>
      <c r="N1981" s="53" t="s">
        <v>2150</v>
      </c>
    </row>
    <row r="1982" s="4" customFormat="1" ht="20" customHeight="1" spans="1:14">
      <c r="A1982" s="50">
        <v>45591</v>
      </c>
      <c r="B1982" s="51" t="s">
        <v>1707</v>
      </c>
      <c r="C1982" s="51" t="s">
        <v>1707</v>
      </c>
      <c r="D1982" s="51" t="s">
        <v>1182</v>
      </c>
      <c r="E1982" s="51" t="s">
        <v>2015</v>
      </c>
      <c r="F1982" s="15" t="str">
        <f ca="1"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 ca="1">VENTAS[[#This Row],[Total]]-VENTAS[[#This Row],[Comisión 10%]]-VENTAS[[#This Row],[Costo SIN Comision]]</f>
        <v>-3</v>
      </c>
      <c r="M1982" s="52" t="s">
        <v>1707</v>
      </c>
      <c r="N1982" s="53" t="s">
        <v>2151</v>
      </c>
    </row>
    <row r="1983" s="4" customFormat="1" ht="20" customHeight="1" spans="1:14">
      <c r="A1983" s="50">
        <v>45592</v>
      </c>
      <c r="B1983" s="51" t="s">
        <v>1707</v>
      </c>
      <c r="C1983" s="51" t="s">
        <v>1707</v>
      </c>
      <c r="D1983" s="51" t="s">
        <v>1354</v>
      </c>
      <c r="E1983" s="51" t="s">
        <v>1945</v>
      </c>
      <c r="F1983" s="15" t="str">
        <f ca="1"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 ca="1">VENTAS[[#This Row],[Total]]-VENTAS[[#This Row],[Comisión 10%]]-VENTAS[[#This Row],[Costo SIN Comision]]</f>
        <v>-1.5</v>
      </c>
      <c r="M1983" s="52" t="s">
        <v>1707</v>
      </c>
      <c r="N1983" s="53" t="s">
        <v>2152</v>
      </c>
    </row>
    <row r="1984" s="4" customFormat="1" ht="20" customHeight="1" spans="1:14">
      <c r="A1984" s="50">
        <v>45592</v>
      </c>
      <c r="B1984" s="51" t="s">
        <v>1707</v>
      </c>
      <c r="C1984" s="51" t="s">
        <v>1707</v>
      </c>
      <c r="D1984" s="51" t="s">
        <v>1354</v>
      </c>
      <c r="E1984" s="51" t="s">
        <v>2082</v>
      </c>
      <c r="F1984" s="15" t="str">
        <f ca="1"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 ca="1">VENTAS[[#This Row],[Total]]-VENTAS[[#This Row],[Comisión 10%]]-VENTAS[[#This Row],[Costo SIN Comision]]</f>
        <v>-1</v>
      </c>
      <c r="M1984" s="52" t="s">
        <v>1707</v>
      </c>
      <c r="N1984" s="53" t="s">
        <v>2153</v>
      </c>
    </row>
    <row r="1985" s="4" customFormat="1" ht="20" customHeight="1" spans="1:14">
      <c r="A1985" s="50">
        <v>45592</v>
      </c>
      <c r="B1985" s="51" t="s">
        <v>1707</v>
      </c>
      <c r="C1985" s="51" t="s">
        <v>1707</v>
      </c>
      <c r="D1985" s="51" t="s">
        <v>1354</v>
      </c>
      <c r="E1985" s="51" t="s">
        <v>2154</v>
      </c>
      <c r="F1985" s="15" t="str">
        <f ca="1"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 ca="1">VENTAS[[#This Row],[Total]]-VENTAS[[#This Row],[Comisión 10%]]-VENTAS[[#This Row],[Costo SIN Comision]]</f>
        <v>-0.8</v>
      </c>
      <c r="M1985" s="52" t="s">
        <v>1707</v>
      </c>
      <c r="N1985" s="53" t="s">
        <v>2155</v>
      </c>
    </row>
    <row r="1986" s="4" customFormat="1" ht="20" customHeight="1" spans="1:14">
      <c r="A1986" s="50">
        <v>45592</v>
      </c>
      <c r="B1986" s="51" t="s">
        <v>1707</v>
      </c>
      <c r="C1986" s="51" t="s">
        <v>1707</v>
      </c>
      <c r="D1986" s="51" t="s">
        <v>2156</v>
      </c>
      <c r="E1986" s="51" t="s">
        <v>1986</v>
      </c>
      <c r="F1986" s="15" t="str">
        <f ca="1"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 ca="1">VENTAS[[#This Row],[Total]]-VENTAS[[#This Row],[Comisión 10%]]-VENTAS[[#This Row],[Costo SIN Comision]]</f>
        <v>-1.5</v>
      </c>
      <c r="M1986" s="52" t="s">
        <v>1707</v>
      </c>
      <c r="N1986" s="53" t="s">
        <v>2157</v>
      </c>
    </row>
    <row r="1987" s="4" customFormat="1" ht="20" customHeight="1" spans="1:14">
      <c r="A1987" s="50">
        <v>45592</v>
      </c>
      <c r="B1987" s="51" t="s">
        <v>1707</v>
      </c>
      <c r="C1987" s="51" t="s">
        <v>1707</v>
      </c>
      <c r="D1987" s="51" t="s">
        <v>800</v>
      </c>
      <c r="E1987" s="51" t="s">
        <v>2158</v>
      </c>
      <c r="F1987" s="15" t="str">
        <f ca="1"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 ca="1">VENTAS[[#This Row],[Total]]-VENTAS[[#This Row],[Comisión 10%]]-VENTAS[[#This Row],[Costo SIN Comision]]</f>
        <v>-1</v>
      </c>
      <c r="M1987" s="52" t="s">
        <v>1707</v>
      </c>
      <c r="N1987" s="53" t="s">
        <v>2159</v>
      </c>
    </row>
    <row r="1988" s="4" customFormat="1" ht="20" customHeight="1" spans="1:14">
      <c r="A1988" s="50">
        <v>45592</v>
      </c>
      <c r="B1988" s="51" t="s">
        <v>1707</v>
      </c>
      <c r="C1988" s="51" t="s">
        <v>1707</v>
      </c>
      <c r="D1988" s="51" t="s">
        <v>279</v>
      </c>
      <c r="E1988" s="51" t="s">
        <v>2160</v>
      </c>
      <c r="F1988" s="15" t="str">
        <f ca="1"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 ca="1">VENTAS[[#This Row],[Total]]-VENTAS[[#This Row],[Comisión 10%]]-VENTAS[[#This Row],[Costo SIN Comision]]</f>
        <v>-0.3</v>
      </c>
      <c r="M1988" s="52" t="s">
        <v>1707</v>
      </c>
      <c r="N1988" s="53" t="s">
        <v>2161</v>
      </c>
    </row>
    <row r="1989" s="4" customFormat="1" ht="20" customHeight="1" spans="1:14">
      <c r="A1989" s="50">
        <v>45592</v>
      </c>
      <c r="B1989" s="51" t="s">
        <v>1707</v>
      </c>
      <c r="C1989" s="51" t="s">
        <v>1707</v>
      </c>
      <c r="D1989" s="51" t="s">
        <v>279</v>
      </c>
      <c r="E1989" s="51" t="s">
        <v>1995</v>
      </c>
      <c r="F1989" s="15" t="str">
        <f ca="1"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 ca="1">VENTAS[[#This Row],[Total]]-VENTAS[[#This Row],[Comisión 10%]]-VENTAS[[#This Row],[Costo SIN Comision]]</f>
        <v>-1</v>
      </c>
      <c r="M1989" s="52" t="s">
        <v>1707</v>
      </c>
      <c r="N1989" s="53" t="s">
        <v>2162</v>
      </c>
    </row>
    <row r="1990" s="4" customFormat="1" ht="20" customHeight="1" spans="1:14">
      <c r="A1990" s="50">
        <v>45593</v>
      </c>
      <c r="B1990" s="51" t="s">
        <v>1707</v>
      </c>
      <c r="C1990" s="51" t="s">
        <v>1707</v>
      </c>
      <c r="D1990" s="51" t="s">
        <v>1354</v>
      </c>
      <c r="E1990" s="51" t="s">
        <v>2022</v>
      </c>
      <c r="F1990" s="15" t="str">
        <f ca="1"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 ca="1">VENTAS[[#This Row],[Total]]-VENTAS[[#This Row],[Comisión 10%]]-VENTAS[[#This Row],[Costo SIN Comision]]</f>
        <v>-2.5</v>
      </c>
      <c r="M1990" s="52" t="s">
        <v>1707</v>
      </c>
      <c r="N1990" s="53" t="s">
        <v>2163</v>
      </c>
    </row>
    <row r="1991" s="4" customFormat="1" ht="20" customHeight="1" spans="1:14">
      <c r="A1991" s="50">
        <v>45593</v>
      </c>
      <c r="B1991" s="51" t="s">
        <v>1707</v>
      </c>
      <c r="C1991" s="51" t="s">
        <v>1707</v>
      </c>
      <c r="D1991" s="51" t="s">
        <v>1354</v>
      </c>
      <c r="E1991" s="51" t="s">
        <v>2164</v>
      </c>
      <c r="F1991" s="15" t="str">
        <f ca="1"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 ca="1">VENTAS[[#This Row],[Total]]-VENTAS[[#This Row],[Comisión 10%]]-VENTAS[[#This Row],[Costo SIN Comision]]</f>
        <v>-2.2</v>
      </c>
      <c r="M1991" s="52" t="s">
        <v>1707</v>
      </c>
      <c r="N1991" s="53" t="s">
        <v>2165</v>
      </c>
    </row>
    <row r="1992" s="4" customFormat="1" ht="20" customHeight="1" spans="1:14">
      <c r="A1992" s="50">
        <v>45593</v>
      </c>
      <c r="B1992" s="51" t="s">
        <v>1707</v>
      </c>
      <c r="C1992" s="51" t="s">
        <v>1707</v>
      </c>
      <c r="D1992" s="51" t="s">
        <v>1045</v>
      </c>
      <c r="E1992" s="51" t="s">
        <v>1646</v>
      </c>
      <c r="F1992" s="15" t="str">
        <f ca="1"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 ca="1">VENTAS[[#This Row],[Total]]-VENTAS[[#This Row],[Comisión 10%]]-VENTAS[[#This Row],[Costo SIN Comision]]</f>
        <v>-1.5</v>
      </c>
      <c r="M1992" s="52" t="s">
        <v>1707</v>
      </c>
      <c r="N1992" s="53" t="s">
        <v>2166</v>
      </c>
    </row>
    <row r="1993" s="4" customFormat="1" ht="20" customHeight="1" spans="1:14">
      <c r="A1993" s="50">
        <v>45593</v>
      </c>
      <c r="B1993" s="51" t="s">
        <v>1707</v>
      </c>
      <c r="C1993" s="51" t="s">
        <v>1707</v>
      </c>
      <c r="D1993" s="51" t="s">
        <v>1595</v>
      </c>
      <c r="E1993" s="51" t="s">
        <v>2167</v>
      </c>
      <c r="F1993" s="15" t="str">
        <f ca="1"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 ca="1">VENTAS[[#This Row],[Total]]-VENTAS[[#This Row],[Comisión 10%]]-VENTAS[[#This Row],[Costo SIN Comision]]</f>
        <v>-2.5</v>
      </c>
      <c r="M1993" s="52" t="s">
        <v>1707</v>
      </c>
      <c r="N1993" s="53" t="s">
        <v>2168</v>
      </c>
    </row>
    <row r="1994" s="4" customFormat="1" ht="20" customHeight="1" spans="1:14">
      <c r="A1994" s="50">
        <v>45593</v>
      </c>
      <c r="B1994" s="51" t="s">
        <v>1707</v>
      </c>
      <c r="C1994" s="51" t="s">
        <v>1707</v>
      </c>
      <c r="D1994" s="51" t="s">
        <v>1595</v>
      </c>
      <c r="E1994" s="51" t="s">
        <v>1870</v>
      </c>
      <c r="F1994" s="15" t="str">
        <f ca="1"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 ca="1">VENTAS[[#This Row],[Total]]-VENTAS[[#This Row],[Comisión 10%]]-VENTAS[[#This Row],[Costo SIN Comision]]</f>
        <v>-1.5</v>
      </c>
      <c r="M1994" s="52" t="s">
        <v>1707</v>
      </c>
      <c r="N1994" s="53" t="s">
        <v>2169</v>
      </c>
    </row>
    <row r="1995" s="4" customFormat="1" ht="20" customHeight="1" spans="1:14">
      <c r="A1995" s="50">
        <v>45593</v>
      </c>
      <c r="B1995" s="51" t="s">
        <v>1707</v>
      </c>
      <c r="C1995" s="51" t="s">
        <v>1707</v>
      </c>
      <c r="D1995" s="51" t="s">
        <v>1595</v>
      </c>
      <c r="E1995" s="51" t="s">
        <v>2170</v>
      </c>
      <c r="F1995" s="15" t="str">
        <f ca="1"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 ca="1">VENTAS[[#This Row],[Total]]-VENTAS[[#This Row],[Comisión 10%]]-VENTAS[[#This Row],[Costo SIN Comision]]</f>
        <v>-2</v>
      </c>
      <c r="M1995" s="52" t="s">
        <v>1707</v>
      </c>
      <c r="N1995" s="53" t="s">
        <v>2171</v>
      </c>
    </row>
    <row r="1996" s="4" customFormat="1" ht="20" customHeight="1" spans="1:14">
      <c r="A1996" s="50">
        <v>45593</v>
      </c>
      <c r="B1996" s="51" t="s">
        <v>1707</v>
      </c>
      <c r="C1996" s="51" t="s">
        <v>1707</v>
      </c>
      <c r="D1996" s="51" t="s">
        <v>1595</v>
      </c>
      <c r="E1996" s="51" t="s">
        <v>2103</v>
      </c>
      <c r="F1996" s="15" t="str">
        <f ca="1"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 ca="1">VENTAS[[#This Row],[Total]]-VENTAS[[#This Row],[Comisión 10%]]-VENTAS[[#This Row],[Costo SIN Comision]]</f>
        <v>-2.5</v>
      </c>
      <c r="M1996" s="52" t="s">
        <v>1707</v>
      </c>
      <c r="N1996" s="53" t="s">
        <v>2172</v>
      </c>
    </row>
    <row r="1997" s="4" customFormat="1" ht="20" customHeight="1" spans="1:14">
      <c r="A1997" s="50">
        <v>45593</v>
      </c>
      <c r="B1997" s="51" t="s">
        <v>1707</v>
      </c>
      <c r="C1997" s="51" t="s">
        <v>1707</v>
      </c>
      <c r="D1997" s="51" t="s">
        <v>1595</v>
      </c>
      <c r="E1997" s="51" t="s">
        <v>2167</v>
      </c>
      <c r="F1997" s="15" t="str">
        <f ca="1"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 ca="1">VENTAS[[#This Row],[Total]]-VENTAS[[#This Row],[Comisión 10%]]-VENTAS[[#This Row],[Costo SIN Comision]]</f>
        <v>-2.5</v>
      </c>
      <c r="M1997" s="52" t="s">
        <v>1707</v>
      </c>
      <c r="N1997" s="53" t="s">
        <v>2173</v>
      </c>
    </row>
    <row r="1998" s="4" customFormat="1" ht="20" customHeight="1" spans="1:14">
      <c r="A1998" s="50">
        <v>45593</v>
      </c>
      <c r="B1998" s="51" t="s">
        <v>1707</v>
      </c>
      <c r="C1998" s="51" t="s">
        <v>1707</v>
      </c>
      <c r="D1998" s="51" t="s">
        <v>1595</v>
      </c>
      <c r="E1998" s="51" t="s">
        <v>2174</v>
      </c>
      <c r="F1998" s="15" t="str">
        <f ca="1"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 ca="1">VENTAS[[#This Row],[Total]]-VENTAS[[#This Row],[Comisión 10%]]-VENTAS[[#This Row],[Costo SIN Comision]]</f>
        <v>-3</v>
      </c>
      <c r="M1998" s="52" t="s">
        <v>1707</v>
      </c>
      <c r="N1998" s="53" t="s">
        <v>2175</v>
      </c>
    </row>
    <row r="1999" s="4" customFormat="1" ht="20" customHeight="1" spans="1:14">
      <c r="A1999" s="50">
        <v>45593</v>
      </c>
      <c r="B1999" s="51" t="s">
        <v>1707</v>
      </c>
      <c r="C1999" s="51" t="s">
        <v>1707</v>
      </c>
      <c r="D1999" s="51" t="s">
        <v>1595</v>
      </c>
      <c r="E1999" s="51" t="s">
        <v>2176</v>
      </c>
      <c r="F1999" s="15" t="str">
        <f ca="1"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 ca="1">VENTAS[[#This Row],[Total]]-VENTAS[[#This Row],[Comisión 10%]]-VENTAS[[#This Row],[Costo SIN Comision]]</f>
        <v>-2.3</v>
      </c>
      <c r="M1999" s="52" t="s">
        <v>1707</v>
      </c>
      <c r="N1999" s="53" t="s">
        <v>2177</v>
      </c>
    </row>
    <row r="2000" s="4" customFormat="1" ht="20" customHeight="1" spans="1:14">
      <c r="A2000" s="50">
        <v>45593</v>
      </c>
      <c r="B2000" s="51" t="s">
        <v>1707</v>
      </c>
      <c r="C2000" s="51" t="s">
        <v>1707</v>
      </c>
      <c r="D2000" s="51" t="s">
        <v>1595</v>
      </c>
      <c r="E2000" s="51" t="s">
        <v>664</v>
      </c>
      <c r="F2000" s="15" t="str">
        <f ca="1"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 ca="1">VENTAS[[#This Row],[Total]]-VENTAS[[#This Row],[Comisión 10%]]-VENTAS[[#This Row],[Costo SIN Comision]]</f>
        <v>-0.7</v>
      </c>
      <c r="M2000" s="52" t="s">
        <v>1707</v>
      </c>
      <c r="N2000" s="53" t="s">
        <v>2178</v>
      </c>
    </row>
    <row r="2001" s="4" customFormat="1" ht="20" customHeight="1" spans="1:14">
      <c r="A2001" s="50">
        <v>45593</v>
      </c>
      <c r="B2001" s="51" t="s">
        <v>1707</v>
      </c>
      <c r="C2001" s="51" t="s">
        <v>1707</v>
      </c>
      <c r="D2001" s="51" t="s">
        <v>1595</v>
      </c>
      <c r="E2001" s="51" t="s">
        <v>2179</v>
      </c>
      <c r="F2001" s="15" t="str">
        <f ca="1"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 ca="1">VENTAS[[#This Row],[Total]]-VENTAS[[#This Row],[Comisión 10%]]-VENTAS[[#This Row],[Costo SIN Comision]]</f>
        <v>-2.5</v>
      </c>
      <c r="M2001" s="52" t="s">
        <v>1707</v>
      </c>
      <c r="N2001" s="53" t="s">
        <v>2180</v>
      </c>
    </row>
    <row r="2002" s="4" customFormat="1" ht="20" customHeight="1" spans="1:14">
      <c r="A2002" s="50">
        <v>45593</v>
      </c>
      <c r="B2002" s="51" t="s">
        <v>1707</v>
      </c>
      <c r="C2002" s="51" t="s">
        <v>1707</v>
      </c>
      <c r="D2002" s="51" t="s">
        <v>1045</v>
      </c>
      <c r="E2002" s="51" t="s">
        <v>1880</v>
      </c>
      <c r="F2002" s="15" t="str">
        <f ca="1"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 ca="1">VENTAS[[#This Row],[Total]]-VENTAS[[#This Row],[Comisión 10%]]-VENTAS[[#This Row],[Costo SIN Comision]]</f>
        <v>-0.4</v>
      </c>
      <c r="M2002" s="52" t="s">
        <v>1707</v>
      </c>
      <c r="N2002" s="53" t="s">
        <v>2181</v>
      </c>
    </row>
    <row r="2003" s="4" customFormat="1" ht="20" customHeight="1" spans="1:14">
      <c r="A2003" s="50">
        <v>45593</v>
      </c>
      <c r="B2003" s="51" t="s">
        <v>1707</v>
      </c>
      <c r="C2003" s="51" t="s">
        <v>1707</v>
      </c>
      <c r="D2003" s="51" t="s">
        <v>1045</v>
      </c>
      <c r="E2003" s="51" t="s">
        <v>1922</v>
      </c>
      <c r="F2003" s="15" t="str">
        <f ca="1"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 ca="1">VENTAS[[#This Row],[Total]]-VENTAS[[#This Row],[Comisión 10%]]-VENTAS[[#This Row],[Costo SIN Comision]]</f>
        <v>-0.8</v>
      </c>
      <c r="M2003" s="52" t="s">
        <v>1707</v>
      </c>
      <c r="N2003" s="53" t="s">
        <v>2182</v>
      </c>
    </row>
    <row r="2004" s="4" customFormat="1" ht="20" customHeight="1" spans="1:14">
      <c r="A2004" s="50">
        <v>45593</v>
      </c>
      <c r="B2004" s="51" t="s">
        <v>1707</v>
      </c>
      <c r="C2004" s="51" t="s">
        <v>1707</v>
      </c>
      <c r="D2004" s="51" t="s">
        <v>1045</v>
      </c>
      <c r="E2004" s="51" t="s">
        <v>2183</v>
      </c>
      <c r="F2004" s="15" t="str">
        <f ca="1"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 ca="1">VENTAS[[#This Row],[Total]]-VENTAS[[#This Row],[Comisión 10%]]-VENTAS[[#This Row],[Costo SIN Comision]]</f>
        <v>-0.5</v>
      </c>
      <c r="M2004" s="52" t="s">
        <v>1707</v>
      </c>
      <c r="N2004" s="53" t="s">
        <v>2184</v>
      </c>
    </row>
    <row r="2005" s="4" customFormat="1" ht="20" customHeight="1" spans="1:14">
      <c r="A2005" s="50">
        <v>45593</v>
      </c>
      <c r="B2005" s="51" t="s">
        <v>1707</v>
      </c>
      <c r="C2005" s="51" t="s">
        <v>1707</v>
      </c>
      <c r="D2005" s="51" t="s">
        <v>1606</v>
      </c>
      <c r="E2005" s="51" t="s">
        <v>2082</v>
      </c>
      <c r="F2005" s="15" t="str">
        <f ca="1"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 ca="1">VENTAS[[#This Row],[Total]]-VENTAS[[#This Row],[Comisión 10%]]-VENTAS[[#This Row],[Costo SIN Comision]]</f>
        <v>-1</v>
      </c>
      <c r="M2005" s="52" t="s">
        <v>1707</v>
      </c>
      <c r="N2005" s="53" t="s">
        <v>2185</v>
      </c>
    </row>
    <row r="2006" s="4" customFormat="1" ht="20" customHeight="1" spans="1:14">
      <c r="A2006" s="50">
        <v>45593</v>
      </c>
      <c r="B2006" s="51" t="s">
        <v>1707</v>
      </c>
      <c r="C2006" s="51" t="s">
        <v>1707</v>
      </c>
      <c r="D2006" s="51" t="s">
        <v>1595</v>
      </c>
      <c r="E2006" s="51" t="s">
        <v>1866</v>
      </c>
      <c r="F2006" s="15" t="str">
        <f ca="1"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 ca="1">VENTAS[[#This Row],[Total]]-VENTAS[[#This Row],[Comisión 10%]]-VENTAS[[#This Row],[Costo SIN Comision]]</f>
        <v>-0.5</v>
      </c>
      <c r="M2006" s="52" t="s">
        <v>1707</v>
      </c>
      <c r="N2006" s="53" t="s">
        <v>2186</v>
      </c>
    </row>
    <row r="2007" s="4" customFormat="1" ht="20" customHeight="1" spans="1:14">
      <c r="A2007" s="50">
        <v>45594</v>
      </c>
      <c r="B2007" s="51" t="s">
        <v>1707</v>
      </c>
      <c r="C2007" s="51" t="s">
        <v>1707</v>
      </c>
      <c r="D2007" s="51" t="s">
        <v>1064</v>
      </c>
      <c r="E2007" s="51" t="s">
        <v>2183</v>
      </c>
      <c r="F2007" s="49" t="str">
        <f ca="1"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 ca="1">VENTAS[[#This Row],[Total]]-VENTAS[[#This Row],[Comisión 10%]]-VENTAS[[#This Row],[Costo SIN Comision]]</f>
        <v>-0.5</v>
      </c>
      <c r="M2007" s="52" t="s">
        <v>1707</v>
      </c>
      <c r="N2007" s="53" t="s">
        <v>2187</v>
      </c>
    </row>
    <row r="2008" s="4" customFormat="1" ht="20" customHeight="1" spans="1:14">
      <c r="A2008" s="50">
        <v>45594</v>
      </c>
      <c r="B2008" s="51" t="s">
        <v>1707</v>
      </c>
      <c r="C2008" s="51" t="s">
        <v>1707</v>
      </c>
      <c r="D2008" s="51" t="s">
        <v>1064</v>
      </c>
      <c r="E2008" s="51" t="s">
        <v>1880</v>
      </c>
      <c r="F2008" s="49" t="str">
        <f ca="1"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 ca="1">VENTAS[[#This Row],[Total]]-VENTAS[[#This Row],[Comisión 10%]]-VENTAS[[#This Row],[Costo SIN Comision]]</f>
        <v>-0.4</v>
      </c>
      <c r="M2008" s="52" t="s">
        <v>1707</v>
      </c>
      <c r="N2008" s="53" t="s">
        <v>2188</v>
      </c>
    </row>
    <row r="2009" s="4" customFormat="1" ht="20" customHeight="1" spans="1:14">
      <c r="A2009" s="50">
        <v>45594</v>
      </c>
      <c r="B2009" s="51" t="s">
        <v>1707</v>
      </c>
      <c r="C2009" s="51" t="s">
        <v>1707</v>
      </c>
      <c r="D2009" s="51" t="s">
        <v>1057</v>
      </c>
      <c r="E2009" s="51" t="s">
        <v>2000</v>
      </c>
      <c r="F2009" s="15" t="str">
        <f ca="1"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 ca="1">VENTAS[[#This Row],[Total]]-VENTAS[[#This Row],[Comisión 10%]]-VENTAS[[#This Row],[Costo SIN Comision]]</f>
        <v>-3</v>
      </c>
      <c r="M2009" s="52" t="s">
        <v>1707</v>
      </c>
      <c r="N2009" s="53" t="s">
        <v>2189</v>
      </c>
    </row>
    <row r="2010" s="4" customFormat="1" ht="20" customHeight="1" spans="1:14">
      <c r="A2010" s="50">
        <v>45594</v>
      </c>
      <c r="B2010" s="51" t="s">
        <v>1707</v>
      </c>
      <c r="C2010" s="51" t="s">
        <v>1707</v>
      </c>
      <c r="D2010" s="51" t="s">
        <v>279</v>
      </c>
      <c r="E2010" s="51" t="s">
        <v>2091</v>
      </c>
      <c r="F2010" s="15" t="str">
        <f ca="1"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 ca="1">VENTAS[[#This Row],[Total]]-VENTAS[[#This Row],[Comisión 10%]]-VENTAS[[#This Row],[Costo SIN Comision]]</f>
        <v>-1.4</v>
      </c>
      <c r="M2010" s="52" t="s">
        <v>1707</v>
      </c>
      <c r="N2010" s="53" t="s">
        <v>2190</v>
      </c>
    </row>
    <row r="2011" s="4" customFormat="1" ht="20" customHeight="1" spans="1:14">
      <c r="A2011" s="50">
        <v>45594</v>
      </c>
      <c r="B2011" s="51" t="s">
        <v>1707</v>
      </c>
      <c r="C2011" s="51" t="s">
        <v>1707</v>
      </c>
      <c r="D2011" s="51" t="s">
        <v>1789</v>
      </c>
      <c r="E2011" s="51" t="s">
        <v>1891</v>
      </c>
      <c r="F2011" s="15" t="str">
        <f ca="1"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 ca="1">VENTAS[[#This Row],[Total]]-VENTAS[[#This Row],[Comisión 10%]]-VENTAS[[#This Row],[Costo SIN Comision]]</f>
        <v>-0.2</v>
      </c>
      <c r="M2011" s="52" t="s">
        <v>1707</v>
      </c>
      <c r="N2011" s="53" t="s">
        <v>2191</v>
      </c>
    </row>
    <row r="2012" s="4" customFormat="1" ht="20" customHeight="1" spans="1:14">
      <c r="A2012" s="50">
        <v>45594</v>
      </c>
      <c r="B2012" s="51" t="s">
        <v>1707</v>
      </c>
      <c r="C2012" s="51" t="s">
        <v>1707</v>
      </c>
      <c r="D2012" s="51" t="s">
        <v>1789</v>
      </c>
      <c r="E2012" s="51" t="s">
        <v>1543</v>
      </c>
      <c r="F2012" s="15" t="str">
        <f ca="1"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 ca="1">VENTAS[[#This Row],[Total]]-VENTAS[[#This Row],[Comisión 10%]]-VENTAS[[#This Row],[Costo SIN Comision]]</f>
        <v>-4.5</v>
      </c>
      <c r="M2012" s="52" t="s">
        <v>1707</v>
      </c>
      <c r="N2012" s="53" t="s">
        <v>2192</v>
      </c>
    </row>
    <row r="2013" s="4" customFormat="1" ht="20" customHeight="1" spans="1:14">
      <c r="A2013" s="50">
        <v>45594</v>
      </c>
      <c r="B2013" s="51" t="s">
        <v>1707</v>
      </c>
      <c r="C2013" s="51" t="s">
        <v>1707</v>
      </c>
      <c r="D2013" s="51" t="s">
        <v>1789</v>
      </c>
      <c r="E2013" s="51" t="s">
        <v>1880</v>
      </c>
      <c r="F2013" s="15" t="str">
        <f ca="1"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 ca="1">VENTAS[[#This Row],[Total]]-VENTAS[[#This Row],[Comisión 10%]]-VENTAS[[#This Row],[Costo SIN Comision]]</f>
        <v>-0.4</v>
      </c>
      <c r="M2013" s="52" t="s">
        <v>1707</v>
      </c>
      <c r="N2013" s="53" t="s">
        <v>2193</v>
      </c>
    </row>
    <row r="2014" s="4" customFormat="1" ht="20" customHeight="1" spans="1:14">
      <c r="A2014" s="50">
        <v>45594</v>
      </c>
      <c r="B2014" s="51" t="s">
        <v>1707</v>
      </c>
      <c r="C2014" s="51" t="s">
        <v>1707</v>
      </c>
      <c r="D2014" s="51" t="s">
        <v>1354</v>
      </c>
      <c r="E2014" s="51" t="s">
        <v>1922</v>
      </c>
      <c r="F2014" s="15" t="str">
        <f ca="1"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 ca="1">VENTAS[[#This Row],[Total]]-VENTAS[[#This Row],[Comisión 10%]]-VENTAS[[#This Row],[Costo SIN Comision]]</f>
        <v>-0.8</v>
      </c>
      <c r="M2014" s="52" t="s">
        <v>1707</v>
      </c>
      <c r="N2014" s="53" t="s">
        <v>2194</v>
      </c>
    </row>
    <row r="2015" s="4" customFormat="1" ht="20" customHeight="1" spans="1:14">
      <c r="A2015" s="50">
        <v>45594</v>
      </c>
      <c r="B2015" s="51" t="s">
        <v>1707</v>
      </c>
      <c r="C2015" s="51" t="s">
        <v>1707</v>
      </c>
      <c r="D2015" s="51" t="s">
        <v>1707</v>
      </c>
      <c r="E2015" s="51" t="s">
        <v>2195</v>
      </c>
      <c r="F2015" s="15" t="str">
        <f ca="1">IFERROR(VLOOKUP(VENTAS[[#This Row],[Código del producto Vendido]],STOCK[],5,FALSE),"-")</f>
        <v>-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15" s="16">
        <f ca="1">VENTAS[[#This Row],[Total]]-VENTAS[[#This Row],[Comisión 10%]]-VENTAS[[#This Row],[Costo SIN Comision]]</f>
        <v>-2</v>
      </c>
      <c r="M2015" s="52" t="s">
        <v>1707</v>
      </c>
      <c r="N2015" s="53" t="s">
        <v>2196</v>
      </c>
    </row>
    <row r="2016" s="4" customFormat="1" ht="20" customHeight="1" spans="1:14">
      <c r="A2016" s="50">
        <v>45594</v>
      </c>
      <c r="B2016" s="51" t="s">
        <v>1707</v>
      </c>
      <c r="C2016" s="51" t="s">
        <v>1707</v>
      </c>
      <c r="D2016" s="51" t="s">
        <v>1595</v>
      </c>
      <c r="E2016" s="51" t="s">
        <v>2158</v>
      </c>
      <c r="F2016" s="15" t="str">
        <f ca="1"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 ca="1">VENTAS[[#This Row],[Total]]-VENTAS[[#This Row],[Comisión 10%]]-VENTAS[[#This Row],[Costo SIN Comision]]</f>
        <v>-1</v>
      </c>
      <c r="M2016" s="52" t="s">
        <v>1707</v>
      </c>
      <c r="N2016" s="53" t="s">
        <v>2197</v>
      </c>
    </row>
    <row r="2017" s="4" customFormat="1" ht="20" customHeight="1" spans="1:14">
      <c r="A2017" s="50">
        <v>45594</v>
      </c>
      <c r="B2017" s="51" t="s">
        <v>1707</v>
      </c>
      <c r="C2017" s="51" t="s">
        <v>1707</v>
      </c>
      <c r="D2017" s="51" t="s">
        <v>1045</v>
      </c>
      <c r="E2017" s="51" t="s">
        <v>1870</v>
      </c>
      <c r="F2017" s="15" t="str">
        <f ca="1"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 ca="1">VENTAS[[#This Row],[Total]]-VENTAS[[#This Row],[Comisión 10%]]-VENTAS[[#This Row],[Costo SIN Comision]]</f>
        <v>-1.5</v>
      </c>
      <c r="M2017" s="52" t="s">
        <v>1707</v>
      </c>
      <c r="N2017" s="53" t="s">
        <v>2198</v>
      </c>
    </row>
    <row r="2018" s="4" customFormat="1" ht="20" customHeight="1" spans="1:14">
      <c r="A2018" s="50">
        <v>45594</v>
      </c>
      <c r="B2018" s="51" t="s">
        <v>1707</v>
      </c>
      <c r="C2018" s="51" t="s">
        <v>1707</v>
      </c>
      <c r="D2018" s="51" t="s">
        <v>279</v>
      </c>
      <c r="E2018" s="51" t="s">
        <v>1880</v>
      </c>
      <c r="F2018" s="15" t="str">
        <f ca="1"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 ca="1">VENTAS[[#This Row],[Total]]-VENTAS[[#This Row],[Comisión 10%]]-VENTAS[[#This Row],[Costo SIN Comision]]</f>
        <v>-0.2</v>
      </c>
      <c r="M2018" s="52" t="s">
        <v>1707</v>
      </c>
      <c r="N2018" s="53" t="s">
        <v>2199</v>
      </c>
    </row>
    <row r="2019" s="4" customFormat="1" ht="20" customHeight="1" spans="1:14">
      <c r="A2019" s="50">
        <v>45594</v>
      </c>
      <c r="B2019" s="51" t="s">
        <v>1707</v>
      </c>
      <c r="C2019" s="51" t="s">
        <v>1707</v>
      </c>
      <c r="D2019" s="51" t="s">
        <v>1606</v>
      </c>
      <c r="E2019" s="51" t="s">
        <v>2052</v>
      </c>
      <c r="F2019" s="15" t="str">
        <f ca="1"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 ca="1">VENTAS[[#This Row],[Total]]-VENTAS[[#This Row],[Comisión 10%]]-VENTAS[[#This Row],[Costo SIN Comision]]</f>
        <v>-1.2</v>
      </c>
      <c r="M2019" s="52" t="s">
        <v>1707</v>
      </c>
      <c r="N2019" s="53" t="s">
        <v>2200</v>
      </c>
    </row>
    <row r="2020" s="4" customFormat="1" ht="20" customHeight="1" spans="1:14">
      <c r="A2020" s="50">
        <v>45594</v>
      </c>
      <c r="B2020" s="51" t="s">
        <v>1707</v>
      </c>
      <c r="C2020" s="51" t="s">
        <v>1707</v>
      </c>
      <c r="D2020" s="51" t="s">
        <v>1064</v>
      </c>
      <c r="E2020" s="51" t="s">
        <v>2201</v>
      </c>
      <c r="F2020" s="49" t="str">
        <f ca="1">IFERROR(VLOOKUP(VENTAS[[#This Row],[Código del producto Vendido]],STOCK[],5,FALSE),"-")</f>
        <v>-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20" s="16">
        <f ca="1">VENTAS[[#This Row],[Total]]-VENTAS[[#This Row],[Comisión 10%]]-VENTAS[[#This Row],[Costo SIN Comision]]</f>
        <v>-3.5</v>
      </c>
      <c r="M2020" s="52" t="s">
        <v>1707</v>
      </c>
      <c r="N2020" s="53" t="s">
        <v>2202</v>
      </c>
    </row>
    <row r="2021" s="4" customFormat="1" ht="20" customHeight="1" spans="1:14">
      <c r="A2021" s="50">
        <v>45594</v>
      </c>
      <c r="B2021" s="51" t="s">
        <v>1707</v>
      </c>
      <c r="C2021" s="51" t="s">
        <v>1707</v>
      </c>
      <c r="D2021" s="51" t="s">
        <v>1045</v>
      </c>
      <c r="E2021" s="51" t="s">
        <v>2203</v>
      </c>
      <c r="F2021" s="15" t="str">
        <f ca="1"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 ca="1">VENTAS[[#This Row],[Total]]-VENTAS[[#This Row],[Comisión 10%]]-VENTAS[[#This Row],[Costo SIN Comision]]</f>
        <v>-2.2</v>
      </c>
      <c r="M2021" s="52" t="s">
        <v>1707</v>
      </c>
      <c r="N2021" s="53" t="s">
        <v>2204</v>
      </c>
    </row>
    <row r="2022" s="4" customFormat="1" ht="20" customHeight="1" spans="1:14">
      <c r="A2022" s="50">
        <v>45594</v>
      </c>
      <c r="B2022" s="51" t="s">
        <v>1707</v>
      </c>
      <c r="C2022" s="51" t="s">
        <v>1707</v>
      </c>
      <c r="D2022" s="51" t="s">
        <v>1595</v>
      </c>
      <c r="E2022" s="51" t="s">
        <v>2052</v>
      </c>
      <c r="F2022" s="15" t="str">
        <f ca="1"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 ca="1">VENTAS[[#This Row],[Total]]-VENTAS[[#This Row],[Comisión 10%]]-VENTAS[[#This Row],[Costo SIN Comision]]</f>
        <v>-1.2</v>
      </c>
      <c r="M2022" s="52" t="s">
        <v>1707</v>
      </c>
      <c r="N2022" s="53" t="s">
        <v>2205</v>
      </c>
    </row>
    <row r="2023" s="4" customFormat="1" ht="20" customHeight="1" spans="1:14">
      <c r="A2023" s="50">
        <v>45594</v>
      </c>
      <c r="B2023" s="51" t="s">
        <v>1707</v>
      </c>
      <c r="C2023" s="51" t="s">
        <v>1707</v>
      </c>
      <c r="D2023" s="51" t="s">
        <v>1595</v>
      </c>
      <c r="E2023" s="51" t="s">
        <v>2206</v>
      </c>
      <c r="F2023" s="15" t="str">
        <f ca="1"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 ca="1">VENTAS[[#This Row],[Total]]-VENTAS[[#This Row],[Comisión 10%]]-VENTAS[[#This Row],[Costo SIN Comision]]</f>
        <v>-0.5</v>
      </c>
      <c r="M2023" s="52" t="s">
        <v>1707</v>
      </c>
      <c r="N2023" s="53" t="s">
        <v>2207</v>
      </c>
    </row>
    <row r="2024" s="4" customFormat="1" ht="20" customHeight="1" spans="1:14">
      <c r="A2024" s="50">
        <v>45594</v>
      </c>
      <c r="B2024" s="51" t="s">
        <v>1707</v>
      </c>
      <c r="C2024" s="51" t="s">
        <v>1707</v>
      </c>
      <c r="D2024" s="51" t="s">
        <v>1595</v>
      </c>
      <c r="E2024" s="51" t="s">
        <v>2208</v>
      </c>
      <c r="F2024" s="15" t="str">
        <f ca="1"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 ca="1">VENTAS[[#This Row],[Total]]-VENTAS[[#This Row],[Comisión 10%]]-VENTAS[[#This Row],[Costo SIN Comision]]</f>
        <v>-1.3</v>
      </c>
      <c r="M2024" s="52" t="s">
        <v>1707</v>
      </c>
      <c r="N2024" s="53" t="s">
        <v>2209</v>
      </c>
    </row>
    <row r="2025" s="4" customFormat="1" ht="20" customHeight="1" spans="1:14">
      <c r="A2025" s="50">
        <v>45594</v>
      </c>
      <c r="B2025" s="51" t="s">
        <v>1707</v>
      </c>
      <c r="C2025" s="51" t="s">
        <v>1707</v>
      </c>
      <c r="D2025" s="51" t="s">
        <v>1606</v>
      </c>
      <c r="E2025" s="51" t="s">
        <v>2206</v>
      </c>
      <c r="F2025" s="15" t="str">
        <f ca="1"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 ca="1">VENTAS[[#This Row],[Total]]-VENTAS[[#This Row],[Comisión 10%]]-VENTAS[[#This Row],[Costo SIN Comision]]</f>
        <v>-0.5</v>
      </c>
      <c r="M2025" s="52" t="s">
        <v>1707</v>
      </c>
      <c r="N2025" s="53" t="s">
        <v>2210</v>
      </c>
    </row>
    <row r="2026" s="4" customFormat="1" ht="20" customHeight="1" spans="1:14">
      <c r="A2026" s="50">
        <v>45594</v>
      </c>
      <c r="B2026" s="51" t="s">
        <v>1707</v>
      </c>
      <c r="C2026" s="51" t="s">
        <v>1707</v>
      </c>
      <c r="D2026" s="51" t="s">
        <v>1595</v>
      </c>
      <c r="E2026" s="51" t="s">
        <v>2120</v>
      </c>
      <c r="F2026" s="15" t="str">
        <f ca="1"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 ca="1">VENTAS[[#This Row],[Total]]-VENTAS[[#This Row],[Comisión 10%]]-VENTAS[[#This Row],[Costo SIN Comision]]</f>
        <v>-2</v>
      </c>
      <c r="M2026" s="52" t="s">
        <v>1707</v>
      </c>
      <c r="N2026" s="53" t="s">
        <v>2211</v>
      </c>
    </row>
    <row r="2027" s="4" customFormat="1" ht="20" customHeight="1" spans="1:14">
      <c r="A2027" s="50">
        <v>45595</v>
      </c>
      <c r="B2027" s="51" t="s">
        <v>1707</v>
      </c>
      <c r="C2027" s="51" t="s">
        <v>1707</v>
      </c>
      <c r="D2027" s="51" t="s">
        <v>1045</v>
      </c>
      <c r="E2027" s="51" t="s">
        <v>2208</v>
      </c>
      <c r="F2027" s="15" t="str">
        <f ca="1"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 ca="1">VENTAS[[#This Row],[Total]]-VENTAS[[#This Row],[Comisión 10%]]-VENTAS[[#This Row],[Costo SIN Comision]]</f>
        <v>-1.3</v>
      </c>
      <c r="M2027" s="52" t="s">
        <v>1707</v>
      </c>
      <c r="N2027" s="53" t="s">
        <v>2212</v>
      </c>
    </row>
    <row r="2028" s="4" customFormat="1" ht="20" customHeight="1" spans="1:14">
      <c r="A2028" s="50">
        <v>45595</v>
      </c>
      <c r="B2028" s="51" t="s">
        <v>1707</v>
      </c>
      <c r="C2028" s="51" t="s">
        <v>1707</v>
      </c>
      <c r="D2028" s="51" t="s">
        <v>1045</v>
      </c>
      <c r="E2028" s="51" t="s">
        <v>2206</v>
      </c>
      <c r="F2028" s="15" t="str">
        <f ca="1"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 ca="1">VENTAS[[#This Row],[Total]]-VENTAS[[#This Row],[Comisión 10%]]-VENTAS[[#This Row],[Costo SIN Comision]]</f>
        <v>-0.5</v>
      </c>
      <c r="M2028" s="52" t="s">
        <v>1707</v>
      </c>
      <c r="N2028" s="53" t="s">
        <v>2213</v>
      </c>
    </row>
    <row r="2029" s="4" customFormat="1" ht="20" customHeight="1" spans="1:14">
      <c r="A2029" s="50">
        <v>45595</v>
      </c>
      <c r="B2029" s="51" t="s">
        <v>1707</v>
      </c>
      <c r="C2029" s="51" t="s">
        <v>1707</v>
      </c>
      <c r="D2029" s="51" t="s">
        <v>1045</v>
      </c>
      <c r="E2029" s="51" t="s">
        <v>2214</v>
      </c>
      <c r="F2029" s="15" t="str">
        <f ca="1"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 ca="1">VENTAS[[#This Row],[Total]]-VENTAS[[#This Row],[Comisión 10%]]-VENTAS[[#This Row],[Costo SIN Comision]]</f>
        <v>-0.8</v>
      </c>
      <c r="M2029" s="52" t="s">
        <v>1707</v>
      </c>
      <c r="N2029" s="53" t="s">
        <v>2215</v>
      </c>
    </row>
    <row r="2030" s="4" customFormat="1" ht="20" customHeight="1" spans="1:14">
      <c r="A2030" s="50">
        <v>45595</v>
      </c>
      <c r="B2030" s="51" t="s">
        <v>1707</v>
      </c>
      <c r="C2030" s="51" t="s">
        <v>1707</v>
      </c>
      <c r="D2030" s="51" t="s">
        <v>1045</v>
      </c>
      <c r="E2030" s="51" t="s">
        <v>2216</v>
      </c>
      <c r="F2030" s="15" t="str">
        <f ca="1"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 ca="1">VENTAS[[#This Row],[Total]]-VENTAS[[#This Row],[Comisión 10%]]-VENTAS[[#This Row],[Costo SIN Comision]]</f>
        <v>-1.5</v>
      </c>
      <c r="M2030" s="52" t="s">
        <v>1707</v>
      </c>
      <c r="N2030" s="53" t="s">
        <v>2217</v>
      </c>
    </row>
    <row r="2031" s="4" customFormat="1" ht="20" customHeight="1" spans="1:14">
      <c r="A2031" s="50">
        <v>45595</v>
      </c>
      <c r="B2031" s="51" t="s">
        <v>1707</v>
      </c>
      <c r="C2031" s="51" t="s">
        <v>1707</v>
      </c>
      <c r="D2031" s="51" t="s">
        <v>1064</v>
      </c>
      <c r="E2031" s="51" t="s">
        <v>2218</v>
      </c>
      <c r="F2031" s="15" t="str">
        <f ca="1"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 ca="1">VENTAS[[#This Row],[Total]]-VENTAS[[#This Row],[Comisión 10%]]-VENTAS[[#This Row],[Costo SIN Comision]]</f>
        <v>-2.8</v>
      </c>
      <c r="M2031" s="52" t="s">
        <v>1707</v>
      </c>
      <c r="N2031" s="53" t="s">
        <v>2219</v>
      </c>
    </row>
    <row r="2032" s="4" customFormat="1" ht="20" customHeight="1" spans="1:14">
      <c r="A2032" s="50">
        <v>45595</v>
      </c>
      <c r="B2032" s="51" t="s">
        <v>1707</v>
      </c>
      <c r="C2032" s="51" t="s">
        <v>1707</v>
      </c>
      <c r="D2032" s="51" t="s">
        <v>1064</v>
      </c>
      <c r="E2032" s="51" t="s">
        <v>2220</v>
      </c>
      <c r="F2032" s="15" t="str">
        <f ca="1"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 ca="1">VENTAS[[#This Row],[Total]]-VENTAS[[#This Row],[Comisión 10%]]-VENTAS[[#This Row],[Costo SIN Comision]]</f>
        <v>-2.8</v>
      </c>
      <c r="M2032" s="52" t="s">
        <v>1707</v>
      </c>
      <c r="N2032" s="53" t="s">
        <v>2221</v>
      </c>
    </row>
    <row r="2033" s="4" customFormat="1" ht="20" customHeight="1" spans="1:14">
      <c r="A2033" s="50">
        <v>45595</v>
      </c>
      <c r="B2033" s="51" t="s">
        <v>1707</v>
      </c>
      <c r="C2033" s="51" t="s">
        <v>1707</v>
      </c>
      <c r="D2033" s="51" t="s">
        <v>1045</v>
      </c>
      <c r="E2033" s="51" t="s">
        <v>2222</v>
      </c>
      <c r="F2033" s="15" t="str">
        <f ca="1"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 ca="1">VENTAS[[#This Row],[Total]]-VENTAS[[#This Row],[Comisión 10%]]-VENTAS[[#This Row],[Costo SIN Comision]]</f>
        <v>-2.5</v>
      </c>
      <c r="M2033" s="52" t="s">
        <v>1707</v>
      </c>
      <c r="N2033" s="53" t="s">
        <v>2223</v>
      </c>
    </row>
    <row r="2034" s="4" customFormat="1" ht="20" customHeight="1" spans="1:14">
      <c r="A2034" s="50">
        <v>45595</v>
      </c>
      <c r="B2034" s="51" t="s">
        <v>1707</v>
      </c>
      <c r="C2034" s="51" t="s">
        <v>1707</v>
      </c>
      <c r="D2034" s="51" t="s">
        <v>1045</v>
      </c>
      <c r="E2034" s="51" t="s">
        <v>2224</v>
      </c>
      <c r="F2034" s="15" t="str">
        <f ca="1"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 ca="1">VENTAS[[#This Row],[Total]]-VENTAS[[#This Row],[Comisión 10%]]-VENTAS[[#This Row],[Costo SIN Comision]]</f>
        <v>-2.5</v>
      </c>
      <c r="M2034" s="52" t="s">
        <v>1707</v>
      </c>
      <c r="N2034" s="53" t="s">
        <v>2225</v>
      </c>
    </row>
    <row r="2035" s="4" customFormat="1" ht="20" customHeight="1" spans="1:14">
      <c r="A2035" s="50">
        <v>45595</v>
      </c>
      <c r="B2035" s="51" t="s">
        <v>1707</v>
      </c>
      <c r="C2035" s="51" t="s">
        <v>1707</v>
      </c>
      <c r="D2035" s="51" t="s">
        <v>1354</v>
      </c>
      <c r="E2035" s="51" t="s">
        <v>2160</v>
      </c>
      <c r="F2035" s="15" t="str">
        <f ca="1"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 ca="1">VENTAS[[#This Row],[Total]]-VENTAS[[#This Row],[Comisión 10%]]-VENTAS[[#This Row],[Costo SIN Comision]]</f>
        <v>-0.3</v>
      </c>
      <c r="M2035" s="52" t="s">
        <v>1707</v>
      </c>
      <c r="N2035" s="53" t="s">
        <v>2226</v>
      </c>
    </row>
    <row r="2036" s="4" customFormat="1" ht="20" customHeight="1" spans="1:14">
      <c r="A2036" s="50">
        <v>45595</v>
      </c>
      <c r="B2036" s="51" t="s">
        <v>1707</v>
      </c>
      <c r="C2036" s="51" t="s">
        <v>1707</v>
      </c>
      <c r="D2036" s="51" t="s">
        <v>1354</v>
      </c>
      <c r="E2036" s="51" t="s">
        <v>2070</v>
      </c>
      <c r="F2036" s="15" t="str">
        <f ca="1"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 ca="1">VENTAS[[#This Row],[Total]]-VENTAS[[#This Row],[Comisión 10%]]-VENTAS[[#This Row],[Costo SIN Comision]]</f>
        <v>-2</v>
      </c>
      <c r="M2036" s="52" t="s">
        <v>1707</v>
      </c>
      <c r="N2036" s="53" t="s">
        <v>2227</v>
      </c>
    </row>
    <row r="2037" s="4" customFormat="1" ht="20" customHeight="1" spans="1:14">
      <c r="A2037" s="50">
        <v>45595</v>
      </c>
      <c r="B2037" s="51" t="s">
        <v>1707</v>
      </c>
      <c r="C2037" s="51" t="s">
        <v>1707</v>
      </c>
      <c r="D2037" s="51" t="s">
        <v>1354</v>
      </c>
      <c r="E2037" s="51" t="s">
        <v>1956</v>
      </c>
      <c r="F2037" s="15" t="str">
        <f ca="1"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 ca="1">VENTAS[[#This Row],[Total]]-VENTAS[[#This Row],[Comisión 10%]]-VENTAS[[#This Row],[Costo SIN Comision]]</f>
        <v>-0.3</v>
      </c>
      <c r="M2037" s="52" t="s">
        <v>1707</v>
      </c>
      <c r="N2037" s="53" t="s">
        <v>2228</v>
      </c>
    </row>
    <row r="2038" s="4" customFormat="1" ht="20" customHeight="1" spans="1:14">
      <c r="A2038" s="50">
        <v>45595</v>
      </c>
      <c r="B2038" s="51" t="s">
        <v>1707</v>
      </c>
      <c r="C2038" s="51" t="s">
        <v>1707</v>
      </c>
      <c r="D2038" s="51" t="s">
        <v>1045</v>
      </c>
      <c r="E2038" s="51" t="s">
        <v>2082</v>
      </c>
      <c r="F2038" s="15" t="str">
        <f ca="1"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 ca="1">VENTAS[[#This Row],[Total]]-VENTAS[[#This Row],[Comisión 10%]]-VENTAS[[#This Row],[Costo SIN Comision]]</f>
        <v>-1</v>
      </c>
      <c r="M2038" s="52" t="s">
        <v>1707</v>
      </c>
      <c r="N2038" s="53" t="s">
        <v>2229</v>
      </c>
    </row>
    <row r="2039" s="4" customFormat="1" ht="20" customHeight="1" spans="1:14">
      <c r="A2039" s="50">
        <v>45595</v>
      </c>
      <c r="B2039" s="51" t="s">
        <v>1707</v>
      </c>
      <c r="C2039" s="51" t="s">
        <v>1707</v>
      </c>
      <c r="D2039" s="51" t="s">
        <v>1707</v>
      </c>
      <c r="E2039" s="51" t="s">
        <v>2230</v>
      </c>
      <c r="F2039" s="15" t="str">
        <f ca="1"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 ca="1">VENTAS[[#This Row],[Total]]-VENTAS[[#This Row],[Comisión 10%]]-VENTAS[[#This Row],[Costo SIN Comision]]</f>
        <v>-1.5</v>
      </c>
      <c r="M2039" s="52" t="s">
        <v>1707</v>
      </c>
      <c r="N2039" s="53" t="s">
        <v>2231</v>
      </c>
    </row>
    <row r="2040" s="4" customFormat="1" ht="20" customHeight="1" spans="1:14">
      <c r="A2040" s="50">
        <v>45595</v>
      </c>
      <c r="B2040" s="51" t="s">
        <v>1707</v>
      </c>
      <c r="C2040" s="51" t="s">
        <v>1707</v>
      </c>
      <c r="D2040" s="51" t="s">
        <v>1707</v>
      </c>
      <c r="E2040" s="51" t="s">
        <v>2232</v>
      </c>
      <c r="F2040" s="15" t="str">
        <f ca="1">IFERROR(VLOOKUP(VENTAS[[#This Row],[Código del producto Vendido]],STOCK[],5,FALSE),"-")</f>
        <v>-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40" s="16">
        <f ca="1">VENTAS[[#This Row],[Total]]-VENTAS[[#This Row],[Comisión 10%]]-VENTAS[[#This Row],[Costo SIN Comision]]</f>
        <v>-3</v>
      </c>
      <c r="M2040" s="52" t="s">
        <v>1707</v>
      </c>
      <c r="N2040" s="53" t="s">
        <v>2233</v>
      </c>
    </row>
    <row r="2041" s="4" customFormat="1" ht="20" customHeight="1" spans="1:14">
      <c r="A2041" s="50">
        <v>45595</v>
      </c>
      <c r="B2041" s="51" t="s">
        <v>1707</v>
      </c>
      <c r="C2041" s="51" t="s">
        <v>1707</v>
      </c>
      <c r="D2041" s="51" t="s">
        <v>1707</v>
      </c>
      <c r="E2041" s="51" t="s">
        <v>2234</v>
      </c>
      <c r="F2041" s="15" t="str">
        <f ca="1"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 ca="1">VENTAS[[#This Row],[Total]]-VENTAS[[#This Row],[Comisión 10%]]-VENTAS[[#This Row],[Costo SIN Comision]]</f>
        <v>-1.5</v>
      </c>
      <c r="M2041" s="52" t="s">
        <v>1707</v>
      </c>
      <c r="N2041" s="53" t="s">
        <v>2235</v>
      </c>
    </row>
    <row r="2042" s="4" customFormat="1" ht="20" customHeight="1" spans="1:14">
      <c r="A2042" s="50">
        <v>45595</v>
      </c>
      <c r="B2042" s="51" t="s">
        <v>1707</v>
      </c>
      <c r="C2042" s="51" t="s">
        <v>1707</v>
      </c>
      <c r="D2042" s="51" t="s">
        <v>1783</v>
      </c>
      <c r="E2042" s="51" t="s">
        <v>1698</v>
      </c>
      <c r="F2042" s="15" t="str">
        <f ca="1"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 ca="1">VENTAS[[#This Row],[Total]]-VENTAS[[#This Row],[Comisión 10%]]-VENTAS[[#This Row],[Costo SIN Comision]]</f>
        <v>-2.5</v>
      </c>
      <c r="M2042" s="52" t="s">
        <v>1707</v>
      </c>
      <c r="N2042" s="53" t="s">
        <v>2236</v>
      </c>
    </row>
    <row r="2043" s="4" customFormat="1" ht="20" customHeight="1" spans="1:14">
      <c r="A2043" s="50">
        <v>45595</v>
      </c>
      <c r="B2043" s="51" t="s">
        <v>1707</v>
      </c>
      <c r="C2043" s="51" t="s">
        <v>1707</v>
      </c>
      <c r="D2043" s="51" t="s">
        <v>2237</v>
      </c>
      <c r="E2043" s="51" t="s">
        <v>2238</v>
      </c>
      <c r="F2043" s="15" t="str">
        <f ca="1"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 ca="1">VENTAS[[#This Row],[Total]]-VENTAS[[#This Row],[Comisión 10%]]-VENTAS[[#This Row],[Costo SIN Comision]]</f>
        <v>-2.5</v>
      </c>
      <c r="M2043" s="52" t="s">
        <v>1707</v>
      </c>
      <c r="N2043" s="53" t="s">
        <v>2239</v>
      </c>
    </row>
    <row r="2044" s="4" customFormat="1" ht="20" customHeight="1" spans="1:14">
      <c r="A2044" s="50">
        <v>45595</v>
      </c>
      <c r="B2044" s="51" t="s">
        <v>1707</v>
      </c>
      <c r="C2044" s="51" t="s">
        <v>1707</v>
      </c>
      <c r="D2044" s="51" t="s">
        <v>2237</v>
      </c>
      <c r="E2044" s="51" t="s">
        <v>2240</v>
      </c>
      <c r="F2044" s="15" t="str">
        <f ca="1"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 ca="1">VENTAS[[#This Row],[Total]]-VENTAS[[#This Row],[Comisión 10%]]-VENTAS[[#This Row],[Costo SIN Comision]]</f>
        <v>-2.5</v>
      </c>
      <c r="M2044" s="52" t="s">
        <v>1707</v>
      </c>
      <c r="N2044" s="53" t="s">
        <v>2241</v>
      </c>
    </row>
    <row r="2045" s="4" customFormat="1" ht="20" customHeight="1" spans="1:14">
      <c r="A2045" s="50">
        <v>45595</v>
      </c>
      <c r="B2045" s="51" t="s">
        <v>1707</v>
      </c>
      <c r="C2045" s="51" t="s">
        <v>1707</v>
      </c>
      <c r="D2045" s="51" t="s">
        <v>1064</v>
      </c>
      <c r="E2045" s="51" t="s">
        <v>2242</v>
      </c>
      <c r="F2045" s="49" t="str">
        <f ca="1"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 ca="1">VENTAS[[#This Row],[Total]]-VENTAS[[#This Row],[Comisión 10%]]-VENTAS[[#This Row],[Costo SIN Comision]]</f>
        <v>-2</v>
      </c>
      <c r="M2045" s="52" t="s">
        <v>1707</v>
      </c>
      <c r="N2045" s="53" t="s">
        <v>2243</v>
      </c>
    </row>
    <row r="2046" s="4" customFormat="1" ht="20" customHeight="1" spans="1:14">
      <c r="A2046" s="50">
        <v>45595</v>
      </c>
      <c r="B2046" s="51" t="s">
        <v>1707</v>
      </c>
      <c r="C2046" s="51" t="s">
        <v>1707</v>
      </c>
      <c r="D2046" s="51" t="s">
        <v>1783</v>
      </c>
      <c r="E2046" s="51" t="s">
        <v>2240</v>
      </c>
      <c r="F2046" s="15" t="str">
        <f ca="1"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 ca="1">VENTAS[[#This Row],[Total]]-VENTAS[[#This Row],[Comisión 10%]]-VENTAS[[#This Row],[Costo SIN Comision]]</f>
        <v>-2.5</v>
      </c>
      <c r="M2046" s="52" t="s">
        <v>1707</v>
      </c>
      <c r="N2046" s="53" t="s">
        <v>2244</v>
      </c>
    </row>
    <row r="2047" s="4" customFormat="1" ht="20" customHeight="1" spans="1:14">
      <c r="A2047" s="50">
        <v>45595</v>
      </c>
      <c r="B2047" s="51" t="s">
        <v>1707</v>
      </c>
      <c r="C2047" s="51" t="s">
        <v>1707</v>
      </c>
      <c r="D2047" s="51" t="s">
        <v>1783</v>
      </c>
      <c r="E2047" s="51" t="s">
        <v>2238</v>
      </c>
      <c r="F2047" s="15" t="str">
        <f ca="1"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 ca="1">VENTAS[[#This Row],[Total]]-VENTAS[[#This Row],[Comisión 10%]]-VENTAS[[#This Row],[Costo SIN Comision]]</f>
        <v>-2.5</v>
      </c>
      <c r="M2047" s="52" t="s">
        <v>1707</v>
      </c>
      <c r="N2047" s="53" t="s">
        <v>2245</v>
      </c>
    </row>
    <row r="2048" s="4" customFormat="1" ht="20" customHeight="1" spans="1:14">
      <c r="A2048" s="50">
        <v>45595</v>
      </c>
      <c r="B2048" s="51" t="s">
        <v>1707</v>
      </c>
      <c r="C2048" s="51" t="s">
        <v>1707</v>
      </c>
      <c r="D2048" s="51" t="s">
        <v>2246</v>
      </c>
      <c r="E2048" s="51" t="s">
        <v>2120</v>
      </c>
      <c r="F2048" s="15" t="str">
        <f ca="1"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 ca="1">VENTAS[[#This Row],[Total]]-VENTAS[[#This Row],[Comisión 10%]]-VENTAS[[#This Row],[Costo SIN Comision]]</f>
        <v>-2</v>
      </c>
      <c r="M2048" s="52" t="s">
        <v>1707</v>
      </c>
      <c r="N2048" s="53" t="s">
        <v>2247</v>
      </c>
    </row>
    <row r="2049" s="4" customFormat="1" ht="20" customHeight="1" spans="1:14">
      <c r="A2049" s="50">
        <v>45595</v>
      </c>
      <c r="B2049" s="51" t="s">
        <v>1707</v>
      </c>
      <c r="C2049" s="51" t="s">
        <v>1707</v>
      </c>
      <c r="D2049" s="51" t="s">
        <v>1057</v>
      </c>
      <c r="E2049" s="51" t="s">
        <v>2248</v>
      </c>
      <c r="F2049" s="15" t="str">
        <f ca="1">IFERROR(VLOOKUP(VENTAS[[#This Row],[Código del producto Vendido]],STOCK[],5,FALSE),"-")</f>
        <v>-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49" s="16">
        <f ca="1">VENTAS[[#This Row],[Total]]-VENTAS[[#This Row],[Comisión 10%]]-VENTAS[[#This Row],[Costo SIN Comision]]</f>
        <v>-1.8</v>
      </c>
      <c r="M2049" s="52" t="s">
        <v>1707</v>
      </c>
      <c r="N2049" s="53" t="s">
        <v>2249</v>
      </c>
    </row>
    <row r="2050" s="4" customFormat="1" ht="20" customHeight="1" spans="1:14">
      <c r="A2050" s="50">
        <v>45595</v>
      </c>
      <c r="B2050" s="51" t="s">
        <v>1707</v>
      </c>
      <c r="C2050" s="51" t="s">
        <v>1707</v>
      </c>
      <c r="D2050" s="51" t="s">
        <v>2250</v>
      </c>
      <c r="E2050" s="51" t="s">
        <v>2206</v>
      </c>
      <c r="F2050" s="15" t="str">
        <f ca="1"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 ca="1">VENTAS[[#This Row],[Total]]-VENTAS[[#This Row],[Comisión 10%]]-VENTAS[[#This Row],[Costo SIN Comision]]</f>
        <v>-1</v>
      </c>
      <c r="M2050" s="52" t="s">
        <v>1707</v>
      </c>
      <c r="N2050" s="53" t="s">
        <v>2251</v>
      </c>
    </row>
    <row r="2051" s="4" customFormat="1" ht="20" customHeight="1" spans="1:14">
      <c r="A2051" s="50">
        <v>45595</v>
      </c>
      <c r="B2051" s="51" t="s">
        <v>1707</v>
      </c>
      <c r="C2051" s="51" t="s">
        <v>1707</v>
      </c>
      <c r="D2051" s="51" t="s">
        <v>1856</v>
      </c>
      <c r="E2051" s="51" t="s">
        <v>1866</v>
      </c>
      <c r="F2051" s="15" t="str">
        <f ca="1"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 ca="1">VENTAS[[#This Row],[Total]]-VENTAS[[#This Row],[Comisión 10%]]-VENTAS[[#This Row],[Costo SIN Comision]]</f>
        <v>-0.5</v>
      </c>
      <c r="M2051" s="52" t="s">
        <v>1707</v>
      </c>
      <c r="N2051" s="53" t="s">
        <v>2252</v>
      </c>
    </row>
    <row r="2052" s="4" customFormat="1" ht="20" customHeight="1" spans="1:14">
      <c r="A2052" s="50">
        <v>45596</v>
      </c>
      <c r="B2052" s="51" t="s">
        <v>1707</v>
      </c>
      <c r="C2052" s="51" t="s">
        <v>1707</v>
      </c>
      <c r="D2052" s="51" t="s">
        <v>1182</v>
      </c>
      <c r="E2052" s="51" t="s">
        <v>2070</v>
      </c>
      <c r="F2052" s="15" t="str">
        <f ca="1"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 ca="1">VENTAS[[#This Row],[Total]]-VENTAS[[#This Row],[Comisión 10%]]-VENTAS[[#This Row],[Costo SIN Comision]]</f>
        <v>-2</v>
      </c>
      <c r="M2052" s="52" t="s">
        <v>1707</v>
      </c>
      <c r="N2052" s="53" t="s">
        <v>2253</v>
      </c>
    </row>
    <row r="2053" s="4" customFormat="1" ht="20" customHeight="1" spans="1:14">
      <c r="A2053" s="50">
        <v>45596</v>
      </c>
      <c r="B2053" s="51" t="s">
        <v>1707</v>
      </c>
      <c r="C2053" s="51" t="s">
        <v>1707</v>
      </c>
      <c r="D2053" s="51" t="s">
        <v>1045</v>
      </c>
      <c r="E2053" s="51" t="s">
        <v>1656</v>
      </c>
      <c r="F2053" s="15" t="str">
        <f ca="1"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 ca="1">VENTAS[[#This Row],[Total]]-VENTAS[[#This Row],[Comisión 10%]]-VENTAS[[#This Row],[Costo SIN Comision]]</f>
        <v>-1.5</v>
      </c>
      <c r="M2053" s="52" t="s">
        <v>1707</v>
      </c>
      <c r="N2053" s="53" t="s">
        <v>2254</v>
      </c>
    </row>
    <row r="2054" s="4" customFormat="1" ht="20" customHeight="1" spans="1:14">
      <c r="A2054" s="50">
        <v>45596</v>
      </c>
      <c r="B2054" s="51" t="s">
        <v>1707</v>
      </c>
      <c r="C2054" s="51" t="s">
        <v>1707</v>
      </c>
      <c r="D2054" s="51" t="s">
        <v>1517</v>
      </c>
      <c r="E2054" s="51" t="s">
        <v>2116</v>
      </c>
      <c r="F2054" s="15" t="str">
        <f ca="1"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 ca="1">VENTAS[[#This Row],[Total]]-VENTAS[[#This Row],[Comisión 10%]]-VENTAS[[#This Row],[Costo SIN Comision]]</f>
        <v>-1</v>
      </c>
      <c r="M2054" s="52" t="s">
        <v>1707</v>
      </c>
      <c r="N2054" s="53" t="s">
        <v>2255</v>
      </c>
    </row>
    <row r="2055" s="4" customFormat="1" ht="20" customHeight="1" spans="1:14">
      <c r="A2055" s="50">
        <v>45596</v>
      </c>
      <c r="B2055" s="51" t="s">
        <v>1707</v>
      </c>
      <c r="C2055" s="51" t="s">
        <v>1707</v>
      </c>
      <c r="D2055" s="51" t="s">
        <v>1064</v>
      </c>
      <c r="E2055" s="51" t="s">
        <v>2256</v>
      </c>
      <c r="F2055" s="15" t="str">
        <f ca="1"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 ca="1">VENTAS[[#This Row],[Total]]-VENTAS[[#This Row],[Comisión 10%]]-VENTAS[[#This Row],[Costo SIN Comision]]</f>
        <v>-1.75</v>
      </c>
      <c r="M2055" s="52" t="s">
        <v>1707</v>
      </c>
      <c r="N2055" s="53" t="s">
        <v>2257</v>
      </c>
    </row>
    <row r="2056" s="4" customFormat="1" ht="20" customHeight="1" spans="1:14">
      <c r="A2056" s="50">
        <v>45596</v>
      </c>
      <c r="B2056" s="51" t="s">
        <v>1707</v>
      </c>
      <c r="C2056" s="51" t="s">
        <v>1707</v>
      </c>
      <c r="D2056" s="51" t="s">
        <v>1783</v>
      </c>
      <c r="E2056" s="51" t="s">
        <v>1995</v>
      </c>
      <c r="F2056" s="15" t="str">
        <f ca="1"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 ca="1">VENTAS[[#This Row],[Total]]-VENTAS[[#This Row],[Comisión 10%]]-VENTAS[[#This Row],[Costo SIN Comision]]</f>
        <v>-0.5</v>
      </c>
      <c r="M2056" s="52" t="s">
        <v>1707</v>
      </c>
      <c r="N2056" s="53" t="s">
        <v>2258</v>
      </c>
    </row>
    <row r="2057" s="4" customFormat="1" ht="20" customHeight="1" spans="1:14">
      <c r="A2057" s="50">
        <v>45596</v>
      </c>
      <c r="B2057" s="51" t="s">
        <v>1707</v>
      </c>
      <c r="C2057" s="51" t="s">
        <v>1707</v>
      </c>
      <c r="D2057" s="51" t="s">
        <v>1707</v>
      </c>
      <c r="E2057" s="51" t="s">
        <v>2057</v>
      </c>
      <c r="F2057" s="15" t="str">
        <f ca="1"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 ca="1">VENTAS[[#This Row],[Total]]-VENTAS[[#This Row],[Comisión 10%]]-VENTAS[[#This Row],[Costo SIN Comision]]</f>
        <v>-0.6</v>
      </c>
      <c r="M2057" s="52" t="s">
        <v>1707</v>
      </c>
      <c r="N2057" s="53" t="s">
        <v>2259</v>
      </c>
    </row>
    <row r="2058" s="4" customFormat="1" ht="20" customHeight="1" spans="1:14">
      <c r="A2058" s="50">
        <v>45596</v>
      </c>
      <c r="B2058" s="51" t="s">
        <v>1707</v>
      </c>
      <c r="C2058" s="51" t="s">
        <v>1707</v>
      </c>
      <c r="D2058" s="51" t="s">
        <v>1707</v>
      </c>
      <c r="E2058" s="51" t="s">
        <v>1993</v>
      </c>
      <c r="F2058" s="15" t="str">
        <f ca="1"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 ca="1">VENTAS[[#This Row],[Total]]-VENTAS[[#This Row],[Comisión 10%]]-VENTAS[[#This Row],[Costo SIN Comision]]</f>
        <v>-0.8</v>
      </c>
      <c r="M2058" s="52" t="s">
        <v>1707</v>
      </c>
      <c r="N2058" s="53" t="s">
        <v>2260</v>
      </c>
    </row>
    <row r="2059" s="4" customFormat="1" ht="20" customHeight="1" spans="1:14">
      <c r="A2059" s="50">
        <v>45596</v>
      </c>
      <c r="B2059" s="51" t="s">
        <v>1707</v>
      </c>
      <c r="C2059" s="51" t="s">
        <v>1707</v>
      </c>
      <c r="D2059" s="51" t="s">
        <v>279</v>
      </c>
      <c r="E2059" s="51" t="s">
        <v>1880</v>
      </c>
      <c r="F2059" s="15" t="str">
        <f ca="1"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 ca="1">VENTAS[[#This Row],[Total]]-VENTAS[[#This Row],[Comisión 10%]]-VENTAS[[#This Row],[Costo SIN Comision]]</f>
        <v>-0.2</v>
      </c>
      <c r="M2059" s="52" t="s">
        <v>1707</v>
      </c>
      <c r="N2059" s="53" t="s">
        <v>2261</v>
      </c>
    </row>
    <row r="2060" s="4" customFormat="1" ht="20" customHeight="1" spans="1:14">
      <c r="A2060" s="50">
        <v>45596</v>
      </c>
      <c r="B2060" s="51" t="s">
        <v>1707</v>
      </c>
      <c r="C2060" s="51" t="s">
        <v>1707</v>
      </c>
      <c r="D2060" s="51" t="s">
        <v>1783</v>
      </c>
      <c r="E2060" s="51" t="s">
        <v>1880</v>
      </c>
      <c r="F2060" s="15" t="str">
        <f ca="1"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 ca="1">VENTAS[[#This Row],[Total]]-VENTAS[[#This Row],[Comisión 10%]]-VENTAS[[#This Row],[Costo SIN Comision]]</f>
        <v>-0.4</v>
      </c>
      <c r="M2060" s="52" t="s">
        <v>1707</v>
      </c>
      <c r="N2060" s="53" t="s">
        <v>2262</v>
      </c>
    </row>
    <row r="2061" s="4" customFormat="1" ht="20" customHeight="1" spans="1:14">
      <c r="A2061" s="50">
        <v>45596</v>
      </c>
      <c r="B2061" s="51" t="s">
        <v>1707</v>
      </c>
      <c r="C2061" s="51" t="s">
        <v>1707</v>
      </c>
      <c r="D2061" s="51" t="s">
        <v>1707</v>
      </c>
      <c r="E2061" s="51" t="s">
        <v>1880</v>
      </c>
      <c r="F2061" s="15" t="str">
        <f ca="1"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 ca="1">VENTAS[[#This Row],[Total]]-VENTAS[[#This Row],[Comisión 10%]]-VENTAS[[#This Row],[Costo SIN Comision]]</f>
        <v>-0.4</v>
      </c>
      <c r="M2061" s="52" t="s">
        <v>1707</v>
      </c>
      <c r="N2061" s="53" t="s">
        <v>2263</v>
      </c>
    </row>
    <row r="2062" s="4" customFormat="1" ht="20" customHeight="1" spans="1:14">
      <c r="A2062" s="50">
        <v>45596</v>
      </c>
      <c r="B2062" s="51" t="s">
        <v>1707</v>
      </c>
      <c r="C2062" s="51" t="s">
        <v>1707</v>
      </c>
      <c r="D2062" s="51" t="s">
        <v>1707</v>
      </c>
      <c r="E2062" s="51" t="s">
        <v>1922</v>
      </c>
      <c r="F2062" s="15" t="str">
        <f ca="1"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 ca="1">VENTAS[[#This Row],[Total]]-VENTAS[[#This Row],[Comisión 10%]]-VENTAS[[#This Row],[Costo SIN Comision]]</f>
        <v>-0.8</v>
      </c>
      <c r="M2062" s="52" t="s">
        <v>1707</v>
      </c>
      <c r="N2062" s="53" t="s">
        <v>2264</v>
      </c>
    </row>
    <row r="2063" s="4" customFormat="1" ht="20" customHeight="1" spans="1:14">
      <c r="A2063" s="50">
        <v>45596</v>
      </c>
      <c r="B2063" s="51" t="s">
        <v>1707</v>
      </c>
      <c r="C2063" s="51" t="s">
        <v>1707</v>
      </c>
      <c r="D2063" s="51" t="s">
        <v>1707</v>
      </c>
      <c r="E2063" s="51" t="s">
        <v>2208</v>
      </c>
      <c r="F2063" s="15" t="str">
        <f ca="1"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 ca="1">VENTAS[[#This Row],[Total]]-VENTAS[[#This Row],[Comisión 10%]]-VENTAS[[#This Row],[Costo SIN Comision]]</f>
        <v>-1.3</v>
      </c>
      <c r="M2063" s="52" t="s">
        <v>1707</v>
      </c>
      <c r="N2063" s="53" t="s">
        <v>2265</v>
      </c>
    </row>
    <row r="2064" s="4" customFormat="1" ht="20" customHeight="1" spans="1:14">
      <c r="A2064" s="50">
        <v>45596</v>
      </c>
      <c r="B2064" s="51" t="s">
        <v>1707</v>
      </c>
      <c r="C2064" s="51" t="s">
        <v>1707</v>
      </c>
      <c r="D2064" s="51" t="s">
        <v>1707</v>
      </c>
      <c r="E2064" s="51" t="s">
        <v>2266</v>
      </c>
      <c r="F2064" s="15" t="str">
        <f ca="1"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 ca="1">VENTAS[[#This Row],[Total]]-VENTAS[[#This Row],[Comisión 10%]]-VENTAS[[#This Row],[Costo SIN Comision]]</f>
        <v>-2</v>
      </c>
      <c r="M2064" s="52" t="s">
        <v>1707</v>
      </c>
      <c r="N2064" s="53" t="s">
        <v>2267</v>
      </c>
    </row>
    <row r="2065" s="4" customFormat="1" ht="20" customHeight="1" spans="1:14">
      <c r="A2065" s="50">
        <v>45596</v>
      </c>
      <c r="B2065" s="51" t="s">
        <v>1707</v>
      </c>
      <c r="C2065" s="51" t="s">
        <v>1707</v>
      </c>
      <c r="D2065" s="51" t="s">
        <v>1707</v>
      </c>
      <c r="E2065" s="51" t="s">
        <v>2091</v>
      </c>
      <c r="F2065" s="15" t="str">
        <f ca="1"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 ca="1">VENTAS[[#This Row],[Total]]-VENTAS[[#This Row],[Comisión 10%]]-VENTAS[[#This Row],[Costo SIN Comision]]</f>
        <v>-2</v>
      </c>
      <c r="M2065" s="52" t="s">
        <v>1707</v>
      </c>
      <c r="N2065" s="53" t="s">
        <v>2268</v>
      </c>
    </row>
    <row r="2066" s="4" customFormat="1" ht="20" customHeight="1" spans="1:14">
      <c r="A2066" s="50">
        <v>45596</v>
      </c>
      <c r="B2066" s="51" t="s">
        <v>1707</v>
      </c>
      <c r="C2066" s="51" t="s">
        <v>1707</v>
      </c>
      <c r="D2066" s="51" t="s">
        <v>1182</v>
      </c>
      <c r="E2066" s="51" t="s">
        <v>2170</v>
      </c>
      <c r="F2066" s="15" t="str">
        <f ca="1"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 ca="1">VENTAS[[#This Row],[Total]]-VENTAS[[#This Row],[Comisión 10%]]-VENTAS[[#This Row],[Costo SIN Comision]]</f>
        <v>-2</v>
      </c>
      <c r="M2066" s="52" t="s">
        <v>1707</v>
      </c>
      <c r="N2066" s="53" t="s">
        <v>2269</v>
      </c>
    </row>
    <row r="2067" s="4" customFormat="1" ht="20" customHeight="1" spans="1:14">
      <c r="A2067" s="50">
        <v>45596</v>
      </c>
      <c r="B2067" s="51" t="s">
        <v>1707</v>
      </c>
      <c r="C2067" s="51" t="s">
        <v>1707</v>
      </c>
      <c r="D2067" s="51" t="s">
        <v>1182</v>
      </c>
      <c r="E2067" s="51" t="s">
        <v>2091</v>
      </c>
      <c r="F2067" s="15" t="str">
        <f ca="1"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 ca="1">VENTAS[[#This Row],[Total]]-VENTAS[[#This Row],[Comisión 10%]]-VENTAS[[#This Row],[Costo SIN Comision]]</f>
        <v>-2</v>
      </c>
      <c r="M2067" s="52" t="s">
        <v>1707</v>
      </c>
      <c r="N2067" s="53" t="s">
        <v>2270</v>
      </c>
    </row>
    <row r="2068" s="4" customFormat="1" ht="20" customHeight="1" spans="1:14">
      <c r="A2068" s="50">
        <v>45596</v>
      </c>
      <c r="B2068" s="51" t="s">
        <v>1707</v>
      </c>
      <c r="C2068" s="51" t="s">
        <v>1707</v>
      </c>
      <c r="D2068" s="51" t="s">
        <v>279</v>
      </c>
      <c r="E2068" s="51" t="s">
        <v>2271</v>
      </c>
      <c r="F2068" s="15" t="str">
        <f ca="1"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 ca="1">VENTAS[[#This Row],[Total]]-VENTAS[[#This Row],[Comisión 10%]]-VENTAS[[#This Row],[Costo SIN Comision]]</f>
        <v>-1.75</v>
      </c>
      <c r="M2068" s="52" t="s">
        <v>1707</v>
      </c>
      <c r="N2068" s="53" t="s">
        <v>2272</v>
      </c>
    </row>
    <row r="2069" s="4" customFormat="1" ht="20" customHeight="1" spans="1:14">
      <c r="A2069" s="50">
        <v>45596</v>
      </c>
      <c r="B2069" s="51" t="s">
        <v>1707</v>
      </c>
      <c r="C2069" s="51" t="s">
        <v>1707</v>
      </c>
      <c r="D2069" s="51" t="s">
        <v>279</v>
      </c>
      <c r="E2069" s="51" t="s">
        <v>2273</v>
      </c>
      <c r="F2069" s="15" t="str">
        <f ca="1"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 ca="1">VENTAS[[#This Row],[Total]]-VENTAS[[#This Row],[Comisión 10%]]-VENTAS[[#This Row],[Costo SIN Comision]]</f>
        <v>-1.75</v>
      </c>
      <c r="M2069" s="52" t="s">
        <v>1707</v>
      </c>
      <c r="N2069" s="53" t="s">
        <v>2274</v>
      </c>
    </row>
    <row r="2070" s="4" customFormat="1" ht="20" customHeight="1" spans="1:14">
      <c r="A2070" s="50">
        <v>45596</v>
      </c>
      <c r="B2070" s="51" t="s">
        <v>1707</v>
      </c>
      <c r="C2070" s="51" t="s">
        <v>1707</v>
      </c>
      <c r="D2070" s="51" t="s">
        <v>432</v>
      </c>
      <c r="E2070" s="51" t="s">
        <v>2116</v>
      </c>
      <c r="F2070" s="15" t="str">
        <f ca="1"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 ca="1">VENTAS[[#This Row],[Total]]-VENTAS[[#This Row],[Comisión 10%]]-VENTAS[[#This Row],[Costo SIN Comision]]</f>
        <v>-1</v>
      </c>
      <c r="M2070" s="52" t="s">
        <v>1707</v>
      </c>
      <c r="N2070" s="53" t="s">
        <v>2275</v>
      </c>
    </row>
    <row r="2071" s="4" customFormat="1" ht="20" customHeight="1" spans="1:14">
      <c r="A2071" s="50">
        <v>45596</v>
      </c>
      <c r="B2071" s="51" t="s">
        <v>1707</v>
      </c>
      <c r="C2071" s="51" t="s">
        <v>1707</v>
      </c>
      <c r="D2071" s="51" t="s">
        <v>1783</v>
      </c>
      <c r="E2071" s="51" t="s">
        <v>2116</v>
      </c>
      <c r="F2071" s="15" t="str">
        <f ca="1"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 ca="1">VENTAS[[#This Row],[Total]]-VENTAS[[#This Row],[Comisión 10%]]-VENTAS[[#This Row],[Costo SIN Comision]]</f>
        <v>-1</v>
      </c>
      <c r="M2071" s="52" t="s">
        <v>1707</v>
      </c>
      <c r="N2071" s="53" t="s">
        <v>2276</v>
      </c>
    </row>
    <row r="2072" s="4" customFormat="1" ht="20" customHeight="1" spans="1:14">
      <c r="A2072" s="50">
        <v>45596</v>
      </c>
      <c r="B2072" s="51" t="s">
        <v>1707</v>
      </c>
      <c r="C2072" s="51" t="s">
        <v>1707</v>
      </c>
      <c r="D2072" s="51" t="s">
        <v>1064</v>
      </c>
      <c r="E2072" s="51" t="s">
        <v>2277</v>
      </c>
      <c r="F2072" s="15" t="str">
        <f ca="1"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 ca="1">VENTAS[[#This Row],[Total]]-VENTAS[[#This Row],[Comisión 10%]]-VENTAS[[#This Row],[Costo SIN Comision]]</f>
        <v>-2.8</v>
      </c>
      <c r="M2072" s="52" t="s">
        <v>1707</v>
      </c>
      <c r="N2072" s="53" t="s">
        <v>2278</v>
      </c>
    </row>
    <row r="2073" s="4" customFormat="1" ht="20" customHeight="1" spans="1:14">
      <c r="A2073" s="50">
        <v>45596</v>
      </c>
      <c r="B2073" s="51" t="s">
        <v>1707</v>
      </c>
      <c r="C2073" s="51" t="s">
        <v>1707</v>
      </c>
      <c r="D2073" s="51" t="s">
        <v>1045</v>
      </c>
      <c r="E2073" s="51" t="s">
        <v>2279</v>
      </c>
      <c r="F2073" s="15" t="str">
        <f ca="1"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 ca="1">VENTAS[[#This Row],[Total]]-VENTAS[[#This Row],[Comisión 10%]]-VENTAS[[#This Row],[Costo SIN Comision]]</f>
        <v>-2.5</v>
      </c>
      <c r="M2073" s="52" t="s">
        <v>1707</v>
      </c>
      <c r="N2073" s="53" t="s">
        <v>2280</v>
      </c>
    </row>
    <row r="2074" s="4" customFormat="1" ht="20" customHeight="1" spans="1:14">
      <c r="A2074" s="50">
        <v>45596</v>
      </c>
      <c r="B2074" s="51" t="s">
        <v>1707</v>
      </c>
      <c r="C2074" s="51" t="s">
        <v>1707</v>
      </c>
      <c r="D2074" s="51" t="s">
        <v>2281</v>
      </c>
      <c r="E2074" s="51" t="s">
        <v>2282</v>
      </c>
      <c r="F2074" s="15" t="str">
        <f ca="1"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 ca="1">VENTAS[[#This Row],[Total]]-VENTAS[[#This Row],[Comisión 10%]]-VENTAS[[#This Row],[Costo SIN Comision]]</f>
        <v>-2.5</v>
      </c>
      <c r="M2074" s="52" t="s">
        <v>1707</v>
      </c>
      <c r="N2074" s="53" t="s">
        <v>2283</v>
      </c>
    </row>
    <row r="2075" s="4" customFormat="1" ht="20" customHeight="1" spans="1:14">
      <c r="A2075" s="50">
        <v>45596</v>
      </c>
      <c r="B2075" s="51" t="s">
        <v>1707</v>
      </c>
      <c r="C2075" s="51" t="s">
        <v>1707</v>
      </c>
      <c r="D2075" s="51" t="s">
        <v>1064</v>
      </c>
      <c r="E2075" s="51" t="s">
        <v>2284</v>
      </c>
      <c r="F2075" s="15" t="str">
        <f ca="1"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 ca="1">VENTAS[[#This Row],[Total]]-VENTAS[[#This Row],[Comisión 10%]]-VENTAS[[#This Row],[Costo SIN Comision]]</f>
        <v>-1.4</v>
      </c>
      <c r="M2075" s="52" t="s">
        <v>1707</v>
      </c>
      <c r="N2075" s="53" t="s">
        <v>2285</v>
      </c>
    </row>
    <row r="2076" s="4" customFormat="1" ht="20" customHeight="1" spans="1:14">
      <c r="A2076" s="50">
        <v>45597</v>
      </c>
      <c r="B2076" s="51" t="s">
        <v>1707</v>
      </c>
      <c r="C2076" s="51" t="s">
        <v>1707</v>
      </c>
      <c r="D2076" s="51" t="s">
        <v>913</v>
      </c>
      <c r="E2076" s="51" t="s">
        <v>2286</v>
      </c>
      <c r="F2076" s="15" t="str">
        <f ca="1"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 ca="1">VENTAS[[#This Row],[Total]]-VENTAS[[#This Row],[Comisión 10%]]-VENTAS[[#This Row],[Costo SIN Comision]]</f>
        <v>-1.5</v>
      </c>
      <c r="M2076" s="52" t="s">
        <v>1707</v>
      </c>
      <c r="N2076" s="53" t="s">
        <v>2287</v>
      </c>
    </row>
    <row r="2077" s="4" customFormat="1" ht="20" customHeight="1" spans="1:14">
      <c r="A2077" s="50">
        <v>45597</v>
      </c>
      <c r="B2077" s="51" t="s">
        <v>1707</v>
      </c>
      <c r="C2077" s="51" t="s">
        <v>1707</v>
      </c>
      <c r="D2077" s="51" t="s">
        <v>913</v>
      </c>
      <c r="E2077" s="51" t="s">
        <v>2288</v>
      </c>
      <c r="F2077" s="15" t="str">
        <f ca="1"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 ca="1">VENTAS[[#This Row],[Total]]-VENTAS[[#This Row],[Comisión 10%]]-VENTAS[[#This Row],[Costo SIN Comision]]</f>
        <v>-1.7</v>
      </c>
      <c r="M2077" s="52" t="s">
        <v>1707</v>
      </c>
      <c r="N2077" s="53" t="s">
        <v>2289</v>
      </c>
    </row>
    <row r="2078" s="4" customFormat="1" ht="20" customHeight="1" spans="1:14">
      <c r="A2078" s="50">
        <v>45597</v>
      </c>
      <c r="B2078" s="51" t="s">
        <v>1707</v>
      </c>
      <c r="C2078" s="51" t="s">
        <v>1707</v>
      </c>
      <c r="D2078" s="51" t="s">
        <v>1045</v>
      </c>
      <c r="E2078" s="51" t="s">
        <v>2290</v>
      </c>
      <c r="F2078" s="15" t="str">
        <f ca="1">IFERROR(VLOOKUP(VENTAS[[#This Row],[Código del producto Vendido]],STOCK[],5,FALSE),"-")</f>
        <v>-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8" s="16">
        <f ca="1">VENTAS[[#This Row],[Total]]-VENTAS[[#This Row],[Comisión 10%]]-VENTAS[[#This Row],[Costo SIN Comision]]</f>
        <v>-2.2</v>
      </c>
      <c r="M2078" s="52" t="s">
        <v>1707</v>
      </c>
      <c r="N2078" s="53" t="s">
        <v>2291</v>
      </c>
    </row>
    <row r="2079" s="4" customFormat="1" ht="20" customHeight="1" spans="1:14">
      <c r="A2079" s="50">
        <v>45597</v>
      </c>
      <c r="B2079" s="51" t="s">
        <v>1707</v>
      </c>
      <c r="C2079" s="51" t="s">
        <v>1707</v>
      </c>
      <c r="D2079" s="51" t="s">
        <v>1707</v>
      </c>
      <c r="E2079" s="51" t="s">
        <v>2292</v>
      </c>
      <c r="F2079" s="15" t="str">
        <f ca="1"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 ca="1">VENTAS[[#This Row],[Total]]-VENTAS[[#This Row],[Comisión 10%]]-VENTAS[[#This Row],[Costo SIN Comision]]</f>
        <v>-2.2</v>
      </c>
      <c r="M2079" s="52" t="s">
        <v>1707</v>
      </c>
      <c r="N2079" s="53" t="s">
        <v>2293</v>
      </c>
    </row>
    <row r="2080" s="4" customFormat="1" ht="20" customHeight="1" spans="1:14">
      <c r="A2080" s="50">
        <v>45598</v>
      </c>
      <c r="B2080" s="51" t="s">
        <v>1707</v>
      </c>
      <c r="C2080" s="51" t="s">
        <v>1707</v>
      </c>
      <c r="D2080" s="51" t="s">
        <v>1045</v>
      </c>
      <c r="E2080" s="51" t="s">
        <v>2294</v>
      </c>
      <c r="F2080" s="15" t="str">
        <f ca="1">IFERROR(VLOOKUP(VENTAS[[#This Row],[Código del producto Vendido]],STOCK[],5,FALSE),"-")</f>
        <v>-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80" s="16">
        <f ca="1">VENTAS[[#This Row],[Total]]-VENTAS[[#This Row],[Comisión 10%]]-VENTAS[[#This Row],[Costo SIN Comision]]</f>
        <v>-1.8</v>
      </c>
      <c r="M2080" s="52" t="s">
        <v>1707</v>
      </c>
      <c r="N2080" s="53" t="s">
        <v>2295</v>
      </c>
    </row>
    <row r="2081" s="4" customFormat="1" ht="20" customHeight="1" spans="1:14">
      <c r="A2081" s="50">
        <v>45598</v>
      </c>
      <c r="B2081" s="51" t="s">
        <v>1707</v>
      </c>
      <c r="C2081" s="51" t="s">
        <v>1707</v>
      </c>
      <c r="D2081" s="51" t="s">
        <v>1057</v>
      </c>
      <c r="E2081" s="51" t="s">
        <v>2296</v>
      </c>
      <c r="F2081" s="15" t="str">
        <f ca="1"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 ca="1">VENTAS[[#This Row],[Total]]-VENTAS[[#This Row],[Comisión 10%]]-VENTAS[[#This Row],[Costo SIN Comision]]</f>
        <v>-3</v>
      </c>
      <c r="M2081" s="52" t="s">
        <v>1707</v>
      </c>
      <c r="N2081" s="53" t="s">
        <v>2297</v>
      </c>
    </row>
    <row r="2082" s="4" customFormat="1" ht="20" customHeight="1" spans="1:14">
      <c r="A2082" s="50">
        <v>45598</v>
      </c>
      <c r="B2082" s="51" t="s">
        <v>1707</v>
      </c>
      <c r="C2082" s="51" t="s">
        <v>1707</v>
      </c>
      <c r="D2082" s="51" t="s">
        <v>1057</v>
      </c>
      <c r="E2082" s="51" t="s">
        <v>2288</v>
      </c>
      <c r="F2082" s="15" t="str">
        <f ca="1"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 ca="1">VENTAS[[#This Row],[Total]]-VENTAS[[#This Row],[Comisión 10%]]-VENTAS[[#This Row],[Costo SIN Comision]]</f>
        <v>-1.7</v>
      </c>
      <c r="M2082" s="52" t="s">
        <v>1707</v>
      </c>
      <c r="N2082" s="53" t="s">
        <v>2298</v>
      </c>
    </row>
    <row r="2083" s="4" customFormat="1" ht="20" customHeight="1" spans="1:14">
      <c r="A2083" s="50">
        <v>45598</v>
      </c>
      <c r="B2083" s="51" t="s">
        <v>1707</v>
      </c>
      <c r="C2083" s="51" t="s">
        <v>1707</v>
      </c>
      <c r="D2083" s="51" t="s">
        <v>1595</v>
      </c>
      <c r="E2083" s="51" t="s">
        <v>1633</v>
      </c>
      <c r="F2083" s="15" t="str">
        <f ca="1"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 ca="1">VENTAS[[#This Row],[Total]]-VENTAS[[#This Row],[Comisión 10%]]-VENTAS[[#This Row],[Costo SIN Comision]]</f>
        <v>-2</v>
      </c>
      <c r="M2083" s="52" t="s">
        <v>1707</v>
      </c>
      <c r="N2083" s="53" t="s">
        <v>2299</v>
      </c>
    </row>
    <row r="2084" ht="11.6" spans="1:13">
      <c r="A2084" s="54"/>
      <c r="B2084" s="11"/>
      <c r="C2084" s="11"/>
      <c r="D2084" s="11"/>
      <c r="E2084" s="11"/>
      <c r="F2084" s="15" t="str">
        <f ca="1"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 ca="1"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 ca="1"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46" priority="2434"/>
  </conditionalFormatting>
  <conditionalFormatting sqref="E368">
    <cfRule type="expression" dxfId="30" priority="2435">
      <formula>#REF!=0</formula>
    </cfRule>
    <cfRule type="duplicateValues" dxfId="46" priority="2436"/>
  </conditionalFormatting>
  <conditionalFormatting sqref="E445">
    <cfRule type="duplicateValues" dxfId="46" priority="4"/>
  </conditionalFormatting>
  <conditionalFormatting sqref="E520:E531">
    <cfRule type="duplicateValues" dxfId="46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STOCK!$A$2:$A$999263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2023-09-27T15:59:00Z</dcterms:created>
  <dcterms:modified xsi:type="dcterms:W3CDTF">2025-03-04T10:50:35Z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