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<sst xmlns="http://schemas.openxmlformats.org/spreadsheetml/2006/main" count="17360" uniqueCount="5069">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</sst>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0.00_);[Red]\(0.00\)"/>
    <numFmt numFmtId="42" formatCode="_-&quot;£&quot;* #,##0_-;\-&quot;£&quot;* #,##0_-;_-&quot;£&quot;* &quot;-&quot;_-;_-@_-"/>
    <numFmt numFmtId="177" formatCode="dd\-mmm"/>
    <numFmt numFmtId="178" formatCode="&quot;$&quot;#,##0.00"/>
    <numFmt numFmtId="43" formatCode="_-* #,##0.00_-;\-* #,##0.00_-;_-* &quot;-&quot;??_-;_-@_-"/>
    <numFmt numFmtId="41" formatCode="_-* #,##0_-;\-* #,##0_-;_-* &quot;-&quot;_-;_-@_-"/>
    <numFmt numFmtId="179" formatCode="&quot;$&quot;#,##0.0"/>
    <numFmt numFmtId="44" formatCode="_-&quot;£&quot;* #,##0.00_-;\-&quot;£&quot;* #,##0.00_-;_-&quot;£&quot;* &quot;-&quot;??_-;_-@_-"/>
    <numFmt numFmtId="180" formatCode="_-&quot;$&quot;* #,##0.00_-;\-&quot;$&quot;* #,##0.00_-;_-&quot;$&quot;* &quot;-&quot;??_-;_-@_-"/>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u/>
      <sz val="11"/>
      <color rgb="FF0000FF"/>
      <name val="Helvetica Neue"/>
      <charset val="0"/>
      <scheme val="minor"/>
    </font>
    <font>
      <b/>
      <sz val="11"/>
      <color rgb="FFFFFFFF"/>
      <name val="Helvetica Neue"/>
      <charset val="0"/>
      <scheme val="minor"/>
    </font>
    <font>
      <b/>
      <sz val="13"/>
      <color theme="3"/>
      <name val="Helvetica Neue"/>
      <charset val="134"/>
      <scheme val="minor"/>
    </font>
    <font>
      <sz val="11"/>
      <color theme="1"/>
      <name val="Helvetica Neue"/>
      <charset val="0"/>
      <scheme val="minor"/>
    </font>
    <font>
      <b/>
      <sz val="15"/>
      <color theme="3"/>
      <name val="Helvetica Neue"/>
      <charset val="134"/>
      <scheme val="minor"/>
    </font>
    <font>
      <sz val="11"/>
      <color rgb="FFFF0000"/>
      <name val="Helvetica Neue"/>
      <charset val="0"/>
      <scheme val="minor"/>
    </font>
    <font>
      <b/>
      <sz val="11"/>
      <color theme="3"/>
      <name val="Helvetica Neue"/>
      <charset val="134"/>
      <scheme val="minor"/>
    </font>
    <font>
      <sz val="11"/>
      <color rgb="FF006100"/>
      <name val="Helvetica Neue"/>
      <charset val="0"/>
      <scheme val="minor"/>
    </font>
    <font>
      <sz val="11"/>
      <color rgb="FF3F3F76"/>
      <name val="Helvetica Neue"/>
      <charset val="0"/>
      <scheme val="minor"/>
    </font>
    <font>
      <sz val="11"/>
      <color theme="0"/>
      <name val="Helvetica Neue"/>
      <charset val="0"/>
      <scheme val="minor"/>
    </font>
    <font>
      <i/>
      <sz val="11"/>
      <color rgb="FF7F7F7F"/>
      <name val="Helvetica Neue"/>
      <charset val="0"/>
      <scheme val="minor"/>
    </font>
    <font>
      <b/>
      <sz val="11"/>
      <color rgb="FFFA7D00"/>
      <name val="Helvetica Neue"/>
      <charset val="0"/>
      <scheme val="minor"/>
    </font>
    <font>
      <b/>
      <sz val="11"/>
      <color rgb="FF3F3F3F"/>
      <name val="Helvetica Neue"/>
      <charset val="0"/>
      <scheme val="minor"/>
    </font>
    <font>
      <sz val="11"/>
      <color rgb="FFFA7D00"/>
      <name val="Helvetica Neue"/>
      <charset val="0"/>
      <scheme val="minor"/>
    </font>
    <font>
      <b/>
      <sz val="18"/>
      <color theme="3"/>
      <name val="Helvetica Neue"/>
      <charset val="134"/>
      <scheme val="minor"/>
    </font>
    <font>
      <u/>
      <sz val="11"/>
      <color rgb="FF800080"/>
      <name val="Helvetica Neue"/>
      <charset val="0"/>
      <scheme val="minor"/>
    </font>
    <font>
      <b/>
      <sz val="11"/>
      <color theme="1"/>
      <name val="Helvetica Neue"/>
      <charset val="0"/>
      <scheme val="minor"/>
    </font>
    <font>
      <sz val="11"/>
      <color rgb="FF9C6500"/>
      <name val="Helvetica Neue"/>
      <charset val="0"/>
      <scheme val="minor"/>
    </font>
    <font>
      <sz val="11"/>
      <color rgb="FF9C0006"/>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alignment vertical="top" wrapText="1"/>
    </xf>
    <xf numFmtId="0" fontId="15" fillId="0" borderId="0"/>
    <xf numFmtId="180" fontId="15" fillId="0" borderId="0"/>
    <xf numFmtId="0" fontId="29" fillId="41" borderId="0" applyNumberFormat="0" applyBorder="0" applyAlignment="0" applyProtection="0">
      <alignment vertical="center"/>
    </xf>
    <xf numFmtId="0" fontId="23" fillId="40" borderId="0" applyNumberFormat="0" applyBorder="0" applyAlignment="0" applyProtection="0">
      <alignment vertical="center"/>
    </xf>
    <xf numFmtId="0" fontId="29" fillId="31" borderId="0" applyNumberFormat="0" applyBorder="0" applyAlignment="0" applyProtection="0">
      <alignment vertical="center"/>
    </xf>
    <xf numFmtId="0" fontId="29" fillId="29" borderId="0" applyNumberFormat="0" applyBorder="0" applyAlignment="0" applyProtection="0">
      <alignment vertical="center"/>
    </xf>
    <xf numFmtId="0" fontId="23" fillId="30" borderId="0" applyNumberFormat="0" applyBorder="0" applyAlignment="0" applyProtection="0">
      <alignment vertical="center"/>
    </xf>
    <xf numFmtId="0" fontId="23" fillId="34" borderId="0" applyNumberFormat="0" applyBorder="0" applyAlignment="0" applyProtection="0">
      <alignment vertical="center"/>
    </xf>
    <xf numFmtId="0" fontId="29" fillId="38" borderId="0" applyNumberFormat="0" applyBorder="0" applyAlignment="0" applyProtection="0">
      <alignment vertical="center"/>
    </xf>
    <xf numFmtId="0" fontId="29" fillId="4" borderId="0" applyNumberFormat="0" applyBorder="0" applyAlignment="0" applyProtection="0">
      <alignment vertical="center"/>
    </xf>
    <xf numFmtId="0" fontId="23" fillId="37" borderId="0" applyNumberFormat="0" applyBorder="0" applyAlignment="0" applyProtection="0">
      <alignment vertical="center"/>
    </xf>
    <xf numFmtId="0" fontId="29" fillId="8" borderId="0" applyNumberFormat="0" applyBorder="0" applyAlignment="0" applyProtection="0">
      <alignment vertical="center"/>
    </xf>
    <xf numFmtId="0" fontId="33" fillId="0" borderId="21" applyNumberFormat="0" applyFill="0" applyAlignment="0" applyProtection="0">
      <alignment vertical="center"/>
    </xf>
    <xf numFmtId="0" fontId="23" fillId="24" borderId="0" applyNumberFormat="0" applyBorder="0" applyAlignment="0" applyProtection="0">
      <alignment vertical="center"/>
    </xf>
    <xf numFmtId="0" fontId="29" fillId="27" borderId="0" applyNumberFormat="0" applyBorder="0" applyAlignment="0" applyProtection="0">
      <alignment vertical="center"/>
    </xf>
    <xf numFmtId="0" fontId="29" fillId="15" borderId="0" applyNumberFormat="0" applyBorder="0" applyAlignment="0" applyProtection="0">
      <alignment vertical="center"/>
    </xf>
    <xf numFmtId="0" fontId="23" fillId="20" borderId="0" applyNumberFormat="0" applyBorder="0" applyAlignment="0" applyProtection="0">
      <alignment vertical="center"/>
    </xf>
    <xf numFmtId="0" fontId="23" fillId="39" borderId="0" applyNumberFormat="0" applyBorder="0" applyAlignment="0" applyProtection="0">
      <alignment vertical="center"/>
    </xf>
    <xf numFmtId="0" fontId="29" fillId="26" borderId="0" applyNumberFormat="0" applyBorder="0" applyAlignment="0" applyProtection="0">
      <alignment vertical="center"/>
    </xf>
    <xf numFmtId="0" fontId="23" fillId="32" borderId="0" applyNumberFormat="0" applyBorder="0" applyAlignment="0" applyProtection="0">
      <alignment vertical="center"/>
    </xf>
    <xf numFmtId="0" fontId="2" fillId="0" borderId="0">
      <alignment vertical="top" wrapText="1"/>
    </xf>
    <xf numFmtId="0" fontId="23" fillId="25" borderId="0" applyNumberFormat="0" applyBorder="0" applyAlignment="0" applyProtection="0">
      <alignment vertical="center"/>
    </xf>
    <xf numFmtId="0" fontId="29" fillId="42" borderId="0" applyNumberFormat="0" applyBorder="0" applyAlignment="0" applyProtection="0">
      <alignment vertical="center"/>
    </xf>
    <xf numFmtId="0" fontId="37" fillId="43" borderId="0" applyNumberFormat="0" applyBorder="0" applyAlignment="0" applyProtection="0">
      <alignment vertical="center"/>
    </xf>
    <xf numFmtId="0" fontId="29" fillId="28" borderId="0" applyNumberFormat="0" applyBorder="0" applyAlignment="0" applyProtection="0">
      <alignment vertical="center"/>
    </xf>
    <xf numFmtId="0" fontId="38" fillId="44" borderId="0" applyNumberFormat="0" applyBorder="0" applyAlignment="0" applyProtection="0">
      <alignment vertical="center"/>
    </xf>
    <xf numFmtId="0" fontId="23" fillId="36" borderId="0" applyNumberFormat="0" applyBorder="0" applyAlignment="0" applyProtection="0">
      <alignment vertical="center"/>
    </xf>
    <xf numFmtId="0" fontId="36" fillId="0" borderId="23" applyNumberFormat="0" applyFill="0" applyAlignment="0" applyProtection="0">
      <alignment vertical="center"/>
    </xf>
    <xf numFmtId="0" fontId="32" fillId="23" borderId="20" applyNumberFormat="0" applyAlignment="0" applyProtection="0">
      <alignment vertical="center"/>
    </xf>
    <xf numFmtId="44" fontId="17" fillId="0" borderId="0" applyFont="0" applyFill="0" applyBorder="0" applyAlignment="0" applyProtection="0">
      <alignment vertical="center"/>
    </xf>
    <xf numFmtId="0" fontId="23" fillId="35" borderId="0" applyNumberFormat="0" applyBorder="0" applyAlignment="0" applyProtection="0">
      <alignment vertical="center"/>
    </xf>
    <xf numFmtId="0" fontId="17" fillId="33" borderId="22" applyNumberFormat="0" applyFont="0" applyAlignment="0" applyProtection="0">
      <alignment vertical="center"/>
    </xf>
    <xf numFmtId="0" fontId="28" fillId="22" borderId="19" applyNumberFormat="0" applyAlignment="0" applyProtection="0">
      <alignment vertical="center"/>
    </xf>
    <xf numFmtId="0" fontId="26" fillId="0" borderId="0" applyNumberFormat="0" applyFill="0" applyBorder="0" applyAlignment="0" applyProtection="0">
      <alignment vertical="center"/>
    </xf>
    <xf numFmtId="0" fontId="31" fillId="23" borderId="19" applyNumberFormat="0" applyAlignment="0" applyProtection="0">
      <alignment vertical="center"/>
    </xf>
    <xf numFmtId="0" fontId="27" fillId="21" borderId="0" applyNumberFormat="0" applyBorder="0" applyAlignment="0" applyProtection="0">
      <alignment vertical="center"/>
    </xf>
    <xf numFmtId="0" fontId="26" fillId="0" borderId="18" applyNumberFormat="0" applyFill="0" applyAlignment="0" applyProtection="0">
      <alignment vertical="center"/>
    </xf>
    <xf numFmtId="0" fontId="30" fillId="0" borderId="0" applyNumberFormat="0" applyFill="0" applyBorder="0" applyAlignment="0" applyProtection="0">
      <alignment vertical="center"/>
    </xf>
    <xf numFmtId="0" fontId="24" fillId="0" borderId="17" applyNumberFormat="0" applyFill="0" applyAlignment="0" applyProtection="0">
      <alignment vertical="center"/>
    </xf>
    <xf numFmtId="41" fontId="17" fillId="0" borderId="0" applyFont="0" applyFill="0" applyBorder="0" applyAlignment="0" applyProtection="0">
      <alignment vertical="center"/>
    </xf>
    <xf numFmtId="0" fontId="23" fillId="19" borderId="0" applyNumberFormat="0" applyBorder="0" applyAlignment="0" applyProtection="0">
      <alignment vertical="center"/>
    </xf>
    <xf numFmtId="0" fontId="34"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2" fillId="0" borderId="17" applyNumberFormat="0" applyFill="0" applyAlignment="0" applyProtection="0">
      <alignment vertical="center"/>
    </xf>
    <xf numFmtId="43" fontId="17" fillId="0" borderId="0" applyFont="0" applyFill="0" applyBorder="0" applyAlignment="0" applyProtection="0">
      <alignment vertical="center"/>
    </xf>
    <xf numFmtId="0" fontId="21" fillId="18" borderId="16" applyNumberFormat="0" applyAlignment="0" applyProtection="0">
      <alignment vertical="center"/>
    </xf>
    <xf numFmtId="0" fontId="29" fillId="45" borderId="0" applyNumberFormat="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7"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7" fontId="3" fillId="3" borderId="1" xfId="0" applyNumberFormat="1" applyFont="1" applyFill="1" applyBorder="1" applyAlignment="1">
      <alignment vertical="top"/>
    </xf>
    <xf numFmtId="0" fontId="3" fillId="3" borderId="1" xfId="0" applyFont="1" applyFill="1" applyBorder="1" applyAlignment="1">
      <alignment vertical="top"/>
    </xf>
    <xf numFmtId="177"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7"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7" fontId="3" fillId="0" borderId="1" xfId="0" applyNumberFormat="1" applyFont="1" applyBorder="1" applyAlignment="1">
      <alignment horizontal="right" vertical="top"/>
    </xf>
    <xf numFmtId="177" fontId="3" fillId="3" borderId="1" xfId="0" applyNumberFormat="1" applyFont="1" applyFill="1" applyBorder="1" applyAlignment="1">
      <alignment horizontal="right" vertical="top"/>
    </xf>
    <xf numFmtId="177" fontId="5" fillId="0" borderId="1" xfId="0" applyNumberFormat="1" applyFont="1" applyBorder="1" applyAlignment="1">
      <alignment horizontal="right" vertical="top"/>
    </xf>
    <xf numFmtId="177" fontId="3" fillId="9" borderId="1" xfId="0" applyNumberFormat="1" applyFont="1" applyFill="1" applyBorder="1" applyAlignment="1">
      <alignment horizontal="right" vertical="top"/>
    </xf>
    <xf numFmtId="177"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7" fontId="3" fillId="6" borderId="1" xfId="0" applyNumberFormat="1" applyFont="1" applyFill="1" applyBorder="1" applyAlignment="1">
      <alignment vertical="top"/>
    </xf>
    <xf numFmtId="177" fontId="3" fillId="10" borderId="1" xfId="0" applyNumberFormat="1" applyFont="1" applyFill="1" applyBorder="1" applyAlignment="1">
      <alignment vertical="top"/>
    </xf>
    <xf numFmtId="0" fontId="3" fillId="6" borderId="1" xfId="0" applyFont="1" applyFill="1" applyBorder="1" applyAlignment="1">
      <alignment vertical="top"/>
    </xf>
    <xf numFmtId="177" fontId="3" fillId="6" borderId="1" xfId="0" applyNumberFormat="1" applyFont="1" applyFill="1" applyBorder="1" applyAlignment="1">
      <alignment horizontal="right" vertical="top"/>
    </xf>
    <xf numFmtId="177"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7"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8" fontId="0" fillId="0" borderId="0" xfId="0" applyNumberFormat="1" applyAlignment="1">
      <alignment vertical="top"/>
    </xf>
    <xf numFmtId="179"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9"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76" fontId="17" fillId="0" borderId="13" xfId="0" applyNumberFormat="1" applyFont="1" applyFill="1" applyBorder="1" applyAlignment="1">
      <alignment vertical="top" wrapText="1"/>
    </xf>
    <xf numFmtId="176" fontId="17" fillId="0" borderId="13" xfId="0" applyNumberFormat="1" applyFont="1" applyFill="1" applyBorder="1" applyAlignment="1">
      <alignment vertical="top"/>
    </xf>
    <xf numFmtId="176" fontId="17" fillId="0" borderId="14" xfId="0" applyNumberFormat="1" applyFont="1" applyFill="1" applyBorder="1" applyAlignment="1">
      <alignment vertical="top"/>
    </xf>
    <xf numFmtId="176" fontId="17"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178" fontId="12" fillId="13" borderId="9" xfId="0" applyNumberFormat="1" applyFont="1" applyFill="1" applyBorder="1" applyAlignment="1">
      <alignment vertical="top" wrapText="1"/>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18" fillId="15" borderId="7" xfId="0" applyNumberFormat="1" applyFont="1" applyFill="1" applyBorder="1" applyAlignment="1">
      <alignment horizontal="center" vertical="top" wrapText="1"/>
    </xf>
    <xf numFmtId="178" fontId="19" fillId="16" borderId="7" xfId="0" applyNumberFormat="1" applyFont="1" applyFill="1" applyBorder="1" applyAlignment="1">
      <alignment horizontal="center" vertical="top"/>
    </xf>
    <xf numFmtId="178" fontId="18" fillId="15" borderId="7" xfId="0" applyNumberFormat="1" applyFont="1" applyFill="1" applyBorder="1" applyAlignment="1">
      <alignment horizontal="center" vertical="top"/>
    </xf>
    <xf numFmtId="178" fontId="8" fillId="17" borderId="7" xfId="0" applyNumberFormat="1" applyFont="1" applyFill="1" applyBorder="1" applyAlignment="1">
      <alignment vertical="top"/>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Normal 2" xfId="1"/>
    <cellStyle name="Currency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workbookViewId="0">
      <pane ySplit="1" topLeftCell="A1920" activePane="bottomLeft" state="frozen"/>
      <selection/>
      <selection pane="bottomLeft" activeCell="C1925" sqref="C1925"/>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t="s">
        <v>749</v>
      </c>
      <c r="E1845" s="96" t="s">
        <v>3650</v>
      </c>
      <c r="F1845" s="95" t="s">
        <v>62</v>
      </c>
      <c r="G1845" s="76"/>
      <c r="H1845" s="76">
        <f>STOCK[[#This Row],[Precio Final]]</f>
        <v>18</v>
      </c>
      <c r="I1845" s="80">
        <f>STOCK[[#This Row],[Precio Venta Ideal (x1.5)]]</f>
        <v>16.2</v>
      </c>
      <c r="J1845" s="95">
        <v>2</v>
      </c>
      <c r="K1845" s="78">
        <f>SUMIFS(VENTAS[Cantidad],VENTAS[Código del producto Vendido],STOCK[[#This Row],[Code]])</f>
        <v>0</v>
      </c>
      <c r="L1845" s="78">
        <f>STOCK[[#This Row],[Entradas]]-STOCK[[#This Row],[Salidas]]</f>
        <v>2</v>
      </c>
      <c r="M1845" s="76">
        <f>STOCK[[#This Row],[Precio Final]]*10%</f>
        <v>1.8</v>
      </c>
      <c r="N1845" s="54">
        <v>0</v>
      </c>
      <c r="O1845" s="76">
        <v>0</v>
      </c>
      <c r="P1845" s="76">
        <v>9</v>
      </c>
      <c r="Q1845" s="76">
        <v>0</v>
      </c>
      <c r="R1845" s="78">
        <v>0</v>
      </c>
      <c r="S1845" s="76">
        <v>0</v>
      </c>
      <c r="T1845" s="76">
        <f>STOCK[[#This Row],[Costo Unitario (USD)]]+STOCK[[#This Row],[Costo Envío (USD)]]+STOCK[[#This Row],[Comisión 10%]]</f>
        <v>10.8</v>
      </c>
      <c r="U1845" s="53">
        <f>STOCK[[#This Row],[Costo total]]*1.5</f>
        <v>16.2</v>
      </c>
      <c r="V1845" s="53">
        <v>18</v>
      </c>
      <c r="W1845" s="76">
        <f>STOCK[[#This Row],[Precio Final]]-STOCK[[#This Row],[Costo total]]</f>
        <v>7.2</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t="s">
        <v>780</v>
      </c>
      <c r="E1846" s="96" t="s">
        <v>3652</v>
      </c>
      <c r="F1846" s="95" t="s">
        <v>46</v>
      </c>
      <c r="G1846" s="76"/>
      <c r="H1846" s="76">
        <f>STOCK[[#This Row],[Precio Final]]</f>
        <v>22</v>
      </c>
      <c r="I1846" s="80">
        <f>STOCK[[#This Row],[Precio Venta Ideal (x1.5)]]</f>
        <v>16.8</v>
      </c>
      <c r="J1846" s="95">
        <v>1</v>
      </c>
      <c r="K1846" s="78">
        <f>SUMIFS(VENTAS[Cantidad],VENTAS[Código del producto Vendido],STOCK[[#This Row],[Code]])</f>
        <v>0</v>
      </c>
      <c r="L1846" s="78">
        <f>STOCK[[#This Row],[Entradas]]-STOCK[[#This Row],[Salidas]]</f>
        <v>1</v>
      </c>
      <c r="M1846" s="76">
        <f>STOCK[[#This Row],[Precio Final]]*10%</f>
        <v>2.2</v>
      </c>
      <c r="N1846" s="54">
        <v>0</v>
      </c>
      <c r="O1846" s="76">
        <v>0</v>
      </c>
      <c r="P1846" s="76">
        <v>9</v>
      </c>
      <c r="Q1846" s="76">
        <v>0</v>
      </c>
      <c r="R1846" s="78">
        <v>0</v>
      </c>
      <c r="S1846" s="76">
        <v>0</v>
      </c>
      <c r="T1846" s="76">
        <f>STOCK[[#This Row],[Costo Unitario (USD)]]+STOCK[[#This Row],[Costo Envío (USD)]]+STOCK[[#This Row],[Comisión 10%]]</f>
        <v>11.2</v>
      </c>
      <c r="U1846" s="53">
        <f>STOCK[[#This Row],[Costo total]]*1.5</f>
        <v>16.8</v>
      </c>
      <c r="V1846" s="53">
        <v>22</v>
      </c>
      <c r="W1846" s="76">
        <f>STOCK[[#This Row],[Precio Final]]-STOCK[[#This Row],[Costo total]]</f>
        <v>10.8</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t="s">
        <v>749</v>
      </c>
      <c r="E1847" s="96" t="s">
        <v>3654</v>
      </c>
      <c r="F1847" s="95" t="s">
        <v>46</v>
      </c>
      <c r="G1847" s="76"/>
      <c r="H1847" s="76">
        <f>STOCK[[#This Row],[Precio Final]]</f>
        <v>30</v>
      </c>
      <c r="I1847" s="80">
        <f>STOCK[[#This Row],[Precio Venta Ideal (x1.5)]]</f>
        <v>18</v>
      </c>
      <c r="J1847" s="95">
        <v>1</v>
      </c>
      <c r="K1847" s="78">
        <f>SUMIFS(VENTAS[Cantidad],VENTAS[Código del producto Vendido],STOCK[[#This Row],[Code]])</f>
        <v>0</v>
      </c>
      <c r="L1847" s="78">
        <f>STOCK[[#This Row],[Entradas]]-STOCK[[#This Row],[Salidas]]</f>
        <v>1</v>
      </c>
      <c r="M1847" s="76">
        <f>STOCK[[#This Row],[Precio Final]]*10%</f>
        <v>3</v>
      </c>
      <c r="N1847" s="54">
        <v>0</v>
      </c>
      <c r="O1847" s="76">
        <v>0</v>
      </c>
      <c r="P1847" s="76">
        <v>9</v>
      </c>
      <c r="Q1847" s="76">
        <v>0</v>
      </c>
      <c r="R1847" s="78">
        <v>0</v>
      </c>
      <c r="S1847" s="76">
        <v>0</v>
      </c>
      <c r="T1847" s="76">
        <f>STOCK[[#This Row],[Costo Unitario (USD)]]+STOCK[[#This Row],[Costo Envío (USD)]]+STOCK[[#This Row],[Comisión 10%]]</f>
        <v>12</v>
      </c>
      <c r="U1847" s="53">
        <f>STOCK[[#This Row],[Costo total]]*1.5</f>
        <v>18</v>
      </c>
      <c r="V1847" s="53">
        <v>30</v>
      </c>
      <c r="W1847" s="76">
        <f>STOCK[[#This Row],[Precio Final]]-STOCK[[#This Row],[Costo total]]</f>
        <v>18</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t="s">
        <v>749</v>
      </c>
      <c r="E1848" s="96" t="s">
        <v>3656</v>
      </c>
      <c r="F1848" s="95" t="s">
        <v>46</v>
      </c>
      <c r="G1848" s="76"/>
      <c r="H1848" s="76">
        <f>STOCK[[#This Row],[Precio Final]]</f>
        <v>30</v>
      </c>
      <c r="I1848" s="80">
        <f>STOCK[[#This Row],[Precio Venta Ideal (x1.5)]]</f>
        <v>18</v>
      </c>
      <c r="J1848" s="95">
        <v>1</v>
      </c>
      <c r="K1848" s="78">
        <f>SUMIFS(VENTAS[Cantidad],VENTAS[Código del producto Vendido],STOCK[[#This Row],[Code]])</f>
        <v>0</v>
      </c>
      <c r="L1848" s="78">
        <f>STOCK[[#This Row],[Entradas]]-STOCK[[#This Row],[Salidas]]</f>
        <v>1</v>
      </c>
      <c r="M1848" s="76">
        <f>STOCK[[#This Row],[Precio Final]]*10%</f>
        <v>3</v>
      </c>
      <c r="N1848" s="54">
        <v>0</v>
      </c>
      <c r="O1848" s="76">
        <v>0</v>
      </c>
      <c r="P1848" s="76">
        <v>9</v>
      </c>
      <c r="Q1848" s="76">
        <v>0</v>
      </c>
      <c r="R1848" s="78">
        <v>0</v>
      </c>
      <c r="S1848" s="76">
        <v>0</v>
      </c>
      <c r="T1848" s="76">
        <f>STOCK[[#This Row],[Costo Unitario (USD)]]+STOCK[[#This Row],[Costo Envío (USD)]]+STOCK[[#This Row],[Comisión 10%]]</f>
        <v>12</v>
      </c>
      <c r="U1848" s="53">
        <f>STOCK[[#This Row],[Costo total]]*1.5</f>
        <v>18</v>
      </c>
      <c r="V1848" s="53">
        <v>30</v>
      </c>
      <c r="W1848" s="76">
        <f>STOCK[[#This Row],[Precio Final]]-STOCK[[#This Row],[Costo total]]</f>
        <v>18</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t="s">
        <v>780</v>
      </c>
      <c r="E1849" s="96" t="s">
        <v>3658</v>
      </c>
      <c r="F1849" s="95" t="s">
        <v>46</v>
      </c>
      <c r="G1849" s="76"/>
      <c r="H1849" s="76">
        <f>STOCK[[#This Row],[Precio Final]]</f>
        <v>30</v>
      </c>
      <c r="I1849" s="80">
        <f>STOCK[[#This Row],[Precio Venta Ideal (x1.5)]]</f>
        <v>18</v>
      </c>
      <c r="J1849" s="95">
        <v>1</v>
      </c>
      <c r="K1849" s="78">
        <f>SUMIFS(VENTAS[Cantidad],VENTAS[Código del producto Vendido],STOCK[[#This Row],[Code]])</f>
        <v>0</v>
      </c>
      <c r="L1849" s="78">
        <f>STOCK[[#This Row],[Entradas]]-STOCK[[#This Row],[Salidas]]</f>
        <v>1</v>
      </c>
      <c r="M1849" s="76">
        <f>STOCK[[#This Row],[Precio Final]]*10%</f>
        <v>3</v>
      </c>
      <c r="N1849" s="54">
        <v>0</v>
      </c>
      <c r="O1849" s="76">
        <v>0</v>
      </c>
      <c r="P1849" s="76">
        <v>9</v>
      </c>
      <c r="Q1849" s="76">
        <v>0</v>
      </c>
      <c r="R1849" s="78">
        <v>0</v>
      </c>
      <c r="S1849" s="76">
        <v>0</v>
      </c>
      <c r="T1849" s="76">
        <f>STOCK[[#This Row],[Costo Unitario (USD)]]+STOCK[[#This Row],[Costo Envío (USD)]]+STOCK[[#This Row],[Comisión 10%]]</f>
        <v>12</v>
      </c>
      <c r="U1849" s="53">
        <f>STOCK[[#This Row],[Costo total]]*1.5</f>
        <v>18</v>
      </c>
      <c r="V1849" s="53">
        <v>30</v>
      </c>
      <c r="W1849" s="76">
        <f>STOCK[[#This Row],[Precio Final]]-STOCK[[#This Row],[Costo total]]</f>
        <v>18</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t="s">
        <v>749</v>
      </c>
      <c r="E1850" s="96" t="s">
        <v>3660</v>
      </c>
      <c r="F1850" s="95" t="s">
        <v>42</v>
      </c>
      <c r="G1850" s="76"/>
      <c r="H1850" s="76">
        <f>STOCK[[#This Row],[Precio Final]]</f>
        <v>30</v>
      </c>
      <c r="I1850" s="80">
        <f>STOCK[[#This Row],[Precio Venta Ideal (x1.5)]]</f>
        <v>18</v>
      </c>
      <c r="J1850" s="95">
        <v>1</v>
      </c>
      <c r="K1850" s="78">
        <f>SUMIFS(VENTAS[Cantidad],VENTAS[Código del producto Vendido],STOCK[[#This Row],[Code]])</f>
        <v>0</v>
      </c>
      <c r="L1850" s="78">
        <f>STOCK[[#This Row],[Entradas]]-STOCK[[#This Row],[Salidas]]</f>
        <v>1</v>
      </c>
      <c r="M1850" s="76">
        <f>STOCK[[#This Row],[Precio Final]]*10%</f>
        <v>3</v>
      </c>
      <c r="N1850" s="54">
        <v>0</v>
      </c>
      <c r="O1850" s="76">
        <v>0</v>
      </c>
      <c r="P1850" s="76">
        <v>9</v>
      </c>
      <c r="Q1850" s="76">
        <v>0</v>
      </c>
      <c r="R1850" s="78">
        <v>0</v>
      </c>
      <c r="S1850" s="76">
        <v>0</v>
      </c>
      <c r="T1850" s="76">
        <f>STOCK[[#This Row],[Costo Unitario (USD)]]+STOCK[[#This Row],[Costo Envío (USD)]]+STOCK[[#This Row],[Comisión 10%]]</f>
        <v>12</v>
      </c>
      <c r="U1850" s="53">
        <f>STOCK[[#This Row],[Costo total]]*1.5</f>
        <v>18</v>
      </c>
      <c r="V1850" s="53">
        <v>30</v>
      </c>
      <c r="W1850" s="76">
        <f>STOCK[[#This Row],[Precio Final]]-STOCK[[#This Row],[Costo total]]</f>
        <v>18</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t="s">
        <v>749</v>
      </c>
      <c r="E1851" s="96" t="s">
        <v>3662</v>
      </c>
      <c r="F1851" s="95" t="s">
        <v>46</v>
      </c>
      <c r="G1851" s="76"/>
      <c r="H1851" s="76">
        <f>STOCK[[#This Row],[Precio Final]]</f>
        <v>18</v>
      </c>
      <c r="I1851" s="80">
        <f>STOCK[[#This Row],[Precio Venta Ideal (x1.5)]]</f>
        <v>16.2</v>
      </c>
      <c r="J1851" s="95">
        <v>2</v>
      </c>
      <c r="K1851" s="78">
        <f>SUMIFS(VENTAS[Cantidad],VENTAS[Código del producto Vendido],STOCK[[#This Row],[Code]])</f>
        <v>0</v>
      </c>
      <c r="L1851" s="78">
        <f>STOCK[[#This Row],[Entradas]]-STOCK[[#This Row],[Salidas]]</f>
        <v>2</v>
      </c>
      <c r="M1851" s="76">
        <f>STOCK[[#This Row],[Precio Final]]*10%</f>
        <v>1.8</v>
      </c>
      <c r="N1851" s="54">
        <v>0</v>
      </c>
      <c r="O1851" s="76">
        <v>0</v>
      </c>
      <c r="P1851" s="76">
        <v>9</v>
      </c>
      <c r="Q1851" s="76">
        <v>0</v>
      </c>
      <c r="R1851" s="78">
        <v>0</v>
      </c>
      <c r="S1851" s="76">
        <v>0</v>
      </c>
      <c r="T1851" s="76">
        <f>STOCK[[#This Row],[Costo Unitario (USD)]]+STOCK[[#This Row],[Costo Envío (USD)]]+STOCK[[#This Row],[Comisión 10%]]</f>
        <v>10.8</v>
      </c>
      <c r="U1851" s="53">
        <f>STOCK[[#This Row],[Costo total]]*1.5</f>
        <v>16.2</v>
      </c>
      <c r="V1851" s="53">
        <v>18</v>
      </c>
      <c r="W1851" s="76">
        <f>STOCK[[#This Row],[Precio Final]]-STOCK[[#This Row],[Costo total]]</f>
        <v>7.2</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t="s">
        <v>749</v>
      </c>
      <c r="E1852" s="96" t="s">
        <v>3664</v>
      </c>
      <c r="F1852" s="95" t="s">
        <v>46</v>
      </c>
      <c r="G1852" s="76"/>
      <c r="H1852" s="76">
        <f>STOCK[[#This Row],[Precio Final]]</f>
        <v>18</v>
      </c>
      <c r="I1852" s="80">
        <f>STOCK[[#This Row],[Precio Venta Ideal (x1.5)]]</f>
        <v>16.2</v>
      </c>
      <c r="J1852" s="95">
        <v>3</v>
      </c>
      <c r="K1852" s="78">
        <f>SUMIFS(VENTAS[Cantidad],VENTAS[Código del producto Vendido],STOCK[[#This Row],[Code]])</f>
        <v>0</v>
      </c>
      <c r="L1852" s="78">
        <f>STOCK[[#This Row],[Entradas]]-STOCK[[#This Row],[Salidas]]</f>
        <v>3</v>
      </c>
      <c r="M1852" s="76">
        <f>STOCK[[#This Row],[Precio Final]]*10%</f>
        <v>1.8</v>
      </c>
      <c r="N1852" s="54">
        <v>0</v>
      </c>
      <c r="O1852" s="76">
        <v>0</v>
      </c>
      <c r="P1852" s="76">
        <v>9</v>
      </c>
      <c r="Q1852" s="76">
        <v>0</v>
      </c>
      <c r="R1852" s="78">
        <v>0</v>
      </c>
      <c r="S1852" s="76">
        <v>0</v>
      </c>
      <c r="T1852" s="76">
        <f>STOCK[[#This Row],[Costo Unitario (USD)]]+STOCK[[#This Row],[Costo Envío (USD)]]+STOCK[[#This Row],[Comisión 10%]]</f>
        <v>10.8</v>
      </c>
      <c r="U1852" s="53">
        <f>STOCK[[#This Row],[Costo total]]*1.5</f>
        <v>16.2</v>
      </c>
      <c r="V1852" s="53">
        <v>18</v>
      </c>
      <c r="W1852" s="76">
        <f>STOCK[[#This Row],[Precio Final]]-STOCK[[#This Row],[Costo total]]</f>
        <v>7.2</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t="s">
        <v>749</v>
      </c>
      <c r="E1853" s="96" t="s">
        <v>3666</v>
      </c>
      <c r="F1853" s="95" t="s">
        <v>49</v>
      </c>
      <c r="G1853" s="76"/>
      <c r="H1853" s="76">
        <f>STOCK[[#This Row],[Precio Final]]</f>
        <v>35</v>
      </c>
      <c r="I1853" s="80">
        <f>STOCK[[#This Row],[Precio Venta Ideal (x1.5)]]</f>
        <v>18.75</v>
      </c>
      <c r="J1853" s="95">
        <v>1</v>
      </c>
      <c r="K1853" s="78">
        <f>SUMIFS(VENTAS[Cantidad],VENTAS[Código del producto Vendido],STOCK[[#This Row],[Code]])</f>
        <v>0</v>
      </c>
      <c r="L1853" s="78">
        <f>STOCK[[#This Row],[Entradas]]-STOCK[[#This Row],[Salidas]]</f>
        <v>1</v>
      </c>
      <c r="M1853" s="76">
        <f>STOCK[[#This Row],[Precio Final]]*10%</f>
        <v>3.5</v>
      </c>
      <c r="N1853" s="54">
        <v>0</v>
      </c>
      <c r="O1853" s="76">
        <v>0</v>
      </c>
      <c r="P1853" s="76">
        <v>9</v>
      </c>
      <c r="Q1853" s="76">
        <v>0</v>
      </c>
      <c r="R1853" s="78">
        <v>0</v>
      </c>
      <c r="S1853" s="76">
        <v>0</v>
      </c>
      <c r="T1853" s="76">
        <f>STOCK[[#This Row],[Costo Unitario (USD)]]+STOCK[[#This Row],[Costo Envío (USD)]]+STOCK[[#This Row],[Comisión 10%]]</f>
        <v>12.5</v>
      </c>
      <c r="U1853" s="53">
        <f>STOCK[[#This Row],[Costo total]]*1.5</f>
        <v>18.75</v>
      </c>
      <c r="V1853" s="53">
        <v>35</v>
      </c>
      <c r="W1853" s="76">
        <f>STOCK[[#This Row],[Precio Final]]-STOCK[[#This Row],[Costo total]]</f>
        <v>22.5</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t="s">
        <v>749</v>
      </c>
      <c r="E1854" s="96" t="s">
        <v>3668</v>
      </c>
      <c r="F1854" s="95" t="s">
        <v>46</v>
      </c>
      <c r="G1854" s="76"/>
      <c r="H1854" s="76">
        <f>STOCK[[#This Row],[Precio Final]]</f>
        <v>30</v>
      </c>
      <c r="I1854" s="80">
        <f>STOCK[[#This Row],[Precio Venta Ideal (x1.5)]]</f>
        <v>18</v>
      </c>
      <c r="J1854" s="95">
        <v>1</v>
      </c>
      <c r="K1854" s="78">
        <f>SUMIFS(VENTAS[Cantidad],VENTAS[Código del producto Vendido],STOCK[[#This Row],[Code]])</f>
        <v>0</v>
      </c>
      <c r="L1854" s="78">
        <f>STOCK[[#This Row],[Entradas]]-STOCK[[#This Row],[Salidas]]</f>
        <v>1</v>
      </c>
      <c r="M1854" s="76">
        <f>STOCK[[#This Row],[Precio Final]]*10%</f>
        <v>3</v>
      </c>
      <c r="N1854" s="54">
        <v>0</v>
      </c>
      <c r="O1854" s="76">
        <v>0</v>
      </c>
      <c r="P1854" s="76">
        <v>9</v>
      </c>
      <c r="Q1854" s="76">
        <v>0</v>
      </c>
      <c r="R1854" s="78">
        <v>0</v>
      </c>
      <c r="S1854" s="76">
        <v>0</v>
      </c>
      <c r="T1854" s="76">
        <f>STOCK[[#This Row],[Costo Unitario (USD)]]+STOCK[[#This Row],[Costo Envío (USD)]]+STOCK[[#This Row],[Comisión 10%]]</f>
        <v>12</v>
      </c>
      <c r="U1854" s="53">
        <f>STOCK[[#This Row],[Costo total]]*1.5</f>
        <v>18</v>
      </c>
      <c r="V1854" s="53">
        <v>30</v>
      </c>
      <c r="W1854" s="76">
        <f>STOCK[[#This Row],[Precio Final]]-STOCK[[#This Row],[Costo total]]</f>
        <v>18</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t="s">
        <v>780</v>
      </c>
      <c r="E1855" s="96" t="s">
        <v>3670</v>
      </c>
      <c r="F1855" s="95" t="s">
        <v>716</v>
      </c>
      <c r="G1855" s="76"/>
      <c r="H1855" s="76">
        <f>STOCK[[#This Row],[Precio Final]]</f>
        <v>30</v>
      </c>
      <c r="I1855" s="80">
        <f>STOCK[[#This Row],[Precio Venta Ideal (x1.5)]]</f>
        <v>18</v>
      </c>
      <c r="J1855" s="95">
        <v>1</v>
      </c>
      <c r="K1855" s="78">
        <f>SUMIFS(VENTAS[Cantidad],VENTAS[Código del producto Vendido],STOCK[[#This Row],[Code]])</f>
        <v>0</v>
      </c>
      <c r="L1855" s="78">
        <f>STOCK[[#This Row],[Entradas]]-STOCK[[#This Row],[Salidas]]</f>
        <v>1</v>
      </c>
      <c r="M1855" s="76">
        <f>STOCK[[#This Row],[Precio Final]]*10%</f>
        <v>3</v>
      </c>
      <c r="N1855" s="54">
        <v>0</v>
      </c>
      <c r="O1855" s="76">
        <v>0</v>
      </c>
      <c r="P1855" s="76">
        <v>9</v>
      </c>
      <c r="Q1855" s="76">
        <v>0</v>
      </c>
      <c r="R1855" s="78">
        <v>0</v>
      </c>
      <c r="S1855" s="76">
        <v>0</v>
      </c>
      <c r="T1855" s="76">
        <f>STOCK[[#This Row],[Costo Unitario (USD)]]+STOCK[[#This Row],[Costo Envío (USD)]]+STOCK[[#This Row],[Comisión 10%]]</f>
        <v>12</v>
      </c>
      <c r="U1855" s="53">
        <f>STOCK[[#This Row],[Costo total]]*1.5</f>
        <v>18</v>
      </c>
      <c r="V1855" s="53">
        <v>30</v>
      </c>
      <c r="W1855" s="76">
        <f>STOCK[[#This Row],[Precio Final]]-STOCK[[#This Row],[Costo total]]</f>
        <v>18</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t="s">
        <v>749</v>
      </c>
      <c r="E1856" s="96" t="s">
        <v>3672</v>
      </c>
      <c r="F1856" s="95" t="s">
        <v>46</v>
      </c>
      <c r="G1856" s="76"/>
      <c r="H1856" s="76">
        <f>STOCK[[#This Row],[Precio Final]]</f>
        <v>18</v>
      </c>
      <c r="I1856" s="80">
        <f>STOCK[[#This Row],[Precio Venta Ideal (x1.5)]]</f>
        <v>16.2</v>
      </c>
      <c r="J1856" s="95">
        <v>1</v>
      </c>
      <c r="K1856" s="78">
        <f>SUMIFS(VENTAS[Cantidad],VENTAS[Código del producto Vendido],STOCK[[#This Row],[Code]])</f>
        <v>0</v>
      </c>
      <c r="L1856" s="78">
        <f>STOCK[[#This Row],[Entradas]]-STOCK[[#This Row],[Salidas]]</f>
        <v>1</v>
      </c>
      <c r="M1856" s="76">
        <f>STOCK[[#This Row],[Precio Final]]*10%</f>
        <v>1.8</v>
      </c>
      <c r="N1856" s="54">
        <v>0</v>
      </c>
      <c r="O1856" s="76">
        <v>0</v>
      </c>
      <c r="P1856" s="76">
        <v>9</v>
      </c>
      <c r="Q1856" s="76">
        <v>0</v>
      </c>
      <c r="R1856" s="78">
        <v>0</v>
      </c>
      <c r="S1856" s="76">
        <v>0</v>
      </c>
      <c r="T1856" s="76">
        <f>STOCK[[#This Row],[Costo Unitario (USD)]]+STOCK[[#This Row],[Costo Envío (USD)]]+STOCK[[#This Row],[Comisión 10%]]</f>
        <v>10.8</v>
      </c>
      <c r="U1856" s="53">
        <f>STOCK[[#This Row],[Costo total]]*1.5</f>
        <v>16.2</v>
      </c>
      <c r="V1856" s="53">
        <v>18</v>
      </c>
      <c r="W1856" s="76">
        <f>STOCK[[#This Row],[Precio Final]]-STOCK[[#This Row],[Costo total]]</f>
        <v>7.2</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t="s">
        <v>749</v>
      </c>
      <c r="E1857" s="96" t="s">
        <v>3674</v>
      </c>
      <c r="F1857" s="95" t="s">
        <v>46</v>
      </c>
      <c r="G1857" s="76"/>
      <c r="H1857" s="76">
        <f>STOCK[[#This Row],[Precio Final]]</f>
        <v>18</v>
      </c>
      <c r="I1857" s="80">
        <f>STOCK[[#This Row],[Precio Venta Ideal (x1.5)]]</f>
        <v>16.2</v>
      </c>
      <c r="J1857" s="95">
        <v>1</v>
      </c>
      <c r="K1857" s="78">
        <f>SUMIFS(VENTAS[Cantidad],VENTAS[Código del producto Vendido],STOCK[[#This Row],[Code]])</f>
        <v>0</v>
      </c>
      <c r="L1857" s="78">
        <f>STOCK[[#This Row],[Entradas]]-STOCK[[#This Row],[Salidas]]</f>
        <v>1</v>
      </c>
      <c r="M1857" s="76">
        <f>STOCK[[#This Row],[Precio Final]]*10%</f>
        <v>1.8</v>
      </c>
      <c r="N1857" s="54">
        <v>0</v>
      </c>
      <c r="O1857" s="76">
        <v>0</v>
      </c>
      <c r="P1857" s="76">
        <v>9</v>
      </c>
      <c r="Q1857" s="76">
        <v>0</v>
      </c>
      <c r="R1857" s="78">
        <v>0</v>
      </c>
      <c r="S1857" s="76">
        <v>0</v>
      </c>
      <c r="T1857" s="76">
        <f>STOCK[[#This Row],[Costo Unitario (USD)]]+STOCK[[#This Row],[Costo Envío (USD)]]+STOCK[[#This Row],[Comisión 10%]]</f>
        <v>10.8</v>
      </c>
      <c r="U1857" s="53">
        <f>STOCK[[#This Row],[Costo total]]*1.5</f>
        <v>16.2</v>
      </c>
      <c r="V1857" s="53">
        <v>18</v>
      </c>
      <c r="W1857" s="76">
        <f>STOCK[[#This Row],[Precio Final]]-STOCK[[#This Row],[Costo total]]</f>
        <v>7.2</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t="s">
        <v>749</v>
      </c>
      <c r="E1858" s="96" t="s">
        <v>3676</v>
      </c>
      <c r="F1858" s="95" t="s">
        <v>42</v>
      </c>
      <c r="G1858" s="76"/>
      <c r="H1858" s="76">
        <f>STOCK[[#This Row],[Precio Final]]</f>
        <v>18</v>
      </c>
      <c r="I1858" s="80">
        <f>STOCK[[#This Row],[Precio Venta Ideal (x1.5)]]</f>
        <v>16.2</v>
      </c>
      <c r="J1858" s="95">
        <v>1</v>
      </c>
      <c r="K1858" s="78">
        <f>SUMIFS(VENTAS[Cantidad],VENTAS[Código del producto Vendido],STOCK[[#This Row],[Code]])</f>
        <v>0</v>
      </c>
      <c r="L1858" s="78">
        <f>STOCK[[#This Row],[Entradas]]-STOCK[[#This Row],[Salidas]]</f>
        <v>1</v>
      </c>
      <c r="M1858" s="76">
        <f>STOCK[[#This Row],[Precio Final]]*10%</f>
        <v>1.8</v>
      </c>
      <c r="N1858" s="54">
        <v>0</v>
      </c>
      <c r="O1858" s="76">
        <v>0</v>
      </c>
      <c r="P1858" s="76">
        <v>9</v>
      </c>
      <c r="Q1858" s="76">
        <v>0</v>
      </c>
      <c r="R1858" s="78">
        <v>0</v>
      </c>
      <c r="S1858" s="76">
        <v>0</v>
      </c>
      <c r="T1858" s="76">
        <f>STOCK[[#This Row],[Costo Unitario (USD)]]+STOCK[[#This Row],[Costo Envío (USD)]]+STOCK[[#This Row],[Comisión 10%]]</f>
        <v>10.8</v>
      </c>
      <c r="U1858" s="53">
        <f>STOCK[[#This Row],[Costo total]]*1.5</f>
        <v>16.2</v>
      </c>
      <c r="V1858" s="53">
        <v>18</v>
      </c>
      <c r="W1858" s="76">
        <f>STOCK[[#This Row],[Precio Final]]-STOCK[[#This Row],[Costo total]]</f>
        <v>7.2</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t="s">
        <v>749</v>
      </c>
      <c r="E1859" s="96" t="s">
        <v>3676</v>
      </c>
      <c r="F1859" s="95" t="s">
        <v>46</v>
      </c>
      <c r="G1859" s="76"/>
      <c r="H1859" s="76">
        <f>STOCK[[#This Row],[Precio Final]]</f>
        <v>18</v>
      </c>
      <c r="I1859" s="80">
        <f>STOCK[[#This Row],[Precio Venta Ideal (x1.5)]]</f>
        <v>16.2</v>
      </c>
      <c r="J1859" s="95">
        <v>1</v>
      </c>
      <c r="K1859" s="78">
        <f>SUMIFS(VENTAS[Cantidad],VENTAS[Código del producto Vendido],STOCK[[#This Row],[Code]])</f>
        <v>0</v>
      </c>
      <c r="L1859" s="78">
        <f>STOCK[[#This Row],[Entradas]]-STOCK[[#This Row],[Salidas]]</f>
        <v>1</v>
      </c>
      <c r="M1859" s="76">
        <f>STOCK[[#This Row],[Precio Final]]*10%</f>
        <v>1.8</v>
      </c>
      <c r="N1859" s="54">
        <v>0</v>
      </c>
      <c r="O1859" s="76">
        <v>0</v>
      </c>
      <c r="P1859" s="76">
        <v>9</v>
      </c>
      <c r="Q1859" s="76">
        <v>0</v>
      </c>
      <c r="R1859" s="78">
        <v>0</v>
      </c>
      <c r="S1859" s="76">
        <v>0</v>
      </c>
      <c r="T1859" s="76">
        <f>STOCK[[#This Row],[Costo Unitario (USD)]]+STOCK[[#This Row],[Costo Envío (USD)]]+STOCK[[#This Row],[Comisión 10%]]</f>
        <v>10.8</v>
      </c>
      <c r="U1859" s="53">
        <f>STOCK[[#This Row],[Costo total]]*1.5</f>
        <v>16.2</v>
      </c>
      <c r="V1859" s="53">
        <v>18</v>
      </c>
      <c r="W1859" s="76">
        <f>STOCK[[#This Row],[Precio Final]]-STOCK[[#This Row],[Costo total]]</f>
        <v>7.2</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t="s">
        <v>749</v>
      </c>
      <c r="E1860" s="96" t="s">
        <v>3679</v>
      </c>
      <c r="F1860" s="95" t="s">
        <v>49</v>
      </c>
      <c r="G1860" s="76"/>
      <c r="H1860" s="76">
        <f>STOCK[[#This Row],[Precio Final]]</f>
        <v>28</v>
      </c>
      <c r="I1860" s="80">
        <f>STOCK[[#This Row],[Precio Venta Ideal (x1.5)]]</f>
        <v>17.7</v>
      </c>
      <c r="J1860" s="95">
        <v>1</v>
      </c>
      <c r="K1860" s="78">
        <f>SUMIFS(VENTAS[Cantidad],VENTAS[Código del producto Vendido],STOCK[[#This Row],[Code]])</f>
        <v>0</v>
      </c>
      <c r="L1860" s="78">
        <f>STOCK[[#This Row],[Entradas]]-STOCK[[#This Row],[Salidas]]</f>
        <v>1</v>
      </c>
      <c r="M1860" s="76">
        <f>STOCK[[#This Row],[Precio Final]]*10%</f>
        <v>2.8</v>
      </c>
      <c r="N1860" s="54">
        <v>0</v>
      </c>
      <c r="O1860" s="76">
        <v>0</v>
      </c>
      <c r="P1860" s="76">
        <v>9</v>
      </c>
      <c r="Q1860" s="76">
        <v>0</v>
      </c>
      <c r="R1860" s="78">
        <v>0</v>
      </c>
      <c r="S1860" s="76">
        <v>0</v>
      </c>
      <c r="T1860" s="76">
        <f>STOCK[[#This Row],[Costo Unitario (USD)]]+STOCK[[#This Row],[Costo Envío (USD)]]+STOCK[[#This Row],[Comisión 10%]]</f>
        <v>11.8</v>
      </c>
      <c r="U1860" s="53">
        <f>STOCK[[#This Row],[Costo total]]*1.5</f>
        <v>17.7</v>
      </c>
      <c r="V1860" s="53">
        <v>28</v>
      </c>
      <c r="W1860" s="76">
        <f>STOCK[[#This Row],[Precio Final]]-STOCK[[#This Row],[Costo total]]</f>
        <v>16.2</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t="s">
        <v>749</v>
      </c>
      <c r="E1861" s="96" t="s">
        <v>3681</v>
      </c>
      <c r="F1861" s="95" t="s">
        <v>49</v>
      </c>
      <c r="G1861" s="76"/>
      <c r="H1861" s="76">
        <f>STOCK[[#This Row],[Precio Final]]</f>
        <v>28</v>
      </c>
      <c r="I1861" s="80">
        <f>STOCK[[#This Row],[Precio Venta Ideal (x1.5)]]</f>
        <v>17.7</v>
      </c>
      <c r="J1861" s="95">
        <v>2</v>
      </c>
      <c r="K1861" s="78">
        <f>SUMIFS(VENTAS[Cantidad],VENTAS[Código del producto Vendido],STOCK[[#This Row],[Code]])</f>
        <v>0</v>
      </c>
      <c r="L1861" s="78">
        <f>STOCK[[#This Row],[Entradas]]-STOCK[[#This Row],[Salidas]]</f>
        <v>2</v>
      </c>
      <c r="M1861" s="76">
        <f>STOCK[[#This Row],[Precio Final]]*10%</f>
        <v>2.8</v>
      </c>
      <c r="N1861" s="54">
        <v>0</v>
      </c>
      <c r="O1861" s="76">
        <v>0</v>
      </c>
      <c r="P1861" s="76">
        <v>9</v>
      </c>
      <c r="Q1861" s="76">
        <v>0</v>
      </c>
      <c r="R1861" s="78">
        <v>0</v>
      </c>
      <c r="S1861" s="76">
        <v>0</v>
      </c>
      <c r="T1861" s="76">
        <f>STOCK[[#This Row],[Costo Unitario (USD)]]+STOCK[[#This Row],[Costo Envío (USD)]]+STOCK[[#This Row],[Comisión 10%]]</f>
        <v>11.8</v>
      </c>
      <c r="U1861" s="53">
        <f>STOCK[[#This Row],[Costo total]]*1.5</f>
        <v>17.7</v>
      </c>
      <c r="V1861" s="53">
        <v>28</v>
      </c>
      <c r="W1861" s="76">
        <f>STOCK[[#This Row],[Precio Final]]-STOCK[[#This Row],[Costo total]]</f>
        <v>16.2</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t="s">
        <v>749</v>
      </c>
      <c r="E1862" s="96" t="s">
        <v>3683</v>
      </c>
      <c r="F1862" s="95" t="s">
        <v>3684</v>
      </c>
      <c r="G1862" s="76"/>
      <c r="H1862" s="76">
        <f>STOCK[[#This Row],[Precio Final]]</f>
        <v>18</v>
      </c>
      <c r="I1862" s="80">
        <f>STOCK[[#This Row],[Precio Venta Ideal (x1.5)]]</f>
        <v>16.2</v>
      </c>
      <c r="J1862" s="95">
        <v>1</v>
      </c>
      <c r="K1862" s="78">
        <f>SUMIFS(VENTAS[Cantidad],VENTAS[Código del producto Vendido],STOCK[[#This Row],[Code]])</f>
        <v>0</v>
      </c>
      <c r="L1862" s="78">
        <f>STOCK[[#This Row],[Entradas]]-STOCK[[#This Row],[Salidas]]</f>
        <v>1</v>
      </c>
      <c r="M1862" s="76">
        <f>STOCK[[#This Row],[Precio Final]]*10%</f>
        <v>1.8</v>
      </c>
      <c r="N1862" s="54">
        <v>0</v>
      </c>
      <c r="O1862" s="76">
        <v>0</v>
      </c>
      <c r="P1862" s="76">
        <v>9</v>
      </c>
      <c r="Q1862" s="76">
        <v>0</v>
      </c>
      <c r="R1862" s="78">
        <v>0</v>
      </c>
      <c r="S1862" s="76">
        <v>0</v>
      </c>
      <c r="T1862" s="76">
        <f>STOCK[[#This Row],[Costo Unitario (USD)]]+STOCK[[#This Row],[Costo Envío (USD)]]+STOCK[[#This Row],[Comisión 10%]]</f>
        <v>10.8</v>
      </c>
      <c r="U1862" s="53">
        <f>STOCK[[#This Row],[Costo total]]*1.5</f>
        <v>16.2</v>
      </c>
      <c r="V1862" s="53">
        <v>18</v>
      </c>
      <c r="W1862" s="76">
        <f>STOCK[[#This Row],[Precio Final]]-STOCK[[#This Row],[Costo total]]</f>
        <v>7.2</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t="s">
        <v>749</v>
      </c>
      <c r="E1863" s="96" t="s">
        <v>3683</v>
      </c>
      <c r="F1863" s="95" t="s">
        <v>49</v>
      </c>
      <c r="G1863" s="76"/>
      <c r="H1863" s="76">
        <f>STOCK[[#This Row],[Precio Final]]</f>
        <v>18</v>
      </c>
      <c r="I1863" s="80">
        <f>STOCK[[#This Row],[Precio Venta Ideal (x1.5)]]</f>
        <v>16.2</v>
      </c>
      <c r="J1863" s="95">
        <v>1</v>
      </c>
      <c r="K1863" s="78">
        <f>SUMIFS(VENTAS[Cantidad],VENTAS[Código del producto Vendido],STOCK[[#This Row],[Code]])</f>
        <v>0</v>
      </c>
      <c r="L1863" s="78">
        <f>STOCK[[#This Row],[Entradas]]-STOCK[[#This Row],[Salidas]]</f>
        <v>1</v>
      </c>
      <c r="M1863" s="76">
        <f>STOCK[[#This Row],[Precio Final]]*10%</f>
        <v>1.8</v>
      </c>
      <c r="N1863" s="54">
        <v>0</v>
      </c>
      <c r="O1863" s="76">
        <v>0</v>
      </c>
      <c r="P1863" s="76">
        <v>9</v>
      </c>
      <c r="Q1863" s="76">
        <v>0</v>
      </c>
      <c r="R1863" s="78">
        <v>0</v>
      </c>
      <c r="S1863" s="76">
        <v>0</v>
      </c>
      <c r="T1863" s="76">
        <f>STOCK[[#This Row],[Costo Unitario (USD)]]+STOCK[[#This Row],[Costo Envío (USD)]]+STOCK[[#This Row],[Comisión 10%]]</f>
        <v>10.8</v>
      </c>
      <c r="U1863" s="53">
        <f>STOCK[[#This Row],[Costo total]]*1.5</f>
        <v>16.2</v>
      </c>
      <c r="V1863" s="53">
        <v>18</v>
      </c>
      <c r="W1863" s="76">
        <f>STOCK[[#This Row],[Precio Final]]-STOCK[[#This Row],[Costo total]]</f>
        <v>7.2</v>
      </c>
      <c r="X1863" s="76">
        <f>STOCK[[#This Row],[Ganancia Unitaria]]*STOCK[[#This Row],[Salidas]]</f>
        <v>0</v>
      </c>
      <c r="Y1863" s="76"/>
      <c r="Z1863" s="87"/>
      <c r="AA1863" s="54"/>
      <c r="AB1863" s="54"/>
      <c r="AC1863" s="76"/>
      <c r="AD1863" s="94"/>
    </row>
    <row r="1864" s="53" customFormat="1" ht="50" customHeight="1" spans="1:30">
      <c r="A1864" s="95" t="s">
        <v>3686</v>
      </c>
      <c r="B1864" s="83"/>
      <c r="C1864" s="53" t="s">
        <v>32</v>
      </c>
      <c r="D1864" s="84" t="s">
        <v>749</v>
      </c>
      <c r="E1864" s="96" t="s">
        <v>3687</v>
      </c>
      <c r="F1864" s="95" t="s">
        <v>3688</v>
      </c>
      <c r="G1864" s="76"/>
      <c r="H1864" s="76">
        <f>STOCK[[#This Row],[Precio Final]]</f>
        <v>35</v>
      </c>
      <c r="I1864" s="80">
        <f>STOCK[[#This Row],[Precio Venta Ideal (x1.5)]]</f>
        <v>18.75</v>
      </c>
      <c r="J1864" s="95">
        <v>2</v>
      </c>
      <c r="K1864" s="78">
        <f>SUMIFS(VENTAS[Cantidad],VENTAS[Código del producto Vendido],STOCK[[#This Row],[Code]])</f>
        <v>0</v>
      </c>
      <c r="L1864" s="78">
        <f>STOCK[[#This Row],[Entradas]]-STOCK[[#This Row],[Salidas]]</f>
        <v>2</v>
      </c>
      <c r="M1864" s="76">
        <f>STOCK[[#This Row],[Precio Final]]*10%</f>
        <v>3.5</v>
      </c>
      <c r="N1864" s="54">
        <v>0</v>
      </c>
      <c r="O1864" s="76">
        <v>0</v>
      </c>
      <c r="P1864" s="76">
        <v>9</v>
      </c>
      <c r="Q1864" s="76">
        <v>0</v>
      </c>
      <c r="R1864" s="78">
        <v>0</v>
      </c>
      <c r="S1864" s="76">
        <v>0</v>
      </c>
      <c r="T1864" s="76">
        <f>STOCK[[#This Row],[Costo Unitario (USD)]]+STOCK[[#This Row],[Costo Envío (USD)]]+STOCK[[#This Row],[Comisión 10%]]</f>
        <v>12.5</v>
      </c>
      <c r="U1864" s="53">
        <f>STOCK[[#This Row],[Costo total]]*1.5</f>
        <v>18.75</v>
      </c>
      <c r="V1864" s="53">
        <v>35</v>
      </c>
      <c r="W1864" s="76">
        <f>STOCK[[#This Row],[Precio Final]]-STOCK[[#This Row],[Costo total]]</f>
        <v>22.5</v>
      </c>
      <c r="X1864" s="76">
        <f>STOCK[[#This Row],[Ganancia Unitaria]]*STOCK[[#This Row],[Salidas]]</f>
        <v>0</v>
      </c>
      <c r="Y1864" s="76"/>
      <c r="Z1864" s="87"/>
      <c r="AA1864" s="54"/>
      <c r="AB1864" s="54"/>
      <c r="AC1864" s="76"/>
      <c r="AD1864" s="94"/>
    </row>
    <row r="1865" s="53" customFormat="1" ht="50" customHeight="1" spans="1:30">
      <c r="A1865" s="95" t="s">
        <v>3689</v>
      </c>
      <c r="B1865" s="83"/>
      <c r="C1865" s="53" t="s">
        <v>32</v>
      </c>
      <c r="D1865" s="84" t="s">
        <v>749</v>
      </c>
      <c r="E1865" s="96" t="s">
        <v>3690</v>
      </c>
      <c r="F1865" s="95" t="s">
        <v>3688</v>
      </c>
      <c r="G1865" s="76"/>
      <c r="H1865" s="76">
        <f>STOCK[[#This Row],[Precio Final]]</f>
        <v>35</v>
      </c>
      <c r="I1865" s="80">
        <f>STOCK[[#This Row],[Precio Venta Ideal (x1.5)]]</f>
        <v>18.75</v>
      </c>
      <c r="J1865" s="95">
        <v>1</v>
      </c>
      <c r="K1865" s="78">
        <f>SUMIFS(VENTAS[Cantidad],VENTAS[Código del producto Vendido],STOCK[[#This Row],[Code]])</f>
        <v>0</v>
      </c>
      <c r="L1865" s="78">
        <f>STOCK[[#This Row],[Entradas]]-STOCK[[#This Row],[Salidas]]</f>
        <v>1</v>
      </c>
      <c r="M1865" s="76">
        <f>STOCK[[#This Row],[Precio Final]]*10%</f>
        <v>3.5</v>
      </c>
      <c r="N1865" s="54">
        <v>0</v>
      </c>
      <c r="O1865" s="76">
        <v>0</v>
      </c>
      <c r="P1865" s="76">
        <v>9</v>
      </c>
      <c r="Q1865" s="76">
        <v>0</v>
      </c>
      <c r="R1865" s="78">
        <v>0</v>
      </c>
      <c r="S1865" s="76">
        <v>0</v>
      </c>
      <c r="T1865" s="76">
        <f>STOCK[[#This Row],[Costo Unitario (USD)]]+STOCK[[#This Row],[Costo Envío (USD)]]+STOCK[[#This Row],[Comisión 10%]]</f>
        <v>12.5</v>
      </c>
      <c r="U1865" s="53">
        <f>STOCK[[#This Row],[Costo total]]*1.5</f>
        <v>18.75</v>
      </c>
      <c r="V1865" s="53">
        <v>35</v>
      </c>
      <c r="W1865" s="76">
        <f>STOCK[[#This Row],[Precio Final]]-STOCK[[#This Row],[Costo total]]</f>
        <v>22.5</v>
      </c>
      <c r="X1865" s="76">
        <f>STOCK[[#This Row],[Ganancia Unitaria]]*STOCK[[#This Row],[Salidas]]</f>
        <v>0</v>
      </c>
      <c r="Y1865" s="76"/>
      <c r="Z1865" s="87"/>
      <c r="AA1865" s="54"/>
      <c r="AB1865" s="54"/>
      <c r="AC1865" s="76"/>
      <c r="AD1865" s="94"/>
    </row>
    <row r="1866" s="53" customFormat="1" ht="50" customHeight="1" spans="1:30">
      <c r="A1866" s="95" t="s">
        <v>3691</v>
      </c>
      <c r="B1866" s="83"/>
      <c r="C1866" s="53" t="s">
        <v>32</v>
      </c>
      <c r="D1866" s="84" t="s">
        <v>749</v>
      </c>
      <c r="E1866" s="96" t="s">
        <v>3692</v>
      </c>
      <c r="F1866" s="95" t="s">
        <v>3693</v>
      </c>
      <c r="G1866" s="76"/>
      <c r="H1866" s="76">
        <f>STOCK[[#This Row],[Precio Final]]</f>
        <v>35</v>
      </c>
      <c r="I1866" s="80">
        <f>STOCK[[#This Row],[Precio Venta Ideal (x1.5)]]</f>
        <v>18.75</v>
      </c>
      <c r="J1866" s="95">
        <v>1</v>
      </c>
      <c r="K1866" s="78">
        <f>SUMIFS(VENTAS[Cantidad],VENTAS[Código del producto Vendido],STOCK[[#This Row],[Code]])</f>
        <v>0</v>
      </c>
      <c r="L1866" s="78">
        <f>STOCK[[#This Row],[Entradas]]-STOCK[[#This Row],[Salidas]]</f>
        <v>1</v>
      </c>
      <c r="M1866" s="76">
        <f>STOCK[[#This Row],[Precio Final]]*10%</f>
        <v>3.5</v>
      </c>
      <c r="N1866" s="54">
        <v>0</v>
      </c>
      <c r="O1866" s="76">
        <v>0</v>
      </c>
      <c r="P1866" s="76">
        <v>9</v>
      </c>
      <c r="Q1866" s="76">
        <v>0</v>
      </c>
      <c r="R1866" s="78">
        <v>0</v>
      </c>
      <c r="S1866" s="76">
        <v>0</v>
      </c>
      <c r="T1866" s="76">
        <f>STOCK[[#This Row],[Costo Unitario (USD)]]+STOCK[[#This Row],[Costo Envío (USD)]]+STOCK[[#This Row],[Comisión 10%]]</f>
        <v>12.5</v>
      </c>
      <c r="U1866" s="53">
        <f>STOCK[[#This Row],[Costo total]]*1.5</f>
        <v>18.75</v>
      </c>
      <c r="V1866" s="53">
        <v>35</v>
      </c>
      <c r="W1866" s="76">
        <f>STOCK[[#This Row],[Precio Final]]-STOCK[[#This Row],[Costo total]]</f>
        <v>22.5</v>
      </c>
      <c r="X1866" s="76">
        <f>STOCK[[#This Row],[Ganancia Unitaria]]*STOCK[[#This Row],[Salidas]]</f>
        <v>0</v>
      </c>
      <c r="Y1866" s="76"/>
      <c r="Z1866" s="87"/>
      <c r="AA1866" s="54"/>
      <c r="AB1866" s="54"/>
      <c r="AC1866" s="76"/>
      <c r="AD1866" s="94"/>
    </row>
    <row r="1867" s="53" customFormat="1" ht="50" customHeight="1" spans="1:30">
      <c r="A1867" s="95" t="s">
        <v>3694</v>
      </c>
      <c r="B1867" s="83"/>
      <c r="C1867" s="53" t="s">
        <v>32</v>
      </c>
      <c r="D1867" s="84" t="s">
        <v>749</v>
      </c>
      <c r="E1867" s="96" t="s">
        <v>3692</v>
      </c>
      <c r="F1867" s="95" t="s">
        <v>3688</v>
      </c>
      <c r="G1867" s="76"/>
      <c r="H1867" s="76">
        <f>STOCK[[#This Row],[Precio Final]]</f>
        <v>35</v>
      </c>
      <c r="I1867" s="80">
        <f>STOCK[[#This Row],[Precio Venta Ideal (x1.5)]]</f>
        <v>18.75</v>
      </c>
      <c r="J1867" s="95">
        <v>1</v>
      </c>
      <c r="K1867" s="78">
        <f>SUMIFS(VENTAS[Cantidad],VENTAS[Código del producto Vendido],STOCK[[#This Row],[Code]])</f>
        <v>0</v>
      </c>
      <c r="L1867" s="78">
        <f>STOCK[[#This Row],[Entradas]]-STOCK[[#This Row],[Salidas]]</f>
        <v>1</v>
      </c>
      <c r="M1867" s="76">
        <f>STOCK[[#This Row],[Precio Final]]*10%</f>
        <v>3.5</v>
      </c>
      <c r="N1867" s="54">
        <v>0</v>
      </c>
      <c r="O1867" s="76">
        <v>0</v>
      </c>
      <c r="P1867" s="76">
        <v>9</v>
      </c>
      <c r="Q1867" s="76">
        <v>0</v>
      </c>
      <c r="R1867" s="78">
        <v>0</v>
      </c>
      <c r="S1867" s="76">
        <v>0</v>
      </c>
      <c r="T1867" s="76">
        <f>STOCK[[#This Row],[Costo Unitario (USD)]]+STOCK[[#This Row],[Costo Envío (USD)]]+STOCK[[#This Row],[Comisión 10%]]</f>
        <v>12.5</v>
      </c>
      <c r="U1867" s="53">
        <f>STOCK[[#This Row],[Costo total]]*1.5</f>
        <v>18.75</v>
      </c>
      <c r="V1867" s="53">
        <v>35</v>
      </c>
      <c r="W1867" s="76">
        <f>STOCK[[#This Row],[Precio Final]]-STOCK[[#This Row],[Costo total]]</f>
        <v>22.5</v>
      </c>
      <c r="X1867" s="76">
        <f>STOCK[[#This Row],[Ganancia Unitaria]]*STOCK[[#This Row],[Salidas]]</f>
        <v>0</v>
      </c>
      <c r="Y1867" s="76"/>
      <c r="Z1867" s="87"/>
      <c r="AA1867" s="54"/>
      <c r="AB1867" s="54"/>
      <c r="AC1867" s="76"/>
      <c r="AD1867" s="94"/>
    </row>
    <row r="1868" s="53" customFormat="1" ht="50" customHeight="1" spans="1:30">
      <c r="A1868" s="95" t="s">
        <v>3695</v>
      </c>
      <c r="B1868" s="83"/>
      <c r="C1868" s="53" t="s">
        <v>32</v>
      </c>
      <c r="D1868" s="84" t="s">
        <v>174</v>
      </c>
      <c r="E1868" s="96" t="s">
        <v>3696</v>
      </c>
      <c r="F1868" s="95" t="s">
        <v>46</v>
      </c>
      <c r="G1868" s="76"/>
      <c r="H1868" s="76">
        <f>STOCK[[#This Row],[Precio Final]]</f>
        <v>12</v>
      </c>
      <c r="I1868" s="80">
        <f>STOCK[[#This Row],[Precio Venta Ideal (x1.5)]]</f>
        <v>15.3</v>
      </c>
      <c r="J1868" s="95">
        <v>1</v>
      </c>
      <c r="K1868" s="78">
        <f>SUMIFS(VENTAS[Cantidad],VENTAS[Código del producto Vendido],STOCK[[#This Row],[Code]])</f>
        <v>0</v>
      </c>
      <c r="L1868" s="78">
        <f>STOCK[[#This Row],[Entradas]]-STOCK[[#This Row],[Salidas]]</f>
        <v>1</v>
      </c>
      <c r="M1868" s="76">
        <f>STOCK[[#This Row],[Precio Final]]*10%</f>
        <v>1.2</v>
      </c>
      <c r="N1868" s="54">
        <v>0</v>
      </c>
      <c r="O1868" s="76">
        <v>0</v>
      </c>
      <c r="P1868" s="76">
        <v>9</v>
      </c>
      <c r="Q1868" s="76">
        <v>0</v>
      </c>
      <c r="R1868" s="78">
        <v>0</v>
      </c>
      <c r="S1868" s="76">
        <v>0</v>
      </c>
      <c r="T1868" s="76">
        <f>STOCK[[#This Row],[Costo Unitario (USD)]]+STOCK[[#This Row],[Costo Envío (USD)]]+STOCK[[#This Row],[Comisión 10%]]</f>
        <v>10.2</v>
      </c>
      <c r="U1868" s="53">
        <f>STOCK[[#This Row],[Costo total]]*1.5</f>
        <v>15.3</v>
      </c>
      <c r="V1868" s="53">
        <v>12</v>
      </c>
      <c r="W1868" s="76">
        <f>STOCK[[#This Row],[Precio Final]]-STOCK[[#This Row],[Costo total]]</f>
        <v>1.8</v>
      </c>
      <c r="X1868" s="76">
        <f>STOCK[[#This Row],[Ganancia Unitaria]]*STOCK[[#This Row],[Salidas]]</f>
        <v>0</v>
      </c>
      <c r="Y1868" s="76"/>
      <c r="Z1868" s="87"/>
      <c r="AA1868" s="54"/>
      <c r="AB1868" s="54"/>
      <c r="AC1868" s="76"/>
      <c r="AD1868" s="94"/>
    </row>
    <row r="1869" s="53" customFormat="1" ht="50" customHeight="1" spans="1:30">
      <c r="A1869" s="95" t="s">
        <v>3697</v>
      </c>
      <c r="B1869" s="83"/>
      <c r="C1869" s="53" t="s">
        <v>32</v>
      </c>
      <c r="D1869" s="84" t="s">
        <v>749</v>
      </c>
      <c r="E1869" s="96" t="s">
        <v>3698</v>
      </c>
      <c r="F1869" s="95" t="s">
        <v>281</v>
      </c>
      <c r="G1869" s="76"/>
      <c r="H1869" s="76">
        <f>STOCK[[#This Row],[Precio Final]]</f>
        <v>18</v>
      </c>
      <c r="I1869" s="80">
        <f>STOCK[[#This Row],[Precio Venta Ideal (x1.5)]]</f>
        <v>16.2</v>
      </c>
      <c r="J1869" s="95">
        <v>1</v>
      </c>
      <c r="K1869" s="78">
        <f>SUMIFS(VENTAS[Cantidad],VENTAS[Código del producto Vendido],STOCK[[#This Row],[Code]])</f>
        <v>0</v>
      </c>
      <c r="L1869" s="78">
        <f>STOCK[[#This Row],[Entradas]]-STOCK[[#This Row],[Salidas]]</f>
        <v>1</v>
      </c>
      <c r="M1869" s="76">
        <f>STOCK[[#This Row],[Precio Final]]*10%</f>
        <v>1.8</v>
      </c>
      <c r="N1869" s="54">
        <v>0</v>
      </c>
      <c r="O1869" s="76">
        <v>0</v>
      </c>
      <c r="P1869" s="76">
        <v>9</v>
      </c>
      <c r="Q1869" s="76">
        <v>0</v>
      </c>
      <c r="R1869" s="78">
        <v>0</v>
      </c>
      <c r="S1869" s="76">
        <v>0</v>
      </c>
      <c r="T1869" s="76">
        <f>STOCK[[#This Row],[Costo Unitario (USD)]]+STOCK[[#This Row],[Costo Envío (USD)]]+STOCK[[#This Row],[Comisión 10%]]</f>
        <v>10.8</v>
      </c>
      <c r="U1869" s="53">
        <f>STOCK[[#This Row],[Costo total]]*1.5</f>
        <v>16.2</v>
      </c>
      <c r="V1869" s="53">
        <v>18</v>
      </c>
      <c r="W1869" s="76">
        <f>STOCK[[#This Row],[Precio Final]]-STOCK[[#This Row],[Costo total]]</f>
        <v>7.2</v>
      </c>
      <c r="X1869" s="76">
        <f>STOCK[[#This Row],[Ganancia Unitaria]]*STOCK[[#This Row],[Salidas]]</f>
        <v>0</v>
      </c>
      <c r="Y1869" s="76"/>
      <c r="Z1869" s="87"/>
      <c r="AA1869" s="54"/>
      <c r="AB1869" s="54"/>
      <c r="AC1869" s="76"/>
      <c r="AD1869" s="94"/>
    </row>
    <row r="1870" s="53" customFormat="1" ht="50" customHeight="1" spans="1:30">
      <c r="A1870" s="95" t="s">
        <v>3699</v>
      </c>
      <c r="B1870" s="83"/>
      <c r="C1870" s="53" t="s">
        <v>32</v>
      </c>
      <c r="D1870" s="84" t="s">
        <v>749</v>
      </c>
      <c r="E1870" s="96" t="s">
        <v>3700</v>
      </c>
      <c r="F1870" s="95" t="s">
        <v>46</v>
      </c>
      <c r="G1870" s="76"/>
      <c r="H1870" s="76">
        <f>STOCK[[#This Row],[Precio Final]]</f>
        <v>15</v>
      </c>
      <c r="I1870" s="80">
        <f>STOCK[[#This Row],[Precio Venta Ideal (x1.5)]]</f>
        <v>15.75</v>
      </c>
      <c r="J1870" s="95">
        <v>1</v>
      </c>
      <c r="K1870" s="78">
        <f>SUMIFS(VENTAS[Cantidad],VENTAS[Código del producto Vendido],STOCK[[#This Row],[Code]])</f>
        <v>0</v>
      </c>
      <c r="L1870" s="78">
        <f>STOCK[[#This Row],[Entradas]]-STOCK[[#This Row],[Salidas]]</f>
        <v>1</v>
      </c>
      <c r="M1870" s="76">
        <f>STOCK[[#This Row],[Precio Final]]*10%</f>
        <v>1.5</v>
      </c>
      <c r="N1870" s="54">
        <v>0</v>
      </c>
      <c r="O1870" s="76">
        <v>0</v>
      </c>
      <c r="P1870" s="76">
        <v>9</v>
      </c>
      <c r="Q1870" s="76">
        <v>0</v>
      </c>
      <c r="R1870" s="78">
        <v>0</v>
      </c>
      <c r="S1870" s="76">
        <v>0</v>
      </c>
      <c r="T1870" s="76">
        <f>STOCK[[#This Row],[Costo Unitario (USD)]]+STOCK[[#This Row],[Costo Envío (USD)]]+STOCK[[#This Row],[Comisión 10%]]</f>
        <v>10.5</v>
      </c>
      <c r="U1870" s="53">
        <f>STOCK[[#This Row],[Costo total]]*1.5</f>
        <v>15.75</v>
      </c>
      <c r="V1870" s="53">
        <v>15</v>
      </c>
      <c r="W1870" s="76">
        <f>STOCK[[#This Row],[Precio Final]]-STOCK[[#This Row],[Costo total]]</f>
        <v>4.5</v>
      </c>
      <c r="X1870" s="76">
        <f>STOCK[[#This Row],[Ganancia Unitaria]]*STOCK[[#This Row],[Salidas]]</f>
        <v>0</v>
      </c>
      <c r="Y1870" s="76"/>
      <c r="Z1870" s="87"/>
      <c r="AA1870" s="54"/>
      <c r="AB1870" s="54"/>
      <c r="AC1870" s="76"/>
      <c r="AD1870" s="94"/>
    </row>
    <row r="1871" s="53" customFormat="1" ht="50" customHeight="1" spans="1:30">
      <c r="A1871" s="95" t="s">
        <v>3701</v>
      </c>
      <c r="B1871" s="83"/>
      <c r="C1871" s="53" t="s">
        <v>32</v>
      </c>
      <c r="D1871" s="84" t="s">
        <v>780</v>
      </c>
      <c r="E1871" s="96" t="s">
        <v>3702</v>
      </c>
      <c r="F1871" s="95" t="s">
        <v>40</v>
      </c>
      <c r="G1871" s="76"/>
      <c r="H1871" s="76">
        <f>STOCK[[#This Row],[Precio Final]]</f>
        <v>30</v>
      </c>
      <c r="I1871" s="80">
        <f>STOCK[[#This Row],[Precio Venta Ideal (x1.5)]]</f>
        <v>18</v>
      </c>
      <c r="J1871" s="95">
        <v>1</v>
      </c>
      <c r="K1871" s="78">
        <f>SUMIFS(VENTAS[Cantidad],VENTAS[Código del producto Vendido],STOCK[[#This Row],[Code]])</f>
        <v>0</v>
      </c>
      <c r="L1871" s="78">
        <f>STOCK[[#This Row],[Entradas]]-STOCK[[#This Row],[Salidas]]</f>
        <v>1</v>
      </c>
      <c r="M1871" s="76">
        <f>STOCK[[#This Row],[Precio Final]]*10%</f>
        <v>3</v>
      </c>
      <c r="N1871" s="54">
        <v>0</v>
      </c>
      <c r="O1871" s="76">
        <v>0</v>
      </c>
      <c r="P1871" s="76">
        <v>9</v>
      </c>
      <c r="Q1871" s="76">
        <v>0</v>
      </c>
      <c r="R1871" s="78">
        <v>0</v>
      </c>
      <c r="S1871" s="76">
        <v>0</v>
      </c>
      <c r="T1871" s="76">
        <f>STOCK[[#This Row],[Costo Unitario (USD)]]+STOCK[[#This Row],[Costo Envío (USD)]]+STOCK[[#This Row],[Comisión 10%]]</f>
        <v>12</v>
      </c>
      <c r="U1871" s="53">
        <f>STOCK[[#This Row],[Costo total]]*1.5</f>
        <v>18</v>
      </c>
      <c r="V1871" s="53">
        <v>30</v>
      </c>
      <c r="W1871" s="76">
        <f>STOCK[[#This Row],[Precio Final]]-STOCK[[#This Row],[Costo total]]</f>
        <v>18</v>
      </c>
      <c r="X1871" s="76">
        <f>STOCK[[#This Row],[Ganancia Unitaria]]*STOCK[[#This Row],[Salidas]]</f>
        <v>0</v>
      </c>
      <c r="Y1871" s="76"/>
      <c r="Z1871" s="87"/>
      <c r="AA1871" s="54"/>
      <c r="AB1871" s="54"/>
      <c r="AC1871" s="76"/>
      <c r="AD1871" s="94"/>
    </row>
    <row r="1872" s="53" customFormat="1" ht="50" customHeight="1" spans="1:30">
      <c r="A1872" s="95" t="s">
        <v>3703</v>
      </c>
      <c r="B1872" s="83"/>
      <c r="C1872" s="53" t="s">
        <v>32</v>
      </c>
      <c r="D1872" s="84" t="s">
        <v>780</v>
      </c>
      <c r="E1872" s="96" t="s">
        <v>3704</v>
      </c>
      <c r="F1872" s="95" t="s">
        <v>49</v>
      </c>
      <c r="G1872" s="76"/>
      <c r="H1872" s="76">
        <f>STOCK[[#This Row],[Precio Final]]</f>
        <v>25</v>
      </c>
      <c r="I1872" s="80">
        <f>STOCK[[#This Row],[Precio Venta Ideal (x1.5)]]</f>
        <v>17.25</v>
      </c>
      <c r="J1872" s="95">
        <v>1</v>
      </c>
      <c r="K1872" s="78">
        <f>SUMIFS(VENTAS[Cantidad],VENTAS[Código del producto Vendido],STOCK[[#This Row],[Code]])</f>
        <v>0</v>
      </c>
      <c r="L1872" s="78">
        <f>STOCK[[#This Row],[Entradas]]-STOCK[[#This Row],[Salidas]]</f>
        <v>1</v>
      </c>
      <c r="M1872" s="76">
        <f>STOCK[[#This Row],[Precio Final]]*10%</f>
        <v>2.5</v>
      </c>
      <c r="N1872" s="54">
        <v>0</v>
      </c>
      <c r="O1872" s="76">
        <v>0</v>
      </c>
      <c r="P1872" s="76">
        <v>9</v>
      </c>
      <c r="Q1872" s="76">
        <v>0</v>
      </c>
      <c r="R1872" s="78">
        <v>0</v>
      </c>
      <c r="S1872" s="76">
        <v>0</v>
      </c>
      <c r="T1872" s="76">
        <f>STOCK[[#This Row],[Costo Unitario (USD)]]+STOCK[[#This Row],[Costo Envío (USD)]]+STOCK[[#This Row],[Comisión 10%]]</f>
        <v>11.5</v>
      </c>
      <c r="U1872" s="53">
        <f>STOCK[[#This Row],[Costo total]]*1.5</f>
        <v>17.25</v>
      </c>
      <c r="V1872" s="53">
        <v>25</v>
      </c>
      <c r="W1872" s="76">
        <f>STOCK[[#This Row],[Precio Final]]-STOCK[[#This Row],[Costo total]]</f>
        <v>13.5</v>
      </c>
      <c r="X1872" s="76">
        <f>STOCK[[#This Row],[Ganancia Unitaria]]*STOCK[[#This Row],[Salidas]]</f>
        <v>0</v>
      </c>
      <c r="Y1872" s="76"/>
      <c r="Z1872" s="87"/>
      <c r="AA1872" s="54"/>
      <c r="AB1872" s="54"/>
      <c r="AC1872" s="76"/>
      <c r="AD1872" s="94"/>
    </row>
    <row r="1873" s="53" customFormat="1" ht="50" customHeight="1" spans="1:30">
      <c r="A1873" s="95" t="s">
        <v>3705</v>
      </c>
      <c r="B1873" s="83"/>
      <c r="C1873" s="53" t="s">
        <v>32</v>
      </c>
      <c r="D1873" s="84" t="s">
        <v>749</v>
      </c>
      <c r="E1873" s="96" t="s">
        <v>3706</v>
      </c>
      <c r="F1873" s="95" t="s">
        <v>46</v>
      </c>
      <c r="G1873" s="76"/>
      <c r="H1873" s="76">
        <f>STOCK[[#This Row],[Precio Final]]</f>
        <v>18</v>
      </c>
      <c r="I1873" s="80">
        <f>STOCK[[#This Row],[Precio Venta Ideal (x1.5)]]</f>
        <v>16.2</v>
      </c>
      <c r="J1873" s="95">
        <v>1</v>
      </c>
      <c r="K1873" s="78">
        <f>SUMIFS(VENTAS[Cantidad],VENTAS[Código del producto Vendido],STOCK[[#This Row],[Code]])</f>
        <v>0</v>
      </c>
      <c r="L1873" s="78">
        <f>STOCK[[#This Row],[Entradas]]-STOCK[[#This Row],[Salidas]]</f>
        <v>1</v>
      </c>
      <c r="M1873" s="76">
        <f>STOCK[[#This Row],[Precio Final]]*10%</f>
        <v>1.8</v>
      </c>
      <c r="N1873" s="54">
        <v>0</v>
      </c>
      <c r="O1873" s="76">
        <v>0</v>
      </c>
      <c r="P1873" s="76">
        <v>9</v>
      </c>
      <c r="Q1873" s="76">
        <v>0</v>
      </c>
      <c r="R1873" s="78">
        <v>0</v>
      </c>
      <c r="S1873" s="76">
        <v>0</v>
      </c>
      <c r="T1873" s="76">
        <f>STOCK[[#This Row],[Costo Unitario (USD)]]+STOCK[[#This Row],[Costo Envío (USD)]]+STOCK[[#This Row],[Comisión 10%]]</f>
        <v>10.8</v>
      </c>
      <c r="U1873" s="53">
        <f>STOCK[[#This Row],[Costo total]]*1.5</f>
        <v>16.2</v>
      </c>
      <c r="V1873" s="53">
        <v>18</v>
      </c>
      <c r="W1873" s="76">
        <f>STOCK[[#This Row],[Precio Final]]-STOCK[[#This Row],[Costo total]]</f>
        <v>7.2</v>
      </c>
      <c r="X1873" s="76">
        <f>STOCK[[#This Row],[Ganancia Unitaria]]*STOCK[[#This Row],[Salidas]]</f>
        <v>0</v>
      </c>
      <c r="Y1873" s="76"/>
      <c r="Z1873" s="87"/>
      <c r="AA1873" s="54"/>
      <c r="AB1873" s="54"/>
      <c r="AC1873" s="76"/>
      <c r="AD1873" s="94"/>
    </row>
    <row r="1874" s="53" customFormat="1" ht="50" customHeight="1" spans="1:30">
      <c r="A1874" s="95" t="s">
        <v>3707</v>
      </c>
      <c r="B1874" s="83"/>
      <c r="C1874" s="53" t="s">
        <v>32</v>
      </c>
      <c r="D1874" s="84" t="s">
        <v>749</v>
      </c>
      <c r="E1874" s="96" t="s">
        <v>3708</v>
      </c>
      <c r="F1874" s="95" t="s">
        <v>46</v>
      </c>
      <c r="G1874" s="76"/>
      <c r="H1874" s="76">
        <f>STOCK[[#This Row],[Precio Final]]</f>
        <v>18</v>
      </c>
      <c r="I1874" s="80">
        <f>STOCK[[#This Row],[Precio Venta Ideal (x1.5)]]</f>
        <v>16.2</v>
      </c>
      <c r="J1874" s="95">
        <v>2</v>
      </c>
      <c r="K1874" s="78">
        <f>SUMIFS(VENTAS[Cantidad],VENTAS[Código del producto Vendido],STOCK[[#This Row],[Code]])</f>
        <v>0</v>
      </c>
      <c r="L1874" s="78">
        <f>STOCK[[#This Row],[Entradas]]-STOCK[[#This Row],[Salidas]]</f>
        <v>2</v>
      </c>
      <c r="M1874" s="76">
        <f>STOCK[[#This Row],[Precio Final]]*10%</f>
        <v>1.8</v>
      </c>
      <c r="N1874" s="54">
        <v>0</v>
      </c>
      <c r="O1874" s="76">
        <v>0</v>
      </c>
      <c r="P1874" s="76">
        <v>9</v>
      </c>
      <c r="Q1874" s="76">
        <v>0</v>
      </c>
      <c r="R1874" s="78">
        <v>0</v>
      </c>
      <c r="S1874" s="76">
        <v>0</v>
      </c>
      <c r="T1874" s="76">
        <f>STOCK[[#This Row],[Costo Unitario (USD)]]+STOCK[[#This Row],[Costo Envío (USD)]]+STOCK[[#This Row],[Comisión 10%]]</f>
        <v>10.8</v>
      </c>
      <c r="U1874" s="53">
        <f>STOCK[[#This Row],[Costo total]]*1.5</f>
        <v>16.2</v>
      </c>
      <c r="V1874" s="53">
        <v>18</v>
      </c>
      <c r="W1874" s="76">
        <f>STOCK[[#This Row],[Precio Final]]-STOCK[[#This Row],[Costo total]]</f>
        <v>7.2</v>
      </c>
      <c r="X1874" s="76">
        <f>STOCK[[#This Row],[Ganancia Unitaria]]*STOCK[[#This Row],[Salidas]]</f>
        <v>0</v>
      </c>
      <c r="Y1874" s="76"/>
      <c r="Z1874" s="87"/>
      <c r="AA1874" s="54"/>
      <c r="AB1874" s="54"/>
      <c r="AC1874" s="76"/>
      <c r="AD1874" s="94"/>
    </row>
    <row r="1875" s="53" customFormat="1" ht="50" customHeight="1" spans="1:30">
      <c r="A1875" s="95" t="s">
        <v>3709</v>
      </c>
      <c r="B1875" s="83"/>
      <c r="C1875" s="53" t="s">
        <v>32</v>
      </c>
      <c r="D1875" s="84"/>
      <c r="E1875" s="96" t="s">
        <v>3710</v>
      </c>
      <c r="F1875" s="95" t="s">
        <v>716</v>
      </c>
      <c r="G1875" s="76"/>
      <c r="H1875" s="76">
        <f>STOCK[[#This Row],[Precio Final]]</f>
        <v>35</v>
      </c>
      <c r="I1875" s="80">
        <f>STOCK[[#This Row],[Precio Venta Ideal (x1.5)]]</f>
        <v>18.75</v>
      </c>
      <c r="J1875" s="95">
        <v>1</v>
      </c>
      <c r="K1875" s="78">
        <f>SUMIFS(VENTAS[Cantidad],VENTAS[Código del producto Vendido],STOCK[[#This Row],[Code]])</f>
        <v>0</v>
      </c>
      <c r="L1875" s="78">
        <f>STOCK[[#This Row],[Entradas]]-STOCK[[#This Row],[Salidas]]</f>
        <v>1</v>
      </c>
      <c r="M1875" s="76">
        <f>STOCK[[#This Row],[Precio Final]]*10%</f>
        <v>3.5</v>
      </c>
      <c r="N1875" s="54">
        <v>0</v>
      </c>
      <c r="O1875" s="76">
        <v>0</v>
      </c>
      <c r="P1875" s="76">
        <v>9</v>
      </c>
      <c r="Q1875" s="76">
        <v>0</v>
      </c>
      <c r="R1875" s="78">
        <v>0</v>
      </c>
      <c r="S1875" s="76">
        <v>0</v>
      </c>
      <c r="T1875" s="76">
        <f>STOCK[[#This Row],[Costo Unitario (USD)]]+STOCK[[#This Row],[Costo Envío (USD)]]+STOCK[[#This Row],[Comisión 10%]]</f>
        <v>12.5</v>
      </c>
      <c r="U1875" s="53">
        <f>STOCK[[#This Row],[Costo total]]*1.5</f>
        <v>18.75</v>
      </c>
      <c r="V1875" s="53">
        <v>35</v>
      </c>
      <c r="W1875" s="76">
        <f>STOCK[[#This Row],[Precio Final]]-STOCK[[#This Row],[Costo total]]</f>
        <v>22.5</v>
      </c>
      <c r="X1875" s="76">
        <f>STOCK[[#This Row],[Ganancia Unitaria]]*STOCK[[#This Row],[Salidas]]</f>
        <v>0</v>
      </c>
      <c r="Y1875" s="76"/>
      <c r="Z1875" s="87"/>
      <c r="AA1875" s="54"/>
      <c r="AB1875" s="54"/>
      <c r="AC1875" s="76"/>
      <c r="AD1875" s="94"/>
    </row>
    <row r="1876" s="53" customFormat="1" ht="50" customHeight="1" spans="1:30">
      <c r="A1876" s="95" t="s">
        <v>3711</v>
      </c>
      <c r="B1876" s="83"/>
      <c r="C1876" s="53" t="s">
        <v>32</v>
      </c>
      <c r="D1876" s="84" t="s">
        <v>749</v>
      </c>
      <c r="E1876" s="96" t="s">
        <v>3712</v>
      </c>
      <c r="F1876" s="95" t="s">
        <v>46</v>
      </c>
      <c r="G1876" s="76"/>
      <c r="H1876" s="76">
        <f>STOCK[[#This Row],[Precio Final]]</f>
        <v>18</v>
      </c>
      <c r="I1876" s="80">
        <f>STOCK[[#This Row],[Precio Venta Ideal (x1.5)]]</f>
        <v>16.2</v>
      </c>
      <c r="J1876" s="95">
        <v>1</v>
      </c>
      <c r="K1876" s="78">
        <f>SUMIFS(VENTAS[Cantidad],VENTAS[Código del producto Vendido],STOCK[[#This Row],[Code]])</f>
        <v>0</v>
      </c>
      <c r="L1876" s="78">
        <f>STOCK[[#This Row],[Entradas]]-STOCK[[#This Row],[Salidas]]</f>
        <v>1</v>
      </c>
      <c r="M1876" s="76">
        <f>STOCK[[#This Row],[Precio Final]]*10%</f>
        <v>1.8</v>
      </c>
      <c r="N1876" s="54">
        <v>0</v>
      </c>
      <c r="O1876" s="76">
        <v>0</v>
      </c>
      <c r="P1876" s="76">
        <v>9</v>
      </c>
      <c r="Q1876" s="76">
        <v>0</v>
      </c>
      <c r="R1876" s="78">
        <v>0</v>
      </c>
      <c r="S1876" s="76">
        <v>0</v>
      </c>
      <c r="T1876" s="76">
        <f>STOCK[[#This Row],[Costo Unitario (USD)]]+STOCK[[#This Row],[Costo Envío (USD)]]+STOCK[[#This Row],[Comisión 10%]]</f>
        <v>10.8</v>
      </c>
      <c r="U1876" s="53">
        <f>STOCK[[#This Row],[Costo total]]*1.5</f>
        <v>16.2</v>
      </c>
      <c r="V1876" s="53">
        <v>18</v>
      </c>
      <c r="W1876" s="76">
        <f>STOCK[[#This Row],[Precio Final]]-STOCK[[#This Row],[Costo total]]</f>
        <v>7.2</v>
      </c>
      <c r="X1876" s="76">
        <f>STOCK[[#This Row],[Ganancia Unitaria]]*STOCK[[#This Row],[Salidas]]</f>
        <v>0</v>
      </c>
      <c r="Y1876" s="76"/>
      <c r="Z1876" s="87"/>
      <c r="AA1876" s="54"/>
      <c r="AB1876" s="54"/>
      <c r="AC1876" s="76"/>
      <c r="AD1876" s="94"/>
    </row>
    <row r="1877" s="53" customFormat="1" ht="50" customHeight="1" spans="1:30">
      <c r="A1877" s="95" t="s">
        <v>3713</v>
      </c>
      <c r="B1877" s="83"/>
      <c r="C1877" s="53" t="s">
        <v>32</v>
      </c>
      <c r="D1877" s="84" t="s">
        <v>749</v>
      </c>
      <c r="E1877" s="96" t="s">
        <v>3714</v>
      </c>
      <c r="F1877" s="95" t="s">
        <v>42</v>
      </c>
      <c r="G1877" s="76"/>
      <c r="H1877" s="76">
        <f>STOCK[[#This Row],[Precio Final]]</f>
        <v>18</v>
      </c>
      <c r="I1877" s="80">
        <f>STOCK[[#This Row],[Precio Venta Ideal (x1.5)]]</f>
        <v>16.2</v>
      </c>
      <c r="J1877" s="95">
        <v>1</v>
      </c>
      <c r="K1877" s="78">
        <f>SUMIFS(VENTAS[Cantidad],VENTAS[Código del producto Vendido],STOCK[[#This Row],[Code]])</f>
        <v>0</v>
      </c>
      <c r="L1877" s="78">
        <f>STOCK[[#This Row],[Entradas]]-STOCK[[#This Row],[Salidas]]</f>
        <v>1</v>
      </c>
      <c r="M1877" s="76">
        <f>STOCK[[#This Row],[Precio Final]]*10%</f>
        <v>1.8</v>
      </c>
      <c r="N1877" s="54">
        <v>0</v>
      </c>
      <c r="O1877" s="76">
        <v>0</v>
      </c>
      <c r="P1877" s="76">
        <v>9</v>
      </c>
      <c r="Q1877" s="76">
        <v>0</v>
      </c>
      <c r="R1877" s="78">
        <v>0</v>
      </c>
      <c r="S1877" s="76">
        <v>0</v>
      </c>
      <c r="T1877" s="76">
        <f>STOCK[[#This Row],[Costo Unitario (USD)]]+STOCK[[#This Row],[Costo Envío (USD)]]+STOCK[[#This Row],[Comisión 10%]]</f>
        <v>10.8</v>
      </c>
      <c r="U1877" s="53">
        <f>STOCK[[#This Row],[Costo total]]*1.5</f>
        <v>16.2</v>
      </c>
      <c r="V1877" s="53">
        <v>18</v>
      </c>
      <c r="W1877" s="76">
        <f>STOCK[[#This Row],[Precio Final]]-STOCK[[#This Row],[Costo total]]</f>
        <v>7.2</v>
      </c>
      <c r="X1877" s="76">
        <f>STOCK[[#This Row],[Ganancia Unitaria]]*STOCK[[#This Row],[Salidas]]</f>
        <v>0</v>
      </c>
      <c r="Y1877" s="76"/>
      <c r="Z1877" s="87"/>
      <c r="AA1877" s="54"/>
      <c r="AB1877" s="54"/>
      <c r="AC1877" s="76"/>
      <c r="AD1877" s="94"/>
    </row>
    <row r="1878" s="53" customFormat="1" ht="50" customHeight="1" spans="1:30">
      <c r="A1878" s="95" t="s">
        <v>3715</v>
      </c>
      <c r="B1878" s="83"/>
      <c r="C1878" s="53" t="s">
        <v>32</v>
      </c>
      <c r="D1878" s="84" t="s">
        <v>749</v>
      </c>
      <c r="E1878" s="96" t="s">
        <v>3716</v>
      </c>
      <c r="F1878" s="95" t="s">
        <v>42</v>
      </c>
      <c r="G1878" s="76"/>
      <c r="H1878" s="76">
        <f>STOCK[[#This Row],[Precio Final]]</f>
        <v>18</v>
      </c>
      <c r="I1878" s="80">
        <f>STOCK[[#This Row],[Precio Venta Ideal (x1.5)]]</f>
        <v>16.2</v>
      </c>
      <c r="J1878" s="95">
        <v>1</v>
      </c>
      <c r="K1878" s="78">
        <f>SUMIFS(VENTAS[Cantidad],VENTAS[Código del producto Vendido],STOCK[[#This Row],[Code]])</f>
        <v>0</v>
      </c>
      <c r="L1878" s="78">
        <f>STOCK[[#This Row],[Entradas]]-STOCK[[#This Row],[Salidas]]</f>
        <v>1</v>
      </c>
      <c r="M1878" s="76">
        <f>STOCK[[#This Row],[Precio Final]]*10%</f>
        <v>1.8</v>
      </c>
      <c r="N1878" s="54">
        <v>0</v>
      </c>
      <c r="O1878" s="76">
        <v>0</v>
      </c>
      <c r="P1878" s="76">
        <v>9</v>
      </c>
      <c r="Q1878" s="76">
        <v>0</v>
      </c>
      <c r="R1878" s="78">
        <v>0</v>
      </c>
      <c r="S1878" s="76">
        <v>0</v>
      </c>
      <c r="T1878" s="76">
        <f>STOCK[[#This Row],[Costo Unitario (USD)]]+STOCK[[#This Row],[Costo Envío (USD)]]+STOCK[[#This Row],[Comisión 10%]]</f>
        <v>10.8</v>
      </c>
      <c r="U1878" s="53">
        <f>STOCK[[#This Row],[Costo total]]*1.5</f>
        <v>16.2</v>
      </c>
      <c r="V1878" s="53">
        <v>18</v>
      </c>
      <c r="W1878" s="76">
        <f>STOCK[[#This Row],[Precio Final]]-STOCK[[#This Row],[Costo total]]</f>
        <v>7.2</v>
      </c>
      <c r="X1878" s="76">
        <f>STOCK[[#This Row],[Ganancia Unitaria]]*STOCK[[#This Row],[Salidas]]</f>
        <v>0</v>
      </c>
      <c r="Y1878" s="76"/>
      <c r="Z1878" s="87"/>
      <c r="AA1878" s="54"/>
      <c r="AB1878" s="54"/>
      <c r="AC1878" s="76"/>
      <c r="AD1878" s="94"/>
    </row>
    <row r="1879" s="53" customFormat="1" ht="50" customHeight="1" spans="1:30">
      <c r="A1879" s="95" t="s">
        <v>3717</v>
      </c>
      <c r="B1879" s="83"/>
      <c r="C1879" s="53" t="s">
        <v>32</v>
      </c>
      <c r="D1879" s="84" t="s">
        <v>780</v>
      </c>
      <c r="E1879" s="96" t="s">
        <v>3718</v>
      </c>
      <c r="F1879" s="95" t="s">
        <v>46</v>
      </c>
      <c r="G1879" s="76"/>
      <c r="H1879" s="76">
        <f>STOCK[[#This Row],[Precio Final]]</f>
        <v>25</v>
      </c>
      <c r="I1879" s="80">
        <f>STOCK[[#This Row],[Precio Venta Ideal (x1.5)]]</f>
        <v>17.25</v>
      </c>
      <c r="J1879" s="95">
        <v>1</v>
      </c>
      <c r="K1879" s="78">
        <f>SUMIFS(VENTAS[Cantidad],VENTAS[Código del producto Vendido],STOCK[[#This Row],[Code]])</f>
        <v>0</v>
      </c>
      <c r="L1879" s="78">
        <f>STOCK[[#This Row],[Entradas]]-STOCK[[#This Row],[Salidas]]</f>
        <v>1</v>
      </c>
      <c r="M1879" s="76">
        <f>STOCK[[#This Row],[Precio Final]]*10%</f>
        <v>2.5</v>
      </c>
      <c r="N1879" s="54">
        <v>0</v>
      </c>
      <c r="O1879" s="76">
        <v>0</v>
      </c>
      <c r="P1879" s="76">
        <v>9</v>
      </c>
      <c r="Q1879" s="76">
        <v>0</v>
      </c>
      <c r="R1879" s="78">
        <v>0</v>
      </c>
      <c r="S1879" s="76">
        <v>0</v>
      </c>
      <c r="T1879" s="76">
        <f>STOCK[[#This Row],[Costo Unitario (USD)]]+STOCK[[#This Row],[Costo Envío (USD)]]+STOCK[[#This Row],[Comisión 10%]]</f>
        <v>11.5</v>
      </c>
      <c r="U1879" s="53">
        <f>STOCK[[#This Row],[Costo total]]*1.5</f>
        <v>17.25</v>
      </c>
      <c r="V1879" s="53">
        <v>25</v>
      </c>
      <c r="W1879" s="76">
        <f>STOCK[[#This Row],[Precio Final]]-STOCK[[#This Row],[Costo total]]</f>
        <v>13.5</v>
      </c>
      <c r="X1879" s="76">
        <f>STOCK[[#This Row],[Ganancia Unitaria]]*STOCK[[#This Row],[Salidas]]</f>
        <v>0</v>
      </c>
      <c r="Y1879" s="76"/>
      <c r="Z1879" s="87"/>
      <c r="AA1879" s="54"/>
      <c r="AB1879" s="54"/>
      <c r="AC1879" s="76"/>
      <c r="AD1879" s="94"/>
    </row>
    <row r="1880" s="53" customFormat="1" ht="50" customHeight="1" spans="1:30">
      <c r="A1880" s="95" t="s">
        <v>3719</v>
      </c>
      <c r="B1880" s="83"/>
      <c r="C1880" s="53" t="s">
        <v>32</v>
      </c>
      <c r="D1880" s="84" t="s">
        <v>780</v>
      </c>
      <c r="E1880" s="96" t="s">
        <v>3720</v>
      </c>
      <c r="F1880" s="95" t="s">
        <v>42</v>
      </c>
      <c r="G1880" s="76"/>
      <c r="H1880" s="76">
        <f>STOCK[[#This Row],[Precio Final]]</f>
        <v>25</v>
      </c>
      <c r="I1880" s="80">
        <f>STOCK[[#This Row],[Precio Venta Ideal (x1.5)]]</f>
        <v>17.25</v>
      </c>
      <c r="J1880" s="95">
        <v>1</v>
      </c>
      <c r="K1880" s="78">
        <f>SUMIFS(VENTAS[Cantidad],VENTAS[Código del producto Vendido],STOCK[[#This Row],[Code]])</f>
        <v>0</v>
      </c>
      <c r="L1880" s="78">
        <f>STOCK[[#This Row],[Entradas]]-STOCK[[#This Row],[Salidas]]</f>
        <v>1</v>
      </c>
      <c r="M1880" s="76">
        <f>STOCK[[#This Row],[Precio Final]]*10%</f>
        <v>2.5</v>
      </c>
      <c r="N1880" s="54">
        <v>0</v>
      </c>
      <c r="O1880" s="76">
        <v>0</v>
      </c>
      <c r="P1880" s="76">
        <v>9</v>
      </c>
      <c r="Q1880" s="76">
        <v>0</v>
      </c>
      <c r="R1880" s="78">
        <v>0</v>
      </c>
      <c r="S1880" s="76">
        <v>0</v>
      </c>
      <c r="T1880" s="76">
        <f>STOCK[[#This Row],[Costo Unitario (USD)]]+STOCK[[#This Row],[Costo Envío (USD)]]+STOCK[[#This Row],[Comisión 10%]]</f>
        <v>11.5</v>
      </c>
      <c r="U1880" s="53">
        <f>STOCK[[#This Row],[Costo total]]*1.5</f>
        <v>17.25</v>
      </c>
      <c r="V1880" s="53">
        <v>25</v>
      </c>
      <c r="W1880" s="76">
        <f>STOCK[[#This Row],[Precio Final]]-STOCK[[#This Row],[Costo total]]</f>
        <v>13.5</v>
      </c>
      <c r="X1880" s="76">
        <f>STOCK[[#This Row],[Ganancia Unitaria]]*STOCK[[#This Row],[Salidas]]</f>
        <v>0</v>
      </c>
      <c r="Y1880" s="76"/>
      <c r="Z1880" s="87"/>
      <c r="AA1880" s="54"/>
      <c r="AB1880" s="54"/>
      <c r="AC1880" s="76"/>
      <c r="AD1880" s="94"/>
    </row>
    <row r="1881" s="53" customFormat="1" ht="50" customHeight="1" spans="1:30">
      <c r="A1881" s="95" t="s">
        <v>3721</v>
      </c>
      <c r="B1881" s="83"/>
      <c r="C1881" s="53" t="s">
        <v>32</v>
      </c>
      <c r="D1881" s="84" t="s">
        <v>749</v>
      </c>
      <c r="E1881" s="96" t="s">
        <v>3722</v>
      </c>
      <c r="F1881" s="95" t="s">
        <v>42</v>
      </c>
      <c r="G1881" s="76"/>
      <c r="H1881" s="76">
        <f>STOCK[[#This Row],[Precio Final]]</f>
        <v>18</v>
      </c>
      <c r="I1881" s="80">
        <f>STOCK[[#This Row],[Precio Venta Ideal (x1.5)]]</f>
        <v>16.2</v>
      </c>
      <c r="J1881" s="95">
        <v>1</v>
      </c>
      <c r="K1881" s="78">
        <f>SUMIFS(VENTAS[Cantidad],VENTAS[Código del producto Vendido],STOCK[[#This Row],[Code]])</f>
        <v>0</v>
      </c>
      <c r="L1881" s="78">
        <f>STOCK[[#This Row],[Entradas]]-STOCK[[#This Row],[Salidas]]</f>
        <v>1</v>
      </c>
      <c r="M1881" s="76">
        <f>STOCK[[#This Row],[Precio Final]]*10%</f>
        <v>1.8</v>
      </c>
      <c r="N1881" s="54">
        <v>0</v>
      </c>
      <c r="O1881" s="76">
        <v>0</v>
      </c>
      <c r="P1881" s="76">
        <v>9</v>
      </c>
      <c r="Q1881" s="76">
        <v>0</v>
      </c>
      <c r="R1881" s="78">
        <v>0</v>
      </c>
      <c r="S1881" s="76">
        <v>0</v>
      </c>
      <c r="T1881" s="76">
        <f>STOCK[[#This Row],[Costo Unitario (USD)]]+STOCK[[#This Row],[Costo Envío (USD)]]+STOCK[[#This Row],[Comisión 10%]]</f>
        <v>10.8</v>
      </c>
      <c r="U1881" s="53">
        <f>STOCK[[#This Row],[Costo total]]*1.5</f>
        <v>16.2</v>
      </c>
      <c r="V1881" s="53">
        <v>18</v>
      </c>
      <c r="W1881" s="76">
        <f>STOCK[[#This Row],[Precio Final]]-STOCK[[#This Row],[Costo total]]</f>
        <v>7.2</v>
      </c>
      <c r="X1881" s="76">
        <f>STOCK[[#This Row],[Ganancia Unitaria]]*STOCK[[#This Row],[Salidas]]</f>
        <v>0</v>
      </c>
      <c r="Y1881" s="76"/>
      <c r="Z1881" s="87"/>
      <c r="AA1881" s="54"/>
      <c r="AB1881" s="54"/>
      <c r="AC1881" s="76"/>
      <c r="AD1881" s="94"/>
    </row>
    <row r="1882" s="53" customFormat="1" ht="50" customHeight="1" spans="1:30">
      <c r="A1882" s="95" t="s">
        <v>3723</v>
      </c>
      <c r="B1882" s="83"/>
      <c r="C1882" s="53" t="s">
        <v>32</v>
      </c>
      <c r="D1882" s="84" t="s">
        <v>749</v>
      </c>
      <c r="E1882" s="96" t="s">
        <v>3724</v>
      </c>
      <c r="F1882" s="95" t="s">
        <v>49</v>
      </c>
      <c r="G1882" s="76"/>
      <c r="H1882" s="76">
        <f>STOCK[[#This Row],[Precio Final]]</f>
        <v>18</v>
      </c>
      <c r="I1882" s="80">
        <f>STOCK[[#This Row],[Precio Venta Ideal (x1.5)]]</f>
        <v>16.2</v>
      </c>
      <c r="J1882" s="95">
        <v>1</v>
      </c>
      <c r="K1882" s="78">
        <f>SUMIFS(VENTAS[Cantidad],VENTAS[Código del producto Vendido],STOCK[[#This Row],[Code]])</f>
        <v>0</v>
      </c>
      <c r="L1882" s="78">
        <f>STOCK[[#This Row],[Entradas]]-STOCK[[#This Row],[Salidas]]</f>
        <v>1</v>
      </c>
      <c r="M1882" s="76">
        <f>STOCK[[#This Row],[Precio Final]]*10%</f>
        <v>1.8</v>
      </c>
      <c r="N1882" s="54">
        <v>0</v>
      </c>
      <c r="O1882" s="76">
        <v>0</v>
      </c>
      <c r="P1882" s="76">
        <v>9</v>
      </c>
      <c r="Q1882" s="76">
        <v>0</v>
      </c>
      <c r="R1882" s="78">
        <v>0</v>
      </c>
      <c r="S1882" s="76">
        <v>0</v>
      </c>
      <c r="T1882" s="76">
        <f>STOCK[[#This Row],[Costo Unitario (USD)]]+STOCK[[#This Row],[Costo Envío (USD)]]+STOCK[[#This Row],[Comisión 10%]]</f>
        <v>10.8</v>
      </c>
      <c r="U1882" s="53">
        <f>STOCK[[#This Row],[Costo total]]*1.5</f>
        <v>16.2</v>
      </c>
      <c r="V1882" s="53">
        <v>18</v>
      </c>
      <c r="W1882" s="76">
        <f>STOCK[[#This Row],[Precio Final]]-STOCK[[#This Row],[Costo total]]</f>
        <v>7.2</v>
      </c>
      <c r="X1882" s="76">
        <f>STOCK[[#This Row],[Ganancia Unitaria]]*STOCK[[#This Row],[Salidas]]</f>
        <v>0</v>
      </c>
      <c r="Y1882" s="76"/>
      <c r="Z1882" s="87"/>
      <c r="AA1882" s="54"/>
      <c r="AB1882" s="54"/>
      <c r="AC1882" s="76"/>
      <c r="AD1882" s="94"/>
    </row>
    <row r="1883" s="53" customFormat="1" ht="50" customHeight="1" spans="1:30">
      <c r="A1883" s="95" t="s">
        <v>3725</v>
      </c>
      <c r="B1883" s="83"/>
      <c r="C1883" s="53" t="s">
        <v>32</v>
      </c>
      <c r="D1883" s="84" t="s">
        <v>749</v>
      </c>
      <c r="E1883" s="96" t="s">
        <v>3726</v>
      </c>
      <c r="F1883" s="95" t="s">
        <v>42</v>
      </c>
      <c r="G1883" s="76"/>
      <c r="H1883" s="76">
        <f>STOCK[[#This Row],[Precio Final]]</f>
        <v>18</v>
      </c>
      <c r="I1883" s="80">
        <f>STOCK[[#This Row],[Precio Venta Ideal (x1.5)]]</f>
        <v>16.2</v>
      </c>
      <c r="J1883" s="95">
        <v>1</v>
      </c>
      <c r="K1883" s="78">
        <f>SUMIFS(VENTAS[Cantidad],VENTAS[Código del producto Vendido],STOCK[[#This Row],[Code]])</f>
        <v>0</v>
      </c>
      <c r="L1883" s="78">
        <f>STOCK[[#This Row],[Entradas]]-STOCK[[#This Row],[Salidas]]</f>
        <v>1</v>
      </c>
      <c r="M1883" s="76">
        <f>STOCK[[#This Row],[Precio Final]]*10%</f>
        <v>1.8</v>
      </c>
      <c r="N1883" s="54">
        <v>0</v>
      </c>
      <c r="O1883" s="76">
        <v>0</v>
      </c>
      <c r="P1883" s="76">
        <v>9</v>
      </c>
      <c r="Q1883" s="76">
        <v>0</v>
      </c>
      <c r="R1883" s="78">
        <v>0</v>
      </c>
      <c r="S1883" s="76">
        <v>0</v>
      </c>
      <c r="T1883" s="76">
        <f>STOCK[[#This Row],[Costo Unitario (USD)]]+STOCK[[#This Row],[Costo Envío (USD)]]+STOCK[[#This Row],[Comisión 10%]]</f>
        <v>10.8</v>
      </c>
      <c r="U1883" s="53">
        <f>STOCK[[#This Row],[Costo total]]*1.5</f>
        <v>16.2</v>
      </c>
      <c r="V1883" s="53">
        <v>18</v>
      </c>
      <c r="W1883" s="76">
        <f>STOCK[[#This Row],[Precio Final]]-STOCK[[#This Row],[Costo total]]</f>
        <v>7.2</v>
      </c>
      <c r="X1883" s="76">
        <f>STOCK[[#This Row],[Ganancia Unitaria]]*STOCK[[#This Row],[Salidas]]</f>
        <v>0</v>
      </c>
      <c r="Y1883" s="76"/>
      <c r="Z1883" s="87"/>
      <c r="AA1883" s="54"/>
      <c r="AB1883" s="54"/>
      <c r="AC1883" s="76"/>
      <c r="AD1883" s="94"/>
    </row>
    <row r="1884" s="53" customFormat="1" ht="50" customHeight="1" spans="1:30">
      <c r="A1884" s="95" t="s">
        <v>3727</v>
      </c>
      <c r="B1884" s="83"/>
      <c r="C1884" s="53" t="s">
        <v>32</v>
      </c>
      <c r="D1884" s="84" t="s">
        <v>749</v>
      </c>
      <c r="E1884" s="96" t="s">
        <v>3728</v>
      </c>
      <c r="F1884" s="95" t="s">
        <v>281</v>
      </c>
      <c r="G1884" s="76"/>
      <c r="H1884" s="76">
        <f>STOCK[[#This Row],[Precio Final]]</f>
        <v>35</v>
      </c>
      <c r="I1884" s="80">
        <f>STOCK[[#This Row],[Precio Venta Ideal (x1.5)]]</f>
        <v>18.75</v>
      </c>
      <c r="J1884" s="95">
        <v>1</v>
      </c>
      <c r="K1884" s="78">
        <f>SUMIFS(VENTAS[Cantidad],VENTAS[Código del producto Vendido],STOCK[[#This Row],[Code]])</f>
        <v>0</v>
      </c>
      <c r="L1884" s="78">
        <f>STOCK[[#This Row],[Entradas]]-STOCK[[#This Row],[Salidas]]</f>
        <v>1</v>
      </c>
      <c r="M1884" s="76">
        <f>STOCK[[#This Row],[Precio Final]]*10%</f>
        <v>3.5</v>
      </c>
      <c r="N1884" s="54">
        <v>0</v>
      </c>
      <c r="O1884" s="76">
        <v>0</v>
      </c>
      <c r="P1884" s="76">
        <v>9</v>
      </c>
      <c r="Q1884" s="76">
        <v>0</v>
      </c>
      <c r="R1884" s="78">
        <v>0</v>
      </c>
      <c r="S1884" s="76">
        <v>0</v>
      </c>
      <c r="T1884" s="76">
        <f>STOCK[[#This Row],[Costo Unitario (USD)]]+STOCK[[#This Row],[Costo Envío (USD)]]+STOCK[[#This Row],[Comisión 10%]]</f>
        <v>12.5</v>
      </c>
      <c r="U1884" s="53">
        <f>STOCK[[#This Row],[Costo total]]*1.5</f>
        <v>18.75</v>
      </c>
      <c r="V1884" s="53">
        <v>35</v>
      </c>
      <c r="W1884" s="76">
        <f>STOCK[[#This Row],[Precio Final]]-STOCK[[#This Row],[Costo total]]</f>
        <v>22.5</v>
      </c>
      <c r="X1884" s="76">
        <f>STOCK[[#This Row],[Ganancia Unitaria]]*STOCK[[#This Row],[Salidas]]</f>
        <v>0</v>
      </c>
      <c r="Y1884" s="76"/>
      <c r="Z1884" s="87"/>
      <c r="AA1884" s="54"/>
      <c r="AB1884" s="54"/>
      <c r="AC1884" s="76"/>
      <c r="AD1884" s="94"/>
    </row>
    <row r="1885" s="53" customFormat="1" ht="50" customHeight="1" spans="1:30">
      <c r="A1885" s="95" t="s">
        <v>3729</v>
      </c>
      <c r="B1885" s="83"/>
      <c r="C1885" s="53" t="s">
        <v>32</v>
      </c>
      <c r="D1885" s="84" t="s">
        <v>749</v>
      </c>
      <c r="E1885" s="96" t="s">
        <v>3730</v>
      </c>
      <c r="F1885" s="95" t="s">
        <v>281</v>
      </c>
      <c r="G1885" s="76"/>
      <c r="H1885" s="76">
        <f>STOCK[[#This Row],[Precio Final]]</f>
        <v>35</v>
      </c>
      <c r="I1885" s="80">
        <f>STOCK[[#This Row],[Precio Venta Ideal (x1.5)]]</f>
        <v>18.75</v>
      </c>
      <c r="J1885" s="95">
        <v>1</v>
      </c>
      <c r="K1885" s="78">
        <f>SUMIFS(VENTAS[Cantidad],VENTAS[Código del producto Vendido],STOCK[[#This Row],[Code]])</f>
        <v>0</v>
      </c>
      <c r="L1885" s="78">
        <f>STOCK[[#This Row],[Entradas]]-STOCK[[#This Row],[Salidas]]</f>
        <v>1</v>
      </c>
      <c r="M1885" s="76">
        <f>STOCK[[#This Row],[Precio Final]]*10%</f>
        <v>3.5</v>
      </c>
      <c r="N1885" s="54">
        <v>0</v>
      </c>
      <c r="O1885" s="76">
        <v>0</v>
      </c>
      <c r="P1885" s="76">
        <v>9</v>
      </c>
      <c r="Q1885" s="76">
        <v>0</v>
      </c>
      <c r="R1885" s="78">
        <v>0</v>
      </c>
      <c r="S1885" s="76">
        <v>0</v>
      </c>
      <c r="T1885" s="76">
        <f>STOCK[[#This Row],[Costo Unitario (USD)]]+STOCK[[#This Row],[Costo Envío (USD)]]+STOCK[[#This Row],[Comisión 10%]]</f>
        <v>12.5</v>
      </c>
      <c r="U1885" s="53">
        <f>STOCK[[#This Row],[Costo total]]*1.5</f>
        <v>18.75</v>
      </c>
      <c r="V1885" s="53">
        <v>35</v>
      </c>
      <c r="W1885" s="76">
        <f>STOCK[[#This Row],[Precio Final]]-STOCK[[#This Row],[Costo total]]</f>
        <v>22.5</v>
      </c>
      <c r="X1885" s="76">
        <f>STOCK[[#This Row],[Ganancia Unitaria]]*STOCK[[#This Row],[Salidas]]</f>
        <v>0</v>
      </c>
      <c r="Y1885" s="76"/>
      <c r="Z1885" s="87"/>
      <c r="AA1885" s="54"/>
      <c r="AB1885" s="54"/>
      <c r="AC1885" s="76"/>
      <c r="AD1885" s="94"/>
    </row>
    <row r="1886" s="53" customFormat="1" ht="50" customHeight="1" spans="1:30">
      <c r="A1886" s="95" t="s">
        <v>3731</v>
      </c>
      <c r="B1886" s="83"/>
      <c r="C1886" s="53" t="s">
        <v>32</v>
      </c>
      <c r="D1886" s="84" t="s">
        <v>749</v>
      </c>
      <c r="E1886" s="96" t="s">
        <v>3732</v>
      </c>
      <c r="F1886" s="95" t="s">
        <v>46</v>
      </c>
      <c r="G1886" s="76"/>
      <c r="H1886" s="76">
        <f>STOCK[[#This Row],[Precio Final]]</f>
        <v>25</v>
      </c>
      <c r="I1886" s="80">
        <f>STOCK[[#This Row],[Precio Venta Ideal (x1.5)]]</f>
        <v>17.25</v>
      </c>
      <c r="J1886" s="95">
        <v>1</v>
      </c>
      <c r="K1886" s="78">
        <f>SUMIFS(VENTAS[Cantidad],VENTAS[Código del producto Vendido],STOCK[[#This Row],[Code]])</f>
        <v>0</v>
      </c>
      <c r="L1886" s="78">
        <f>STOCK[[#This Row],[Entradas]]-STOCK[[#This Row],[Salidas]]</f>
        <v>1</v>
      </c>
      <c r="M1886" s="76">
        <f>STOCK[[#This Row],[Precio Final]]*10%</f>
        <v>2.5</v>
      </c>
      <c r="N1886" s="54">
        <v>0</v>
      </c>
      <c r="O1886" s="76">
        <v>0</v>
      </c>
      <c r="P1886" s="76">
        <v>9</v>
      </c>
      <c r="Q1886" s="76">
        <v>0</v>
      </c>
      <c r="R1886" s="78">
        <v>0</v>
      </c>
      <c r="S1886" s="76">
        <v>0</v>
      </c>
      <c r="T1886" s="76">
        <f>STOCK[[#This Row],[Costo Unitario (USD)]]+STOCK[[#This Row],[Costo Envío (USD)]]+STOCK[[#This Row],[Comisión 10%]]</f>
        <v>11.5</v>
      </c>
      <c r="U1886" s="53">
        <f>STOCK[[#This Row],[Costo total]]*1.5</f>
        <v>17.25</v>
      </c>
      <c r="V1886" s="53">
        <v>25</v>
      </c>
      <c r="W1886" s="76">
        <f>STOCK[[#This Row],[Precio Final]]-STOCK[[#This Row],[Costo total]]</f>
        <v>13.5</v>
      </c>
      <c r="X1886" s="76">
        <f>STOCK[[#This Row],[Ganancia Unitaria]]*STOCK[[#This Row],[Salidas]]</f>
        <v>0</v>
      </c>
      <c r="Y1886" s="76"/>
      <c r="Z1886" s="87"/>
      <c r="AA1886" s="54"/>
      <c r="AB1886" s="54"/>
      <c r="AC1886" s="76"/>
      <c r="AD1886" s="94"/>
    </row>
    <row r="1887" s="53" customFormat="1" ht="50" customHeight="1" spans="1:30">
      <c r="A1887" s="95" t="s">
        <v>3733</v>
      </c>
      <c r="B1887" s="83"/>
      <c r="C1887" s="53" t="s">
        <v>32</v>
      </c>
      <c r="D1887" s="84" t="s">
        <v>749</v>
      </c>
      <c r="E1887" s="96" t="s">
        <v>3734</v>
      </c>
      <c r="F1887" s="95" t="s">
        <v>62</v>
      </c>
      <c r="G1887" s="76"/>
      <c r="H1887" s="76">
        <f>STOCK[[#This Row],[Precio Final]]</f>
        <v>28</v>
      </c>
      <c r="I1887" s="80">
        <f>STOCK[[#This Row],[Precio Venta Ideal (x1.5)]]</f>
        <v>17.7</v>
      </c>
      <c r="J1887" s="95">
        <v>1</v>
      </c>
      <c r="K1887" s="78">
        <f>SUMIFS(VENTAS[Cantidad],VENTAS[Código del producto Vendido],STOCK[[#This Row],[Code]])</f>
        <v>0</v>
      </c>
      <c r="L1887" s="78">
        <f>STOCK[[#This Row],[Entradas]]-STOCK[[#This Row],[Salidas]]</f>
        <v>1</v>
      </c>
      <c r="M1887" s="76">
        <f>STOCK[[#This Row],[Precio Final]]*10%</f>
        <v>2.8</v>
      </c>
      <c r="N1887" s="54">
        <v>0</v>
      </c>
      <c r="O1887" s="76">
        <v>0</v>
      </c>
      <c r="P1887" s="76">
        <v>9</v>
      </c>
      <c r="Q1887" s="76">
        <v>0</v>
      </c>
      <c r="R1887" s="78">
        <v>0</v>
      </c>
      <c r="S1887" s="76">
        <v>0</v>
      </c>
      <c r="T1887" s="76">
        <f>STOCK[[#This Row],[Costo Unitario (USD)]]+STOCK[[#This Row],[Costo Envío (USD)]]+STOCK[[#This Row],[Comisión 10%]]</f>
        <v>11.8</v>
      </c>
      <c r="U1887" s="53">
        <f>STOCK[[#This Row],[Costo total]]*1.5</f>
        <v>17.7</v>
      </c>
      <c r="V1887" s="53">
        <v>28</v>
      </c>
      <c r="W1887" s="76">
        <f>STOCK[[#This Row],[Precio Final]]-STOCK[[#This Row],[Costo total]]</f>
        <v>16.2</v>
      </c>
      <c r="X1887" s="76">
        <f>STOCK[[#This Row],[Ganancia Unitaria]]*STOCK[[#This Row],[Salidas]]</f>
        <v>0</v>
      </c>
      <c r="Y1887" s="76"/>
      <c r="Z1887" s="87"/>
      <c r="AA1887" s="54"/>
      <c r="AB1887" s="54"/>
      <c r="AC1887" s="76"/>
      <c r="AD1887" s="94"/>
    </row>
    <row r="1888" s="53" customFormat="1" ht="50" customHeight="1" spans="1:30">
      <c r="A1888" s="95" t="s">
        <v>3735</v>
      </c>
      <c r="B1888" s="83"/>
      <c r="C1888" s="53" t="s">
        <v>32</v>
      </c>
      <c r="D1888" s="84" t="s">
        <v>749</v>
      </c>
      <c r="E1888" s="96" t="s">
        <v>3736</v>
      </c>
      <c r="F1888" s="95" t="s">
        <v>62</v>
      </c>
      <c r="G1888" s="76"/>
      <c r="H1888" s="76">
        <f>STOCK[[#This Row],[Precio Final]]</f>
        <v>35</v>
      </c>
      <c r="I1888" s="80">
        <f>STOCK[[#This Row],[Precio Venta Ideal (x1.5)]]</f>
        <v>18.75</v>
      </c>
      <c r="J1888" s="95">
        <v>1</v>
      </c>
      <c r="K1888" s="78">
        <f>SUMIFS(VENTAS[Cantidad],VENTAS[Código del producto Vendido],STOCK[[#This Row],[Code]])</f>
        <v>0</v>
      </c>
      <c r="L1888" s="78">
        <f>STOCK[[#This Row],[Entradas]]-STOCK[[#This Row],[Salidas]]</f>
        <v>1</v>
      </c>
      <c r="M1888" s="76">
        <f>STOCK[[#This Row],[Precio Final]]*10%</f>
        <v>3.5</v>
      </c>
      <c r="N1888" s="54">
        <v>0</v>
      </c>
      <c r="O1888" s="76">
        <v>0</v>
      </c>
      <c r="P1888" s="76">
        <v>9</v>
      </c>
      <c r="Q1888" s="76">
        <v>0</v>
      </c>
      <c r="R1888" s="78">
        <v>0</v>
      </c>
      <c r="S1888" s="76">
        <v>0</v>
      </c>
      <c r="T1888" s="76">
        <f>STOCK[[#This Row],[Costo Unitario (USD)]]+STOCK[[#This Row],[Costo Envío (USD)]]+STOCK[[#This Row],[Comisión 10%]]</f>
        <v>12.5</v>
      </c>
      <c r="U1888" s="53">
        <f>STOCK[[#This Row],[Costo total]]*1.5</f>
        <v>18.75</v>
      </c>
      <c r="V1888" s="53">
        <v>35</v>
      </c>
      <c r="W1888" s="76">
        <f>STOCK[[#This Row],[Precio Final]]-STOCK[[#This Row],[Costo total]]</f>
        <v>22.5</v>
      </c>
      <c r="X1888" s="76">
        <f>STOCK[[#This Row],[Ganancia Unitaria]]*STOCK[[#This Row],[Salidas]]</f>
        <v>0</v>
      </c>
      <c r="Y1888" s="76"/>
      <c r="Z1888" s="87"/>
      <c r="AA1888" s="54"/>
      <c r="AB1888" s="54"/>
      <c r="AC1888" s="76"/>
      <c r="AD1888" s="94"/>
    </row>
    <row r="1889" s="53" customFormat="1" ht="50" customHeight="1" spans="1:30">
      <c r="A1889" s="95" t="s">
        <v>3737</v>
      </c>
      <c r="B1889" s="83"/>
      <c r="C1889" s="53" t="s">
        <v>32</v>
      </c>
      <c r="D1889" s="84" t="s">
        <v>749</v>
      </c>
      <c r="E1889" s="96" t="s">
        <v>3738</v>
      </c>
      <c r="F1889" s="95" t="s">
        <v>716</v>
      </c>
      <c r="G1889" s="76"/>
      <c r="H1889" s="76">
        <f>STOCK[[#This Row],[Precio Final]]</f>
        <v>35</v>
      </c>
      <c r="I1889" s="80">
        <f>STOCK[[#This Row],[Precio Venta Ideal (x1.5)]]</f>
        <v>18.75</v>
      </c>
      <c r="J1889" s="95">
        <v>2</v>
      </c>
      <c r="K1889" s="78">
        <f>SUMIFS(VENTAS[Cantidad],VENTAS[Código del producto Vendido],STOCK[[#This Row],[Code]])</f>
        <v>0</v>
      </c>
      <c r="L1889" s="78">
        <f>STOCK[[#This Row],[Entradas]]-STOCK[[#This Row],[Salidas]]</f>
        <v>2</v>
      </c>
      <c r="M1889" s="76">
        <f>STOCK[[#This Row],[Precio Final]]*10%</f>
        <v>3.5</v>
      </c>
      <c r="N1889" s="54">
        <v>0</v>
      </c>
      <c r="O1889" s="76">
        <v>0</v>
      </c>
      <c r="P1889" s="76">
        <v>9</v>
      </c>
      <c r="Q1889" s="76">
        <v>0</v>
      </c>
      <c r="R1889" s="78">
        <v>0</v>
      </c>
      <c r="S1889" s="76">
        <v>0</v>
      </c>
      <c r="T1889" s="76">
        <f>STOCK[[#This Row],[Costo Unitario (USD)]]+STOCK[[#This Row],[Costo Envío (USD)]]+STOCK[[#This Row],[Comisión 10%]]</f>
        <v>12.5</v>
      </c>
      <c r="U1889" s="53">
        <f>STOCK[[#This Row],[Costo total]]*1.5</f>
        <v>18.75</v>
      </c>
      <c r="V1889" s="53">
        <v>35</v>
      </c>
      <c r="W1889" s="76">
        <f>STOCK[[#This Row],[Precio Final]]-STOCK[[#This Row],[Costo total]]</f>
        <v>22.5</v>
      </c>
      <c r="X1889" s="76">
        <f>STOCK[[#This Row],[Ganancia Unitaria]]*STOCK[[#This Row],[Salidas]]</f>
        <v>0</v>
      </c>
      <c r="Y1889" s="76"/>
      <c r="Z1889" s="87"/>
      <c r="AA1889" s="54"/>
      <c r="AB1889" s="54"/>
      <c r="AC1889" s="76"/>
      <c r="AD1889" s="94"/>
    </row>
    <row r="1890" s="53" customFormat="1" ht="50" customHeight="1" spans="1:30">
      <c r="A1890" s="95" t="s">
        <v>3739</v>
      </c>
      <c r="B1890" s="83"/>
      <c r="C1890" s="53" t="s">
        <v>32</v>
      </c>
      <c r="D1890" s="84" t="s">
        <v>1388</v>
      </c>
      <c r="E1890" s="96" t="s">
        <v>3740</v>
      </c>
      <c r="F1890" s="95" t="s">
        <v>3741</v>
      </c>
      <c r="G1890" s="76"/>
      <c r="H1890" s="76">
        <f>STOCK[[#This Row],[Precio Final]]</f>
        <v>30</v>
      </c>
      <c r="I1890" s="80">
        <f>STOCK[[#This Row],[Precio Venta Ideal (x1.5)]]</f>
        <v>18</v>
      </c>
      <c r="J1890" s="95">
        <v>1</v>
      </c>
      <c r="K1890" s="78">
        <f>SUMIFS(VENTAS[Cantidad],VENTAS[Código del producto Vendido],STOCK[[#This Row],[Code]])</f>
        <v>0</v>
      </c>
      <c r="L1890" s="78">
        <f>STOCK[[#This Row],[Entradas]]-STOCK[[#This Row],[Salidas]]</f>
        <v>1</v>
      </c>
      <c r="M1890" s="76">
        <f>STOCK[[#This Row],[Precio Final]]*10%</f>
        <v>3</v>
      </c>
      <c r="N1890" s="54">
        <v>0</v>
      </c>
      <c r="O1890" s="76">
        <v>0</v>
      </c>
      <c r="P1890" s="76">
        <v>9</v>
      </c>
      <c r="Q1890" s="76">
        <v>0</v>
      </c>
      <c r="R1890" s="78">
        <v>0</v>
      </c>
      <c r="S1890" s="76">
        <v>0</v>
      </c>
      <c r="T1890" s="76">
        <f>STOCK[[#This Row],[Costo Unitario (USD)]]+STOCK[[#This Row],[Costo Envío (USD)]]+STOCK[[#This Row],[Comisión 10%]]</f>
        <v>12</v>
      </c>
      <c r="U1890" s="53">
        <f>STOCK[[#This Row],[Costo total]]*1.5</f>
        <v>18</v>
      </c>
      <c r="V1890" s="53">
        <v>30</v>
      </c>
      <c r="W1890" s="76">
        <f>STOCK[[#This Row],[Precio Final]]-STOCK[[#This Row],[Costo total]]</f>
        <v>18</v>
      </c>
      <c r="X1890" s="76">
        <f>STOCK[[#This Row],[Ganancia Unitaria]]*STOCK[[#This Row],[Salidas]]</f>
        <v>0</v>
      </c>
      <c r="Y1890" s="76"/>
      <c r="Z1890" s="87"/>
      <c r="AA1890" s="54"/>
      <c r="AB1890" s="54"/>
      <c r="AC1890" s="76"/>
      <c r="AD1890" s="94"/>
    </row>
    <row r="1891" s="53" customFormat="1" ht="50" customHeight="1" spans="1:30">
      <c r="A1891" s="95" t="s">
        <v>3742</v>
      </c>
      <c r="B1891" s="83"/>
      <c r="C1891" s="53" t="s">
        <v>32</v>
      </c>
      <c r="D1891" s="84" t="s">
        <v>749</v>
      </c>
      <c r="E1891" s="96" t="s">
        <v>3743</v>
      </c>
      <c r="F1891" s="95" t="s">
        <v>49</v>
      </c>
      <c r="G1891" s="76"/>
      <c r="H1891" s="76">
        <f>STOCK[[#This Row],[Precio Final]]</f>
        <v>35</v>
      </c>
      <c r="I1891" s="80">
        <f>STOCK[[#This Row],[Precio Venta Ideal (x1.5)]]</f>
        <v>18.75</v>
      </c>
      <c r="J1891" s="95">
        <v>1</v>
      </c>
      <c r="K1891" s="78">
        <f>SUMIFS(VENTAS[Cantidad],VENTAS[Código del producto Vendido],STOCK[[#This Row],[Code]])</f>
        <v>0</v>
      </c>
      <c r="L1891" s="78">
        <f>STOCK[[#This Row],[Entradas]]-STOCK[[#This Row],[Salidas]]</f>
        <v>1</v>
      </c>
      <c r="M1891" s="76">
        <f>STOCK[[#This Row],[Precio Final]]*10%</f>
        <v>3.5</v>
      </c>
      <c r="N1891" s="54">
        <v>0</v>
      </c>
      <c r="O1891" s="76">
        <v>0</v>
      </c>
      <c r="P1891" s="76">
        <v>9</v>
      </c>
      <c r="Q1891" s="76">
        <v>0</v>
      </c>
      <c r="R1891" s="78">
        <v>0</v>
      </c>
      <c r="S1891" s="76">
        <v>0</v>
      </c>
      <c r="T1891" s="76">
        <f>STOCK[[#This Row],[Costo Unitario (USD)]]+STOCK[[#This Row],[Costo Envío (USD)]]+STOCK[[#This Row],[Comisión 10%]]</f>
        <v>12.5</v>
      </c>
      <c r="U1891" s="53">
        <f>STOCK[[#This Row],[Costo total]]*1.5</f>
        <v>18.75</v>
      </c>
      <c r="V1891" s="53">
        <v>35</v>
      </c>
      <c r="W1891" s="76">
        <f>STOCK[[#This Row],[Precio Final]]-STOCK[[#This Row],[Costo total]]</f>
        <v>22.5</v>
      </c>
      <c r="X1891" s="76">
        <f>STOCK[[#This Row],[Ganancia Unitaria]]*STOCK[[#This Row],[Salidas]]</f>
        <v>0</v>
      </c>
      <c r="Y1891" s="76"/>
      <c r="Z1891" s="87"/>
      <c r="AA1891" s="54"/>
      <c r="AB1891" s="54"/>
      <c r="AC1891" s="76"/>
      <c r="AD1891" s="94"/>
    </row>
    <row r="1892" s="53" customFormat="1" ht="50" customHeight="1" spans="1:30">
      <c r="A1892" s="95" t="s">
        <v>3744</v>
      </c>
      <c r="B1892" s="83"/>
      <c r="C1892" s="53" t="s">
        <v>32</v>
      </c>
      <c r="D1892" s="84" t="s">
        <v>749</v>
      </c>
      <c r="E1892" s="96" t="s">
        <v>3745</v>
      </c>
      <c r="F1892" s="95" t="s">
        <v>49</v>
      </c>
      <c r="G1892" s="76"/>
      <c r="H1892" s="76">
        <f>STOCK[[#This Row],[Precio Final]]</f>
        <v>18</v>
      </c>
      <c r="I1892" s="80">
        <f>STOCK[[#This Row],[Precio Venta Ideal (x1.5)]]</f>
        <v>16.2</v>
      </c>
      <c r="J1892" s="95">
        <v>1</v>
      </c>
      <c r="K1892" s="78">
        <f>SUMIFS(VENTAS[Cantidad],VENTAS[Código del producto Vendido],STOCK[[#This Row],[Code]])</f>
        <v>0</v>
      </c>
      <c r="L1892" s="78">
        <f>STOCK[[#This Row],[Entradas]]-STOCK[[#This Row],[Salidas]]</f>
        <v>1</v>
      </c>
      <c r="M1892" s="76">
        <f>STOCK[[#This Row],[Precio Final]]*10%</f>
        <v>1.8</v>
      </c>
      <c r="N1892" s="54">
        <v>0</v>
      </c>
      <c r="O1892" s="76">
        <v>0</v>
      </c>
      <c r="P1892" s="76">
        <v>9</v>
      </c>
      <c r="Q1892" s="76">
        <v>0</v>
      </c>
      <c r="R1892" s="78">
        <v>0</v>
      </c>
      <c r="S1892" s="76">
        <v>0</v>
      </c>
      <c r="T1892" s="76">
        <f>STOCK[[#This Row],[Costo Unitario (USD)]]+STOCK[[#This Row],[Costo Envío (USD)]]+STOCK[[#This Row],[Comisión 10%]]</f>
        <v>10.8</v>
      </c>
      <c r="U1892" s="53">
        <f>STOCK[[#This Row],[Costo total]]*1.5</f>
        <v>16.2</v>
      </c>
      <c r="V1892" s="53">
        <v>18</v>
      </c>
      <c r="W1892" s="76">
        <f>STOCK[[#This Row],[Precio Final]]-STOCK[[#This Row],[Costo total]]</f>
        <v>7.2</v>
      </c>
      <c r="X1892" s="76">
        <f>STOCK[[#This Row],[Ganancia Unitaria]]*STOCK[[#This Row],[Salidas]]</f>
        <v>0</v>
      </c>
      <c r="Y1892" s="76"/>
      <c r="Z1892" s="87"/>
      <c r="AA1892" s="54"/>
      <c r="AB1892" s="54"/>
      <c r="AC1892" s="76"/>
      <c r="AD1892" s="94"/>
    </row>
    <row r="1893" s="53" customFormat="1" ht="50" customHeight="1" spans="1:30">
      <c r="A1893" s="95" t="s">
        <v>3746</v>
      </c>
      <c r="B1893" s="83"/>
      <c r="C1893" s="53" t="s">
        <v>32</v>
      </c>
      <c r="D1893" s="84" t="s">
        <v>749</v>
      </c>
      <c r="E1893" s="96" t="s">
        <v>3747</v>
      </c>
      <c r="F1893" s="95" t="s">
        <v>62</v>
      </c>
      <c r="G1893" s="76"/>
      <c r="H1893" s="76">
        <f>STOCK[[#This Row],[Precio Final]]</f>
        <v>30</v>
      </c>
      <c r="I1893" s="80">
        <f>STOCK[[#This Row],[Precio Venta Ideal (x1.5)]]</f>
        <v>18</v>
      </c>
      <c r="J1893" s="95">
        <v>1</v>
      </c>
      <c r="K1893" s="78">
        <f>SUMIFS(VENTAS[Cantidad],VENTAS[Código del producto Vendido],STOCK[[#This Row],[Code]])</f>
        <v>0</v>
      </c>
      <c r="L1893" s="78">
        <f>STOCK[[#This Row],[Entradas]]-STOCK[[#This Row],[Salidas]]</f>
        <v>1</v>
      </c>
      <c r="M1893" s="76">
        <f>STOCK[[#This Row],[Precio Final]]*10%</f>
        <v>3</v>
      </c>
      <c r="N1893" s="54">
        <v>0</v>
      </c>
      <c r="O1893" s="76">
        <v>0</v>
      </c>
      <c r="P1893" s="76">
        <v>9</v>
      </c>
      <c r="Q1893" s="76">
        <v>0</v>
      </c>
      <c r="R1893" s="78">
        <v>0</v>
      </c>
      <c r="S1893" s="76">
        <v>0</v>
      </c>
      <c r="T1893" s="76">
        <f>STOCK[[#This Row],[Costo Unitario (USD)]]+STOCK[[#This Row],[Costo Envío (USD)]]+STOCK[[#This Row],[Comisión 10%]]</f>
        <v>12</v>
      </c>
      <c r="U1893" s="53">
        <f>STOCK[[#This Row],[Costo total]]*1.5</f>
        <v>18</v>
      </c>
      <c r="V1893" s="53">
        <v>30</v>
      </c>
      <c r="W1893" s="76">
        <f>STOCK[[#This Row],[Precio Final]]-STOCK[[#This Row],[Costo total]]</f>
        <v>18</v>
      </c>
      <c r="X1893" s="76">
        <f>STOCK[[#This Row],[Ganancia Unitaria]]*STOCK[[#This Row],[Salidas]]</f>
        <v>0</v>
      </c>
      <c r="Y1893" s="76"/>
      <c r="Z1893" s="87"/>
      <c r="AA1893" s="54"/>
      <c r="AB1893" s="54"/>
      <c r="AC1893" s="76"/>
      <c r="AD1893" s="94"/>
    </row>
    <row r="1894" s="53" customFormat="1" ht="50" customHeight="1" spans="1:30">
      <c r="A1894" s="95" t="s">
        <v>3748</v>
      </c>
      <c r="B1894" s="83"/>
      <c r="C1894" s="53" t="s">
        <v>32</v>
      </c>
      <c r="D1894" s="84" t="s">
        <v>749</v>
      </c>
      <c r="E1894" s="96" t="s">
        <v>3749</v>
      </c>
      <c r="F1894" s="95" t="s">
        <v>62</v>
      </c>
      <c r="G1894" s="76"/>
      <c r="H1894" s="76">
        <f>STOCK[[#This Row],[Precio Final]]</f>
        <v>35</v>
      </c>
      <c r="I1894" s="80">
        <f>STOCK[[#This Row],[Precio Venta Ideal (x1.5)]]</f>
        <v>18.75</v>
      </c>
      <c r="J1894" s="95">
        <v>1</v>
      </c>
      <c r="K1894" s="78">
        <f>SUMIFS(VENTAS[Cantidad],VENTAS[Código del producto Vendido],STOCK[[#This Row],[Code]])</f>
        <v>0</v>
      </c>
      <c r="L1894" s="78">
        <f>STOCK[[#This Row],[Entradas]]-STOCK[[#This Row],[Salidas]]</f>
        <v>1</v>
      </c>
      <c r="M1894" s="76">
        <f>STOCK[[#This Row],[Precio Final]]*10%</f>
        <v>3.5</v>
      </c>
      <c r="N1894" s="54">
        <v>0</v>
      </c>
      <c r="O1894" s="76">
        <v>0</v>
      </c>
      <c r="P1894" s="76">
        <v>9</v>
      </c>
      <c r="Q1894" s="76">
        <v>0</v>
      </c>
      <c r="R1894" s="78">
        <v>0</v>
      </c>
      <c r="S1894" s="76">
        <v>0</v>
      </c>
      <c r="T1894" s="76">
        <f>STOCK[[#This Row],[Costo Unitario (USD)]]+STOCK[[#This Row],[Costo Envío (USD)]]+STOCK[[#This Row],[Comisión 10%]]</f>
        <v>12.5</v>
      </c>
      <c r="U1894" s="53">
        <f>STOCK[[#This Row],[Costo total]]*1.5</f>
        <v>18.75</v>
      </c>
      <c r="V1894" s="53">
        <v>35</v>
      </c>
      <c r="W1894" s="76">
        <f>STOCK[[#This Row],[Precio Final]]-STOCK[[#This Row],[Costo total]]</f>
        <v>22.5</v>
      </c>
      <c r="X1894" s="76">
        <f>STOCK[[#This Row],[Ganancia Unitaria]]*STOCK[[#This Row],[Salidas]]</f>
        <v>0</v>
      </c>
      <c r="Y1894" s="76"/>
      <c r="Z1894" s="87"/>
      <c r="AA1894" s="54"/>
      <c r="AB1894" s="54"/>
      <c r="AC1894" s="76"/>
      <c r="AD1894" s="94"/>
    </row>
    <row r="1895" s="53" customFormat="1" ht="50" customHeight="1" spans="1:30">
      <c r="A1895" s="95" t="s">
        <v>3750</v>
      </c>
      <c r="B1895" s="83"/>
      <c r="C1895" s="53" t="s">
        <v>32</v>
      </c>
      <c r="D1895" s="84" t="s">
        <v>1388</v>
      </c>
      <c r="E1895" s="96" t="s">
        <v>3751</v>
      </c>
      <c r="F1895" s="95" t="s">
        <v>3752</v>
      </c>
      <c r="G1895" s="76"/>
      <c r="H1895" s="76">
        <f>STOCK[[#This Row],[Precio Final]]</f>
        <v>30</v>
      </c>
      <c r="I1895" s="80">
        <f>STOCK[[#This Row],[Precio Venta Ideal (x1.5)]]</f>
        <v>18</v>
      </c>
      <c r="J1895" s="95">
        <v>1</v>
      </c>
      <c r="K1895" s="78">
        <f>SUMIFS(VENTAS[Cantidad],VENTAS[Código del producto Vendido],STOCK[[#This Row],[Code]])</f>
        <v>0</v>
      </c>
      <c r="L1895" s="78">
        <f>STOCK[[#This Row],[Entradas]]-STOCK[[#This Row],[Salidas]]</f>
        <v>1</v>
      </c>
      <c r="M1895" s="76">
        <f>STOCK[[#This Row],[Precio Final]]*10%</f>
        <v>3</v>
      </c>
      <c r="N1895" s="54">
        <v>0</v>
      </c>
      <c r="O1895" s="76">
        <v>0</v>
      </c>
      <c r="P1895" s="76">
        <v>9</v>
      </c>
      <c r="Q1895" s="76">
        <v>0</v>
      </c>
      <c r="R1895" s="78">
        <v>0</v>
      </c>
      <c r="S1895" s="76">
        <v>0</v>
      </c>
      <c r="T1895" s="76">
        <f>STOCK[[#This Row],[Costo Unitario (USD)]]+STOCK[[#This Row],[Costo Envío (USD)]]+STOCK[[#This Row],[Comisión 10%]]</f>
        <v>12</v>
      </c>
      <c r="U1895" s="53">
        <f>STOCK[[#This Row],[Costo total]]*1.5</f>
        <v>18</v>
      </c>
      <c r="V1895" s="53">
        <v>30</v>
      </c>
      <c r="W1895" s="76">
        <f>STOCK[[#This Row],[Precio Final]]-STOCK[[#This Row],[Costo total]]</f>
        <v>18</v>
      </c>
      <c r="X1895" s="76">
        <f>STOCK[[#This Row],[Ganancia Unitaria]]*STOCK[[#This Row],[Salidas]]</f>
        <v>0</v>
      </c>
      <c r="Y1895" s="76"/>
      <c r="Z1895" s="87"/>
      <c r="AA1895" s="54"/>
      <c r="AB1895" s="54"/>
      <c r="AC1895" s="76"/>
      <c r="AD1895" s="94"/>
    </row>
    <row r="1896" s="53" customFormat="1" ht="50" customHeight="1" spans="1:30">
      <c r="A1896" s="95" t="s">
        <v>3753</v>
      </c>
      <c r="B1896" s="83"/>
      <c r="C1896" s="53" t="s">
        <v>32</v>
      </c>
      <c r="D1896" s="84" t="s">
        <v>749</v>
      </c>
      <c r="E1896" s="96" t="s">
        <v>3754</v>
      </c>
      <c r="F1896" s="95" t="s">
        <v>46</v>
      </c>
      <c r="G1896" s="76"/>
      <c r="H1896" s="76">
        <f>STOCK[[#This Row],[Precio Final]]</f>
        <v>18</v>
      </c>
      <c r="I1896" s="80">
        <f>STOCK[[#This Row],[Precio Venta Ideal (x1.5)]]</f>
        <v>16.2</v>
      </c>
      <c r="J1896" s="95">
        <v>1</v>
      </c>
      <c r="K1896" s="78">
        <f>SUMIFS(VENTAS[Cantidad],VENTAS[Código del producto Vendido],STOCK[[#This Row],[Code]])</f>
        <v>0</v>
      </c>
      <c r="L1896" s="78">
        <f>STOCK[[#This Row],[Entradas]]-STOCK[[#This Row],[Salidas]]</f>
        <v>1</v>
      </c>
      <c r="M1896" s="76">
        <f>STOCK[[#This Row],[Precio Final]]*10%</f>
        <v>1.8</v>
      </c>
      <c r="N1896" s="54">
        <v>0</v>
      </c>
      <c r="O1896" s="76">
        <v>0</v>
      </c>
      <c r="P1896" s="76">
        <v>9</v>
      </c>
      <c r="Q1896" s="76">
        <v>0</v>
      </c>
      <c r="R1896" s="78">
        <v>0</v>
      </c>
      <c r="S1896" s="76">
        <v>0</v>
      </c>
      <c r="T1896" s="76">
        <f>STOCK[[#This Row],[Costo Unitario (USD)]]+STOCK[[#This Row],[Costo Envío (USD)]]+STOCK[[#This Row],[Comisión 10%]]</f>
        <v>10.8</v>
      </c>
      <c r="U1896" s="53">
        <f>STOCK[[#This Row],[Costo total]]*1.5</f>
        <v>16.2</v>
      </c>
      <c r="V1896" s="53">
        <v>18</v>
      </c>
      <c r="W1896" s="76">
        <f>STOCK[[#This Row],[Precio Final]]-STOCK[[#This Row],[Costo total]]</f>
        <v>7.2</v>
      </c>
      <c r="X1896" s="76">
        <f>STOCK[[#This Row],[Ganancia Unitaria]]*STOCK[[#This Row],[Salidas]]</f>
        <v>0</v>
      </c>
      <c r="Y1896" s="76"/>
      <c r="Z1896" s="87"/>
      <c r="AA1896" s="54"/>
      <c r="AB1896" s="54"/>
      <c r="AC1896" s="76"/>
      <c r="AD1896" s="94"/>
    </row>
    <row r="1897" s="53" customFormat="1" ht="50" customHeight="1" spans="1:30">
      <c r="A1897" s="95" t="s">
        <v>3755</v>
      </c>
      <c r="B1897" s="83"/>
      <c r="C1897" s="53" t="s">
        <v>32</v>
      </c>
      <c r="D1897" s="84" t="s">
        <v>749</v>
      </c>
      <c r="E1897" s="96" t="s">
        <v>3756</v>
      </c>
      <c r="F1897" s="95" t="s">
        <v>49</v>
      </c>
      <c r="G1897" s="76"/>
      <c r="H1897" s="76">
        <f>STOCK[[#This Row],[Precio Final]]</f>
        <v>18</v>
      </c>
      <c r="I1897" s="80">
        <f>STOCK[[#This Row],[Precio Venta Ideal (x1.5)]]</f>
        <v>16.2</v>
      </c>
      <c r="J1897" s="95">
        <v>1</v>
      </c>
      <c r="K1897" s="78">
        <f>SUMIFS(VENTAS[Cantidad],VENTAS[Código del producto Vendido],STOCK[[#This Row],[Code]])</f>
        <v>0</v>
      </c>
      <c r="L1897" s="78">
        <f>STOCK[[#This Row],[Entradas]]-STOCK[[#This Row],[Salidas]]</f>
        <v>1</v>
      </c>
      <c r="M1897" s="76">
        <f>STOCK[[#This Row],[Precio Final]]*10%</f>
        <v>1.8</v>
      </c>
      <c r="N1897" s="54">
        <v>0</v>
      </c>
      <c r="O1897" s="76">
        <v>0</v>
      </c>
      <c r="P1897" s="76">
        <v>9</v>
      </c>
      <c r="Q1897" s="76">
        <v>0</v>
      </c>
      <c r="R1897" s="78">
        <v>0</v>
      </c>
      <c r="S1897" s="76">
        <v>0</v>
      </c>
      <c r="T1897" s="76">
        <f>STOCK[[#This Row],[Costo Unitario (USD)]]+STOCK[[#This Row],[Costo Envío (USD)]]+STOCK[[#This Row],[Comisión 10%]]</f>
        <v>10.8</v>
      </c>
      <c r="U1897" s="53">
        <f>STOCK[[#This Row],[Costo total]]*1.5</f>
        <v>16.2</v>
      </c>
      <c r="V1897" s="53">
        <v>18</v>
      </c>
      <c r="W1897" s="76">
        <f>STOCK[[#This Row],[Precio Final]]-STOCK[[#This Row],[Costo total]]</f>
        <v>7.2</v>
      </c>
      <c r="X1897" s="76">
        <f>STOCK[[#This Row],[Ganancia Unitaria]]*STOCK[[#This Row],[Salidas]]</f>
        <v>0</v>
      </c>
      <c r="Y1897" s="76"/>
      <c r="Z1897" s="87"/>
      <c r="AA1897" s="54"/>
      <c r="AB1897" s="54"/>
      <c r="AC1897" s="76"/>
      <c r="AD1897" s="94"/>
    </row>
    <row r="1898" s="53" customFormat="1" ht="50" customHeight="1" spans="1:30">
      <c r="A1898" s="95" t="s">
        <v>3757</v>
      </c>
      <c r="B1898" s="83"/>
      <c r="C1898" s="53" t="s">
        <v>32</v>
      </c>
      <c r="D1898" s="84" t="s">
        <v>780</v>
      </c>
      <c r="E1898" s="96" t="s">
        <v>3758</v>
      </c>
      <c r="F1898" s="95" t="s">
        <v>42</v>
      </c>
      <c r="G1898" s="76"/>
      <c r="H1898" s="76">
        <f>STOCK[[#This Row],[Precio Final]]</f>
        <v>15</v>
      </c>
      <c r="I1898" s="80">
        <f>STOCK[[#This Row],[Precio Venta Ideal (x1.5)]]</f>
        <v>15.75</v>
      </c>
      <c r="J1898" s="95">
        <v>1</v>
      </c>
      <c r="K1898" s="78">
        <f>SUMIFS(VENTAS[Cantidad],VENTAS[Código del producto Vendido],STOCK[[#This Row],[Code]])</f>
        <v>0</v>
      </c>
      <c r="L1898" s="78">
        <f>STOCK[[#This Row],[Entradas]]-STOCK[[#This Row],[Salidas]]</f>
        <v>1</v>
      </c>
      <c r="M1898" s="76">
        <f>STOCK[[#This Row],[Precio Final]]*10%</f>
        <v>1.5</v>
      </c>
      <c r="N1898" s="54">
        <v>0</v>
      </c>
      <c r="O1898" s="76">
        <v>0</v>
      </c>
      <c r="P1898" s="76">
        <v>9</v>
      </c>
      <c r="Q1898" s="76">
        <v>0</v>
      </c>
      <c r="R1898" s="78">
        <v>0</v>
      </c>
      <c r="S1898" s="76">
        <v>0</v>
      </c>
      <c r="T1898" s="76">
        <f>STOCK[[#This Row],[Costo Unitario (USD)]]+STOCK[[#This Row],[Costo Envío (USD)]]+STOCK[[#This Row],[Comisión 10%]]</f>
        <v>10.5</v>
      </c>
      <c r="U1898" s="53">
        <f>STOCK[[#This Row],[Costo total]]*1.5</f>
        <v>15.75</v>
      </c>
      <c r="V1898" s="53">
        <v>15</v>
      </c>
      <c r="W1898" s="76">
        <f>STOCK[[#This Row],[Precio Final]]-STOCK[[#This Row],[Costo total]]</f>
        <v>4.5</v>
      </c>
      <c r="X1898" s="76">
        <f>STOCK[[#This Row],[Ganancia Unitaria]]*STOCK[[#This Row],[Salidas]]</f>
        <v>0</v>
      </c>
      <c r="Y1898" s="76"/>
      <c r="Z1898" s="87"/>
      <c r="AA1898" s="54"/>
      <c r="AB1898" s="54"/>
      <c r="AC1898" s="76"/>
      <c r="AD1898" s="94"/>
    </row>
    <row r="1899" s="53" customFormat="1" ht="50" customHeight="1" spans="1:30">
      <c r="A1899" s="95" t="s">
        <v>3759</v>
      </c>
      <c r="B1899" s="83"/>
      <c r="C1899" s="53" t="s">
        <v>32</v>
      </c>
      <c r="D1899" s="84" t="s">
        <v>749</v>
      </c>
      <c r="E1899" s="96" t="s">
        <v>3760</v>
      </c>
      <c r="F1899" s="95" t="s">
        <v>3684</v>
      </c>
      <c r="G1899" s="76"/>
      <c r="H1899" s="76">
        <f>STOCK[[#This Row],[Precio Final]]</f>
        <v>35</v>
      </c>
      <c r="I1899" s="80">
        <f>STOCK[[#This Row],[Precio Venta Ideal (x1.5)]]</f>
        <v>18.75</v>
      </c>
      <c r="J1899" s="95">
        <v>1</v>
      </c>
      <c r="K1899" s="78">
        <f>SUMIFS(VENTAS[Cantidad],VENTAS[Código del producto Vendido],STOCK[[#This Row],[Code]])</f>
        <v>0</v>
      </c>
      <c r="L1899" s="78">
        <f>STOCK[[#This Row],[Entradas]]-STOCK[[#This Row],[Salidas]]</f>
        <v>1</v>
      </c>
      <c r="M1899" s="76">
        <f>STOCK[[#This Row],[Precio Final]]*10%</f>
        <v>3.5</v>
      </c>
      <c r="N1899" s="54">
        <v>0</v>
      </c>
      <c r="O1899" s="76">
        <v>0</v>
      </c>
      <c r="P1899" s="76">
        <v>9</v>
      </c>
      <c r="Q1899" s="76">
        <v>0</v>
      </c>
      <c r="R1899" s="78">
        <v>0</v>
      </c>
      <c r="S1899" s="76">
        <v>0</v>
      </c>
      <c r="T1899" s="76">
        <f>STOCK[[#This Row],[Costo Unitario (USD)]]+STOCK[[#This Row],[Costo Envío (USD)]]+STOCK[[#This Row],[Comisión 10%]]</f>
        <v>12.5</v>
      </c>
      <c r="U1899" s="53">
        <f>STOCK[[#This Row],[Costo total]]*1.5</f>
        <v>18.75</v>
      </c>
      <c r="V1899" s="53">
        <v>35</v>
      </c>
      <c r="W1899" s="76">
        <f>STOCK[[#This Row],[Precio Final]]-STOCK[[#This Row],[Costo total]]</f>
        <v>22.5</v>
      </c>
      <c r="X1899" s="76">
        <f>STOCK[[#This Row],[Ganancia Unitaria]]*STOCK[[#This Row],[Salidas]]</f>
        <v>0</v>
      </c>
      <c r="Y1899" s="76"/>
      <c r="Z1899" s="87"/>
      <c r="AA1899" s="54"/>
      <c r="AB1899" s="54"/>
      <c r="AC1899" s="76"/>
      <c r="AD1899" s="94"/>
    </row>
    <row r="1900" s="53" customFormat="1" ht="50" customHeight="1" spans="1:30">
      <c r="A1900" s="95" t="s">
        <v>3761</v>
      </c>
      <c r="B1900" s="83"/>
      <c r="C1900" s="53" t="s">
        <v>32</v>
      </c>
      <c r="D1900" s="84" t="s">
        <v>749</v>
      </c>
      <c r="E1900" s="96" t="s">
        <v>3762</v>
      </c>
      <c r="F1900" s="95" t="s">
        <v>3763</v>
      </c>
      <c r="G1900" s="76"/>
      <c r="H1900" s="76">
        <f>STOCK[[#This Row],[Precio Final]]</f>
        <v>28</v>
      </c>
      <c r="I1900" s="80">
        <f>STOCK[[#This Row],[Precio Venta Ideal (x1.5)]]</f>
        <v>17.7</v>
      </c>
      <c r="J1900" s="95">
        <v>1</v>
      </c>
      <c r="K1900" s="78">
        <f>SUMIFS(VENTAS[Cantidad],VENTAS[Código del producto Vendido],STOCK[[#This Row],[Code]])</f>
        <v>0</v>
      </c>
      <c r="L1900" s="78">
        <f>STOCK[[#This Row],[Entradas]]-STOCK[[#This Row],[Salidas]]</f>
        <v>1</v>
      </c>
      <c r="M1900" s="76">
        <f>STOCK[[#This Row],[Precio Final]]*10%</f>
        <v>2.8</v>
      </c>
      <c r="N1900" s="54">
        <v>0</v>
      </c>
      <c r="O1900" s="76">
        <v>0</v>
      </c>
      <c r="P1900" s="76">
        <v>9</v>
      </c>
      <c r="Q1900" s="76">
        <v>0</v>
      </c>
      <c r="R1900" s="78">
        <v>0</v>
      </c>
      <c r="S1900" s="76">
        <v>0</v>
      </c>
      <c r="T1900" s="76">
        <f>STOCK[[#This Row],[Costo Unitario (USD)]]+STOCK[[#This Row],[Costo Envío (USD)]]+STOCK[[#This Row],[Comisión 10%]]</f>
        <v>11.8</v>
      </c>
      <c r="U1900" s="53">
        <f>STOCK[[#This Row],[Costo total]]*1.5</f>
        <v>17.7</v>
      </c>
      <c r="V1900" s="53">
        <v>28</v>
      </c>
      <c r="W1900" s="76">
        <f>STOCK[[#This Row],[Precio Final]]-STOCK[[#This Row],[Costo total]]</f>
        <v>16.2</v>
      </c>
      <c r="X1900" s="76">
        <f>STOCK[[#This Row],[Ganancia Unitaria]]*STOCK[[#This Row],[Salidas]]</f>
        <v>0</v>
      </c>
      <c r="Y1900" s="76"/>
      <c r="Z1900" s="87"/>
      <c r="AA1900" s="54"/>
      <c r="AB1900" s="54"/>
      <c r="AC1900" s="76"/>
      <c r="AD1900" s="94"/>
    </row>
    <row r="1901" s="53" customFormat="1" ht="50" customHeight="1" spans="1:30">
      <c r="A1901" s="95" t="s">
        <v>3764</v>
      </c>
      <c r="B1901" s="83"/>
      <c r="C1901" s="53" t="s">
        <v>32</v>
      </c>
      <c r="D1901" s="84" t="s">
        <v>780</v>
      </c>
      <c r="E1901" s="96" t="s">
        <v>3765</v>
      </c>
      <c r="F1901" s="95" t="s">
        <v>62</v>
      </c>
      <c r="G1901" s="76"/>
      <c r="H1901" s="76">
        <f>STOCK[[#This Row],[Precio Final]]</f>
        <v>20</v>
      </c>
      <c r="I1901" s="80">
        <f>STOCK[[#This Row],[Precio Venta Ideal (x1.5)]]</f>
        <v>16.5</v>
      </c>
      <c r="J1901" s="95">
        <v>1</v>
      </c>
      <c r="K1901" s="78">
        <f>SUMIFS(VENTAS[Cantidad],VENTAS[Código del producto Vendido],STOCK[[#This Row],[Code]])</f>
        <v>0</v>
      </c>
      <c r="L1901" s="78">
        <f>STOCK[[#This Row],[Entradas]]-STOCK[[#This Row],[Salidas]]</f>
        <v>1</v>
      </c>
      <c r="M1901" s="76">
        <f>STOCK[[#This Row],[Precio Final]]*10%</f>
        <v>2</v>
      </c>
      <c r="N1901" s="54">
        <v>0</v>
      </c>
      <c r="O1901" s="76">
        <v>0</v>
      </c>
      <c r="P1901" s="76">
        <v>9</v>
      </c>
      <c r="Q1901" s="76">
        <v>0</v>
      </c>
      <c r="R1901" s="78">
        <v>0</v>
      </c>
      <c r="S1901" s="76">
        <v>0</v>
      </c>
      <c r="T1901" s="76">
        <f>STOCK[[#This Row],[Costo Unitario (USD)]]+STOCK[[#This Row],[Costo Envío (USD)]]+STOCK[[#This Row],[Comisión 10%]]</f>
        <v>11</v>
      </c>
      <c r="U1901" s="53">
        <f>STOCK[[#This Row],[Costo total]]*1.5</f>
        <v>16.5</v>
      </c>
      <c r="V1901" s="53">
        <v>20</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3766</v>
      </c>
      <c r="B1902" s="83"/>
      <c r="C1902" s="53" t="s">
        <v>32</v>
      </c>
      <c r="D1902" s="84" t="s">
        <v>749</v>
      </c>
      <c r="E1902" s="96" t="s">
        <v>3767</v>
      </c>
      <c r="F1902" s="95" t="s">
        <v>49</v>
      </c>
      <c r="G1902" s="76"/>
      <c r="H1902" s="76">
        <f>STOCK[[#This Row],[Precio Final]]</f>
        <v>18</v>
      </c>
      <c r="I1902" s="80">
        <f>STOCK[[#This Row],[Precio Venta Ideal (x1.5)]]</f>
        <v>16.2</v>
      </c>
      <c r="J1902" s="95">
        <v>1</v>
      </c>
      <c r="K1902" s="78">
        <f>SUMIFS(VENTAS[Cantidad],VENTAS[Código del producto Vendido],STOCK[[#This Row],[Code]])</f>
        <v>0</v>
      </c>
      <c r="L1902" s="78">
        <f>STOCK[[#This Row],[Entradas]]-STOCK[[#This Row],[Salidas]]</f>
        <v>1</v>
      </c>
      <c r="M1902" s="76">
        <f>STOCK[[#This Row],[Precio Final]]*10%</f>
        <v>1.8</v>
      </c>
      <c r="N1902" s="54">
        <v>0</v>
      </c>
      <c r="O1902" s="76">
        <v>0</v>
      </c>
      <c r="P1902" s="76">
        <v>9</v>
      </c>
      <c r="Q1902" s="76">
        <v>0</v>
      </c>
      <c r="R1902" s="78">
        <v>0</v>
      </c>
      <c r="S1902" s="76">
        <v>0</v>
      </c>
      <c r="T1902" s="76">
        <f>STOCK[[#This Row],[Costo Unitario (USD)]]+STOCK[[#This Row],[Costo Envío (USD)]]+STOCK[[#This Row],[Comisión 10%]]</f>
        <v>10.8</v>
      </c>
      <c r="U1902" s="53">
        <f>STOCK[[#This Row],[Costo total]]*1.5</f>
        <v>16.2</v>
      </c>
      <c r="V1902" s="53">
        <v>18</v>
      </c>
      <c r="W1902" s="76">
        <f>STOCK[[#This Row],[Precio Final]]-STOCK[[#This Row],[Costo total]]</f>
        <v>7.2</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15</v>
      </c>
      <c r="I1903" s="80">
        <f>STOCK[[#This Row],[Precio Venta Ideal (x1.5)]]</f>
        <v>15.75</v>
      </c>
      <c r="J1903" s="95">
        <v>1</v>
      </c>
      <c r="K1903" s="78">
        <f>SUMIFS(VENTAS[Cantidad],VENTAS[Código del producto Vendido],STOCK[[#This Row],[Code]])</f>
        <v>0</v>
      </c>
      <c r="L1903" s="78">
        <f>STOCK[[#This Row],[Entradas]]-STOCK[[#This Row],[Salidas]]</f>
        <v>1</v>
      </c>
      <c r="M1903" s="76">
        <f>STOCK[[#This Row],[Precio Final]]*10%</f>
        <v>1.5</v>
      </c>
      <c r="N1903" s="54">
        <v>0</v>
      </c>
      <c r="O1903" s="76">
        <v>0</v>
      </c>
      <c r="P1903" s="76">
        <v>9</v>
      </c>
      <c r="Q1903" s="76">
        <v>0</v>
      </c>
      <c r="R1903" s="78">
        <v>0</v>
      </c>
      <c r="S1903" s="76">
        <v>0</v>
      </c>
      <c r="T1903" s="76">
        <f>STOCK[[#This Row],[Costo Unitario (USD)]]+STOCK[[#This Row],[Costo Envío (USD)]]+STOCK[[#This Row],[Comisión 10%]]</f>
        <v>10.5</v>
      </c>
      <c r="U1903" s="53">
        <f>STOCK[[#This Row],[Costo total]]*1.5</f>
        <v>15.75</v>
      </c>
      <c r="V1903" s="53">
        <v>15</v>
      </c>
      <c r="W1903" s="76">
        <f>STOCK[[#This Row],[Precio Final]]-STOCK[[#This Row],[Costo total]]</f>
        <v>4.5</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28</v>
      </c>
      <c r="I1904" s="80">
        <f>STOCK[[#This Row],[Precio Venta Ideal (x1.5)]]</f>
        <v>17.7</v>
      </c>
      <c r="J1904" s="95">
        <v>1</v>
      </c>
      <c r="K1904" s="78">
        <f>SUMIFS(VENTAS[Cantidad],VENTAS[Código del producto Vendido],STOCK[[#This Row],[Code]])</f>
        <v>0</v>
      </c>
      <c r="L1904" s="78">
        <f>STOCK[[#This Row],[Entradas]]-STOCK[[#This Row],[Salidas]]</f>
        <v>1</v>
      </c>
      <c r="M1904" s="76">
        <f>STOCK[[#This Row],[Precio Final]]*10%</f>
        <v>2.8</v>
      </c>
      <c r="N1904" s="54">
        <v>0</v>
      </c>
      <c r="O1904" s="76">
        <v>0</v>
      </c>
      <c r="P1904" s="76">
        <v>9</v>
      </c>
      <c r="Q1904" s="76">
        <v>0</v>
      </c>
      <c r="R1904" s="78">
        <v>0</v>
      </c>
      <c r="S1904" s="76">
        <v>0</v>
      </c>
      <c r="T1904" s="76">
        <f>STOCK[[#This Row],[Costo Unitario (USD)]]+STOCK[[#This Row],[Costo Envío (USD)]]+STOCK[[#This Row],[Comisión 10%]]</f>
        <v>11.8</v>
      </c>
      <c r="U1904" s="53">
        <f>STOCK[[#This Row],[Costo total]]*1.5</f>
        <v>17.7</v>
      </c>
      <c r="V1904" s="53">
        <v>28</v>
      </c>
      <c r="W1904" s="76">
        <f>STOCK[[#This Row],[Precio Final]]-STOCK[[#This Row],[Costo total]]</f>
        <v>16.2</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3730</v>
      </c>
      <c r="F1905" s="95" t="s">
        <v>716</v>
      </c>
      <c r="G1905" s="76"/>
      <c r="H1905" s="76">
        <f>STOCK[[#This Row],[Precio Final]]</f>
        <v>35</v>
      </c>
      <c r="I1905" s="80">
        <f>STOCK[[#This Row],[Precio Venta Ideal (x1.5)]]</f>
        <v>18.75</v>
      </c>
      <c r="J1905" s="95">
        <v>1</v>
      </c>
      <c r="K1905" s="78">
        <f>SUMIFS(VENTAS[Cantidad],VENTAS[Código del producto Vendido],STOCK[[#This Row],[Code]])</f>
        <v>0</v>
      </c>
      <c r="L1905" s="78">
        <f>STOCK[[#This Row],[Entradas]]-STOCK[[#This Row],[Salidas]]</f>
        <v>1</v>
      </c>
      <c r="M1905" s="76">
        <f>STOCK[[#This Row],[Precio Final]]*10%</f>
        <v>3.5</v>
      </c>
      <c r="N1905" s="54">
        <v>0</v>
      </c>
      <c r="O1905" s="76">
        <v>0</v>
      </c>
      <c r="P1905" s="76">
        <v>9</v>
      </c>
      <c r="Q1905" s="76">
        <v>0</v>
      </c>
      <c r="R1905" s="78">
        <v>0</v>
      </c>
      <c r="S1905" s="76">
        <v>0</v>
      </c>
      <c r="T1905" s="76">
        <f>STOCK[[#This Row],[Costo Unitario (USD)]]+STOCK[[#This Row],[Costo Envío (USD)]]+STOCK[[#This Row],[Comisión 10%]]</f>
        <v>12.5</v>
      </c>
      <c r="U1905" s="53">
        <f>STOCK[[#This Row],[Costo total]]*1.5</f>
        <v>18.75</v>
      </c>
      <c r="V1905" s="53">
        <v>35</v>
      </c>
      <c r="W1905" s="76">
        <f>STOCK[[#This Row],[Precio Final]]-STOCK[[#This Row],[Costo total]]</f>
        <v>22.5</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18</v>
      </c>
      <c r="I1906" s="80">
        <f>STOCK[[#This Row],[Precio Venta Ideal (x1.5)]]</f>
        <v>16.2</v>
      </c>
      <c r="J1906" s="95">
        <v>2</v>
      </c>
      <c r="K1906" s="78">
        <f>SUMIFS(VENTAS[Cantidad],VENTAS[Código del producto Vendido],STOCK[[#This Row],[Code]])</f>
        <v>0</v>
      </c>
      <c r="L1906" s="78">
        <f>STOCK[[#This Row],[Entradas]]-STOCK[[#This Row],[Salidas]]</f>
        <v>2</v>
      </c>
      <c r="M1906" s="76">
        <f>STOCK[[#This Row],[Precio Final]]*10%</f>
        <v>1.8</v>
      </c>
      <c r="N1906" s="54">
        <v>0</v>
      </c>
      <c r="O1906" s="76">
        <v>0</v>
      </c>
      <c r="P1906" s="76">
        <v>9</v>
      </c>
      <c r="Q1906" s="76">
        <v>0</v>
      </c>
      <c r="R1906" s="78">
        <v>0</v>
      </c>
      <c r="S1906" s="76">
        <v>0</v>
      </c>
      <c r="T1906" s="76">
        <f>STOCK[[#This Row],[Costo Unitario (USD)]]+STOCK[[#This Row],[Costo Envío (USD)]]+STOCK[[#This Row],[Comisión 10%]]</f>
        <v>10.8</v>
      </c>
      <c r="U1906" s="53">
        <f>STOCK[[#This Row],[Costo total]]*1.5</f>
        <v>16.2</v>
      </c>
      <c r="V1906" s="53">
        <v>18</v>
      </c>
      <c r="W1906" s="76">
        <f>STOCK[[#This Row],[Precio Final]]-STOCK[[#This Row],[Costo total]]</f>
        <v>7.2</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18</v>
      </c>
      <c r="I1907" s="80">
        <f>STOCK[[#This Row],[Precio Venta Ideal (x1.5)]]</f>
        <v>16.2</v>
      </c>
      <c r="J1907" s="95">
        <v>1</v>
      </c>
      <c r="K1907" s="78">
        <f>SUMIFS(VENTAS[Cantidad],VENTAS[Código del producto Vendido],STOCK[[#This Row],[Code]])</f>
        <v>0</v>
      </c>
      <c r="L1907" s="78">
        <f>STOCK[[#This Row],[Entradas]]-STOCK[[#This Row],[Salidas]]</f>
        <v>1</v>
      </c>
      <c r="M1907" s="76">
        <f>STOCK[[#This Row],[Precio Final]]*10%</f>
        <v>1.8</v>
      </c>
      <c r="N1907" s="54">
        <v>0</v>
      </c>
      <c r="O1907" s="76">
        <v>0</v>
      </c>
      <c r="P1907" s="76">
        <v>9</v>
      </c>
      <c r="Q1907" s="76">
        <v>0</v>
      </c>
      <c r="R1907" s="78">
        <v>0</v>
      </c>
      <c r="S1907" s="76">
        <v>0</v>
      </c>
      <c r="T1907" s="76">
        <f>STOCK[[#This Row],[Costo Unitario (USD)]]+STOCK[[#This Row],[Costo Envío (USD)]]+STOCK[[#This Row],[Comisión 10%]]</f>
        <v>10.8</v>
      </c>
      <c r="U1907" s="53">
        <f>STOCK[[#This Row],[Costo total]]*1.5</f>
        <v>16.2</v>
      </c>
      <c r="V1907" s="53">
        <v>18</v>
      </c>
      <c r="W1907" s="76">
        <f>STOCK[[#This Row],[Precio Final]]-STOCK[[#This Row],[Costo total]]</f>
        <v>7.2</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18</v>
      </c>
      <c r="I1908" s="80">
        <f>STOCK[[#This Row],[Precio Venta Ideal (x1.5)]]</f>
        <v>16.2</v>
      </c>
      <c r="J1908" s="95">
        <v>1</v>
      </c>
      <c r="K1908" s="78">
        <f>SUMIFS(VENTAS[Cantidad],VENTAS[Código del producto Vendido],STOCK[[#This Row],[Code]])</f>
        <v>0</v>
      </c>
      <c r="L1908" s="78">
        <f>STOCK[[#This Row],[Entradas]]-STOCK[[#This Row],[Salidas]]</f>
        <v>1</v>
      </c>
      <c r="M1908" s="76">
        <f>STOCK[[#This Row],[Precio Final]]*10%</f>
        <v>1.8</v>
      </c>
      <c r="N1908" s="54">
        <v>0</v>
      </c>
      <c r="O1908" s="76">
        <v>0</v>
      </c>
      <c r="P1908" s="76">
        <v>9</v>
      </c>
      <c r="Q1908" s="76">
        <v>0</v>
      </c>
      <c r="R1908" s="78">
        <v>0</v>
      </c>
      <c r="S1908" s="76">
        <v>0</v>
      </c>
      <c r="T1908" s="76">
        <f>STOCK[[#This Row],[Costo Unitario (USD)]]+STOCK[[#This Row],[Costo Envío (USD)]]+STOCK[[#This Row],[Comisión 10%]]</f>
        <v>10.8</v>
      </c>
      <c r="U1908" s="53">
        <f>STOCK[[#This Row],[Costo total]]*1.5</f>
        <v>16.2</v>
      </c>
      <c r="V1908" s="53">
        <v>18</v>
      </c>
      <c r="W1908" s="76">
        <f>STOCK[[#This Row],[Precio Final]]-STOCK[[#This Row],[Costo total]]</f>
        <v>7.2</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20</v>
      </c>
      <c r="I1909" s="80">
        <f>STOCK[[#This Row],[Precio Venta Ideal (x1.5)]]</f>
        <v>16.5</v>
      </c>
      <c r="J1909" s="95">
        <v>1</v>
      </c>
      <c r="K1909" s="78">
        <f>SUMIFS(VENTAS[Cantidad],VENTAS[Código del producto Vendido],STOCK[[#This Row],[Code]])</f>
        <v>0</v>
      </c>
      <c r="L1909" s="78">
        <f>STOCK[[#This Row],[Entradas]]-STOCK[[#This Row],[Salidas]]</f>
        <v>1</v>
      </c>
      <c r="M1909" s="76">
        <f>STOCK[[#This Row],[Precio Final]]*10%</f>
        <v>2</v>
      </c>
      <c r="N1909" s="54">
        <v>0</v>
      </c>
      <c r="O1909" s="76">
        <v>0</v>
      </c>
      <c r="P1909" s="76">
        <v>9</v>
      </c>
      <c r="Q1909" s="76">
        <v>0</v>
      </c>
      <c r="R1909" s="78">
        <v>0</v>
      </c>
      <c r="S1909" s="76">
        <v>0</v>
      </c>
      <c r="T1909" s="76">
        <f>STOCK[[#This Row],[Costo Unitario (USD)]]+STOCK[[#This Row],[Costo Envío (USD)]]+STOCK[[#This Row],[Comisión 10%]]</f>
        <v>11</v>
      </c>
      <c r="U1909" s="53">
        <f>STOCK[[#This Row],[Costo total]]*1.5</f>
        <v>16.5</v>
      </c>
      <c r="V1909" s="53">
        <v>20</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18</v>
      </c>
      <c r="I1910" s="80">
        <f>STOCK[[#This Row],[Precio Venta Ideal (x1.5)]]</f>
        <v>16.2</v>
      </c>
      <c r="J1910" s="95">
        <v>1</v>
      </c>
      <c r="K1910" s="78">
        <f>SUMIFS(VENTAS[Cantidad],VENTAS[Código del producto Vendido],STOCK[[#This Row],[Code]])</f>
        <v>0</v>
      </c>
      <c r="L1910" s="78">
        <f>STOCK[[#This Row],[Entradas]]-STOCK[[#This Row],[Salidas]]</f>
        <v>1</v>
      </c>
      <c r="M1910" s="76">
        <f>STOCK[[#This Row],[Precio Final]]*10%</f>
        <v>1.8</v>
      </c>
      <c r="N1910" s="54">
        <v>0</v>
      </c>
      <c r="O1910" s="76">
        <v>0</v>
      </c>
      <c r="P1910" s="76">
        <v>9</v>
      </c>
      <c r="Q1910" s="76">
        <v>0</v>
      </c>
      <c r="R1910" s="78">
        <v>0</v>
      </c>
      <c r="S1910" s="76">
        <v>0</v>
      </c>
      <c r="T1910" s="76">
        <f>STOCK[[#This Row],[Costo Unitario (USD)]]+STOCK[[#This Row],[Costo Envío (USD)]]+STOCK[[#This Row],[Comisión 10%]]</f>
        <v>10.8</v>
      </c>
      <c r="U1910" s="53">
        <f>STOCK[[#This Row],[Costo total]]*1.5</f>
        <v>16.2</v>
      </c>
      <c r="V1910" s="53">
        <v>18</v>
      </c>
      <c r="W1910" s="76">
        <f>STOCK[[#This Row],[Precio Final]]-STOCK[[#This Row],[Costo total]]</f>
        <v>7.2</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30</v>
      </c>
      <c r="I1911" s="80">
        <f>STOCK[[#This Row],[Precio Venta Ideal (x1.5)]]</f>
        <v>18</v>
      </c>
      <c r="J1911" s="95">
        <v>1</v>
      </c>
      <c r="K1911" s="78">
        <f>SUMIFS(VENTAS[Cantidad],VENTAS[Código del producto Vendido],STOCK[[#This Row],[Code]])</f>
        <v>0</v>
      </c>
      <c r="L1911" s="78">
        <f>STOCK[[#This Row],[Entradas]]-STOCK[[#This Row],[Salidas]]</f>
        <v>1</v>
      </c>
      <c r="M1911" s="76">
        <f>STOCK[[#This Row],[Precio Final]]*10%</f>
        <v>3</v>
      </c>
      <c r="N1911" s="54">
        <v>0</v>
      </c>
      <c r="O1911" s="76">
        <v>0</v>
      </c>
      <c r="P1911" s="76">
        <v>9</v>
      </c>
      <c r="Q1911" s="76">
        <v>0</v>
      </c>
      <c r="R1911" s="78">
        <v>0</v>
      </c>
      <c r="S1911" s="76">
        <v>0</v>
      </c>
      <c r="T1911" s="76">
        <f>STOCK[[#This Row],[Costo Unitario (USD)]]+STOCK[[#This Row],[Costo Envío (USD)]]+STOCK[[#This Row],[Comisión 10%]]</f>
        <v>12</v>
      </c>
      <c r="U1911" s="53">
        <f>STOCK[[#This Row],[Costo total]]*1.5</f>
        <v>18</v>
      </c>
      <c r="V1911" s="53">
        <v>30</v>
      </c>
      <c r="W1911" s="76">
        <f>STOCK[[#This Row],[Precio Final]]-STOCK[[#This Row],[Costo total]]</f>
        <v>18</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15</v>
      </c>
      <c r="I1912" s="80">
        <f>STOCK[[#This Row],[Precio Venta Ideal (x1.5)]]</f>
        <v>15.75</v>
      </c>
      <c r="J1912" s="95">
        <v>1</v>
      </c>
      <c r="K1912" s="78">
        <f>SUMIFS(VENTAS[Cantidad],VENTAS[Código del producto Vendido],STOCK[[#This Row],[Code]])</f>
        <v>0</v>
      </c>
      <c r="L1912" s="78">
        <f>STOCK[[#This Row],[Entradas]]-STOCK[[#This Row],[Salidas]]</f>
        <v>1</v>
      </c>
      <c r="M1912" s="76">
        <f>STOCK[[#This Row],[Precio Final]]*10%</f>
        <v>1.5</v>
      </c>
      <c r="N1912" s="54">
        <v>0</v>
      </c>
      <c r="O1912" s="76">
        <v>0</v>
      </c>
      <c r="P1912" s="76">
        <v>9</v>
      </c>
      <c r="Q1912" s="76">
        <v>0</v>
      </c>
      <c r="R1912" s="78">
        <v>0</v>
      </c>
      <c r="S1912" s="76">
        <v>0</v>
      </c>
      <c r="T1912" s="76">
        <f>STOCK[[#This Row],[Costo Unitario (USD)]]+STOCK[[#This Row],[Costo Envío (USD)]]+STOCK[[#This Row],[Comisión 10%]]</f>
        <v>10.5</v>
      </c>
      <c r="U1912" s="53">
        <f>STOCK[[#This Row],[Costo total]]*1.5</f>
        <v>15.75</v>
      </c>
      <c r="V1912" s="53">
        <v>15</v>
      </c>
      <c r="W1912" s="76">
        <f>STOCK[[#This Row],[Precio Final]]-STOCK[[#This Row],[Costo total]]</f>
        <v>4.5</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18</v>
      </c>
      <c r="I1913" s="80">
        <f>STOCK[[#This Row],[Precio Venta Ideal (x1.5)]]</f>
        <v>16.2</v>
      </c>
      <c r="J1913" s="95">
        <v>1</v>
      </c>
      <c r="K1913" s="78">
        <f>SUMIFS(VENTAS[Cantidad],VENTAS[Código del producto Vendido],STOCK[[#This Row],[Code]])</f>
        <v>0</v>
      </c>
      <c r="L1913" s="78">
        <f>STOCK[[#This Row],[Entradas]]-STOCK[[#This Row],[Salidas]]</f>
        <v>1</v>
      </c>
      <c r="M1913" s="76">
        <f>STOCK[[#This Row],[Precio Final]]*10%</f>
        <v>1.8</v>
      </c>
      <c r="N1913" s="54">
        <v>0</v>
      </c>
      <c r="O1913" s="76">
        <v>0</v>
      </c>
      <c r="P1913" s="76">
        <v>9</v>
      </c>
      <c r="Q1913" s="76">
        <v>0</v>
      </c>
      <c r="R1913" s="78">
        <v>0</v>
      </c>
      <c r="S1913" s="76">
        <v>0</v>
      </c>
      <c r="T1913" s="76">
        <f>STOCK[[#This Row],[Costo Unitario (USD)]]+STOCK[[#This Row],[Costo Envío (USD)]]+STOCK[[#This Row],[Comisión 10%]]</f>
        <v>10.8</v>
      </c>
      <c r="U1913" s="53">
        <f>STOCK[[#This Row],[Costo total]]*1.5</f>
        <v>16.2</v>
      </c>
      <c r="V1913" s="53">
        <v>18</v>
      </c>
      <c r="W1913" s="76">
        <f>STOCK[[#This Row],[Precio Final]]-STOCK[[#This Row],[Costo total]]</f>
        <v>7.2</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18</v>
      </c>
      <c r="I1914" s="80">
        <f>STOCK[[#This Row],[Precio Venta Ideal (x1.5)]]</f>
        <v>16.2</v>
      </c>
      <c r="J1914" s="95">
        <v>1</v>
      </c>
      <c r="K1914" s="78">
        <f>SUMIFS(VENTAS[Cantidad],VENTAS[Código del producto Vendido],STOCK[[#This Row],[Code]])</f>
        <v>0</v>
      </c>
      <c r="L1914" s="78">
        <f>STOCK[[#This Row],[Entradas]]-STOCK[[#This Row],[Salidas]]</f>
        <v>1</v>
      </c>
      <c r="M1914" s="76">
        <f>STOCK[[#This Row],[Precio Final]]*10%</f>
        <v>1.8</v>
      </c>
      <c r="N1914" s="54">
        <v>0</v>
      </c>
      <c r="O1914" s="76">
        <v>0</v>
      </c>
      <c r="P1914" s="76">
        <v>9</v>
      </c>
      <c r="Q1914" s="76">
        <v>0</v>
      </c>
      <c r="R1914" s="78">
        <v>0</v>
      </c>
      <c r="S1914" s="76">
        <v>0</v>
      </c>
      <c r="T1914" s="76">
        <f>STOCK[[#This Row],[Costo Unitario (USD)]]+STOCK[[#This Row],[Costo Envío (USD)]]+STOCK[[#This Row],[Comisión 10%]]</f>
        <v>10.8</v>
      </c>
      <c r="U1914" s="53">
        <f>STOCK[[#This Row],[Costo total]]*1.5</f>
        <v>16.2</v>
      </c>
      <c r="V1914" s="53">
        <v>18</v>
      </c>
      <c r="W1914" s="76">
        <f>STOCK[[#This Row],[Precio Final]]-STOCK[[#This Row],[Costo total]]</f>
        <v>7.2</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18</v>
      </c>
      <c r="I1915" s="80">
        <f>STOCK[[#This Row],[Precio Venta Ideal (x1.5)]]</f>
        <v>16.2</v>
      </c>
      <c r="J1915" s="95">
        <v>1</v>
      </c>
      <c r="K1915" s="78">
        <f>SUMIFS(VENTAS[Cantidad],VENTAS[Código del producto Vendido],STOCK[[#This Row],[Code]])</f>
        <v>0</v>
      </c>
      <c r="L1915" s="78">
        <f>STOCK[[#This Row],[Entradas]]-STOCK[[#This Row],[Salidas]]</f>
        <v>1</v>
      </c>
      <c r="M1915" s="76">
        <f>STOCK[[#This Row],[Precio Final]]*10%</f>
        <v>1.8</v>
      </c>
      <c r="N1915" s="54">
        <v>0</v>
      </c>
      <c r="O1915" s="76">
        <v>0</v>
      </c>
      <c r="P1915" s="76">
        <v>9</v>
      </c>
      <c r="Q1915" s="76">
        <v>0</v>
      </c>
      <c r="R1915" s="78">
        <v>0</v>
      </c>
      <c r="S1915" s="76">
        <v>0</v>
      </c>
      <c r="T1915" s="76">
        <f>STOCK[[#This Row],[Costo Unitario (USD)]]+STOCK[[#This Row],[Costo Envío (USD)]]+STOCK[[#This Row],[Comisión 10%]]</f>
        <v>10.8</v>
      </c>
      <c r="U1915" s="53">
        <f>STOCK[[#This Row],[Costo total]]*1.5</f>
        <v>16.2</v>
      </c>
      <c r="V1915" s="53">
        <v>18</v>
      </c>
      <c r="W1915" s="76">
        <f>STOCK[[#This Row],[Precio Final]]-STOCK[[#This Row],[Costo total]]</f>
        <v>7.2</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18</v>
      </c>
      <c r="I1916" s="80">
        <f>STOCK[[#This Row],[Precio Venta Ideal (x1.5)]]</f>
        <v>16.2</v>
      </c>
      <c r="J1916" s="95">
        <v>1</v>
      </c>
      <c r="K1916" s="78">
        <f>SUMIFS(VENTAS[Cantidad],VENTAS[Código del producto Vendido],STOCK[[#This Row],[Code]])</f>
        <v>0</v>
      </c>
      <c r="L1916" s="78">
        <f>STOCK[[#This Row],[Entradas]]-STOCK[[#This Row],[Salidas]]</f>
        <v>1</v>
      </c>
      <c r="M1916" s="76">
        <f>STOCK[[#This Row],[Precio Final]]*10%</f>
        <v>1.8</v>
      </c>
      <c r="N1916" s="54">
        <v>0</v>
      </c>
      <c r="O1916" s="76">
        <v>0</v>
      </c>
      <c r="P1916" s="76">
        <v>9</v>
      </c>
      <c r="Q1916" s="76">
        <v>0</v>
      </c>
      <c r="R1916" s="78">
        <v>0</v>
      </c>
      <c r="S1916" s="76">
        <v>0</v>
      </c>
      <c r="T1916" s="76">
        <f>STOCK[[#This Row],[Costo Unitario (USD)]]+STOCK[[#This Row],[Costo Envío (USD)]]+STOCK[[#This Row],[Comisión 10%]]</f>
        <v>10.8</v>
      </c>
      <c r="U1916" s="53">
        <f>STOCK[[#This Row],[Costo total]]*1.5</f>
        <v>16.2</v>
      </c>
      <c r="V1916" s="53">
        <v>18</v>
      </c>
      <c r="W1916" s="76">
        <f>STOCK[[#This Row],[Precio Final]]-STOCK[[#This Row],[Costo total]]</f>
        <v>7.2</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15</v>
      </c>
      <c r="I1917" s="80">
        <f>STOCK[[#This Row],[Precio Venta Ideal (x1.5)]]</f>
        <v>15.75</v>
      </c>
      <c r="J1917" s="95">
        <v>1</v>
      </c>
      <c r="K1917" s="78">
        <f>SUMIFS(VENTAS[Cantidad],VENTAS[Código del producto Vendido],STOCK[[#This Row],[Code]])</f>
        <v>0</v>
      </c>
      <c r="L1917" s="78">
        <f>STOCK[[#This Row],[Entradas]]-STOCK[[#This Row],[Salidas]]</f>
        <v>1</v>
      </c>
      <c r="M1917" s="76">
        <f>STOCK[[#This Row],[Precio Final]]*10%</f>
        <v>1.5</v>
      </c>
      <c r="N1917" s="54">
        <v>0</v>
      </c>
      <c r="O1917" s="76">
        <v>0</v>
      </c>
      <c r="P1917" s="76">
        <v>9</v>
      </c>
      <c r="Q1917" s="76">
        <v>0</v>
      </c>
      <c r="R1917" s="78">
        <v>0</v>
      </c>
      <c r="S1917" s="76">
        <v>0</v>
      </c>
      <c r="T1917" s="76">
        <f>STOCK[[#This Row],[Costo Unitario (USD)]]+STOCK[[#This Row],[Costo Envío (USD)]]+STOCK[[#This Row],[Comisión 10%]]</f>
        <v>10.5</v>
      </c>
      <c r="U1917" s="53">
        <f>STOCK[[#This Row],[Costo total]]*1.5</f>
        <v>15.75</v>
      </c>
      <c r="V1917" s="53">
        <v>15</v>
      </c>
      <c r="W1917" s="76">
        <f>STOCK[[#This Row],[Precio Final]]-STOCK[[#This Row],[Costo total]]</f>
        <v>4.5</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15</v>
      </c>
      <c r="I1918" s="80">
        <f>STOCK[[#This Row],[Precio Venta Ideal (x1.5)]]</f>
        <v>15.75</v>
      </c>
      <c r="J1918" s="95">
        <v>1</v>
      </c>
      <c r="K1918" s="78">
        <f>SUMIFS(VENTAS[Cantidad],VENTAS[Código del producto Vendido],STOCK[[#This Row],[Code]])</f>
        <v>0</v>
      </c>
      <c r="L1918" s="78">
        <f>STOCK[[#This Row],[Entradas]]-STOCK[[#This Row],[Salidas]]</f>
        <v>1</v>
      </c>
      <c r="M1918" s="76">
        <f>STOCK[[#This Row],[Precio Final]]*10%</f>
        <v>1.5</v>
      </c>
      <c r="N1918" s="54">
        <v>0</v>
      </c>
      <c r="O1918" s="76">
        <v>0</v>
      </c>
      <c r="P1918" s="76">
        <v>9</v>
      </c>
      <c r="Q1918" s="76">
        <v>0</v>
      </c>
      <c r="R1918" s="78">
        <v>0</v>
      </c>
      <c r="S1918" s="76">
        <v>0</v>
      </c>
      <c r="T1918" s="76">
        <f>STOCK[[#This Row],[Costo Unitario (USD)]]+STOCK[[#This Row],[Costo Envío (USD)]]+STOCK[[#This Row],[Comisión 10%]]</f>
        <v>10.5</v>
      </c>
      <c r="U1918" s="53">
        <f>STOCK[[#This Row],[Costo total]]*1.5</f>
        <v>15.75</v>
      </c>
      <c r="V1918" s="53">
        <v>15</v>
      </c>
      <c r="W1918" s="76">
        <f>STOCK[[#This Row],[Precio Final]]-STOCK[[#This Row],[Costo total]]</f>
        <v>4.5</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30</v>
      </c>
      <c r="I1919" s="80">
        <f>STOCK[[#This Row],[Precio Venta Ideal (x1.5)]]</f>
        <v>18</v>
      </c>
      <c r="J1919" s="95">
        <v>2</v>
      </c>
      <c r="K1919" s="78">
        <f>SUMIFS(VENTAS[Cantidad],VENTAS[Código del producto Vendido],STOCK[[#This Row],[Code]])</f>
        <v>0</v>
      </c>
      <c r="L1919" s="78">
        <f>STOCK[[#This Row],[Entradas]]-STOCK[[#This Row],[Salidas]]</f>
        <v>2</v>
      </c>
      <c r="M1919" s="76">
        <f>STOCK[[#This Row],[Precio Final]]*10%</f>
        <v>3</v>
      </c>
      <c r="N1919" s="54">
        <v>0</v>
      </c>
      <c r="O1919" s="76">
        <v>0</v>
      </c>
      <c r="P1919" s="76">
        <v>9</v>
      </c>
      <c r="Q1919" s="76">
        <v>0</v>
      </c>
      <c r="R1919" s="78">
        <v>0</v>
      </c>
      <c r="S1919" s="76">
        <v>0</v>
      </c>
      <c r="T1919" s="76">
        <f>STOCK[[#This Row],[Costo Unitario (USD)]]+STOCK[[#This Row],[Costo Envío (USD)]]+STOCK[[#This Row],[Comisión 10%]]</f>
        <v>12</v>
      </c>
      <c r="U1919" s="53">
        <f>STOCK[[#This Row],[Costo total]]*1.5</f>
        <v>18</v>
      </c>
      <c r="V1919" s="53">
        <v>30</v>
      </c>
      <c r="W1919" s="76">
        <f>STOCK[[#This Row],[Precio Final]]-STOCK[[#This Row],[Costo total]]</f>
        <v>18</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3740</v>
      </c>
      <c r="F1920" s="95" t="s">
        <v>3752</v>
      </c>
      <c r="G1920" s="76"/>
      <c r="H1920" s="76">
        <f>STOCK[[#This Row],[Precio Final]]</f>
        <v>30</v>
      </c>
      <c r="I1920" s="80">
        <f>STOCK[[#This Row],[Precio Venta Ideal (x1.5)]]</f>
        <v>18</v>
      </c>
      <c r="J1920" s="95">
        <v>1</v>
      </c>
      <c r="K1920" s="78">
        <f>SUMIFS(VENTAS[Cantidad],VENTAS[Código del producto Vendido],STOCK[[#This Row],[Code]])</f>
        <v>0</v>
      </c>
      <c r="L1920" s="78">
        <f>STOCK[[#This Row],[Entradas]]-STOCK[[#This Row],[Salidas]]</f>
        <v>1</v>
      </c>
      <c r="M1920" s="76">
        <f>STOCK[[#This Row],[Precio Final]]*10%</f>
        <v>3</v>
      </c>
      <c r="N1920" s="54">
        <v>0</v>
      </c>
      <c r="O1920" s="76">
        <v>0</v>
      </c>
      <c r="P1920" s="76">
        <v>9</v>
      </c>
      <c r="Q1920" s="76">
        <v>0</v>
      </c>
      <c r="R1920" s="78">
        <v>0</v>
      </c>
      <c r="S1920" s="76">
        <v>0</v>
      </c>
      <c r="T1920" s="76">
        <f>STOCK[[#This Row],[Costo Unitario (USD)]]+STOCK[[#This Row],[Costo Envío (USD)]]+STOCK[[#This Row],[Comisión 10%]]</f>
        <v>12</v>
      </c>
      <c r="U1920" s="53">
        <f>STOCK[[#This Row],[Costo total]]*1.5</f>
        <v>18</v>
      </c>
      <c r="V1920" s="53">
        <v>30</v>
      </c>
      <c r="W1920" s="76">
        <f>STOCK[[#This Row],[Precio Final]]-STOCK[[#This Row],[Costo total]]</f>
        <v>18</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3664</v>
      </c>
      <c r="F1921" s="95" t="s">
        <v>42</v>
      </c>
      <c r="G1921" s="76"/>
      <c r="H1921" s="76">
        <f>STOCK[[#This Row],[Precio Final]]</f>
        <v>18</v>
      </c>
      <c r="I1921" s="80">
        <f>STOCK[[#This Row],[Precio Venta Ideal (x1.5)]]</f>
        <v>16.2</v>
      </c>
      <c r="J1921" s="95">
        <v>1</v>
      </c>
      <c r="K1921" s="78">
        <f>SUMIFS(VENTAS[Cantidad],VENTAS[Código del producto Vendido],STOCK[[#This Row],[Code]])</f>
        <v>0</v>
      </c>
      <c r="L1921" s="78">
        <f>STOCK[[#This Row],[Entradas]]-STOCK[[#This Row],[Salidas]]</f>
        <v>1</v>
      </c>
      <c r="M1921" s="76">
        <f>STOCK[[#This Row],[Precio Final]]*10%</f>
        <v>1.8</v>
      </c>
      <c r="N1921" s="54">
        <v>0</v>
      </c>
      <c r="O1921" s="76">
        <v>0</v>
      </c>
      <c r="P1921" s="76">
        <v>9</v>
      </c>
      <c r="Q1921" s="76">
        <v>0</v>
      </c>
      <c r="R1921" s="78">
        <v>0</v>
      </c>
      <c r="S1921" s="76">
        <v>0</v>
      </c>
      <c r="T1921" s="76">
        <f>STOCK[[#This Row],[Costo Unitario (USD)]]+STOCK[[#This Row],[Costo Envío (USD)]]+STOCK[[#This Row],[Comisión 10%]]</f>
        <v>10.8</v>
      </c>
      <c r="U1921" s="53">
        <f>STOCK[[#This Row],[Costo total]]*1.5</f>
        <v>16.2</v>
      </c>
      <c r="V1921" s="53">
        <v>18</v>
      </c>
      <c r="W1921" s="76">
        <f>STOCK[[#This Row],[Precio Final]]-STOCK[[#This Row],[Costo total]]</f>
        <v>7.2</v>
      </c>
      <c r="X1921" s="76">
        <f>STOCK[[#This Row],[Ganancia Unitaria]]*STOCK[[#This Row],[Salidas]]</f>
        <v>0</v>
      </c>
      <c r="Y1921" s="76"/>
      <c r="Z1921" s="87"/>
      <c r="AA1921" s="54"/>
      <c r="AB1921" s="54"/>
      <c r="AC1921" s="76"/>
      <c r="AD1921" s="94"/>
    </row>
    <row r="1922" s="53" customFormat="1" ht="50" customHeight="1" spans="1:30">
      <c r="A1922" s="95" t="s">
        <v>3801</v>
      </c>
      <c r="B1922" s="83"/>
      <c r="C1922" s="53" t="s">
        <v>32</v>
      </c>
      <c r="D1922" s="84" t="s">
        <v>2639</v>
      </c>
      <c r="E1922" s="96" t="s">
        <v>3802</v>
      </c>
      <c r="F1922" s="95" t="s">
        <v>62</v>
      </c>
      <c r="G1922" s="76"/>
      <c r="H1922" s="76">
        <f>STOCK[[#This Row],[Precio Final]]</f>
        <v>30</v>
      </c>
      <c r="I1922" s="80">
        <f>STOCK[[#This Row],[Precio Venta Ideal (x1.5)]]</f>
        <v>18</v>
      </c>
      <c r="J1922" s="95">
        <v>1</v>
      </c>
      <c r="K1922" s="78">
        <f>SUMIFS(VENTAS[Cantidad],VENTAS[Código del producto Vendido],STOCK[[#This Row],[Code]])</f>
        <v>0</v>
      </c>
      <c r="L1922" s="78">
        <f>STOCK[[#This Row],[Entradas]]-STOCK[[#This Row],[Salidas]]</f>
        <v>1</v>
      </c>
      <c r="M1922" s="76">
        <f>STOCK[[#This Row],[Precio Final]]*10%</f>
        <v>3</v>
      </c>
      <c r="N1922" s="54">
        <v>0</v>
      </c>
      <c r="O1922" s="76">
        <v>0</v>
      </c>
      <c r="P1922" s="76">
        <v>9</v>
      </c>
      <c r="Q1922" s="76">
        <v>0</v>
      </c>
      <c r="R1922" s="78">
        <v>0</v>
      </c>
      <c r="S1922" s="76">
        <v>0</v>
      </c>
      <c r="T1922" s="76">
        <f>STOCK[[#This Row],[Costo Unitario (USD)]]+STOCK[[#This Row],[Costo Envío (USD)]]+STOCK[[#This Row],[Comisión 10%]]</f>
        <v>12</v>
      </c>
      <c r="U1922" s="53">
        <f>STOCK[[#This Row],[Costo total]]*1.5</f>
        <v>18</v>
      </c>
      <c r="V1922" s="53">
        <v>30</v>
      </c>
      <c r="W1922" s="76">
        <f>STOCK[[#This Row],[Precio Final]]-STOCK[[#This Row],[Costo total]]</f>
        <v>18</v>
      </c>
      <c r="X1922" s="76">
        <f>STOCK[[#This Row],[Ganancia Unitaria]]*STOCK[[#This Row],[Salidas]]</f>
        <v>0</v>
      </c>
      <c r="Y1922" s="76"/>
      <c r="Z1922" s="87"/>
      <c r="AA1922" s="54"/>
      <c r="AB1922" s="54"/>
      <c r="AC1922" s="76"/>
      <c r="AD1922" s="94"/>
    </row>
    <row r="1923" s="53" customFormat="1" ht="50" customHeight="1" spans="1:30">
      <c r="A1923" s="95" t="s">
        <v>3803</v>
      </c>
      <c r="B1923" s="83"/>
      <c r="C1923" s="53" t="s">
        <v>32</v>
      </c>
      <c r="D1923" s="84" t="s">
        <v>2639</v>
      </c>
      <c r="E1923" s="96" t="s">
        <v>3804</v>
      </c>
      <c r="F1923" s="95" t="s">
        <v>62</v>
      </c>
      <c r="G1923" s="76"/>
      <c r="H1923" s="76">
        <f>STOCK[[#This Row],[Precio Final]]</f>
        <v>20</v>
      </c>
      <c r="I1923" s="80">
        <f>STOCK[[#This Row],[Precio Venta Ideal (x1.5)]]</f>
        <v>16.5</v>
      </c>
      <c r="J1923" s="95">
        <v>1</v>
      </c>
      <c r="K1923" s="78">
        <f>SUMIFS(VENTAS[Cantidad],VENTAS[Código del producto Vendido],STOCK[[#This Row],[Code]])</f>
        <v>0</v>
      </c>
      <c r="L1923" s="78">
        <f>STOCK[[#This Row],[Entradas]]-STOCK[[#This Row],[Salidas]]</f>
        <v>1</v>
      </c>
      <c r="M1923" s="76">
        <f>STOCK[[#This Row],[Precio Final]]*10%</f>
        <v>2</v>
      </c>
      <c r="N1923" s="54">
        <v>0</v>
      </c>
      <c r="O1923" s="76">
        <v>0</v>
      </c>
      <c r="P1923" s="76">
        <v>9</v>
      </c>
      <c r="Q1923" s="76">
        <v>0</v>
      </c>
      <c r="R1923" s="78">
        <v>0</v>
      </c>
      <c r="S1923" s="76">
        <v>0</v>
      </c>
      <c r="T1923" s="76">
        <f>STOCK[[#This Row],[Costo Unitario (USD)]]+STOCK[[#This Row],[Costo Envío (USD)]]+STOCK[[#This Row],[Comisión 10%]]</f>
        <v>11</v>
      </c>
      <c r="U1923" s="53">
        <f>STOCK[[#This Row],[Costo total]]*1.5</f>
        <v>16.5</v>
      </c>
      <c r="V1923" s="53">
        <v>20</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3805</v>
      </c>
      <c r="B1924" s="83"/>
      <c r="C1924" s="53" t="s">
        <v>32</v>
      </c>
      <c r="D1924" s="84" t="s">
        <v>749</v>
      </c>
      <c r="E1924" s="95" t="s">
        <v>3806</v>
      </c>
      <c r="F1924" s="95" t="s">
        <v>46</v>
      </c>
      <c r="G1924" s="76"/>
      <c r="H1924" s="76">
        <f>STOCK[[#This Row],[Precio Final]]</f>
        <v>35</v>
      </c>
      <c r="I1924" s="80">
        <f>STOCK[[#This Row],[Precio Venta Ideal (x1.5)]]</f>
        <v>18.75</v>
      </c>
      <c r="J1924" s="95">
        <v>1</v>
      </c>
      <c r="K1924" s="78">
        <f>SUMIFS(VENTAS[Cantidad],VENTAS[Código del producto Vendido],STOCK[[#This Row],[Code]])</f>
        <v>0</v>
      </c>
      <c r="L1924" s="78">
        <f>STOCK[[#This Row],[Entradas]]-STOCK[[#This Row],[Salidas]]</f>
        <v>1</v>
      </c>
      <c r="M1924" s="76">
        <f>STOCK[[#This Row],[Precio Final]]*10%</f>
        <v>3.5</v>
      </c>
      <c r="N1924" s="54">
        <v>0</v>
      </c>
      <c r="O1924" s="76">
        <v>0</v>
      </c>
      <c r="P1924" s="76">
        <v>9</v>
      </c>
      <c r="Q1924" s="76">
        <v>0</v>
      </c>
      <c r="R1924" s="78">
        <v>0</v>
      </c>
      <c r="S1924" s="76">
        <v>0</v>
      </c>
      <c r="T1924" s="76">
        <f>STOCK[[#This Row],[Costo Unitario (USD)]]+STOCK[[#This Row],[Costo Envío (USD)]]+STOCK[[#This Row],[Comisión 10%]]</f>
        <v>12.5</v>
      </c>
      <c r="U1924" s="53">
        <f>STOCK[[#This Row],[Costo total]]*1.5</f>
        <v>18.75</v>
      </c>
      <c r="V1924" s="53">
        <v>35</v>
      </c>
      <c r="W1924" s="76">
        <f>STOCK[[#This Row],[Precio Final]]-STOCK[[#This Row],[Costo total]]</f>
        <v>22.5</v>
      </c>
      <c r="X1924" s="76">
        <f>STOCK[[#This Row],[Ganancia Unitaria]]*STOCK[[#This Row],[Salidas]]</f>
        <v>0</v>
      </c>
      <c r="Y1924" s="76"/>
      <c r="Z1924" s="87"/>
      <c r="AA1924" s="54"/>
      <c r="AB1924" s="54"/>
      <c r="AC1924" s="76"/>
      <c r="AD1924" s="94"/>
    </row>
    <row r="1925" s="53" customFormat="1" ht="50" customHeight="1" spans="1:30">
      <c r="A1925" s="95" t="s">
        <v>3807</v>
      </c>
      <c r="B1925" s="83"/>
      <c r="C1925" s="53" t="s">
        <v>32</v>
      </c>
      <c r="D1925" s="84" t="s">
        <v>749</v>
      </c>
      <c r="E1925" s="95" t="s">
        <v>3808</v>
      </c>
      <c r="F1925" s="95" t="s">
        <v>42</v>
      </c>
      <c r="G1925" s="76"/>
      <c r="H1925" s="76">
        <f>STOCK[[#This Row],[Precio Final]]</f>
        <v>35</v>
      </c>
      <c r="I1925" s="80">
        <f>STOCK[[#This Row],[Precio Venta Ideal (x1.5)]]</f>
        <v>18.75</v>
      </c>
      <c r="J1925" s="95">
        <v>1</v>
      </c>
      <c r="K1925" s="78">
        <f>SUMIFS(VENTAS[Cantidad],VENTAS[Código del producto Vendido],STOCK[[#This Row],[Code]])</f>
        <v>0</v>
      </c>
      <c r="L1925" s="78">
        <f>STOCK[[#This Row],[Entradas]]-STOCK[[#This Row],[Salidas]]</f>
        <v>1</v>
      </c>
      <c r="M1925" s="76">
        <f>STOCK[[#This Row],[Precio Final]]*10%</f>
        <v>3.5</v>
      </c>
      <c r="N1925" s="54">
        <v>0</v>
      </c>
      <c r="O1925" s="76">
        <v>0</v>
      </c>
      <c r="P1925" s="76">
        <v>9</v>
      </c>
      <c r="Q1925" s="76">
        <v>0</v>
      </c>
      <c r="R1925" s="78">
        <v>0</v>
      </c>
      <c r="S1925" s="76">
        <v>0</v>
      </c>
      <c r="T1925" s="76">
        <f>STOCK[[#This Row],[Costo Unitario (USD)]]+STOCK[[#This Row],[Costo Envío (USD)]]+STOCK[[#This Row],[Comisión 10%]]</f>
        <v>12.5</v>
      </c>
      <c r="U1925" s="53">
        <f>STOCK[[#This Row],[Costo total]]*1.5</f>
        <v>18.75</v>
      </c>
      <c r="V1925" s="53">
        <v>35</v>
      </c>
      <c r="W1925" s="76">
        <f>STOCK[[#This Row],[Precio Final]]-STOCK[[#This Row],[Costo total]]</f>
        <v>22.5</v>
      </c>
      <c r="X1925" s="76">
        <f>STOCK[[#This Row],[Ganancia Unitaria]]*STOCK[[#This Row],[Salidas]]</f>
        <v>0</v>
      </c>
      <c r="Y1925" s="76"/>
      <c r="Z1925" s="87"/>
      <c r="AA1925" s="54"/>
      <c r="AB1925" s="54"/>
      <c r="AC1925" s="76"/>
      <c r="AD1925" s="94"/>
    </row>
    <row r="1926" s="53" customFormat="1" ht="50" customHeight="1" spans="1:30">
      <c r="A1926" s="95" t="s">
        <v>3809</v>
      </c>
      <c r="B1926" s="83"/>
      <c r="C1926" s="53" t="s">
        <v>32</v>
      </c>
      <c r="D1926" s="84" t="s">
        <v>749</v>
      </c>
      <c r="E1926" s="95" t="s">
        <v>3810</v>
      </c>
      <c r="F1926" s="95" t="s">
        <v>46</v>
      </c>
      <c r="G1926" s="76"/>
      <c r="H1926" s="76">
        <f>STOCK[[#This Row],[Precio Final]]</f>
        <v>35</v>
      </c>
      <c r="I1926" s="80">
        <f>STOCK[[#This Row],[Precio Venta Ideal (x1.5)]]</f>
        <v>18.75</v>
      </c>
      <c r="J1926" s="95">
        <v>1</v>
      </c>
      <c r="K1926" s="78">
        <f>SUMIFS(VENTAS[Cantidad],VENTAS[Código del producto Vendido],STOCK[[#This Row],[Code]])</f>
        <v>0</v>
      </c>
      <c r="L1926" s="78">
        <f>STOCK[[#This Row],[Entradas]]-STOCK[[#This Row],[Salidas]]</f>
        <v>1</v>
      </c>
      <c r="M1926" s="76">
        <f>STOCK[[#This Row],[Precio Final]]*10%</f>
        <v>3.5</v>
      </c>
      <c r="N1926" s="54">
        <v>0</v>
      </c>
      <c r="O1926" s="76">
        <v>0</v>
      </c>
      <c r="P1926" s="76">
        <v>9</v>
      </c>
      <c r="Q1926" s="76">
        <v>0</v>
      </c>
      <c r="R1926" s="78">
        <v>0</v>
      </c>
      <c r="S1926" s="76">
        <v>0</v>
      </c>
      <c r="T1926" s="76">
        <f>STOCK[[#This Row],[Costo Unitario (USD)]]+STOCK[[#This Row],[Costo Envío (USD)]]+STOCK[[#This Row],[Comisión 10%]]</f>
        <v>12.5</v>
      </c>
      <c r="U1926" s="53">
        <f>STOCK[[#This Row],[Costo total]]*1.5</f>
        <v>18.75</v>
      </c>
      <c r="V1926" s="53">
        <v>35</v>
      </c>
      <c r="W1926" s="76">
        <f>STOCK[[#This Row],[Precio Final]]-STOCK[[#This Row],[Costo total]]</f>
        <v>22.5</v>
      </c>
      <c r="X1926" s="76">
        <f>STOCK[[#This Row],[Ganancia Unitaria]]*STOCK[[#This Row],[Salidas]]</f>
        <v>0</v>
      </c>
      <c r="Y1926" s="76"/>
      <c r="Z1926" s="87"/>
      <c r="AA1926" s="54"/>
      <c r="AB1926" s="54"/>
      <c r="AC1926" s="76"/>
      <c r="AD1926" s="94"/>
    </row>
    <row r="1927" s="53" customFormat="1" ht="50" customHeight="1" spans="1:30">
      <c r="A1927" s="95" t="s">
        <v>3811</v>
      </c>
      <c r="B1927" s="83"/>
      <c r="C1927" s="53" t="s">
        <v>32</v>
      </c>
      <c r="D1927" s="84" t="s">
        <v>749</v>
      </c>
      <c r="E1927" s="95" t="s">
        <v>3812</v>
      </c>
      <c r="F1927" s="95" t="s">
        <v>46</v>
      </c>
      <c r="G1927" s="76"/>
      <c r="H1927" s="76">
        <f>STOCK[[#This Row],[Precio Final]]</f>
        <v>35</v>
      </c>
      <c r="I1927" s="80">
        <f>STOCK[[#This Row],[Precio Venta Ideal (x1.5)]]</f>
        <v>18.75</v>
      </c>
      <c r="J1927" s="95">
        <v>1</v>
      </c>
      <c r="K1927" s="78">
        <f>SUMIFS(VENTAS[Cantidad],VENTAS[Código del producto Vendido],STOCK[[#This Row],[Code]])</f>
        <v>0</v>
      </c>
      <c r="L1927" s="78">
        <f>STOCK[[#This Row],[Entradas]]-STOCK[[#This Row],[Salidas]]</f>
        <v>1</v>
      </c>
      <c r="M1927" s="76">
        <f>STOCK[[#This Row],[Precio Final]]*10%</f>
        <v>3.5</v>
      </c>
      <c r="N1927" s="54">
        <v>0</v>
      </c>
      <c r="O1927" s="76">
        <v>0</v>
      </c>
      <c r="P1927" s="76">
        <v>9</v>
      </c>
      <c r="Q1927" s="76">
        <v>0</v>
      </c>
      <c r="R1927" s="78">
        <v>0</v>
      </c>
      <c r="S1927" s="76">
        <v>0</v>
      </c>
      <c r="T1927" s="76">
        <f>STOCK[[#This Row],[Costo Unitario (USD)]]+STOCK[[#This Row],[Costo Envío (USD)]]+STOCK[[#This Row],[Comisión 10%]]</f>
        <v>12.5</v>
      </c>
      <c r="U1927" s="53">
        <f>STOCK[[#This Row],[Costo total]]*1.5</f>
        <v>18.75</v>
      </c>
      <c r="V1927" s="53">
        <v>35</v>
      </c>
      <c r="W1927" s="76">
        <f>STOCK[[#This Row],[Precio Final]]-STOCK[[#This Row],[Costo total]]</f>
        <v>22.5</v>
      </c>
      <c r="X1927" s="76">
        <f>STOCK[[#This Row],[Ganancia Unitaria]]*STOCK[[#This Row],[Salidas]]</f>
        <v>0</v>
      </c>
      <c r="Y1927" s="76"/>
      <c r="Z1927" s="87"/>
      <c r="AA1927" s="54"/>
      <c r="AB1927" s="54"/>
      <c r="AC1927" s="76"/>
      <c r="AD1927" s="94"/>
    </row>
    <row r="1928" s="53" customFormat="1" ht="50" customHeight="1" spans="1:30">
      <c r="A1928" s="95" t="s">
        <v>3813</v>
      </c>
      <c r="B1928" s="83"/>
      <c r="C1928" s="53" t="s">
        <v>32</v>
      </c>
      <c r="D1928" s="84" t="s">
        <v>749</v>
      </c>
      <c r="E1928" s="95" t="s">
        <v>3814</v>
      </c>
      <c r="F1928" s="95" t="s">
        <v>46</v>
      </c>
      <c r="G1928" s="76"/>
      <c r="H1928" s="76">
        <f>STOCK[[#This Row],[Precio Final]]</f>
        <v>35</v>
      </c>
      <c r="I1928" s="80">
        <f>STOCK[[#This Row],[Precio Venta Ideal (x1.5)]]</f>
        <v>18.75</v>
      </c>
      <c r="J1928" s="95">
        <v>1</v>
      </c>
      <c r="K1928" s="78">
        <f>SUMIFS(VENTAS[Cantidad],VENTAS[Código del producto Vendido],STOCK[[#This Row],[Code]])</f>
        <v>0</v>
      </c>
      <c r="L1928" s="78">
        <f>STOCK[[#This Row],[Entradas]]-STOCK[[#This Row],[Salidas]]</f>
        <v>1</v>
      </c>
      <c r="M1928" s="76">
        <f>STOCK[[#This Row],[Precio Final]]*10%</f>
        <v>3.5</v>
      </c>
      <c r="N1928" s="54">
        <v>0</v>
      </c>
      <c r="O1928" s="76">
        <v>0</v>
      </c>
      <c r="P1928" s="76">
        <v>9</v>
      </c>
      <c r="Q1928" s="76">
        <v>0</v>
      </c>
      <c r="R1928" s="78">
        <v>0</v>
      </c>
      <c r="S1928" s="76">
        <v>0</v>
      </c>
      <c r="T1928" s="76">
        <f>STOCK[[#This Row],[Costo Unitario (USD)]]+STOCK[[#This Row],[Costo Envío (USD)]]+STOCK[[#This Row],[Comisión 10%]]</f>
        <v>12.5</v>
      </c>
      <c r="U1928" s="53">
        <f>STOCK[[#This Row],[Costo total]]*1.5</f>
        <v>18.75</v>
      </c>
      <c r="V1928" s="53">
        <v>35</v>
      </c>
      <c r="W1928" s="76">
        <f>STOCK[[#This Row],[Precio Final]]-STOCK[[#This Row],[Costo total]]</f>
        <v>22.5</v>
      </c>
      <c r="X1928" s="76">
        <f>STOCK[[#This Row],[Ganancia Unitaria]]*STOCK[[#This Row],[Salidas]]</f>
        <v>0</v>
      </c>
      <c r="Y1928" s="76"/>
      <c r="Z1928" s="87"/>
      <c r="AA1928" s="54"/>
      <c r="AB1928" s="54"/>
      <c r="AC1928" s="76"/>
      <c r="AD1928" s="94"/>
    </row>
    <row r="1929" s="53" customFormat="1" ht="50" customHeight="1" spans="1:30">
      <c r="A1929" s="95" t="s">
        <v>3815</v>
      </c>
      <c r="B1929" s="83"/>
      <c r="C1929" s="53" t="s">
        <v>32</v>
      </c>
      <c r="D1929" s="84" t="s">
        <v>749</v>
      </c>
      <c r="E1929" s="95" t="s">
        <v>3816</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3817</v>
      </c>
      <c r="B1930" s="83"/>
      <c r="C1930" s="53" t="s">
        <v>32</v>
      </c>
      <c r="D1930" s="84" t="s">
        <v>1212</v>
      </c>
      <c r="E1930" s="97" t="s">
        <v>3818</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3819</v>
      </c>
      <c r="B1931" s="83"/>
      <c r="C1931" s="53" t="s">
        <v>32</v>
      </c>
      <c r="D1931" s="84" t="s">
        <v>1212</v>
      </c>
      <c r="E1931" s="97" t="s">
        <v>3818</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3820</v>
      </c>
      <c r="B1932" s="83"/>
      <c r="C1932" s="53" t="s">
        <v>32</v>
      </c>
      <c r="D1932" s="84" t="s">
        <v>1212</v>
      </c>
      <c r="E1932" s="97" t="s">
        <v>3818</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3821</v>
      </c>
      <c r="B1933" s="83"/>
      <c r="C1933" s="53" t="s">
        <v>32</v>
      </c>
      <c r="D1933" s="84" t="s">
        <v>1212</v>
      </c>
      <c r="E1933" s="97" t="s">
        <v>3818</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3822</v>
      </c>
      <c r="B1934" s="83"/>
      <c r="C1934" s="53" t="s">
        <v>32</v>
      </c>
      <c r="D1934" s="84" t="s">
        <v>1212</v>
      </c>
      <c r="E1934" s="97" t="s">
        <v>3823</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3824</v>
      </c>
      <c r="B1935" s="83"/>
      <c r="C1935" s="53" t="s">
        <v>32</v>
      </c>
      <c r="D1935" s="84" t="s">
        <v>1212</v>
      </c>
      <c r="E1935" s="97" t="s">
        <v>3823</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3825</v>
      </c>
      <c r="B1936" s="83"/>
      <c r="C1936" s="53" t="s">
        <v>32</v>
      </c>
      <c r="D1936" s="84" t="s">
        <v>1212</v>
      </c>
      <c r="E1936" s="97" t="s">
        <v>3823</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3826</v>
      </c>
      <c r="B1937" s="83"/>
      <c r="C1937" s="53" t="s">
        <v>32</v>
      </c>
      <c r="D1937" s="84" t="s">
        <v>2137</v>
      </c>
      <c r="E1937" s="97" t="s">
        <v>3823</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3827</v>
      </c>
      <c r="B1938" s="83"/>
      <c r="C1938" s="53" t="s">
        <v>32</v>
      </c>
      <c r="D1938" s="84" t="s">
        <v>1190</v>
      </c>
      <c r="E1938" s="99" t="s">
        <v>3828</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3829</v>
      </c>
      <c r="B1939" s="83"/>
      <c r="C1939" s="53" t="s">
        <v>32</v>
      </c>
      <c r="D1939" s="84" t="s">
        <v>1190</v>
      </c>
      <c r="E1939" s="99" t="s">
        <v>3828</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3830</v>
      </c>
      <c r="B1940" s="83"/>
      <c r="C1940" s="53" t="s">
        <v>32</v>
      </c>
      <c r="D1940" s="84" t="s">
        <v>1190</v>
      </c>
      <c r="E1940" s="99" t="s">
        <v>3828</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3831</v>
      </c>
      <c r="B1941" s="83"/>
      <c r="C1941" s="53" t="s">
        <v>32</v>
      </c>
      <c r="D1941" s="84" t="s">
        <v>2372</v>
      </c>
      <c r="E1941" s="99" t="s">
        <v>3828</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3832</v>
      </c>
      <c r="B1942" s="83"/>
      <c r="C1942" s="53" t="s">
        <v>32</v>
      </c>
      <c r="D1942" s="84" t="s">
        <v>1190</v>
      </c>
      <c r="E1942" s="99" t="s">
        <v>3833</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3834</v>
      </c>
      <c r="B1943" s="83"/>
      <c r="C1943" s="53" t="s">
        <v>32</v>
      </c>
      <c r="D1943" s="84" t="s">
        <v>1190</v>
      </c>
      <c r="E1943" s="99" t="s">
        <v>3833</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3835</v>
      </c>
      <c r="B1944" s="83"/>
      <c r="C1944" s="53" t="s">
        <v>32</v>
      </c>
      <c r="D1944" s="84" t="s">
        <v>2372</v>
      </c>
      <c r="E1944" s="99" t="s">
        <v>3833</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3836</v>
      </c>
      <c r="B1945" s="83"/>
      <c r="C1945" s="53" t="s">
        <v>32</v>
      </c>
      <c r="D1945" s="84" t="s">
        <v>1190</v>
      </c>
      <c r="E1945" s="103" t="s">
        <v>3837</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3838</v>
      </c>
      <c r="B1946" s="83"/>
      <c r="C1946" s="53" t="s">
        <v>32</v>
      </c>
      <c r="D1946" s="84" t="s">
        <v>1190</v>
      </c>
      <c r="E1946" s="103" t="s">
        <v>3837</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3839</v>
      </c>
      <c r="B1947" s="83"/>
      <c r="C1947" s="53" t="s">
        <v>32</v>
      </c>
      <c r="D1947" s="84" t="s">
        <v>2372</v>
      </c>
      <c r="E1947" s="103" t="s">
        <v>3837</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3840</v>
      </c>
      <c r="B1948" s="83"/>
      <c r="C1948" s="53" t="s">
        <v>32</v>
      </c>
      <c r="D1948" s="84" t="s">
        <v>2372</v>
      </c>
      <c r="E1948" s="103" t="s">
        <v>3837</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3841</v>
      </c>
      <c r="B1949" s="83"/>
      <c r="C1949" s="53" t="s">
        <v>32</v>
      </c>
      <c r="D1949" s="84" t="s">
        <v>1212</v>
      </c>
      <c r="E1949" s="103" t="s">
        <v>3842</v>
      </c>
      <c r="F1949" s="102" t="s">
        <v>3843</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3844</v>
      </c>
      <c r="B1950" s="83"/>
      <c r="C1950" s="53" t="s">
        <v>32</v>
      </c>
      <c r="D1950" s="84" t="s">
        <v>1212</v>
      </c>
      <c r="E1950" s="103" t="s">
        <v>3842</v>
      </c>
      <c r="F1950" s="102" t="s">
        <v>3845</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3846</v>
      </c>
      <c r="B1951" s="83"/>
      <c r="C1951" s="53" t="s">
        <v>32</v>
      </c>
      <c r="D1951" s="84" t="s">
        <v>1212</v>
      </c>
      <c r="E1951" s="103" t="s">
        <v>3842</v>
      </c>
      <c r="F1951" s="102" t="s">
        <v>3847</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3848</v>
      </c>
      <c r="B1952" s="83"/>
      <c r="C1952" s="53" t="s">
        <v>32</v>
      </c>
      <c r="D1952" s="84" t="s">
        <v>1212</v>
      </c>
      <c r="E1952" s="103" t="s">
        <v>3842</v>
      </c>
      <c r="F1952" s="102" t="s">
        <v>3849</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3850</v>
      </c>
      <c r="B1953" s="83"/>
      <c r="C1953" s="53" t="s">
        <v>32</v>
      </c>
      <c r="D1953" s="84" t="s">
        <v>2118</v>
      </c>
      <c r="E1953" s="103" t="s">
        <v>3851</v>
      </c>
      <c r="F1953" s="102" t="s">
        <v>62</v>
      </c>
      <c r="G1953" s="76"/>
      <c r="H1953" s="76">
        <f>STOCK[[#This Row],[Precio Final]]</f>
        <v>30</v>
      </c>
      <c r="I1953" s="80">
        <f>STOCK[[#This Row],[Precio Venta Ideal (x1.5)]]</f>
        <v>27.18</v>
      </c>
      <c r="J1953" s="102">
        <v>3</v>
      </c>
      <c r="K1953" s="78">
        <f>SUMIFS(VENTAS[Cantidad],VENTAS[Código del producto Vendido],STOCK[[#This Row],[Code]])</f>
        <v>0</v>
      </c>
      <c r="L1953" s="78">
        <f>STOCK[[#This Row],[Entradas]]-STOCK[[#This Row],[Salidas]]</f>
        <v>3</v>
      </c>
      <c r="M1953" s="76">
        <f>STOCK[[#This Row],[Precio Final]]*10%</f>
        <v>3</v>
      </c>
      <c r="N1953" s="54">
        <v>0</v>
      </c>
      <c r="O1953" s="76">
        <v>0</v>
      </c>
      <c r="P1953" s="109">
        <v>10.12</v>
      </c>
      <c r="Q1953" s="76">
        <v>0</v>
      </c>
      <c r="R1953" s="78">
        <v>0</v>
      </c>
      <c r="S1953" s="111">
        <v>5</v>
      </c>
      <c r="T1953" s="76">
        <f>STOCK[[#This Row],[Costo Unitario (USD)]]+STOCK[[#This Row],[Costo Envío (USD)]]+STOCK[[#This Row],[Comisión 10%]]</f>
        <v>18.12</v>
      </c>
      <c r="U1953" s="53">
        <f>STOCK[[#This Row],[Costo total]]*1.5</f>
        <v>27.18</v>
      </c>
      <c r="V1953" s="53">
        <v>30</v>
      </c>
      <c r="W1953" s="76">
        <f>STOCK[[#This Row],[Precio Final]]-STOCK[[#This Row],[Costo total]]</f>
        <v>11.88</v>
      </c>
      <c r="X1953" s="76">
        <f>STOCK[[#This Row],[Ganancia Unitaria]]*STOCK[[#This Row],[Salidas]]</f>
        <v>0</v>
      </c>
      <c r="Y1953" s="76"/>
      <c r="Z1953" s="87"/>
      <c r="AA1953" s="54"/>
      <c r="AB1953" s="54"/>
      <c r="AC1953" s="76"/>
      <c r="AD1953" s="94"/>
    </row>
    <row r="1954" s="53" customFormat="1" ht="50" customHeight="1" spans="1:30">
      <c r="A1954" s="95" t="s">
        <v>3852</v>
      </c>
      <c r="B1954" s="83"/>
      <c r="C1954" s="53" t="s">
        <v>32</v>
      </c>
      <c r="D1954" s="84" t="s">
        <v>2118</v>
      </c>
      <c r="E1954" s="103" t="s">
        <v>3851</v>
      </c>
      <c r="F1954" s="102" t="s">
        <v>49</v>
      </c>
      <c r="G1954" s="76"/>
      <c r="H1954" s="76">
        <f>STOCK[[#This Row],[Precio Final]]</f>
        <v>30</v>
      </c>
      <c r="I1954" s="80">
        <f>STOCK[[#This Row],[Precio Venta Ideal (x1.5)]]</f>
        <v>27.18</v>
      </c>
      <c r="J1954" s="102">
        <v>3</v>
      </c>
      <c r="K1954" s="78">
        <f>SUMIFS(VENTAS[Cantidad],VENTAS[Código del producto Vendido],STOCK[[#This Row],[Code]])</f>
        <v>0</v>
      </c>
      <c r="L1954" s="78">
        <f>STOCK[[#This Row],[Entradas]]-STOCK[[#This Row],[Salidas]]</f>
        <v>3</v>
      </c>
      <c r="M1954" s="76">
        <f>STOCK[[#This Row],[Precio Final]]*10%</f>
        <v>3</v>
      </c>
      <c r="N1954" s="54">
        <v>0</v>
      </c>
      <c r="O1954" s="76">
        <v>0</v>
      </c>
      <c r="P1954" s="109">
        <v>10.12</v>
      </c>
      <c r="Q1954" s="76">
        <v>0</v>
      </c>
      <c r="R1954" s="78">
        <v>0</v>
      </c>
      <c r="S1954" s="110">
        <v>5</v>
      </c>
      <c r="T1954" s="76">
        <f>STOCK[[#This Row],[Costo Unitario (USD)]]+STOCK[[#This Row],[Costo Envío (USD)]]+STOCK[[#This Row],[Comisión 10%]]</f>
        <v>18.12</v>
      </c>
      <c r="U1954" s="53">
        <f>STOCK[[#This Row],[Costo total]]*1.5</f>
        <v>27.18</v>
      </c>
      <c r="V1954" s="53">
        <v>30</v>
      </c>
      <c r="W1954" s="76">
        <f>STOCK[[#This Row],[Precio Final]]-STOCK[[#This Row],[Costo total]]</f>
        <v>11.88</v>
      </c>
      <c r="X1954" s="76">
        <f>STOCK[[#This Row],[Ganancia Unitaria]]*STOCK[[#This Row],[Salidas]]</f>
        <v>0</v>
      </c>
      <c r="Y1954" s="76"/>
      <c r="Z1954" s="87"/>
      <c r="AA1954" s="54"/>
      <c r="AB1954" s="54"/>
      <c r="AC1954" s="76"/>
      <c r="AD1954" s="94"/>
    </row>
    <row r="1955" s="53" customFormat="1" ht="50" customHeight="1" spans="1:30">
      <c r="A1955" s="95" t="s">
        <v>3853</v>
      </c>
      <c r="B1955" s="83"/>
      <c r="C1955" s="53" t="s">
        <v>32</v>
      </c>
      <c r="D1955" s="84" t="s">
        <v>2118</v>
      </c>
      <c r="E1955" s="103" t="s">
        <v>3851</v>
      </c>
      <c r="F1955" s="102" t="s">
        <v>46</v>
      </c>
      <c r="G1955" s="76"/>
      <c r="H1955" s="76">
        <f>STOCK[[#This Row],[Precio Final]]</f>
        <v>30</v>
      </c>
      <c r="I1955" s="80">
        <f>STOCK[[#This Row],[Precio Venta Ideal (x1.5)]]</f>
        <v>25.68</v>
      </c>
      <c r="J1955" s="102">
        <v>3</v>
      </c>
      <c r="K1955" s="78">
        <f>SUMIFS(VENTAS[Cantidad],VENTAS[Código del producto Vendido],STOCK[[#This Row],[Code]])</f>
        <v>0</v>
      </c>
      <c r="L1955" s="78">
        <f>STOCK[[#This Row],[Entradas]]-STOCK[[#This Row],[Salidas]]</f>
        <v>3</v>
      </c>
      <c r="M1955" s="76">
        <f>STOCK[[#This Row],[Precio Final]]*10%</f>
        <v>3</v>
      </c>
      <c r="N1955" s="54">
        <v>0</v>
      </c>
      <c r="O1955" s="76">
        <v>0</v>
      </c>
      <c r="P1955" s="109">
        <v>10.12</v>
      </c>
      <c r="Q1955" s="76">
        <v>0</v>
      </c>
      <c r="R1955" s="78">
        <v>0</v>
      </c>
      <c r="S1955" s="111">
        <v>4</v>
      </c>
      <c r="T1955" s="76">
        <f>STOCK[[#This Row],[Costo Unitario (USD)]]+STOCK[[#This Row],[Costo Envío (USD)]]+STOCK[[#This Row],[Comisión 10%]]</f>
        <v>17.12</v>
      </c>
      <c r="U1955" s="53">
        <f>STOCK[[#This Row],[Costo total]]*1.5</f>
        <v>25.68</v>
      </c>
      <c r="V1955" s="53">
        <v>30</v>
      </c>
      <c r="W1955" s="76">
        <f>STOCK[[#This Row],[Precio Final]]-STOCK[[#This Row],[Costo total]]</f>
        <v>12.88</v>
      </c>
      <c r="X1955" s="76">
        <f>STOCK[[#This Row],[Ganancia Unitaria]]*STOCK[[#This Row],[Salidas]]</f>
        <v>0</v>
      </c>
      <c r="Y1955" s="76"/>
      <c r="Z1955" s="87"/>
      <c r="AA1955" s="54"/>
      <c r="AB1955" s="54"/>
      <c r="AC1955" s="76"/>
      <c r="AD1955" s="94"/>
    </row>
    <row r="1956" s="53" customFormat="1" ht="50" customHeight="1" spans="1:30">
      <c r="A1956" s="95" t="s">
        <v>3854</v>
      </c>
      <c r="B1956" s="83"/>
      <c r="C1956" s="53" t="s">
        <v>32</v>
      </c>
      <c r="D1956" s="84" t="s">
        <v>2897</v>
      </c>
      <c r="E1956" s="103" t="s">
        <v>3855</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3856</v>
      </c>
      <c r="B1957" s="83"/>
      <c r="C1957" s="53" t="s">
        <v>32</v>
      </c>
      <c r="D1957" s="84" t="s">
        <v>2897</v>
      </c>
      <c r="E1957" s="103" t="s">
        <v>3855</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3857</v>
      </c>
      <c r="B1958" s="83"/>
      <c r="C1958" s="53" t="s">
        <v>32</v>
      </c>
      <c r="D1958" s="84" t="s">
        <v>2897</v>
      </c>
      <c r="E1958" s="103" t="s">
        <v>3855</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3858</v>
      </c>
      <c r="B1959" s="83"/>
      <c r="C1959" s="53" t="s">
        <v>32</v>
      </c>
      <c r="D1959" s="84" t="s">
        <v>2897</v>
      </c>
      <c r="E1959" s="103" t="s">
        <v>3855</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3859</v>
      </c>
      <c r="B1960" s="83"/>
      <c r="C1960" s="53" t="s">
        <v>32</v>
      </c>
      <c r="D1960" s="84" t="s">
        <v>2897</v>
      </c>
      <c r="E1960" s="103" t="s">
        <v>3855</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3860</v>
      </c>
      <c r="B1961" s="83"/>
      <c r="C1961" s="53" t="s">
        <v>32</v>
      </c>
      <c r="D1961" s="84" t="s">
        <v>2897</v>
      </c>
      <c r="E1961" s="103" t="s">
        <v>3861</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3862</v>
      </c>
      <c r="B1962" s="83"/>
      <c r="C1962" s="53" t="s">
        <v>32</v>
      </c>
      <c r="D1962" s="84" t="s">
        <v>2897</v>
      </c>
      <c r="E1962" s="103" t="s">
        <v>3861</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3863</v>
      </c>
      <c r="B1963" s="83"/>
      <c r="C1963" s="53" t="s">
        <v>32</v>
      </c>
      <c r="D1963" s="84" t="s">
        <v>2897</v>
      </c>
      <c r="E1963" s="103" t="s">
        <v>3861</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3864</v>
      </c>
      <c r="B1964" s="83"/>
      <c r="C1964" s="53" t="s">
        <v>32</v>
      </c>
      <c r="D1964" s="84" t="s">
        <v>2897</v>
      </c>
      <c r="E1964" s="103" t="s">
        <v>3861</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3865</v>
      </c>
      <c r="B1965" s="83"/>
      <c r="C1965" s="53" t="s">
        <v>32</v>
      </c>
      <c r="D1965" s="84" t="s">
        <v>2897</v>
      </c>
      <c r="E1965" s="103" t="s">
        <v>3861</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3866</v>
      </c>
      <c r="B1966" s="83"/>
      <c r="C1966" s="53" t="s">
        <v>32</v>
      </c>
      <c r="D1966" s="84" t="s">
        <v>2897</v>
      </c>
      <c r="E1966" s="103" t="s">
        <v>3867</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3868</v>
      </c>
      <c r="B1967" s="83"/>
      <c r="C1967" s="53" t="s">
        <v>32</v>
      </c>
      <c r="D1967" s="84" t="s">
        <v>2897</v>
      </c>
      <c r="E1967" s="103" t="s">
        <v>3867</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3869</v>
      </c>
      <c r="B1968" s="83"/>
      <c r="C1968" s="53" t="s">
        <v>32</v>
      </c>
      <c r="D1968" s="84" t="s">
        <v>2897</v>
      </c>
      <c r="E1968" s="103" t="s">
        <v>3867</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3870</v>
      </c>
      <c r="B1969" s="83"/>
      <c r="C1969" s="53" t="s">
        <v>32</v>
      </c>
      <c r="D1969" s="84" t="s">
        <v>2897</v>
      </c>
      <c r="E1969" s="103" t="s">
        <v>3867</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3871</v>
      </c>
      <c r="B1970" s="83"/>
      <c r="C1970" s="53" t="s">
        <v>32</v>
      </c>
      <c r="D1970" s="84" t="s">
        <v>2897</v>
      </c>
      <c r="E1970" s="103" t="s">
        <v>3867</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3872</v>
      </c>
      <c r="B1971" s="83"/>
      <c r="C1971" s="53" t="s">
        <v>32</v>
      </c>
      <c r="D1971" s="84" t="s">
        <v>2897</v>
      </c>
      <c r="E1971" s="103" t="s">
        <v>3873</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3874</v>
      </c>
      <c r="B1972" s="83"/>
      <c r="C1972" s="53" t="s">
        <v>32</v>
      </c>
      <c r="D1972" s="84" t="s">
        <v>2897</v>
      </c>
      <c r="E1972" s="103" t="s">
        <v>3873</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3875</v>
      </c>
      <c r="B1973" s="83"/>
      <c r="C1973" s="53" t="s">
        <v>32</v>
      </c>
      <c r="D1973" s="84" t="s">
        <v>2897</v>
      </c>
      <c r="E1973" s="103" t="s">
        <v>3873</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3876</v>
      </c>
      <c r="B1974" s="83"/>
      <c r="C1974" s="53" t="s">
        <v>32</v>
      </c>
      <c r="D1974" s="84" t="s">
        <v>2897</v>
      </c>
      <c r="E1974" s="103" t="s">
        <v>3873</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3877</v>
      </c>
      <c r="B1975" s="83"/>
      <c r="C1975" s="53" t="s">
        <v>32</v>
      </c>
      <c r="D1975" s="84" t="s">
        <v>2897</v>
      </c>
      <c r="E1975" s="103" t="s">
        <v>3873</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3878</v>
      </c>
      <c r="B1976" s="83"/>
      <c r="C1976" s="53" t="s">
        <v>32</v>
      </c>
      <c r="D1976" s="84" t="s">
        <v>2897</v>
      </c>
      <c r="E1976" s="103" t="s">
        <v>3879</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3880</v>
      </c>
      <c r="B1977" s="83"/>
      <c r="C1977" s="53" t="s">
        <v>32</v>
      </c>
      <c r="D1977" s="84" t="s">
        <v>2897</v>
      </c>
      <c r="E1977" s="103" t="s">
        <v>3879</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3881</v>
      </c>
      <c r="B1978" s="83"/>
      <c r="C1978" s="53" t="s">
        <v>32</v>
      </c>
      <c r="D1978" s="84" t="s">
        <v>2897</v>
      </c>
      <c r="E1978" s="103" t="s">
        <v>3879</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3882</v>
      </c>
      <c r="B1979" s="83"/>
      <c r="C1979" s="53" t="s">
        <v>32</v>
      </c>
      <c r="D1979" s="84" t="s">
        <v>2897</v>
      </c>
      <c r="E1979" s="103" t="s">
        <v>3879</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3883</v>
      </c>
      <c r="B1980" s="83"/>
      <c r="C1980" s="53" t="s">
        <v>32</v>
      </c>
      <c r="D1980" s="84" t="s">
        <v>2897</v>
      </c>
      <c r="E1980" s="103" t="s">
        <v>3879</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3884</v>
      </c>
      <c r="B1981" s="83"/>
      <c r="C1981" s="53" t="s">
        <v>32</v>
      </c>
      <c r="D1981" s="84" t="s">
        <v>2897</v>
      </c>
      <c r="E1981" s="103" t="s">
        <v>3885</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3886</v>
      </c>
      <c r="B1982" s="83"/>
      <c r="C1982" s="53" t="s">
        <v>32</v>
      </c>
      <c r="D1982" s="84" t="s">
        <v>2897</v>
      </c>
      <c r="E1982" s="103" t="s">
        <v>3885</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3887</v>
      </c>
      <c r="B1983" s="83"/>
      <c r="C1983" s="53" t="s">
        <v>32</v>
      </c>
      <c r="D1983" s="84" t="s">
        <v>2897</v>
      </c>
      <c r="E1983" s="103" t="s">
        <v>3885</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3888</v>
      </c>
      <c r="B1984" s="83"/>
      <c r="C1984" s="53" t="s">
        <v>32</v>
      </c>
      <c r="D1984" s="84" t="s">
        <v>2897</v>
      </c>
      <c r="E1984" s="103" t="s">
        <v>3889</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3890</v>
      </c>
      <c r="B1985" s="83"/>
      <c r="C1985" s="53" t="s">
        <v>32</v>
      </c>
      <c r="D1985" s="84" t="s">
        <v>2897</v>
      </c>
      <c r="E1985" s="103" t="s">
        <v>3889</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3891</v>
      </c>
      <c r="B1986" s="83"/>
      <c r="C1986" s="53" t="s">
        <v>32</v>
      </c>
      <c r="D1986" s="84" t="s">
        <v>2897</v>
      </c>
      <c r="E1986" s="103" t="s">
        <v>3889</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3892</v>
      </c>
      <c r="B1987" s="83"/>
      <c r="C1987" s="53" t="s">
        <v>32</v>
      </c>
      <c r="D1987" s="84" t="s">
        <v>2897</v>
      </c>
      <c r="E1987" s="103" t="s">
        <v>3893</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3894</v>
      </c>
      <c r="B1988" s="83"/>
      <c r="C1988" s="53" t="s">
        <v>32</v>
      </c>
      <c r="D1988" s="84" t="s">
        <v>2897</v>
      </c>
      <c r="E1988" s="103" t="s">
        <v>3893</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3895</v>
      </c>
      <c r="B1989" s="83"/>
      <c r="C1989" s="53" t="s">
        <v>32</v>
      </c>
      <c r="D1989" s="84" t="s">
        <v>2897</v>
      </c>
      <c r="E1989" s="103" t="s">
        <v>3893</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3896</v>
      </c>
      <c r="B1990" s="83"/>
      <c r="C1990" s="53" t="s">
        <v>32</v>
      </c>
      <c r="D1990" s="84" t="s">
        <v>2897</v>
      </c>
      <c r="E1990" s="103" t="s">
        <v>3897</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3898</v>
      </c>
      <c r="B1991" s="83"/>
      <c r="C1991" s="53" t="s">
        <v>32</v>
      </c>
      <c r="D1991" s="84" t="s">
        <v>2897</v>
      </c>
      <c r="E1991" s="103" t="s">
        <v>3897</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3899</v>
      </c>
      <c r="B1992" s="83"/>
      <c r="C1992" s="53" t="s">
        <v>32</v>
      </c>
      <c r="D1992" s="84" t="s">
        <v>2897</v>
      </c>
      <c r="E1992" s="103" t="s">
        <v>3897</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3900</v>
      </c>
      <c r="B1993" s="83"/>
      <c r="C1993" s="53" t="s">
        <v>32</v>
      </c>
      <c r="D1993" s="84" t="s">
        <v>2897</v>
      </c>
      <c r="E1993" s="103" t="s">
        <v>3901</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3902</v>
      </c>
      <c r="B1994" s="83"/>
      <c r="C1994" s="53" t="s">
        <v>32</v>
      </c>
      <c r="D1994" s="84" t="s">
        <v>2897</v>
      </c>
      <c r="E1994" s="103" t="s">
        <v>3901</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3903</v>
      </c>
      <c r="B1995" s="83"/>
      <c r="C1995" s="53" t="s">
        <v>32</v>
      </c>
      <c r="D1995" s="84" t="s">
        <v>2897</v>
      </c>
      <c r="E1995" s="103" t="s">
        <v>3901</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3904</v>
      </c>
      <c r="B1996" s="83"/>
      <c r="C1996" s="53" t="s">
        <v>32</v>
      </c>
      <c r="D1996" s="84" t="s">
        <v>2897</v>
      </c>
      <c r="E1996" s="103" t="s">
        <v>3905</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3906</v>
      </c>
      <c r="B1997" s="83"/>
      <c r="C1997" s="53" t="s">
        <v>32</v>
      </c>
      <c r="D1997" s="84" t="s">
        <v>2897</v>
      </c>
      <c r="E1997" s="103" t="s">
        <v>3905</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3907</v>
      </c>
      <c r="B1998" s="83"/>
      <c r="C1998" s="53" t="s">
        <v>32</v>
      </c>
      <c r="D1998" s="84" t="s">
        <v>2897</v>
      </c>
      <c r="E1998" s="103" t="s">
        <v>3905</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3908</v>
      </c>
      <c r="B1999" s="83"/>
      <c r="C1999" s="53" t="s">
        <v>32</v>
      </c>
      <c r="D1999" s="84" t="s">
        <v>2897</v>
      </c>
      <c r="E1999" s="103" t="s">
        <v>3905</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3909</v>
      </c>
      <c r="B2000" s="83"/>
      <c r="C2000" s="53" t="s">
        <v>32</v>
      </c>
      <c r="D2000" s="84" t="s">
        <v>2897</v>
      </c>
      <c r="E2000" s="103" t="s">
        <v>3910</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3911</v>
      </c>
      <c r="B2001" s="83"/>
      <c r="C2001" s="53" t="s">
        <v>32</v>
      </c>
      <c r="D2001" s="84" t="s">
        <v>2897</v>
      </c>
      <c r="E2001" s="103" t="s">
        <v>3910</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3912</v>
      </c>
      <c r="B2002" s="83"/>
      <c r="C2002" s="53" t="s">
        <v>32</v>
      </c>
      <c r="D2002" s="84" t="s">
        <v>2897</v>
      </c>
      <c r="E2002" s="103" t="s">
        <v>3910</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3913</v>
      </c>
      <c r="B2003" s="83"/>
      <c r="C2003" s="53" t="s">
        <v>32</v>
      </c>
      <c r="D2003" s="84" t="s">
        <v>2897</v>
      </c>
      <c r="E2003" s="103" t="s">
        <v>3910</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3914</v>
      </c>
      <c r="B2004" s="83"/>
      <c r="C2004" s="53" t="s">
        <v>32</v>
      </c>
      <c r="D2004" s="84" t="s">
        <v>2897</v>
      </c>
      <c r="E2004" s="103" t="s">
        <v>3915</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3916</v>
      </c>
      <c r="B2005" s="83"/>
      <c r="C2005" s="53" t="s">
        <v>32</v>
      </c>
      <c r="D2005" s="84" t="s">
        <v>2897</v>
      </c>
      <c r="E2005" s="103" t="s">
        <v>3915</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3917</v>
      </c>
      <c r="B2006" s="83"/>
      <c r="C2006" s="53" t="s">
        <v>32</v>
      </c>
      <c r="D2006" s="84" t="s">
        <v>2897</v>
      </c>
      <c r="E2006" s="103" t="s">
        <v>3915</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3918</v>
      </c>
      <c r="B2007" s="83"/>
      <c r="C2007" s="53" t="s">
        <v>32</v>
      </c>
      <c r="D2007" s="84" t="s">
        <v>2897</v>
      </c>
      <c r="E2007" s="103" t="s">
        <v>3915</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3919</v>
      </c>
      <c r="B2008" s="83"/>
      <c r="C2008" s="53" t="s">
        <v>32</v>
      </c>
      <c r="D2008" s="84" t="s">
        <v>2897</v>
      </c>
      <c r="E2008" s="103" t="s">
        <v>3920</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3921</v>
      </c>
      <c r="B2009" s="83"/>
      <c r="C2009" s="53" t="s">
        <v>32</v>
      </c>
      <c r="D2009" s="84" t="s">
        <v>2897</v>
      </c>
      <c r="E2009" s="103" t="s">
        <v>3920</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3922</v>
      </c>
      <c r="B2010" s="83"/>
      <c r="C2010" s="53" t="s">
        <v>32</v>
      </c>
      <c r="D2010" s="84" t="s">
        <v>2897</v>
      </c>
      <c r="E2010" s="103" t="s">
        <v>3920</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3923</v>
      </c>
      <c r="B2011" s="83"/>
      <c r="C2011" s="53" t="s">
        <v>32</v>
      </c>
      <c r="D2011" s="84" t="s">
        <v>2897</v>
      </c>
      <c r="E2011" s="103" t="s">
        <v>3920</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3924</v>
      </c>
      <c r="B2012" s="83"/>
      <c r="C2012" s="53" t="s">
        <v>32</v>
      </c>
      <c r="D2012" s="84" t="s">
        <v>2897</v>
      </c>
      <c r="E2012" s="103" t="s">
        <v>3925</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3926</v>
      </c>
      <c r="B2013" s="83"/>
      <c r="C2013" s="53" t="s">
        <v>32</v>
      </c>
      <c r="D2013" s="84" t="s">
        <v>2897</v>
      </c>
      <c r="E2013" s="103" t="s">
        <v>3925</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3927</v>
      </c>
      <c r="B2014" s="83"/>
      <c r="C2014" s="53" t="s">
        <v>32</v>
      </c>
      <c r="D2014" s="84" t="s">
        <v>2897</v>
      </c>
      <c r="E2014" s="103" t="s">
        <v>3925</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3928</v>
      </c>
      <c r="B2015" s="83"/>
      <c r="C2015" s="53" t="s">
        <v>32</v>
      </c>
      <c r="D2015" s="84" t="s">
        <v>2897</v>
      </c>
      <c r="E2015" s="103" t="s">
        <v>3925</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3929</v>
      </c>
      <c r="B2016" s="83"/>
      <c r="D2016" s="84" t="s">
        <v>488</v>
      </c>
      <c r="E2016" s="85" t="s">
        <v>3930</v>
      </c>
      <c r="F2016" s="95" t="s">
        <v>2817</v>
      </c>
      <c r="G2016" s="76"/>
      <c r="H2016" s="76">
        <f>STOCK[[#This Row],[Precio Final]]</f>
        <v>25</v>
      </c>
      <c r="I2016" s="80">
        <f>STOCK[[#This Row],[Precio Venta Ideal (x1.5)]]</f>
        <v>21.465</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2.25</v>
      </c>
      <c r="T2016" s="76">
        <f>STOCK[[#This Row],[Costo Unitario (USD)]]+STOCK[[#This Row],[Costo Envío (USD)]]+STOCK[[#This Row],[Comisión 10%]]</f>
        <v>14.31</v>
      </c>
      <c r="U2016" s="53">
        <f>STOCK[[#This Row],[Costo total]]*1.5</f>
        <v>21.465</v>
      </c>
      <c r="V2016" s="53">
        <v>25</v>
      </c>
      <c r="W2016" s="76">
        <f>STOCK[[#This Row],[Precio Final]]-STOCK[[#This Row],[Costo total]]</f>
        <v>10.69</v>
      </c>
      <c r="X2016" s="76">
        <f>STOCK[[#This Row],[Ganancia Unitaria]]*STOCK[[#This Row],[Salidas]]</f>
        <v>0</v>
      </c>
      <c r="Y2016" s="76" t="s">
        <v>3931</v>
      </c>
      <c r="Z2016" s="87"/>
      <c r="AA2016" s="54"/>
      <c r="AB2016" s="54"/>
      <c r="AC2016" s="76"/>
      <c r="AD2016" s="94"/>
    </row>
    <row r="2017" s="53" customFormat="1" ht="50" customHeight="1" spans="1:30">
      <c r="A2017" s="95" t="s">
        <v>3932</v>
      </c>
      <c r="B2017" s="83"/>
      <c r="D2017" s="84" t="s">
        <v>488</v>
      </c>
      <c r="E2017" s="85" t="s">
        <v>3933</v>
      </c>
      <c r="F2017" s="95" t="s">
        <v>2817</v>
      </c>
      <c r="G2017" s="76"/>
      <c r="H2017" s="76">
        <f>STOCK[[#This Row],[Precio Final]]</f>
        <v>25</v>
      </c>
      <c r="I2017" s="80">
        <f>STOCK[[#This Row],[Precio Venta Ideal (x1.5)]]</f>
        <v>20.91</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2.25</v>
      </c>
      <c r="T2017" s="76">
        <f>STOCK[[#This Row],[Costo Unitario (USD)]]+STOCK[[#This Row],[Costo Envío (USD)]]+STOCK[[#This Row],[Comisión 10%]]</f>
        <v>13.94</v>
      </c>
      <c r="U2017" s="53">
        <f>STOCK[[#This Row],[Costo total]]*1.5</f>
        <v>20.91</v>
      </c>
      <c r="V2017" s="53">
        <v>25</v>
      </c>
      <c r="W2017" s="76">
        <f>STOCK[[#This Row],[Precio Final]]-STOCK[[#This Row],[Costo total]]</f>
        <v>11.06</v>
      </c>
      <c r="X2017" s="76">
        <f>STOCK[[#This Row],[Ganancia Unitaria]]*STOCK[[#This Row],[Salidas]]</f>
        <v>0</v>
      </c>
      <c r="Y2017" s="76"/>
      <c r="Z2017" s="87"/>
      <c r="AA2017" s="54"/>
      <c r="AB2017" s="54"/>
      <c r="AC2017" s="76"/>
      <c r="AD2017" s="94"/>
    </row>
    <row r="2018" s="53" customFormat="1" ht="50" customHeight="1" spans="1:30">
      <c r="A2018" s="95" t="s">
        <v>3934</v>
      </c>
      <c r="B2018" s="83"/>
      <c r="D2018" s="84" t="s">
        <v>488</v>
      </c>
      <c r="E2018" s="85" t="s">
        <v>3935</v>
      </c>
      <c r="F2018" s="95" t="s">
        <v>2822</v>
      </c>
      <c r="G2018" s="76"/>
      <c r="H2018" s="76">
        <f>STOCK[[#This Row],[Precio Final]]</f>
        <v>25</v>
      </c>
      <c r="I2018" s="80">
        <f>STOCK[[#This Row],[Precio Venta Ideal (x1.5)]]</f>
        <v>19.35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2.25</v>
      </c>
      <c r="T2018" s="76">
        <f>STOCK[[#This Row],[Costo Unitario (USD)]]+STOCK[[#This Row],[Costo Envío (USD)]]+STOCK[[#This Row],[Comisión 10%]]</f>
        <v>12.9</v>
      </c>
      <c r="U2018" s="53">
        <f>STOCK[[#This Row],[Costo total]]*1.5</f>
        <v>19.35</v>
      </c>
      <c r="V2018" s="53">
        <v>25</v>
      </c>
      <c r="W2018" s="76">
        <f>STOCK[[#This Row],[Precio Final]]-STOCK[[#This Row],[Costo total]]</f>
        <v>12.1</v>
      </c>
      <c r="X2018" s="76">
        <f>STOCK[[#This Row],[Ganancia Unitaria]]*STOCK[[#This Row],[Salidas]]</f>
        <v>0</v>
      </c>
      <c r="Y2018" s="76"/>
      <c r="Z2018" s="87"/>
      <c r="AA2018" s="54"/>
      <c r="AB2018" s="54"/>
      <c r="AC2018" s="76"/>
      <c r="AD2018" s="94"/>
    </row>
    <row r="2019" s="53" customFormat="1" ht="50" customHeight="1" spans="1:30">
      <c r="A2019" s="95" t="s">
        <v>3936</v>
      </c>
      <c r="B2019" s="83"/>
      <c r="D2019" s="84" t="s">
        <v>488</v>
      </c>
      <c r="E2019" s="85" t="s">
        <v>3937</v>
      </c>
      <c r="F2019" s="95" t="s">
        <v>2822</v>
      </c>
      <c r="G2019" s="76"/>
      <c r="H2019" s="76">
        <f>STOCK[[#This Row],[Precio Final]]</f>
        <v>25</v>
      </c>
      <c r="I2019" s="80">
        <f>STOCK[[#This Row],[Precio Venta Ideal (x1.5)]]</f>
        <v>21.69</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2.25</v>
      </c>
      <c r="T2019" s="76">
        <f>STOCK[[#This Row],[Costo Unitario (USD)]]+STOCK[[#This Row],[Costo Envío (USD)]]+STOCK[[#This Row],[Comisión 10%]]</f>
        <v>14.46</v>
      </c>
      <c r="U2019" s="53">
        <f>STOCK[[#This Row],[Costo total]]*1.5</f>
        <v>21.69</v>
      </c>
      <c r="V2019" s="53">
        <v>25</v>
      </c>
      <c r="W2019" s="76">
        <f>STOCK[[#This Row],[Precio Final]]-STOCK[[#This Row],[Costo total]]</f>
        <v>10.54</v>
      </c>
      <c r="X2019" s="76">
        <f>STOCK[[#This Row],[Ganancia Unitaria]]*STOCK[[#This Row],[Salidas]]</f>
        <v>0</v>
      </c>
      <c r="Y2019" s="76"/>
      <c r="Z2019" s="87"/>
      <c r="AA2019" s="54"/>
      <c r="AB2019" s="54"/>
      <c r="AC2019" s="76"/>
      <c r="AD2019" s="94"/>
    </row>
    <row r="2020" s="53" customFormat="1" ht="50" customHeight="1" spans="1:30">
      <c r="A2020" s="95" t="s">
        <v>3938</v>
      </c>
      <c r="B2020" s="83"/>
      <c r="D2020" s="84" t="s">
        <v>488</v>
      </c>
      <c r="E2020" s="85" t="s">
        <v>3939</v>
      </c>
      <c r="F2020" s="95" t="s">
        <v>2817</v>
      </c>
      <c r="G2020" s="76"/>
      <c r="H2020" s="76">
        <f>STOCK[[#This Row],[Precio Final]]</f>
        <v>25</v>
      </c>
      <c r="I2020" s="80">
        <f>STOCK[[#This Row],[Precio Venta Ideal (x1.5)]]</f>
        <v>21.675</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2.25</v>
      </c>
      <c r="T2020" s="76">
        <f>STOCK[[#This Row],[Costo Unitario (USD)]]+STOCK[[#This Row],[Costo Envío (USD)]]+STOCK[[#This Row],[Comisión 10%]]</f>
        <v>14.45</v>
      </c>
      <c r="U2020" s="53">
        <f>STOCK[[#This Row],[Costo total]]*1.5</f>
        <v>21.675</v>
      </c>
      <c r="V2020" s="53">
        <v>25</v>
      </c>
      <c r="W2020" s="76">
        <f>STOCK[[#This Row],[Precio Final]]-STOCK[[#This Row],[Costo total]]</f>
        <v>10.55</v>
      </c>
      <c r="X2020" s="76">
        <f>STOCK[[#This Row],[Ganancia Unitaria]]*STOCK[[#This Row],[Salidas]]</f>
        <v>0</v>
      </c>
      <c r="Y2020" s="76"/>
      <c r="Z2020" s="87"/>
      <c r="AA2020" s="54"/>
      <c r="AB2020" s="54"/>
      <c r="AC2020" s="76"/>
      <c r="AD2020" s="94"/>
    </row>
    <row r="2021" s="53" customFormat="1" ht="50" customHeight="1" spans="1:30">
      <c r="A2021" s="95" t="s">
        <v>3940</v>
      </c>
      <c r="B2021" s="83"/>
      <c r="D2021" s="84" t="s">
        <v>488</v>
      </c>
      <c r="E2021" s="114" t="s">
        <v>3941</v>
      </c>
      <c r="F2021" s="95" t="s">
        <v>2822</v>
      </c>
      <c r="G2021" s="76"/>
      <c r="H2021" s="76">
        <f>STOCK[[#This Row],[Precio Final]]</f>
        <v>25</v>
      </c>
      <c r="I2021" s="80">
        <f>STOCK[[#This Row],[Precio Venta Ideal (x1.5)]]</f>
        <v>21.015</v>
      </c>
      <c r="J2021" s="86">
        <v>4</v>
      </c>
      <c r="K2021" s="78">
        <f>SUMIFS(VENTAS[Cantidad],VENTAS[Código del producto Vendido],STOCK[[#This Row],[Code]])</f>
        <v>0</v>
      </c>
      <c r="L2021" s="78">
        <f>STOCK[[#This Row],[Entradas]]-STOCK[[#This Row],[Salidas]]</f>
        <v>4</v>
      </c>
      <c r="M2021" s="76">
        <f>STOCK[[#This Row],[Precio Final]]*10%</f>
        <v>2.5</v>
      </c>
      <c r="N2021" s="54">
        <v>0</v>
      </c>
      <c r="O2021" s="76">
        <v>0</v>
      </c>
      <c r="P2021" s="76">
        <v>9.26</v>
      </c>
      <c r="Q2021" s="76">
        <v>0</v>
      </c>
      <c r="R2021" s="78">
        <v>0</v>
      </c>
      <c r="S2021" s="76">
        <v>2.25</v>
      </c>
      <c r="T2021" s="76">
        <f>STOCK[[#This Row],[Costo Unitario (USD)]]+STOCK[[#This Row],[Costo Envío (USD)]]+STOCK[[#This Row],[Comisión 10%]]</f>
        <v>14.01</v>
      </c>
      <c r="U2021" s="53">
        <f>STOCK[[#This Row],[Costo total]]*1.5</f>
        <v>21.015</v>
      </c>
      <c r="V2021" s="53">
        <v>25</v>
      </c>
      <c r="W2021" s="76">
        <f>STOCK[[#This Row],[Precio Final]]-STOCK[[#This Row],[Costo total]]</f>
        <v>10.99</v>
      </c>
      <c r="X2021" s="76">
        <f>STOCK[[#This Row],[Ganancia Unitaria]]*STOCK[[#This Row],[Salidas]]</f>
        <v>0</v>
      </c>
      <c r="Y2021" s="76"/>
      <c r="Z2021" s="87"/>
      <c r="AA2021" s="54"/>
      <c r="AB2021" s="54"/>
      <c r="AC2021" s="76"/>
      <c r="AD2021" s="94"/>
    </row>
    <row r="2022" s="53" customFormat="1" ht="50" customHeight="1" spans="1:30">
      <c r="A2022" s="95" t="s">
        <v>3942</v>
      </c>
      <c r="B2022" s="83"/>
      <c r="D2022" s="84" t="s">
        <v>488</v>
      </c>
      <c r="E2022" s="114" t="s">
        <v>3943</v>
      </c>
      <c r="F2022" s="95" t="s">
        <v>2822</v>
      </c>
      <c r="G2022" s="76"/>
      <c r="H2022" s="76">
        <f>STOCK[[#This Row],[Precio Final]]</f>
        <v>25</v>
      </c>
      <c r="I2022" s="80">
        <f>STOCK[[#This Row],[Precio Venta Ideal (x1.5)]]</f>
        <v>20.955</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2.25</v>
      </c>
      <c r="T2022" s="76">
        <f>STOCK[[#This Row],[Costo Unitario (USD)]]+STOCK[[#This Row],[Costo Envío (USD)]]+STOCK[[#This Row],[Comisión 10%]]</f>
        <v>13.97</v>
      </c>
      <c r="U2022" s="53">
        <f>STOCK[[#This Row],[Costo total]]*1.5</f>
        <v>20.955</v>
      </c>
      <c r="V2022" s="53">
        <v>25</v>
      </c>
      <c r="W2022" s="76">
        <f>STOCK[[#This Row],[Precio Final]]-STOCK[[#This Row],[Costo total]]</f>
        <v>11.03</v>
      </c>
      <c r="X2022" s="76">
        <f>STOCK[[#This Row],[Ganancia Unitaria]]*STOCK[[#This Row],[Salidas]]</f>
        <v>0</v>
      </c>
      <c r="Y2022" s="76"/>
      <c r="Z2022" s="87"/>
      <c r="AA2022" s="54"/>
      <c r="AB2022" s="54"/>
      <c r="AC2022" s="76"/>
      <c r="AD2022" s="94"/>
    </row>
    <row r="2023" s="53" customFormat="1" ht="50" customHeight="1" spans="1:30">
      <c r="A2023" s="95" t="s">
        <v>3944</v>
      </c>
      <c r="B2023" s="83"/>
      <c r="D2023" s="84" t="s">
        <v>1226</v>
      </c>
      <c r="E2023" s="85" t="s">
        <v>3945</v>
      </c>
      <c r="F2023" s="95" t="s">
        <v>3946</v>
      </c>
      <c r="G2023" s="76"/>
      <c r="H2023" s="76">
        <f>STOCK[[#This Row],[Precio Final]]</f>
        <v>35</v>
      </c>
      <c r="I2023" s="80">
        <f>STOCK[[#This Row],[Precio Venta Ideal (x1.5)]]</f>
        <v>35.625</v>
      </c>
      <c r="J2023" s="86">
        <v>2</v>
      </c>
      <c r="K2023" s="78">
        <f>SUMIFS(VENTAS[Cantidad],VENTAS[Código del producto Vendido],STOCK[[#This Row],[Code]])</f>
        <v>0</v>
      </c>
      <c r="L2023" s="78">
        <f>STOCK[[#This Row],[Entradas]]-STOCK[[#This Row],[Salidas]]</f>
        <v>2</v>
      </c>
      <c r="M2023" s="76">
        <f>STOCK[[#This Row],[Precio Final]]*10%</f>
        <v>3.5</v>
      </c>
      <c r="N2023" s="54">
        <v>0</v>
      </c>
      <c r="O2023" s="76">
        <v>0</v>
      </c>
      <c r="P2023" s="76">
        <v>18</v>
      </c>
      <c r="Q2023" s="76">
        <v>0</v>
      </c>
      <c r="R2023" s="78">
        <v>0</v>
      </c>
      <c r="S2023" s="76">
        <v>2.25</v>
      </c>
      <c r="T2023" s="76">
        <f>STOCK[[#This Row],[Costo Unitario (USD)]]+STOCK[[#This Row],[Costo Envío (USD)]]+STOCK[[#This Row],[Comisión 10%]]</f>
        <v>23.75</v>
      </c>
      <c r="U2023" s="53">
        <f>STOCK[[#This Row],[Costo total]]*1.5</f>
        <v>35.625</v>
      </c>
      <c r="V2023" s="53">
        <v>35</v>
      </c>
      <c r="W2023" s="76">
        <f>STOCK[[#This Row],[Precio Final]]-STOCK[[#This Row],[Costo total]]</f>
        <v>11.25</v>
      </c>
      <c r="X2023" s="76">
        <f>STOCK[[#This Row],[Ganancia Unitaria]]*STOCK[[#This Row],[Salidas]]</f>
        <v>0</v>
      </c>
      <c r="Y2023" s="76"/>
      <c r="Z2023" s="87"/>
      <c r="AA2023" s="54"/>
      <c r="AB2023" s="54"/>
      <c r="AC2023" s="76"/>
      <c r="AD2023" s="94"/>
    </row>
    <row r="2024" s="53" customFormat="1" ht="50" customHeight="1" spans="1:30">
      <c r="A2024" s="95" t="s">
        <v>3947</v>
      </c>
      <c r="B2024" s="83"/>
      <c r="D2024" s="84" t="s">
        <v>1226</v>
      </c>
      <c r="E2024" s="85" t="s">
        <v>3948</v>
      </c>
      <c r="F2024" s="95" t="s">
        <v>3946</v>
      </c>
      <c r="G2024" s="76"/>
      <c r="H2024" s="76">
        <f>STOCK[[#This Row],[Precio Final]]</f>
        <v>40</v>
      </c>
      <c r="I2024" s="80">
        <f>STOCK[[#This Row],[Precio Venta Ideal (x1.5)]]</f>
        <v>36.375</v>
      </c>
      <c r="J2024" s="86">
        <v>2</v>
      </c>
      <c r="K2024" s="78">
        <f>SUMIFS(VENTAS[Cantidad],VENTAS[Código del producto Vendido],STOCK[[#This Row],[Code]])</f>
        <v>0</v>
      </c>
      <c r="L2024" s="78">
        <f>STOCK[[#This Row],[Entradas]]-STOCK[[#This Row],[Salidas]]</f>
        <v>2</v>
      </c>
      <c r="M2024" s="76">
        <f>STOCK[[#This Row],[Precio Final]]*10%</f>
        <v>4</v>
      </c>
      <c r="N2024" s="54">
        <v>0</v>
      </c>
      <c r="O2024" s="76">
        <v>0</v>
      </c>
      <c r="P2024" s="76">
        <v>18</v>
      </c>
      <c r="Q2024" s="76">
        <v>0</v>
      </c>
      <c r="R2024" s="78">
        <v>0</v>
      </c>
      <c r="S2024" s="76">
        <v>2.25</v>
      </c>
      <c r="T2024" s="76">
        <f>STOCK[[#This Row],[Costo Unitario (USD)]]+STOCK[[#This Row],[Costo Envío (USD)]]+STOCK[[#This Row],[Comisión 10%]]</f>
        <v>24.25</v>
      </c>
      <c r="U2024" s="53">
        <f>STOCK[[#This Row],[Costo total]]*1.5</f>
        <v>36.375</v>
      </c>
      <c r="V2024" s="53">
        <v>40</v>
      </c>
      <c r="W2024" s="76">
        <f>STOCK[[#This Row],[Precio Final]]-STOCK[[#This Row],[Costo total]]</f>
        <v>15.75</v>
      </c>
      <c r="X2024" s="76">
        <f>STOCK[[#This Row],[Ganancia Unitaria]]*STOCK[[#This Row],[Salidas]]</f>
        <v>0</v>
      </c>
      <c r="Y2024" s="76"/>
      <c r="Z2024" s="87"/>
      <c r="AA2024" s="54"/>
      <c r="AB2024" s="54"/>
      <c r="AC2024" s="76"/>
      <c r="AD2024" s="94"/>
    </row>
    <row r="2025" s="53" customFormat="1" ht="50" customHeight="1" spans="1:30">
      <c r="A2025" s="95" t="s">
        <v>3949</v>
      </c>
      <c r="B2025" s="83"/>
      <c r="D2025" s="84" t="s">
        <v>1226</v>
      </c>
      <c r="E2025" s="85" t="s">
        <v>3948</v>
      </c>
      <c r="F2025" s="95" t="s">
        <v>3950</v>
      </c>
      <c r="G2025" s="76"/>
      <c r="H2025" s="76">
        <f>STOCK[[#This Row],[Precio Final]]</f>
        <v>40</v>
      </c>
      <c r="I2025" s="80">
        <f>STOCK[[#This Row],[Precio Venta Ideal (x1.5)]]</f>
        <v>36.375</v>
      </c>
      <c r="J2025" s="86">
        <v>3</v>
      </c>
      <c r="K2025" s="78">
        <f>SUMIFS(VENTAS[Cantidad],VENTAS[Código del producto Vendido],STOCK[[#This Row],[Code]])</f>
        <v>0</v>
      </c>
      <c r="L2025" s="78">
        <f>STOCK[[#This Row],[Entradas]]-STOCK[[#This Row],[Salidas]]</f>
        <v>3</v>
      </c>
      <c r="M2025" s="76">
        <f>STOCK[[#This Row],[Precio Final]]*10%</f>
        <v>4</v>
      </c>
      <c r="N2025" s="54">
        <v>0</v>
      </c>
      <c r="O2025" s="76">
        <v>0</v>
      </c>
      <c r="P2025" s="76">
        <v>18</v>
      </c>
      <c r="Q2025" s="76">
        <v>0</v>
      </c>
      <c r="R2025" s="78">
        <v>0</v>
      </c>
      <c r="S2025" s="76">
        <v>2.25</v>
      </c>
      <c r="T2025" s="76">
        <f>STOCK[[#This Row],[Costo Unitario (USD)]]+STOCK[[#This Row],[Costo Envío (USD)]]+STOCK[[#This Row],[Comisión 10%]]</f>
        <v>24.25</v>
      </c>
      <c r="U2025" s="53">
        <f>STOCK[[#This Row],[Costo total]]*1.5</f>
        <v>36.375</v>
      </c>
      <c r="V2025" s="53">
        <v>40</v>
      </c>
      <c r="W2025" s="76">
        <f>STOCK[[#This Row],[Precio Final]]-STOCK[[#This Row],[Costo total]]</f>
        <v>15.75</v>
      </c>
      <c r="X2025" s="76">
        <f>STOCK[[#This Row],[Ganancia Unitaria]]*STOCK[[#This Row],[Salidas]]</f>
        <v>0</v>
      </c>
      <c r="Y2025" s="76"/>
      <c r="Z2025" s="87"/>
      <c r="AA2025" s="54"/>
      <c r="AB2025" s="54"/>
      <c r="AC2025" s="76"/>
      <c r="AD2025" s="94"/>
    </row>
    <row r="2026" s="53" customFormat="1" ht="50" customHeight="1" spans="1:30">
      <c r="A2026" s="95" t="s">
        <v>3951</v>
      </c>
      <c r="B2026" s="83"/>
      <c r="D2026" s="84" t="s">
        <v>1226</v>
      </c>
      <c r="E2026" s="85" t="s">
        <v>3948</v>
      </c>
      <c r="F2026" s="95" t="s">
        <v>3952</v>
      </c>
      <c r="G2026" s="76"/>
      <c r="H2026" s="76">
        <f>STOCK[[#This Row],[Precio Final]]</f>
        <v>40</v>
      </c>
      <c r="I2026" s="80">
        <f>STOCK[[#This Row],[Precio Venta Ideal (x1.5)]]</f>
        <v>36.375</v>
      </c>
      <c r="J2026" s="86">
        <v>4</v>
      </c>
      <c r="K2026" s="78">
        <f>SUMIFS(VENTAS[Cantidad],VENTAS[Código del producto Vendido],STOCK[[#This Row],[Code]])</f>
        <v>0</v>
      </c>
      <c r="L2026" s="78">
        <f>STOCK[[#This Row],[Entradas]]-STOCK[[#This Row],[Salidas]]</f>
        <v>4</v>
      </c>
      <c r="M2026" s="76">
        <f>STOCK[[#This Row],[Precio Final]]*10%</f>
        <v>4</v>
      </c>
      <c r="N2026" s="54">
        <v>0</v>
      </c>
      <c r="O2026" s="76">
        <v>0</v>
      </c>
      <c r="P2026" s="76">
        <v>18</v>
      </c>
      <c r="Q2026" s="76">
        <v>0</v>
      </c>
      <c r="R2026" s="78">
        <v>0</v>
      </c>
      <c r="S2026" s="76">
        <v>2.25</v>
      </c>
      <c r="T2026" s="76">
        <f>STOCK[[#This Row],[Costo Unitario (USD)]]+STOCK[[#This Row],[Costo Envío (USD)]]+STOCK[[#This Row],[Comisión 10%]]</f>
        <v>24.25</v>
      </c>
      <c r="U2026" s="53">
        <f>STOCK[[#This Row],[Costo total]]*1.5</f>
        <v>36.375</v>
      </c>
      <c r="V2026" s="53">
        <v>40</v>
      </c>
      <c r="W2026" s="76">
        <f>STOCK[[#This Row],[Precio Final]]-STOCK[[#This Row],[Costo total]]</f>
        <v>15.75</v>
      </c>
      <c r="X2026" s="76">
        <f>STOCK[[#This Row],[Ganancia Unitaria]]*STOCK[[#This Row],[Salidas]]</f>
        <v>0</v>
      </c>
      <c r="Y2026" s="76"/>
      <c r="Z2026" s="87"/>
      <c r="AA2026" s="54"/>
      <c r="AB2026" s="54"/>
      <c r="AC2026" s="76"/>
      <c r="AD2026" s="94"/>
    </row>
    <row r="2027" s="53" customFormat="1" ht="50" customHeight="1" spans="1:30">
      <c r="A2027" s="95" t="s">
        <v>3953</v>
      </c>
      <c r="B2027" s="83"/>
      <c r="D2027" s="84" t="s">
        <v>1226</v>
      </c>
      <c r="E2027" s="85" t="s">
        <v>3948</v>
      </c>
      <c r="F2027" s="95" t="s">
        <v>3954</v>
      </c>
      <c r="G2027" s="76"/>
      <c r="H2027" s="76">
        <f>STOCK[[#This Row],[Precio Final]]</f>
        <v>40</v>
      </c>
      <c r="I2027" s="80">
        <f>STOCK[[#This Row],[Precio Venta Ideal (x1.5)]]</f>
        <v>36.375</v>
      </c>
      <c r="J2027" s="86">
        <v>3</v>
      </c>
      <c r="K2027" s="78">
        <f>SUMIFS(VENTAS[Cantidad],VENTAS[Código del producto Vendido],STOCK[[#This Row],[Code]])</f>
        <v>0</v>
      </c>
      <c r="L2027" s="78">
        <f>STOCK[[#This Row],[Entradas]]-STOCK[[#This Row],[Salidas]]</f>
        <v>3</v>
      </c>
      <c r="M2027" s="76">
        <f>STOCK[[#This Row],[Precio Final]]*10%</f>
        <v>4</v>
      </c>
      <c r="N2027" s="54">
        <v>0</v>
      </c>
      <c r="O2027" s="76">
        <v>0</v>
      </c>
      <c r="P2027" s="76">
        <v>18</v>
      </c>
      <c r="Q2027" s="76">
        <v>0</v>
      </c>
      <c r="R2027" s="78">
        <v>0</v>
      </c>
      <c r="S2027" s="76">
        <v>2.25</v>
      </c>
      <c r="T2027" s="76">
        <f>STOCK[[#This Row],[Costo Unitario (USD)]]+STOCK[[#This Row],[Costo Envío (USD)]]+STOCK[[#This Row],[Comisión 10%]]</f>
        <v>24.25</v>
      </c>
      <c r="U2027" s="53">
        <f>STOCK[[#This Row],[Costo total]]*1.5</f>
        <v>36.375</v>
      </c>
      <c r="V2027" s="53">
        <v>40</v>
      </c>
      <c r="W2027" s="76">
        <f>STOCK[[#This Row],[Precio Final]]-STOCK[[#This Row],[Costo total]]</f>
        <v>15.75</v>
      </c>
      <c r="X2027" s="76">
        <f>STOCK[[#This Row],[Ganancia Unitaria]]*STOCK[[#This Row],[Salidas]]</f>
        <v>0</v>
      </c>
      <c r="Y2027" s="76"/>
      <c r="Z2027" s="87"/>
      <c r="AA2027" s="54"/>
      <c r="AB2027" s="54"/>
      <c r="AC2027" s="76"/>
      <c r="AD2027" s="94"/>
    </row>
    <row r="2028" s="53" customFormat="1" ht="50" customHeight="1" spans="1:30">
      <c r="A2028" s="95" t="s">
        <v>3955</v>
      </c>
      <c r="B2028" s="83"/>
      <c r="D2028" s="84" t="s">
        <v>1226</v>
      </c>
      <c r="E2028" s="85" t="s">
        <v>3948</v>
      </c>
      <c r="F2028" s="95" t="s">
        <v>3956</v>
      </c>
      <c r="G2028" s="76"/>
      <c r="H2028" s="76">
        <f>STOCK[[#This Row],[Precio Final]]</f>
        <v>40</v>
      </c>
      <c r="I2028" s="80">
        <f>STOCK[[#This Row],[Precio Venta Ideal (x1.5)]]</f>
        <v>36.375</v>
      </c>
      <c r="J2028" s="86">
        <v>2</v>
      </c>
      <c r="K2028" s="78">
        <f>SUMIFS(VENTAS[Cantidad],VENTAS[Código del producto Vendido],STOCK[[#This Row],[Code]])</f>
        <v>0</v>
      </c>
      <c r="L2028" s="78">
        <f>STOCK[[#This Row],[Entradas]]-STOCK[[#This Row],[Salidas]]</f>
        <v>2</v>
      </c>
      <c r="M2028" s="76">
        <f>STOCK[[#This Row],[Precio Final]]*10%</f>
        <v>4</v>
      </c>
      <c r="N2028" s="54">
        <v>0</v>
      </c>
      <c r="O2028" s="76">
        <v>0</v>
      </c>
      <c r="P2028" s="76">
        <v>18</v>
      </c>
      <c r="Q2028" s="76">
        <v>0</v>
      </c>
      <c r="R2028" s="78">
        <v>0</v>
      </c>
      <c r="S2028" s="76">
        <v>2.25</v>
      </c>
      <c r="T2028" s="76">
        <f>STOCK[[#This Row],[Costo Unitario (USD)]]+STOCK[[#This Row],[Costo Envío (USD)]]+STOCK[[#This Row],[Comisión 10%]]</f>
        <v>24.25</v>
      </c>
      <c r="U2028" s="53">
        <f>STOCK[[#This Row],[Costo total]]*1.5</f>
        <v>36.375</v>
      </c>
      <c r="V2028" s="53">
        <v>40</v>
      </c>
      <c r="W2028" s="76">
        <f>STOCK[[#This Row],[Precio Final]]-STOCK[[#This Row],[Costo total]]</f>
        <v>15.75</v>
      </c>
      <c r="X2028" s="76">
        <f>STOCK[[#This Row],[Ganancia Unitaria]]*STOCK[[#This Row],[Salidas]]</f>
        <v>0</v>
      </c>
      <c r="Y2028" s="76"/>
      <c r="Z2028" s="87"/>
      <c r="AA2028" s="54"/>
      <c r="AB2028" s="54"/>
      <c r="AC2028" s="76"/>
      <c r="AD2028" s="94"/>
    </row>
    <row r="2029" s="53" customFormat="1" ht="50" customHeight="1" spans="1:30">
      <c r="A2029" s="95" t="s">
        <v>3957</v>
      </c>
      <c r="B2029" s="83"/>
      <c r="D2029" s="84" t="s">
        <v>1226</v>
      </c>
      <c r="E2029" s="114" t="s">
        <v>3958</v>
      </c>
      <c r="F2029" s="95" t="s">
        <v>3946</v>
      </c>
      <c r="G2029" s="76"/>
      <c r="H2029" s="76">
        <f>STOCK[[#This Row],[Precio Final]]</f>
        <v>30</v>
      </c>
      <c r="I2029" s="80">
        <f>STOCK[[#This Row],[Precio Venta Ideal (x1.5)]]</f>
        <v>20.625</v>
      </c>
      <c r="J2029" s="86">
        <v>2</v>
      </c>
      <c r="K2029" s="78">
        <f>SUMIFS(VENTAS[Cantidad],VENTAS[Código del producto Vendido],STOCK[[#This Row],[Code]])</f>
        <v>0</v>
      </c>
      <c r="L2029" s="78">
        <f>STOCK[[#This Row],[Entradas]]-STOCK[[#This Row],[Salidas]]</f>
        <v>2</v>
      </c>
      <c r="M2029" s="76">
        <f>STOCK[[#This Row],[Precio Final]]*10%</f>
        <v>3</v>
      </c>
      <c r="N2029" s="54">
        <v>0</v>
      </c>
      <c r="O2029" s="76">
        <v>0</v>
      </c>
      <c r="P2029" s="54">
        <v>8.5</v>
      </c>
      <c r="Q2029" s="76">
        <v>0</v>
      </c>
      <c r="R2029" s="78">
        <v>0</v>
      </c>
      <c r="S2029" s="76">
        <v>2.25</v>
      </c>
      <c r="T2029" s="76">
        <f>STOCK[[#This Row],[Costo Unitario (USD)]]+STOCK[[#This Row],[Costo Envío (USD)]]+STOCK[[#This Row],[Comisión 10%]]</f>
        <v>13.75</v>
      </c>
      <c r="U2029" s="53">
        <f>STOCK[[#This Row],[Costo total]]*1.5</f>
        <v>20.625</v>
      </c>
      <c r="V2029" s="53">
        <v>30</v>
      </c>
      <c r="W2029" s="76">
        <f>STOCK[[#This Row],[Precio Final]]-STOCK[[#This Row],[Costo total]]</f>
        <v>16.25</v>
      </c>
      <c r="X2029" s="76">
        <f>STOCK[[#This Row],[Ganancia Unitaria]]*STOCK[[#This Row],[Salidas]]</f>
        <v>0</v>
      </c>
      <c r="Y2029" s="76"/>
      <c r="Z2029" s="87"/>
      <c r="AA2029" s="54"/>
      <c r="AB2029" s="54"/>
      <c r="AC2029" s="76"/>
      <c r="AD2029" s="94"/>
    </row>
    <row r="2030" s="53" customFormat="1" ht="50" customHeight="1" spans="1:30">
      <c r="A2030" s="95" t="s">
        <v>3959</v>
      </c>
      <c r="B2030" s="112"/>
      <c r="C2030" s="54"/>
      <c r="D2030" s="84" t="s">
        <v>1226</v>
      </c>
      <c r="E2030" s="114" t="s">
        <v>3958</v>
      </c>
      <c r="F2030" s="115" t="s">
        <v>3950</v>
      </c>
      <c r="G2030" s="54"/>
      <c r="H2030" s="76">
        <f>STOCK[[#This Row],[Precio Final]]</f>
        <v>30</v>
      </c>
      <c r="I2030" s="80">
        <f>STOCK[[#This Row],[Precio Venta Ideal (x1.5)]]</f>
        <v>20.625</v>
      </c>
      <c r="J2030" s="118">
        <v>2</v>
      </c>
      <c r="K2030" s="78">
        <f>SUMIFS(VENTAS[Cantidad],VENTAS[Código del producto Vendido],STOCK[[#This Row],[Code]])</f>
        <v>0</v>
      </c>
      <c r="L2030" s="78">
        <f>STOCK[[#This Row],[Entradas]]-STOCK[[#This Row],[Salidas]]</f>
        <v>2</v>
      </c>
      <c r="M2030" s="76">
        <f>STOCK[[#This Row],[Precio Final]]*10%</f>
        <v>3</v>
      </c>
      <c r="N2030" s="54">
        <v>0</v>
      </c>
      <c r="O2030" s="76">
        <v>0</v>
      </c>
      <c r="P2030" s="54">
        <v>8.5</v>
      </c>
      <c r="Q2030" s="76">
        <v>0</v>
      </c>
      <c r="R2030" s="78">
        <v>0</v>
      </c>
      <c r="S2030" s="76">
        <v>2.25</v>
      </c>
      <c r="T2030" s="76">
        <f>STOCK[[#This Row],[Costo Unitario (USD)]]+STOCK[[#This Row],[Costo Envío (USD)]]+STOCK[[#This Row],[Comisión 10%]]</f>
        <v>13.75</v>
      </c>
      <c r="U2030" s="53">
        <f>STOCK[[#This Row],[Costo total]]*1.5</f>
        <v>20.625</v>
      </c>
      <c r="V2030" s="54">
        <v>30</v>
      </c>
      <c r="W2030" s="76">
        <f>STOCK[[#This Row],[Precio Final]]-STOCK[[#This Row],[Costo total]]</f>
        <v>16.25</v>
      </c>
      <c r="X2030" s="76">
        <f>STOCK[[#This Row],[Ganancia Unitaria]]*STOCK[[#This Row],[Salidas]]</f>
        <v>0</v>
      </c>
      <c r="Y2030" s="54"/>
      <c r="Z2030" s="119"/>
      <c r="AA2030" s="54"/>
      <c r="AB2030" s="54"/>
      <c r="AC2030" s="54"/>
      <c r="AD2030" s="94"/>
    </row>
    <row r="2031" s="53" customFormat="1" ht="50" customHeight="1" spans="1:30">
      <c r="A2031" s="95" t="s">
        <v>3960</v>
      </c>
      <c r="B2031" s="112"/>
      <c r="C2031" s="54"/>
      <c r="D2031" s="84" t="s">
        <v>1226</v>
      </c>
      <c r="E2031" s="114" t="s">
        <v>3958</v>
      </c>
      <c r="F2031" s="115" t="s">
        <v>3961</v>
      </c>
      <c r="G2031" s="54"/>
      <c r="H2031" s="76">
        <f>STOCK[[#This Row],[Precio Final]]</f>
        <v>30</v>
      </c>
      <c r="I2031" s="80">
        <f>STOCK[[#This Row],[Precio Venta Ideal (x1.5)]]</f>
        <v>20.625</v>
      </c>
      <c r="J2031" s="118">
        <v>3</v>
      </c>
      <c r="K2031" s="78">
        <f>SUMIFS(VENTAS[Cantidad],VENTAS[Código del producto Vendido],STOCK[[#This Row],[Code]])</f>
        <v>0</v>
      </c>
      <c r="L2031" s="78">
        <f>STOCK[[#This Row],[Entradas]]-STOCK[[#This Row],[Salidas]]</f>
        <v>3</v>
      </c>
      <c r="M2031" s="76">
        <f>STOCK[[#This Row],[Precio Final]]*10%</f>
        <v>3</v>
      </c>
      <c r="N2031" s="54">
        <v>0</v>
      </c>
      <c r="O2031" s="76">
        <v>0</v>
      </c>
      <c r="P2031" s="54">
        <v>8.5</v>
      </c>
      <c r="Q2031" s="76">
        <v>0</v>
      </c>
      <c r="R2031" s="78">
        <v>0</v>
      </c>
      <c r="S2031" s="76">
        <v>2.25</v>
      </c>
      <c r="T2031" s="76">
        <f>STOCK[[#This Row],[Costo Unitario (USD)]]+STOCK[[#This Row],[Costo Envío (USD)]]+STOCK[[#This Row],[Comisión 10%]]</f>
        <v>13.75</v>
      </c>
      <c r="U2031" s="53">
        <f>STOCK[[#This Row],[Costo total]]*1.5</f>
        <v>20.625</v>
      </c>
      <c r="V2031" s="54">
        <v>30</v>
      </c>
      <c r="W2031" s="76">
        <f>STOCK[[#This Row],[Precio Final]]-STOCK[[#This Row],[Costo total]]</f>
        <v>16.25</v>
      </c>
      <c r="X2031" s="76">
        <f>STOCK[[#This Row],[Ganancia Unitaria]]*STOCK[[#This Row],[Salidas]]</f>
        <v>0</v>
      </c>
      <c r="Y2031" s="54"/>
      <c r="Z2031" s="119"/>
      <c r="AA2031" s="54"/>
      <c r="AB2031" s="54"/>
      <c r="AC2031" s="54"/>
      <c r="AD2031" s="94"/>
    </row>
    <row r="2032" s="53" customFormat="1" ht="50" customHeight="1" spans="1:30">
      <c r="A2032" s="95" t="s">
        <v>3962</v>
      </c>
      <c r="B2032" s="112"/>
      <c r="C2032" s="54"/>
      <c r="D2032" s="84" t="s">
        <v>1226</v>
      </c>
      <c r="E2032" s="114" t="s">
        <v>3958</v>
      </c>
      <c r="F2032" s="115" t="s">
        <v>3954</v>
      </c>
      <c r="G2032" s="54"/>
      <c r="H2032" s="76">
        <f>STOCK[[#This Row],[Precio Final]]</f>
        <v>30</v>
      </c>
      <c r="I2032" s="80">
        <f>STOCK[[#This Row],[Precio Venta Ideal (x1.5)]]</f>
        <v>20.625</v>
      </c>
      <c r="J2032" s="118">
        <v>2</v>
      </c>
      <c r="K2032" s="78">
        <f>SUMIFS(VENTAS[Cantidad],VENTAS[Código del producto Vendido],STOCK[[#This Row],[Code]])</f>
        <v>0</v>
      </c>
      <c r="L2032" s="78">
        <f>STOCK[[#This Row],[Entradas]]-STOCK[[#This Row],[Salidas]]</f>
        <v>2</v>
      </c>
      <c r="M2032" s="76">
        <f>STOCK[[#This Row],[Precio Final]]*10%</f>
        <v>3</v>
      </c>
      <c r="N2032" s="54">
        <v>0</v>
      </c>
      <c r="O2032" s="76">
        <v>0</v>
      </c>
      <c r="P2032" s="54">
        <v>8.5</v>
      </c>
      <c r="Q2032" s="76">
        <v>0</v>
      </c>
      <c r="R2032" s="78">
        <v>0</v>
      </c>
      <c r="S2032" s="76">
        <v>2.25</v>
      </c>
      <c r="T2032" s="76">
        <f>STOCK[[#This Row],[Costo Unitario (USD)]]+STOCK[[#This Row],[Costo Envío (USD)]]+STOCK[[#This Row],[Comisión 10%]]</f>
        <v>13.75</v>
      </c>
      <c r="U2032" s="53">
        <f>STOCK[[#This Row],[Costo total]]*1.5</f>
        <v>20.625</v>
      </c>
      <c r="V2032" s="54">
        <v>30</v>
      </c>
      <c r="W2032" s="76">
        <f>STOCK[[#This Row],[Precio Final]]-STOCK[[#This Row],[Costo total]]</f>
        <v>16.25</v>
      </c>
      <c r="X2032" s="76">
        <f>STOCK[[#This Row],[Ganancia Unitaria]]*STOCK[[#This Row],[Salidas]]</f>
        <v>0</v>
      </c>
      <c r="Y2032" s="54"/>
      <c r="Z2032" s="119"/>
      <c r="AA2032" s="54"/>
      <c r="AB2032" s="54"/>
      <c r="AC2032" s="54"/>
      <c r="AD2032" s="94"/>
    </row>
    <row r="2033" s="53" customFormat="1" ht="50" customHeight="1" spans="1:30">
      <c r="A2033" s="95" t="s">
        <v>3963</v>
      </c>
      <c r="B2033" s="112"/>
      <c r="C2033" s="54"/>
      <c r="D2033" s="84" t="s">
        <v>1226</v>
      </c>
      <c r="E2033" s="114" t="s">
        <v>3958</v>
      </c>
      <c r="F2033" s="115" t="s">
        <v>3956</v>
      </c>
      <c r="G2033" s="54"/>
      <c r="H2033" s="76">
        <f>STOCK[[#This Row],[Precio Final]]</f>
        <v>30</v>
      </c>
      <c r="I2033" s="80">
        <f>STOCK[[#This Row],[Precio Venta Ideal (x1.5)]]</f>
        <v>20.625</v>
      </c>
      <c r="J2033" s="118">
        <v>2</v>
      </c>
      <c r="K2033" s="78">
        <f>SUMIFS(VENTAS[Cantidad],VENTAS[Código del producto Vendido],STOCK[[#This Row],[Code]])</f>
        <v>0</v>
      </c>
      <c r="L2033" s="78">
        <f>STOCK[[#This Row],[Entradas]]-STOCK[[#This Row],[Salidas]]</f>
        <v>2</v>
      </c>
      <c r="M2033" s="76">
        <f>STOCK[[#This Row],[Precio Final]]*10%</f>
        <v>3</v>
      </c>
      <c r="N2033" s="54">
        <v>0</v>
      </c>
      <c r="O2033" s="76">
        <v>0</v>
      </c>
      <c r="P2033" s="54">
        <v>8.5</v>
      </c>
      <c r="Q2033" s="76">
        <v>0</v>
      </c>
      <c r="R2033" s="78">
        <v>0</v>
      </c>
      <c r="S2033" s="76">
        <v>2.25</v>
      </c>
      <c r="T2033" s="76">
        <f>STOCK[[#This Row],[Costo Unitario (USD)]]+STOCK[[#This Row],[Costo Envío (USD)]]+STOCK[[#This Row],[Comisión 10%]]</f>
        <v>13.75</v>
      </c>
      <c r="U2033" s="53">
        <f>STOCK[[#This Row],[Costo total]]*1.5</f>
        <v>20.625</v>
      </c>
      <c r="V2033" s="54">
        <v>30</v>
      </c>
      <c r="W2033" s="76">
        <f>STOCK[[#This Row],[Precio Final]]-STOCK[[#This Row],[Costo total]]</f>
        <v>16.25</v>
      </c>
      <c r="X2033" s="76">
        <f>STOCK[[#This Row],[Ganancia Unitaria]]*STOCK[[#This Row],[Salidas]]</f>
        <v>0</v>
      </c>
      <c r="Y2033" s="54"/>
      <c r="Z2033" s="119"/>
      <c r="AA2033" s="54"/>
      <c r="AB2033" s="54"/>
      <c r="AC2033" s="54"/>
      <c r="AD2033" s="94"/>
    </row>
    <row r="2034" s="53" customFormat="1" ht="50" customHeight="1" spans="1:30">
      <c r="A2034" s="95" t="s">
        <v>3964</v>
      </c>
      <c r="B2034" s="112"/>
      <c r="C2034" s="54"/>
      <c r="D2034" s="84" t="s">
        <v>1226</v>
      </c>
      <c r="E2034" s="114" t="s">
        <v>3965</v>
      </c>
      <c r="F2034" s="115" t="s">
        <v>3950</v>
      </c>
      <c r="G2034" s="54"/>
      <c r="H2034" s="76">
        <f>STOCK[[#This Row],[Precio Final]]</f>
        <v>30</v>
      </c>
      <c r="I2034" s="80">
        <f>STOCK[[#This Row],[Precio Venta Ideal (x1.5)]]</f>
        <v>20.625</v>
      </c>
      <c r="J2034" s="118">
        <v>2</v>
      </c>
      <c r="K2034" s="78">
        <f>SUMIFS(VENTAS[Cantidad],VENTAS[Código del producto Vendido],STOCK[[#This Row],[Code]])</f>
        <v>0</v>
      </c>
      <c r="L2034" s="78">
        <f>STOCK[[#This Row],[Entradas]]-STOCK[[#This Row],[Salidas]]</f>
        <v>2</v>
      </c>
      <c r="M2034" s="76">
        <f>STOCK[[#This Row],[Precio Final]]*10%</f>
        <v>3</v>
      </c>
      <c r="N2034" s="54">
        <v>0</v>
      </c>
      <c r="O2034" s="76">
        <v>0</v>
      </c>
      <c r="P2034" s="54">
        <v>8.5</v>
      </c>
      <c r="Q2034" s="76">
        <v>0</v>
      </c>
      <c r="R2034" s="78">
        <v>0</v>
      </c>
      <c r="S2034" s="76">
        <v>2.25</v>
      </c>
      <c r="T2034" s="76">
        <f>STOCK[[#This Row],[Costo Unitario (USD)]]+STOCK[[#This Row],[Costo Envío (USD)]]+STOCK[[#This Row],[Comisión 10%]]</f>
        <v>13.75</v>
      </c>
      <c r="U2034" s="53">
        <f>STOCK[[#This Row],[Costo total]]*1.5</f>
        <v>20.625</v>
      </c>
      <c r="V2034" s="54">
        <v>30</v>
      </c>
      <c r="W2034" s="76">
        <f>STOCK[[#This Row],[Precio Final]]-STOCK[[#This Row],[Costo total]]</f>
        <v>16.25</v>
      </c>
      <c r="X2034" s="76">
        <f>STOCK[[#This Row],[Ganancia Unitaria]]*STOCK[[#This Row],[Salidas]]</f>
        <v>0</v>
      </c>
      <c r="Y2034" s="54"/>
      <c r="Z2034" s="119"/>
      <c r="AA2034" s="54"/>
      <c r="AB2034" s="54"/>
      <c r="AC2034" s="54"/>
      <c r="AD2034" s="94"/>
    </row>
    <row r="2035" s="53" customFormat="1" ht="50" customHeight="1" spans="1:30">
      <c r="A2035" s="95" t="s">
        <v>3966</v>
      </c>
      <c r="B2035" s="112"/>
      <c r="C2035" s="54"/>
      <c r="D2035" s="84" t="s">
        <v>1226</v>
      </c>
      <c r="E2035" s="114" t="s">
        <v>3965</v>
      </c>
      <c r="F2035" s="115" t="s">
        <v>3961</v>
      </c>
      <c r="G2035" s="54"/>
      <c r="H2035" s="76">
        <f>STOCK[[#This Row],[Precio Final]]</f>
        <v>30</v>
      </c>
      <c r="I2035" s="80">
        <f>STOCK[[#This Row],[Precio Venta Ideal (x1.5)]]</f>
        <v>20.625</v>
      </c>
      <c r="J2035" s="118">
        <v>3</v>
      </c>
      <c r="K2035" s="78">
        <f>SUMIFS(VENTAS[Cantidad],VENTAS[Código del producto Vendido],STOCK[[#This Row],[Code]])</f>
        <v>0</v>
      </c>
      <c r="L2035" s="78">
        <f>STOCK[[#This Row],[Entradas]]-STOCK[[#This Row],[Salidas]]</f>
        <v>3</v>
      </c>
      <c r="M2035" s="76">
        <f>STOCK[[#This Row],[Precio Final]]*10%</f>
        <v>3</v>
      </c>
      <c r="N2035" s="54">
        <v>0</v>
      </c>
      <c r="O2035" s="76">
        <v>0</v>
      </c>
      <c r="P2035" s="54">
        <v>8.5</v>
      </c>
      <c r="Q2035" s="76">
        <v>0</v>
      </c>
      <c r="R2035" s="78">
        <v>0</v>
      </c>
      <c r="S2035" s="76">
        <v>2.25</v>
      </c>
      <c r="T2035" s="76">
        <f>STOCK[[#This Row],[Costo Unitario (USD)]]+STOCK[[#This Row],[Costo Envío (USD)]]+STOCK[[#This Row],[Comisión 10%]]</f>
        <v>13.75</v>
      </c>
      <c r="U2035" s="53">
        <f>STOCK[[#This Row],[Costo total]]*1.5</f>
        <v>20.625</v>
      </c>
      <c r="V2035" s="54">
        <v>30</v>
      </c>
      <c r="W2035" s="76">
        <f>STOCK[[#This Row],[Precio Final]]-STOCK[[#This Row],[Costo total]]</f>
        <v>16.25</v>
      </c>
      <c r="X2035" s="76">
        <f>STOCK[[#This Row],[Ganancia Unitaria]]*STOCK[[#This Row],[Salidas]]</f>
        <v>0</v>
      </c>
      <c r="Y2035" s="54"/>
      <c r="Z2035" s="119"/>
      <c r="AA2035" s="54"/>
      <c r="AB2035" s="54"/>
      <c r="AC2035" s="54"/>
      <c r="AD2035" s="94"/>
    </row>
    <row r="2036" s="53" customFormat="1" ht="50" customHeight="1" spans="1:30">
      <c r="A2036" s="95" t="s">
        <v>3967</v>
      </c>
      <c r="B2036" s="112"/>
      <c r="C2036" s="54"/>
      <c r="D2036" s="84" t="s">
        <v>1226</v>
      </c>
      <c r="E2036" s="116" t="s">
        <v>3968</v>
      </c>
      <c r="F2036" s="115" t="s">
        <v>3952</v>
      </c>
      <c r="G2036" s="54"/>
      <c r="H2036" s="76">
        <f>STOCK[[#This Row],[Precio Final]]</f>
        <v>40</v>
      </c>
      <c r="I2036" s="80">
        <f>STOCK[[#This Row],[Precio Venta Ideal (x1.5)]]</f>
        <v>26.625</v>
      </c>
      <c r="J2036" s="118">
        <v>3</v>
      </c>
      <c r="K2036" s="78">
        <f>SUMIFS(VENTAS[Cantidad],VENTAS[Código del producto Vendido],STOCK[[#This Row],[Code]])</f>
        <v>0</v>
      </c>
      <c r="L2036" s="78">
        <f>STOCK[[#This Row],[Entradas]]-STOCK[[#This Row],[Salidas]]</f>
        <v>3</v>
      </c>
      <c r="M2036" s="76">
        <f>STOCK[[#This Row],[Precio Final]]*10%</f>
        <v>4</v>
      </c>
      <c r="N2036" s="54">
        <v>0</v>
      </c>
      <c r="O2036" s="76">
        <v>0</v>
      </c>
      <c r="P2036" s="54">
        <v>11.5</v>
      </c>
      <c r="Q2036" s="76">
        <v>0</v>
      </c>
      <c r="R2036" s="78">
        <v>0</v>
      </c>
      <c r="S2036" s="76">
        <v>2.25</v>
      </c>
      <c r="T2036" s="76">
        <f>STOCK[[#This Row],[Costo Unitario (USD)]]+STOCK[[#This Row],[Costo Envío (USD)]]+STOCK[[#This Row],[Comisión 10%]]</f>
        <v>17.75</v>
      </c>
      <c r="U2036" s="53">
        <f>STOCK[[#This Row],[Costo total]]*1.5</f>
        <v>26.625</v>
      </c>
      <c r="V2036" s="54">
        <v>40</v>
      </c>
      <c r="W2036" s="76">
        <f>STOCK[[#This Row],[Precio Final]]-STOCK[[#This Row],[Costo total]]</f>
        <v>22.25</v>
      </c>
      <c r="X2036" s="76">
        <f>STOCK[[#This Row],[Ganancia Unitaria]]*STOCK[[#This Row],[Salidas]]</f>
        <v>0</v>
      </c>
      <c r="Y2036" s="54"/>
      <c r="Z2036" s="119"/>
      <c r="AA2036" s="54"/>
      <c r="AB2036" s="54"/>
      <c r="AC2036" s="54"/>
      <c r="AD2036" s="94"/>
    </row>
    <row r="2037" s="53" customFormat="1" ht="50" customHeight="1" spans="1:30">
      <c r="A2037" s="95" t="s">
        <v>3969</v>
      </c>
      <c r="B2037" s="112"/>
      <c r="C2037" s="54"/>
      <c r="D2037" s="84" t="s">
        <v>1226</v>
      </c>
      <c r="E2037" s="116" t="s">
        <v>3968</v>
      </c>
      <c r="F2037" s="115" t="s">
        <v>3950</v>
      </c>
      <c r="G2037" s="54"/>
      <c r="H2037" s="76">
        <f>STOCK[[#This Row],[Precio Final]]</f>
        <v>40</v>
      </c>
      <c r="I2037" s="80">
        <f>STOCK[[#This Row],[Precio Venta Ideal (x1.5)]]</f>
        <v>26.625</v>
      </c>
      <c r="J2037" s="118">
        <v>3</v>
      </c>
      <c r="K2037" s="78">
        <f>SUMIFS(VENTAS[Cantidad],VENTAS[Código del producto Vendido],STOCK[[#This Row],[Code]])</f>
        <v>0</v>
      </c>
      <c r="L2037" s="78">
        <f>STOCK[[#This Row],[Entradas]]-STOCK[[#This Row],[Salidas]]</f>
        <v>3</v>
      </c>
      <c r="M2037" s="76">
        <f>STOCK[[#This Row],[Precio Final]]*10%</f>
        <v>4</v>
      </c>
      <c r="N2037" s="54">
        <v>0</v>
      </c>
      <c r="O2037" s="76">
        <v>0</v>
      </c>
      <c r="P2037" s="54">
        <v>11.5</v>
      </c>
      <c r="Q2037" s="76">
        <v>0</v>
      </c>
      <c r="R2037" s="78">
        <v>0</v>
      </c>
      <c r="S2037" s="76">
        <v>2.25</v>
      </c>
      <c r="T2037" s="76">
        <f>STOCK[[#This Row],[Costo Unitario (USD)]]+STOCK[[#This Row],[Costo Envío (USD)]]+STOCK[[#This Row],[Comisión 10%]]</f>
        <v>17.75</v>
      </c>
      <c r="U2037" s="53">
        <f>STOCK[[#This Row],[Costo total]]*1.5</f>
        <v>26.625</v>
      </c>
      <c r="V2037" s="54">
        <v>40</v>
      </c>
      <c r="W2037" s="76">
        <f>STOCK[[#This Row],[Precio Final]]-STOCK[[#This Row],[Costo total]]</f>
        <v>22.25</v>
      </c>
      <c r="X2037" s="76">
        <f>STOCK[[#This Row],[Ganancia Unitaria]]*STOCK[[#This Row],[Salidas]]</f>
        <v>0</v>
      </c>
      <c r="Y2037" s="54"/>
      <c r="Z2037" s="119"/>
      <c r="AA2037" s="54"/>
      <c r="AB2037" s="54"/>
      <c r="AC2037" s="54"/>
      <c r="AD2037" s="94"/>
    </row>
    <row r="2038" s="53" customFormat="1" ht="50" customHeight="1" spans="1:30">
      <c r="A2038" s="95" t="s">
        <v>3970</v>
      </c>
      <c r="B2038" s="112"/>
      <c r="C2038" s="54"/>
      <c r="D2038" s="84" t="s">
        <v>1226</v>
      </c>
      <c r="E2038" s="117" t="s">
        <v>3971</v>
      </c>
      <c r="F2038" s="115" t="s">
        <v>3946</v>
      </c>
      <c r="G2038" s="54"/>
      <c r="H2038" s="76">
        <f>STOCK[[#This Row],[Precio Final]]</f>
        <v>35</v>
      </c>
      <c r="I2038" s="80">
        <f>STOCK[[#This Row],[Precio Venta Ideal (x1.5)]]</f>
        <v>22.875</v>
      </c>
      <c r="J2038" s="118">
        <v>3</v>
      </c>
      <c r="K2038" s="78">
        <f>SUMIFS(VENTAS[Cantidad],VENTAS[Código del producto Vendido],STOCK[[#This Row],[Code]])</f>
        <v>0</v>
      </c>
      <c r="L2038" s="78">
        <f>STOCK[[#This Row],[Entradas]]-STOCK[[#This Row],[Salidas]]</f>
        <v>3</v>
      </c>
      <c r="M2038" s="76">
        <f>STOCK[[#This Row],[Precio Final]]*10%</f>
        <v>3.5</v>
      </c>
      <c r="N2038" s="54">
        <v>0</v>
      </c>
      <c r="O2038" s="76">
        <v>0</v>
      </c>
      <c r="P2038" s="54">
        <v>9.5</v>
      </c>
      <c r="Q2038" s="76">
        <v>0</v>
      </c>
      <c r="R2038" s="78">
        <v>0</v>
      </c>
      <c r="S2038" s="76">
        <v>2.25</v>
      </c>
      <c r="T2038" s="76">
        <f>STOCK[[#This Row],[Costo Unitario (USD)]]+STOCK[[#This Row],[Costo Envío (USD)]]+STOCK[[#This Row],[Comisión 10%]]</f>
        <v>15.25</v>
      </c>
      <c r="U2038" s="53">
        <f>STOCK[[#This Row],[Costo total]]*1.5</f>
        <v>22.875</v>
      </c>
      <c r="V2038" s="54">
        <v>35</v>
      </c>
      <c r="W2038" s="76">
        <f>STOCK[[#This Row],[Precio Final]]-STOCK[[#This Row],[Costo total]]</f>
        <v>19.75</v>
      </c>
      <c r="X2038" s="76">
        <f>STOCK[[#This Row],[Ganancia Unitaria]]*STOCK[[#This Row],[Salidas]]</f>
        <v>0</v>
      </c>
      <c r="Y2038" s="54"/>
      <c r="Z2038" s="119"/>
      <c r="AA2038" s="54"/>
      <c r="AB2038" s="54"/>
      <c r="AC2038" s="54"/>
      <c r="AD2038" s="94"/>
    </row>
    <row r="2039" s="53" customFormat="1" ht="50" customHeight="1" spans="1:30">
      <c r="A2039" s="95" t="s">
        <v>3972</v>
      </c>
      <c r="B2039" s="112"/>
      <c r="C2039" s="54"/>
      <c r="D2039" s="84" t="s">
        <v>1226</v>
      </c>
      <c r="E2039" s="117" t="s">
        <v>3971</v>
      </c>
      <c r="F2039" s="115" t="s">
        <v>3950</v>
      </c>
      <c r="G2039" s="54"/>
      <c r="H2039" s="76">
        <f>STOCK[[#This Row],[Precio Final]]</f>
        <v>35</v>
      </c>
      <c r="I2039" s="80">
        <f>STOCK[[#This Row],[Precio Venta Ideal (x1.5)]]</f>
        <v>22.875</v>
      </c>
      <c r="J2039" s="118">
        <v>3</v>
      </c>
      <c r="K2039" s="78">
        <f>SUMIFS(VENTAS[Cantidad],VENTAS[Código del producto Vendido],STOCK[[#This Row],[Code]])</f>
        <v>0</v>
      </c>
      <c r="L2039" s="78">
        <f>STOCK[[#This Row],[Entradas]]-STOCK[[#This Row],[Salidas]]</f>
        <v>3</v>
      </c>
      <c r="M2039" s="76">
        <f>STOCK[[#This Row],[Precio Final]]*10%</f>
        <v>3.5</v>
      </c>
      <c r="N2039" s="54">
        <v>0</v>
      </c>
      <c r="O2039" s="76">
        <v>0</v>
      </c>
      <c r="P2039" s="54">
        <v>9.5</v>
      </c>
      <c r="Q2039" s="76">
        <v>0</v>
      </c>
      <c r="R2039" s="78">
        <v>0</v>
      </c>
      <c r="S2039" s="76">
        <v>2.25</v>
      </c>
      <c r="T2039" s="76">
        <f>STOCK[[#This Row],[Costo Unitario (USD)]]+STOCK[[#This Row],[Costo Envío (USD)]]+STOCK[[#This Row],[Comisión 10%]]</f>
        <v>15.25</v>
      </c>
      <c r="U2039" s="53">
        <f>STOCK[[#This Row],[Costo total]]*1.5</f>
        <v>22.875</v>
      </c>
      <c r="V2039" s="54">
        <v>35</v>
      </c>
      <c r="W2039" s="76">
        <f>STOCK[[#This Row],[Precio Final]]-STOCK[[#This Row],[Costo total]]</f>
        <v>19.75</v>
      </c>
      <c r="X2039" s="76">
        <f>STOCK[[#This Row],[Ganancia Unitaria]]*STOCK[[#This Row],[Salidas]]</f>
        <v>0</v>
      </c>
      <c r="Y2039" s="54"/>
      <c r="Z2039" s="119"/>
      <c r="AA2039" s="54"/>
      <c r="AB2039" s="54"/>
      <c r="AC2039" s="54"/>
      <c r="AD2039" s="94"/>
    </row>
    <row r="2040" s="53" customFormat="1" ht="50" customHeight="1" spans="1:30">
      <c r="A2040" s="95" t="s">
        <v>3973</v>
      </c>
      <c r="B2040" s="112"/>
      <c r="C2040" s="54"/>
      <c r="D2040" s="84" t="s">
        <v>1226</v>
      </c>
      <c r="E2040" s="117" t="s">
        <v>3971</v>
      </c>
      <c r="F2040" s="115" t="s">
        <v>3961</v>
      </c>
      <c r="G2040" s="54"/>
      <c r="H2040" s="76">
        <f>STOCK[[#This Row],[Precio Final]]</f>
        <v>35</v>
      </c>
      <c r="I2040" s="80">
        <f>STOCK[[#This Row],[Precio Venta Ideal (x1.5)]]</f>
        <v>22.875</v>
      </c>
      <c r="J2040" s="118">
        <v>3</v>
      </c>
      <c r="K2040" s="78">
        <f>SUMIFS(VENTAS[Cantidad],VENTAS[Código del producto Vendido],STOCK[[#This Row],[Code]])</f>
        <v>0</v>
      </c>
      <c r="L2040" s="78">
        <f>STOCK[[#This Row],[Entradas]]-STOCK[[#This Row],[Salidas]]</f>
        <v>3</v>
      </c>
      <c r="M2040" s="76">
        <f>STOCK[[#This Row],[Precio Final]]*10%</f>
        <v>3.5</v>
      </c>
      <c r="N2040" s="54">
        <v>0</v>
      </c>
      <c r="O2040" s="76">
        <v>0</v>
      </c>
      <c r="P2040" s="54">
        <v>9.5</v>
      </c>
      <c r="Q2040" s="76">
        <v>0</v>
      </c>
      <c r="R2040" s="78">
        <v>0</v>
      </c>
      <c r="S2040" s="76">
        <v>2.25</v>
      </c>
      <c r="T2040" s="76">
        <f>STOCK[[#This Row],[Costo Unitario (USD)]]+STOCK[[#This Row],[Costo Envío (USD)]]+STOCK[[#This Row],[Comisión 10%]]</f>
        <v>15.25</v>
      </c>
      <c r="U2040" s="53">
        <f>STOCK[[#This Row],[Costo total]]*1.5</f>
        <v>22.875</v>
      </c>
      <c r="V2040" s="54">
        <v>35</v>
      </c>
      <c r="W2040" s="76">
        <f>STOCK[[#This Row],[Precio Final]]-STOCK[[#This Row],[Costo total]]</f>
        <v>19.75</v>
      </c>
      <c r="X2040" s="76">
        <f>STOCK[[#This Row],[Ganancia Unitaria]]*STOCK[[#This Row],[Salidas]]</f>
        <v>0</v>
      </c>
      <c r="Y2040" s="54"/>
      <c r="Z2040" s="119"/>
      <c r="AA2040" s="54"/>
      <c r="AB2040" s="54"/>
      <c r="AC2040" s="54"/>
      <c r="AD2040" s="94"/>
    </row>
    <row r="2041" s="53" customFormat="1" ht="50" customHeight="1" spans="1:30">
      <c r="A2041" s="95" t="s">
        <v>3974</v>
      </c>
      <c r="B2041" s="112"/>
      <c r="C2041" s="54"/>
      <c r="D2041" s="84" t="s">
        <v>1226</v>
      </c>
      <c r="E2041" s="117" t="s">
        <v>3971</v>
      </c>
      <c r="F2041" s="115" t="s">
        <v>3954</v>
      </c>
      <c r="G2041" s="54"/>
      <c r="H2041" s="76">
        <f>STOCK[[#This Row],[Precio Final]]</f>
        <v>35</v>
      </c>
      <c r="I2041" s="80">
        <f>STOCK[[#This Row],[Precio Venta Ideal (x1.5)]]</f>
        <v>22.875</v>
      </c>
      <c r="J2041" s="118">
        <v>3</v>
      </c>
      <c r="K2041" s="78">
        <f>SUMIFS(VENTAS[Cantidad],VENTAS[Código del producto Vendido],STOCK[[#This Row],[Code]])</f>
        <v>0</v>
      </c>
      <c r="L2041" s="78">
        <f>STOCK[[#This Row],[Entradas]]-STOCK[[#This Row],[Salidas]]</f>
        <v>3</v>
      </c>
      <c r="M2041" s="76">
        <f>STOCK[[#This Row],[Precio Final]]*10%</f>
        <v>3.5</v>
      </c>
      <c r="N2041" s="54">
        <v>0</v>
      </c>
      <c r="O2041" s="76">
        <v>0</v>
      </c>
      <c r="P2041" s="54">
        <v>9.5</v>
      </c>
      <c r="Q2041" s="76">
        <v>0</v>
      </c>
      <c r="R2041" s="78">
        <v>0</v>
      </c>
      <c r="S2041" s="76">
        <v>2.25</v>
      </c>
      <c r="T2041" s="76">
        <f>STOCK[[#This Row],[Costo Unitario (USD)]]+STOCK[[#This Row],[Costo Envío (USD)]]+STOCK[[#This Row],[Comisión 10%]]</f>
        <v>15.25</v>
      </c>
      <c r="U2041" s="53">
        <f>STOCK[[#This Row],[Costo total]]*1.5</f>
        <v>22.875</v>
      </c>
      <c r="V2041" s="54">
        <v>35</v>
      </c>
      <c r="W2041" s="76">
        <f>STOCK[[#This Row],[Precio Final]]-STOCK[[#This Row],[Costo total]]</f>
        <v>19.75</v>
      </c>
      <c r="X2041" s="76">
        <f>STOCK[[#This Row],[Ganancia Unitaria]]*STOCK[[#This Row],[Salidas]]</f>
        <v>0</v>
      </c>
      <c r="Y2041" s="54"/>
      <c r="Z2041" s="119"/>
      <c r="AA2041" s="54"/>
      <c r="AB2041" s="54"/>
      <c r="AC2041" s="54"/>
      <c r="AD2041" s="94"/>
    </row>
    <row r="2042" s="53" customFormat="1" ht="50" customHeight="1" spans="1:30">
      <c r="A2042" s="95" t="s">
        <v>3975</v>
      </c>
      <c r="B2042" s="112"/>
      <c r="C2042" s="54"/>
      <c r="D2042" s="113" t="s">
        <v>174</v>
      </c>
      <c r="E2042" s="117" t="s">
        <v>3976</v>
      </c>
      <c r="F2042" s="115" t="s">
        <v>62</v>
      </c>
      <c r="G2042" s="54"/>
      <c r="H2042" s="76">
        <f>STOCK[[#This Row],[Precio Final]]</f>
        <v>12</v>
      </c>
      <c r="I2042" s="80">
        <f>STOCK[[#This Row],[Precio Venta Ideal (x1.5)]]</f>
        <v>12.555</v>
      </c>
      <c r="J2042" s="118">
        <v>3</v>
      </c>
      <c r="K2042" s="78">
        <f>SUMIFS(VENTAS[Cantidad],VENTAS[Código del producto Vendido],STOCK[[#This Row],[Code]])</f>
        <v>0</v>
      </c>
      <c r="L2042" s="78">
        <f>STOCK[[#This Row],[Entradas]]-STOCK[[#This Row],[Salidas]]</f>
        <v>3</v>
      </c>
      <c r="M2042" s="76">
        <f>STOCK[[#This Row],[Precio Final]]*10%</f>
        <v>1.2</v>
      </c>
      <c r="N2042" s="54">
        <v>0</v>
      </c>
      <c r="O2042" s="76">
        <v>0</v>
      </c>
      <c r="P2042" s="54">
        <v>4.92</v>
      </c>
      <c r="Q2042" s="76">
        <v>0</v>
      </c>
      <c r="R2042" s="78">
        <v>0</v>
      </c>
      <c r="S2042" s="76">
        <v>2.25</v>
      </c>
      <c r="T2042" s="76">
        <f>STOCK[[#This Row],[Costo Unitario (USD)]]+STOCK[[#This Row],[Costo Envío (USD)]]+STOCK[[#This Row],[Comisión 10%]]</f>
        <v>8.37</v>
      </c>
      <c r="U2042" s="53">
        <f>STOCK[[#This Row],[Costo total]]*1.5</f>
        <v>12.555</v>
      </c>
      <c r="V2042" s="54">
        <v>12</v>
      </c>
      <c r="W2042" s="76">
        <f>STOCK[[#This Row],[Precio Final]]-STOCK[[#This Row],[Costo total]]</f>
        <v>3.63</v>
      </c>
      <c r="X2042" s="76">
        <f>STOCK[[#This Row],[Ganancia Unitaria]]*STOCK[[#This Row],[Salidas]]</f>
        <v>0</v>
      </c>
      <c r="Y2042" s="54"/>
      <c r="Z2042" s="119"/>
      <c r="AA2042" s="54"/>
      <c r="AB2042" s="54"/>
      <c r="AC2042" s="54"/>
      <c r="AD2042" s="94"/>
    </row>
    <row r="2043" s="53" customFormat="1" ht="50" customHeight="1" spans="1:30">
      <c r="A2043" s="95" t="s">
        <v>3977</v>
      </c>
      <c r="B2043" s="112"/>
      <c r="C2043" s="54"/>
      <c r="D2043" s="113" t="s">
        <v>174</v>
      </c>
      <c r="E2043" s="117" t="s">
        <v>3976</v>
      </c>
      <c r="F2043" s="115" t="s">
        <v>49</v>
      </c>
      <c r="G2043" s="54"/>
      <c r="H2043" s="76">
        <f>STOCK[[#This Row],[Precio Final]]</f>
        <v>12</v>
      </c>
      <c r="I2043" s="80">
        <f>STOCK[[#This Row],[Precio Venta Ideal (x1.5)]]</f>
        <v>12.555</v>
      </c>
      <c r="J2043" s="118">
        <v>3</v>
      </c>
      <c r="K2043" s="78">
        <f>SUMIFS(VENTAS[Cantidad],VENTAS[Código del producto Vendido],STOCK[[#This Row],[Code]])</f>
        <v>0</v>
      </c>
      <c r="L2043" s="78">
        <f>STOCK[[#This Row],[Entradas]]-STOCK[[#This Row],[Salidas]]</f>
        <v>3</v>
      </c>
      <c r="M2043" s="76">
        <f>STOCK[[#This Row],[Precio Final]]*10%</f>
        <v>1.2</v>
      </c>
      <c r="N2043" s="54">
        <v>0</v>
      </c>
      <c r="O2043" s="76">
        <v>0</v>
      </c>
      <c r="P2043" s="54">
        <v>4.92</v>
      </c>
      <c r="Q2043" s="76">
        <v>0</v>
      </c>
      <c r="R2043" s="78">
        <v>0</v>
      </c>
      <c r="S2043" s="76">
        <v>2.25</v>
      </c>
      <c r="T2043" s="76">
        <f>STOCK[[#This Row],[Costo Unitario (USD)]]+STOCK[[#This Row],[Costo Envío (USD)]]+STOCK[[#This Row],[Comisión 10%]]</f>
        <v>8.37</v>
      </c>
      <c r="U2043" s="53">
        <f>STOCK[[#This Row],[Costo total]]*1.5</f>
        <v>12.555</v>
      </c>
      <c r="V2043" s="54">
        <v>12</v>
      </c>
      <c r="W2043" s="76">
        <f>STOCK[[#This Row],[Precio Final]]-STOCK[[#This Row],[Costo total]]</f>
        <v>3.63</v>
      </c>
      <c r="X2043" s="76">
        <f>STOCK[[#This Row],[Ganancia Unitaria]]*STOCK[[#This Row],[Salidas]]</f>
        <v>0</v>
      </c>
      <c r="Y2043" s="54"/>
      <c r="Z2043" s="119"/>
      <c r="AA2043" s="54"/>
      <c r="AB2043" s="54"/>
      <c r="AC2043" s="54"/>
      <c r="AD2043" s="94"/>
    </row>
    <row r="2044" s="53" customFormat="1" ht="50" customHeight="1" spans="1:30">
      <c r="A2044" s="95" t="s">
        <v>3978</v>
      </c>
      <c r="B2044" s="112"/>
      <c r="C2044" s="54"/>
      <c r="D2044" s="113" t="s">
        <v>174</v>
      </c>
      <c r="E2044" s="117" t="s">
        <v>3976</v>
      </c>
      <c r="F2044" s="115" t="s">
        <v>46</v>
      </c>
      <c r="G2044" s="54"/>
      <c r="H2044" s="76">
        <f>STOCK[[#This Row],[Precio Final]]</f>
        <v>12</v>
      </c>
      <c r="I2044" s="80">
        <f>STOCK[[#This Row],[Precio Venta Ideal (x1.5)]]</f>
        <v>12.555</v>
      </c>
      <c r="J2044" s="118">
        <v>3</v>
      </c>
      <c r="K2044" s="78">
        <f>SUMIFS(VENTAS[Cantidad],VENTAS[Código del producto Vendido],STOCK[[#This Row],[Code]])</f>
        <v>0</v>
      </c>
      <c r="L2044" s="78">
        <f>STOCK[[#This Row],[Entradas]]-STOCK[[#This Row],[Salidas]]</f>
        <v>3</v>
      </c>
      <c r="M2044" s="76">
        <f>STOCK[[#This Row],[Precio Final]]*10%</f>
        <v>1.2</v>
      </c>
      <c r="N2044" s="54">
        <v>0</v>
      </c>
      <c r="O2044" s="76">
        <v>0</v>
      </c>
      <c r="P2044" s="54">
        <v>4.92</v>
      </c>
      <c r="Q2044" s="76">
        <v>0</v>
      </c>
      <c r="R2044" s="78">
        <v>0</v>
      </c>
      <c r="S2044" s="76">
        <v>2.25</v>
      </c>
      <c r="T2044" s="76">
        <f>STOCK[[#This Row],[Costo Unitario (USD)]]+STOCK[[#This Row],[Costo Envío (USD)]]+STOCK[[#This Row],[Comisión 10%]]</f>
        <v>8.37</v>
      </c>
      <c r="U2044" s="53">
        <f>STOCK[[#This Row],[Costo total]]*1.5</f>
        <v>12.555</v>
      </c>
      <c r="V2044" s="54">
        <v>12</v>
      </c>
      <c r="W2044" s="76">
        <f>STOCK[[#This Row],[Precio Final]]-STOCK[[#This Row],[Costo total]]</f>
        <v>3.63</v>
      </c>
      <c r="X2044" s="76">
        <f>STOCK[[#This Row],[Ganancia Unitaria]]*STOCK[[#This Row],[Salidas]]</f>
        <v>0</v>
      </c>
      <c r="Y2044" s="54"/>
      <c r="Z2044" s="119"/>
      <c r="AA2044" s="54"/>
      <c r="AB2044" s="54"/>
      <c r="AC2044" s="54"/>
      <c r="AD2044" s="94"/>
    </row>
    <row r="2045" s="53" customFormat="1" ht="50" customHeight="1" spans="1:30">
      <c r="A2045" s="95" t="s">
        <v>3979</v>
      </c>
      <c r="B2045" s="112"/>
      <c r="C2045" s="54"/>
      <c r="D2045" s="113" t="s">
        <v>174</v>
      </c>
      <c r="E2045" s="117" t="s">
        <v>3976</v>
      </c>
      <c r="F2045" s="115" t="s">
        <v>42</v>
      </c>
      <c r="G2045" s="54"/>
      <c r="H2045" s="76">
        <f>STOCK[[#This Row],[Precio Final]]</f>
        <v>12</v>
      </c>
      <c r="I2045" s="80">
        <f>STOCK[[#This Row],[Precio Venta Ideal (x1.5)]]</f>
        <v>12.555</v>
      </c>
      <c r="J2045" s="118">
        <v>3</v>
      </c>
      <c r="K2045" s="78">
        <f>SUMIFS(VENTAS[Cantidad],VENTAS[Código del producto Vendido],STOCK[[#This Row],[Code]])</f>
        <v>0</v>
      </c>
      <c r="L2045" s="78">
        <f>STOCK[[#This Row],[Entradas]]-STOCK[[#This Row],[Salidas]]</f>
        <v>3</v>
      </c>
      <c r="M2045" s="76">
        <f>STOCK[[#This Row],[Precio Final]]*10%</f>
        <v>1.2</v>
      </c>
      <c r="N2045" s="54">
        <v>0</v>
      </c>
      <c r="O2045" s="76">
        <v>0</v>
      </c>
      <c r="P2045" s="54">
        <v>4.92</v>
      </c>
      <c r="Q2045" s="76">
        <v>0</v>
      </c>
      <c r="R2045" s="78">
        <v>0</v>
      </c>
      <c r="S2045" s="76">
        <v>2.25</v>
      </c>
      <c r="T2045" s="76">
        <f>STOCK[[#This Row],[Costo Unitario (USD)]]+STOCK[[#This Row],[Costo Envío (USD)]]+STOCK[[#This Row],[Comisión 10%]]</f>
        <v>8.37</v>
      </c>
      <c r="U2045" s="53">
        <f>STOCK[[#This Row],[Costo total]]*1.5</f>
        <v>12.555</v>
      </c>
      <c r="V2045" s="54">
        <v>12</v>
      </c>
      <c r="W2045" s="76">
        <f>STOCK[[#This Row],[Precio Final]]-STOCK[[#This Row],[Costo total]]</f>
        <v>3.63</v>
      </c>
      <c r="X2045" s="76">
        <f>STOCK[[#This Row],[Ganancia Unitaria]]*STOCK[[#This Row],[Salidas]]</f>
        <v>0</v>
      </c>
      <c r="Y2045" s="54"/>
      <c r="Z2045" s="119"/>
      <c r="AA2045" s="54"/>
      <c r="AB2045" s="54"/>
      <c r="AC2045" s="54"/>
      <c r="AD2045" s="94"/>
    </row>
    <row r="2046" s="53" customFormat="1" ht="50" customHeight="1" spans="1:30">
      <c r="A2046" s="95" t="s">
        <v>3980</v>
      </c>
      <c r="B2046" s="112"/>
      <c r="C2046" s="54"/>
      <c r="D2046" s="113" t="s">
        <v>44</v>
      </c>
      <c r="E2046" s="116" t="s">
        <v>3981</v>
      </c>
      <c r="F2046" s="115" t="s">
        <v>40</v>
      </c>
      <c r="G2046" s="54"/>
      <c r="H2046" s="76">
        <f>STOCK[[#This Row],[Precio Final]]</f>
        <v>30</v>
      </c>
      <c r="I2046" s="80">
        <f>STOCK[[#This Row],[Precio Venta Ideal (x1.5)]]</f>
        <v>30.36</v>
      </c>
      <c r="J2046" s="118">
        <v>2</v>
      </c>
      <c r="K2046" s="78">
        <f>SUMIFS(VENTAS[Cantidad],VENTAS[Código del producto Vendido],STOCK[[#This Row],[Code]])</f>
        <v>0</v>
      </c>
      <c r="L2046" s="78">
        <f>STOCK[[#This Row],[Entradas]]-STOCK[[#This Row],[Salidas]]</f>
        <v>2</v>
      </c>
      <c r="M2046" s="76">
        <f>STOCK[[#This Row],[Precio Final]]*10%</f>
        <v>3</v>
      </c>
      <c r="N2046" s="54">
        <v>0</v>
      </c>
      <c r="O2046" s="76">
        <v>0</v>
      </c>
      <c r="P2046" s="54">
        <v>14.99</v>
      </c>
      <c r="Q2046" s="76">
        <v>0</v>
      </c>
      <c r="R2046" s="78">
        <v>0</v>
      </c>
      <c r="S2046" s="76">
        <v>2.25</v>
      </c>
      <c r="T2046" s="76">
        <f>STOCK[[#This Row],[Costo Unitario (USD)]]+STOCK[[#This Row],[Costo Envío (USD)]]+STOCK[[#This Row],[Comisión 10%]]</f>
        <v>20.24</v>
      </c>
      <c r="U2046" s="53">
        <f>STOCK[[#This Row],[Costo total]]*1.5</f>
        <v>30.36</v>
      </c>
      <c r="V2046" s="54">
        <v>30</v>
      </c>
      <c r="W2046" s="76">
        <f>STOCK[[#This Row],[Precio Final]]-STOCK[[#This Row],[Costo total]]</f>
        <v>9.76</v>
      </c>
      <c r="X2046" s="76">
        <f>STOCK[[#This Row],[Ganancia Unitaria]]*STOCK[[#This Row],[Salidas]]</f>
        <v>0</v>
      </c>
      <c r="Y2046" s="54"/>
      <c r="Z2046" s="119"/>
      <c r="AA2046" s="54"/>
      <c r="AB2046" s="54"/>
      <c r="AC2046" s="54"/>
      <c r="AD2046" s="94"/>
    </row>
    <row r="2047" s="53" customFormat="1" ht="50" customHeight="1" spans="1:30">
      <c r="A2047" s="95" t="s">
        <v>3982</v>
      </c>
      <c r="B2047" s="112"/>
      <c r="C2047" s="54"/>
      <c r="D2047" s="113" t="s">
        <v>44</v>
      </c>
      <c r="E2047" s="116" t="s">
        <v>3983</v>
      </c>
      <c r="F2047" s="115" t="s">
        <v>49</v>
      </c>
      <c r="G2047" s="54"/>
      <c r="H2047" s="76">
        <f>STOCK[[#This Row],[Precio Final]]</f>
        <v>30</v>
      </c>
      <c r="I2047" s="80">
        <f>STOCK[[#This Row],[Precio Venta Ideal (x1.5)]]</f>
        <v>30.36</v>
      </c>
      <c r="J2047" s="118">
        <v>2</v>
      </c>
      <c r="K2047" s="78">
        <f>SUMIFS(VENTAS[Cantidad],VENTAS[Código del producto Vendido],STOCK[[#This Row],[Code]])</f>
        <v>0</v>
      </c>
      <c r="L2047" s="78">
        <f>STOCK[[#This Row],[Entradas]]-STOCK[[#This Row],[Salidas]]</f>
        <v>2</v>
      </c>
      <c r="M2047" s="76">
        <f>STOCK[[#This Row],[Precio Final]]*10%</f>
        <v>3</v>
      </c>
      <c r="N2047" s="54">
        <v>0</v>
      </c>
      <c r="O2047" s="76">
        <v>0</v>
      </c>
      <c r="P2047" s="54">
        <v>14.99</v>
      </c>
      <c r="Q2047" s="76">
        <v>0</v>
      </c>
      <c r="R2047" s="78">
        <v>0</v>
      </c>
      <c r="S2047" s="76">
        <v>2.25</v>
      </c>
      <c r="T2047" s="76">
        <f>STOCK[[#This Row],[Costo Unitario (USD)]]+STOCK[[#This Row],[Costo Envío (USD)]]+STOCK[[#This Row],[Comisión 10%]]</f>
        <v>20.24</v>
      </c>
      <c r="U2047" s="53">
        <f>STOCK[[#This Row],[Costo total]]*1.5</f>
        <v>30.36</v>
      </c>
      <c r="V2047" s="54">
        <v>30</v>
      </c>
      <c r="W2047" s="76">
        <f>STOCK[[#This Row],[Precio Final]]-STOCK[[#This Row],[Costo total]]</f>
        <v>9.76</v>
      </c>
      <c r="X2047" s="76">
        <f>STOCK[[#This Row],[Ganancia Unitaria]]*STOCK[[#This Row],[Salidas]]</f>
        <v>0</v>
      </c>
      <c r="Y2047" s="54"/>
      <c r="Z2047" s="119"/>
      <c r="AA2047" s="54"/>
      <c r="AB2047" s="54"/>
      <c r="AC2047" s="54"/>
      <c r="AD2047" s="94"/>
    </row>
    <row r="2048" s="53" customFormat="1" ht="50" customHeight="1" spans="1:30">
      <c r="A2048" s="95" t="s">
        <v>3984</v>
      </c>
      <c r="B2048" s="112"/>
      <c r="C2048" s="54"/>
      <c r="D2048" s="113" t="s">
        <v>44</v>
      </c>
      <c r="E2048" s="116" t="s">
        <v>3983</v>
      </c>
      <c r="F2048" s="115" t="s">
        <v>42</v>
      </c>
      <c r="G2048" s="54"/>
      <c r="H2048" s="76">
        <f>STOCK[[#This Row],[Precio Final]]</f>
        <v>30</v>
      </c>
      <c r="I2048" s="80">
        <f>STOCK[[#This Row],[Precio Venta Ideal (x1.5)]]</f>
        <v>24.735</v>
      </c>
      <c r="J2048" s="118">
        <v>1</v>
      </c>
      <c r="K2048" s="78">
        <f>SUMIFS(VENTAS[Cantidad],VENTAS[Código del producto Vendido],STOCK[[#This Row],[Code]])</f>
        <v>0</v>
      </c>
      <c r="L2048" s="78">
        <f>STOCK[[#This Row],[Entradas]]-STOCK[[#This Row],[Salidas]]</f>
        <v>1</v>
      </c>
      <c r="M2048" s="76">
        <f>STOCK[[#This Row],[Precio Final]]*10%</f>
        <v>3</v>
      </c>
      <c r="N2048" s="54">
        <v>0</v>
      </c>
      <c r="O2048" s="76">
        <v>0</v>
      </c>
      <c r="P2048" s="54">
        <v>11.24</v>
      </c>
      <c r="Q2048" s="76">
        <v>0</v>
      </c>
      <c r="R2048" s="78">
        <v>0</v>
      </c>
      <c r="S2048" s="76">
        <v>2.25</v>
      </c>
      <c r="T2048" s="76">
        <f>STOCK[[#This Row],[Costo Unitario (USD)]]+STOCK[[#This Row],[Costo Envío (USD)]]+STOCK[[#This Row],[Comisión 10%]]</f>
        <v>16.49</v>
      </c>
      <c r="U2048" s="53">
        <f>STOCK[[#This Row],[Costo total]]*1.5</f>
        <v>24.735</v>
      </c>
      <c r="V2048" s="54">
        <v>30</v>
      </c>
      <c r="W2048" s="76">
        <f>STOCK[[#This Row],[Precio Final]]-STOCK[[#This Row],[Costo total]]</f>
        <v>13.51</v>
      </c>
      <c r="X2048" s="76">
        <f>STOCK[[#This Row],[Ganancia Unitaria]]*STOCK[[#This Row],[Salidas]]</f>
        <v>0</v>
      </c>
      <c r="Y2048" s="54"/>
      <c r="Z2048" s="119"/>
      <c r="AA2048" s="54"/>
      <c r="AB2048" s="54"/>
      <c r="AC2048" s="54"/>
      <c r="AD2048" s="94"/>
    </row>
    <row r="2049" s="53" customFormat="1" ht="50" customHeight="1" spans="1:30">
      <c r="A2049" s="95" t="s">
        <v>3985</v>
      </c>
      <c r="B2049" s="112"/>
      <c r="C2049" s="54"/>
      <c r="D2049" s="113" t="s">
        <v>44</v>
      </c>
      <c r="E2049" s="116" t="s">
        <v>3983</v>
      </c>
      <c r="F2049" s="115" t="s">
        <v>46</v>
      </c>
      <c r="G2049" s="54"/>
      <c r="H2049" s="76">
        <f>STOCK[[#This Row],[Precio Final]]</f>
        <v>30</v>
      </c>
      <c r="I2049" s="80">
        <f>STOCK[[#This Row],[Precio Venta Ideal (x1.5)]]</f>
        <v>30.36</v>
      </c>
      <c r="J2049" s="118">
        <v>2</v>
      </c>
      <c r="K2049" s="78">
        <f>SUMIFS(VENTAS[Cantidad],VENTAS[Código del producto Vendido],STOCK[[#This Row],[Code]])</f>
        <v>0</v>
      </c>
      <c r="L2049" s="78">
        <f>STOCK[[#This Row],[Entradas]]-STOCK[[#This Row],[Salidas]]</f>
        <v>2</v>
      </c>
      <c r="M2049" s="76">
        <f>STOCK[[#This Row],[Precio Final]]*10%</f>
        <v>3</v>
      </c>
      <c r="N2049" s="54">
        <v>0</v>
      </c>
      <c r="O2049" s="76">
        <v>0</v>
      </c>
      <c r="P2049" s="54">
        <v>14.99</v>
      </c>
      <c r="Q2049" s="76">
        <v>0</v>
      </c>
      <c r="R2049" s="78">
        <v>0</v>
      </c>
      <c r="S2049" s="76">
        <v>2.25</v>
      </c>
      <c r="T2049" s="76">
        <f>STOCK[[#This Row],[Costo Unitario (USD)]]+STOCK[[#This Row],[Costo Envío (USD)]]+STOCK[[#This Row],[Comisión 10%]]</f>
        <v>20.24</v>
      </c>
      <c r="U2049" s="53">
        <f>STOCK[[#This Row],[Costo total]]*1.5</f>
        <v>30.36</v>
      </c>
      <c r="V2049" s="54">
        <v>30</v>
      </c>
      <c r="W2049" s="76">
        <f>STOCK[[#This Row],[Precio Final]]-STOCK[[#This Row],[Costo total]]</f>
        <v>9.76</v>
      </c>
      <c r="X2049" s="76">
        <f>STOCK[[#This Row],[Ganancia Unitaria]]*STOCK[[#This Row],[Salidas]]</f>
        <v>0</v>
      </c>
      <c r="Y2049" s="54"/>
      <c r="Z2049" s="119"/>
      <c r="AA2049" s="54"/>
      <c r="AB2049" s="54"/>
      <c r="AC2049" s="54"/>
      <c r="AD2049" s="94"/>
    </row>
    <row r="2050" s="53" customFormat="1" ht="50" customHeight="1" spans="1:30">
      <c r="A2050" s="95" t="s">
        <v>3986</v>
      </c>
      <c r="B2050" s="112"/>
      <c r="C2050" s="54"/>
      <c r="D2050" s="113" t="s">
        <v>44</v>
      </c>
      <c r="E2050" s="116" t="s">
        <v>3987</v>
      </c>
      <c r="F2050" s="115" t="s">
        <v>49</v>
      </c>
      <c r="G2050" s="54"/>
      <c r="H2050" s="76">
        <f>STOCK[[#This Row],[Precio Final]]</f>
        <v>30</v>
      </c>
      <c r="I2050" s="80">
        <f>STOCK[[#This Row],[Precio Venta Ideal (x1.5)]]</f>
        <v>30.36</v>
      </c>
      <c r="J2050" s="118">
        <v>2</v>
      </c>
      <c r="K2050" s="78">
        <f>SUMIFS(VENTAS[Cantidad],VENTAS[Código del producto Vendido],STOCK[[#This Row],[Code]])</f>
        <v>0</v>
      </c>
      <c r="L2050" s="78">
        <f>STOCK[[#This Row],[Entradas]]-STOCK[[#This Row],[Salidas]]</f>
        <v>2</v>
      </c>
      <c r="M2050" s="76">
        <f>STOCK[[#This Row],[Precio Final]]*10%</f>
        <v>3</v>
      </c>
      <c r="N2050" s="54">
        <v>0</v>
      </c>
      <c r="O2050" s="76">
        <v>0</v>
      </c>
      <c r="P2050" s="54">
        <v>14.99</v>
      </c>
      <c r="Q2050" s="76">
        <v>0</v>
      </c>
      <c r="R2050" s="78">
        <v>0</v>
      </c>
      <c r="S2050" s="76">
        <v>2.25</v>
      </c>
      <c r="T2050" s="76">
        <f>STOCK[[#This Row],[Costo Unitario (USD)]]+STOCK[[#This Row],[Costo Envío (USD)]]+STOCK[[#This Row],[Comisión 10%]]</f>
        <v>20.24</v>
      </c>
      <c r="U2050" s="53">
        <f>STOCK[[#This Row],[Costo total]]*1.5</f>
        <v>30.36</v>
      </c>
      <c r="V2050" s="54">
        <v>30</v>
      </c>
      <c r="W2050" s="76">
        <f>STOCK[[#This Row],[Precio Final]]-STOCK[[#This Row],[Costo total]]</f>
        <v>9.76</v>
      </c>
      <c r="X2050" s="76">
        <f>STOCK[[#This Row],[Ganancia Unitaria]]*STOCK[[#This Row],[Salidas]]</f>
        <v>0</v>
      </c>
      <c r="Y2050" s="54"/>
      <c r="Z2050" s="119"/>
      <c r="AA2050" s="54"/>
      <c r="AB2050" s="54"/>
      <c r="AC2050" s="54"/>
      <c r="AD2050" s="94"/>
    </row>
    <row r="2051" s="53" customFormat="1" ht="50" customHeight="1" spans="1:30">
      <c r="A2051" s="95" t="s">
        <v>3988</v>
      </c>
      <c r="B2051" s="112"/>
      <c r="C2051" s="54"/>
      <c r="D2051" s="113" t="s">
        <v>44</v>
      </c>
      <c r="E2051" s="116" t="s">
        <v>3989</v>
      </c>
      <c r="F2051" s="115" t="s">
        <v>49</v>
      </c>
      <c r="G2051" s="54"/>
      <c r="H2051" s="76">
        <f>STOCK[[#This Row],[Precio Final]]</f>
        <v>30</v>
      </c>
      <c r="I2051" s="80">
        <f>STOCK[[#This Row],[Precio Venta Ideal (x1.5)]]</f>
        <v>30.36</v>
      </c>
      <c r="J2051" s="118">
        <v>3</v>
      </c>
      <c r="K2051" s="78">
        <f>SUMIFS(VENTAS[Cantidad],VENTAS[Código del producto Vendido],STOCK[[#This Row],[Code]])</f>
        <v>0</v>
      </c>
      <c r="L2051" s="78">
        <f>STOCK[[#This Row],[Entradas]]-STOCK[[#This Row],[Salidas]]</f>
        <v>3</v>
      </c>
      <c r="M2051" s="76">
        <f>STOCK[[#This Row],[Precio Final]]*10%</f>
        <v>3</v>
      </c>
      <c r="N2051" s="54">
        <v>0</v>
      </c>
      <c r="O2051" s="76">
        <v>0</v>
      </c>
      <c r="P2051" s="54">
        <v>14.99</v>
      </c>
      <c r="Q2051" s="76">
        <v>0</v>
      </c>
      <c r="R2051" s="78">
        <v>0</v>
      </c>
      <c r="S2051" s="76">
        <v>2.25</v>
      </c>
      <c r="T2051" s="76">
        <f>STOCK[[#This Row],[Costo Unitario (USD)]]+STOCK[[#This Row],[Costo Envío (USD)]]+STOCK[[#This Row],[Comisión 10%]]</f>
        <v>20.24</v>
      </c>
      <c r="U2051" s="53">
        <f>STOCK[[#This Row],[Costo total]]*1.5</f>
        <v>30.36</v>
      </c>
      <c r="V2051" s="54">
        <v>30</v>
      </c>
      <c r="W2051" s="76">
        <f>STOCK[[#This Row],[Precio Final]]-STOCK[[#This Row],[Costo total]]</f>
        <v>9.76</v>
      </c>
      <c r="X2051" s="76">
        <f>STOCK[[#This Row],[Ganancia Unitaria]]*STOCK[[#This Row],[Salidas]]</f>
        <v>0</v>
      </c>
      <c r="Y2051" s="54"/>
      <c r="Z2051" s="119"/>
      <c r="AA2051" s="54"/>
      <c r="AB2051" s="54"/>
      <c r="AC2051" s="54"/>
      <c r="AD2051" s="94"/>
    </row>
    <row r="2052" s="53" customFormat="1" ht="50" customHeight="1" spans="1:30">
      <c r="A2052" s="95" t="s">
        <v>3990</v>
      </c>
      <c r="B2052" s="112"/>
      <c r="C2052" s="54"/>
      <c r="D2052" s="113" t="s">
        <v>44</v>
      </c>
      <c r="E2052" s="116" t="s">
        <v>3989</v>
      </c>
      <c r="F2052" s="115" t="s">
        <v>46</v>
      </c>
      <c r="G2052" s="54"/>
      <c r="H2052" s="76">
        <f>STOCK[[#This Row],[Precio Final]]</f>
        <v>30</v>
      </c>
      <c r="I2052" s="80">
        <f>STOCK[[#This Row],[Precio Venta Ideal (x1.5)]]</f>
        <v>30.36</v>
      </c>
      <c r="J2052" s="118">
        <v>2</v>
      </c>
      <c r="K2052" s="78">
        <f>SUMIFS(VENTAS[Cantidad],VENTAS[Código del producto Vendido],STOCK[[#This Row],[Code]])</f>
        <v>0</v>
      </c>
      <c r="L2052" s="78">
        <f>STOCK[[#This Row],[Entradas]]-STOCK[[#This Row],[Salidas]]</f>
        <v>2</v>
      </c>
      <c r="M2052" s="76">
        <f>STOCK[[#This Row],[Precio Final]]*10%</f>
        <v>3</v>
      </c>
      <c r="N2052" s="54">
        <v>0</v>
      </c>
      <c r="O2052" s="76">
        <v>0</v>
      </c>
      <c r="P2052" s="54">
        <v>14.99</v>
      </c>
      <c r="Q2052" s="76">
        <v>0</v>
      </c>
      <c r="R2052" s="78">
        <v>0</v>
      </c>
      <c r="S2052" s="76">
        <v>2.25</v>
      </c>
      <c r="T2052" s="76">
        <f>STOCK[[#This Row],[Costo Unitario (USD)]]+STOCK[[#This Row],[Costo Envío (USD)]]+STOCK[[#This Row],[Comisión 10%]]</f>
        <v>20.24</v>
      </c>
      <c r="U2052" s="53">
        <f>STOCK[[#This Row],[Costo total]]*1.5</f>
        <v>30.36</v>
      </c>
      <c r="V2052" s="54">
        <v>30</v>
      </c>
      <c r="W2052" s="76">
        <f>STOCK[[#This Row],[Precio Final]]-STOCK[[#This Row],[Costo total]]</f>
        <v>9.76</v>
      </c>
      <c r="X2052" s="76">
        <f>STOCK[[#This Row],[Ganancia Unitaria]]*STOCK[[#This Row],[Salidas]]</f>
        <v>0</v>
      </c>
      <c r="Y2052" s="54"/>
      <c r="Z2052" s="119"/>
      <c r="AA2052" s="54"/>
      <c r="AB2052" s="54"/>
      <c r="AC2052" s="54"/>
      <c r="AD2052" s="94"/>
    </row>
    <row r="2053" s="53" customFormat="1" ht="50" customHeight="1" spans="1:30">
      <c r="A2053" s="95" t="s">
        <v>3991</v>
      </c>
      <c r="B2053" s="112"/>
      <c r="C2053" s="54"/>
      <c r="D2053" s="113" t="s">
        <v>44</v>
      </c>
      <c r="E2053" s="116" t="s">
        <v>3989</v>
      </c>
      <c r="F2053" s="115" t="s">
        <v>42</v>
      </c>
      <c r="G2053" s="54"/>
      <c r="H2053" s="76">
        <f>STOCK[[#This Row],[Precio Final]]</f>
        <v>30</v>
      </c>
      <c r="I2053" s="80">
        <f>STOCK[[#This Row],[Precio Venta Ideal (x1.5)]]</f>
        <v>24.735</v>
      </c>
      <c r="J2053" s="118">
        <v>1</v>
      </c>
      <c r="K2053" s="78">
        <f>SUMIFS(VENTAS[Cantidad],VENTAS[Código del producto Vendido],STOCK[[#This Row],[Code]])</f>
        <v>0</v>
      </c>
      <c r="L2053" s="78">
        <f>STOCK[[#This Row],[Entradas]]-STOCK[[#This Row],[Salidas]]</f>
        <v>1</v>
      </c>
      <c r="M2053" s="76">
        <f>STOCK[[#This Row],[Precio Final]]*10%</f>
        <v>3</v>
      </c>
      <c r="N2053" s="54">
        <v>0</v>
      </c>
      <c r="O2053" s="76">
        <v>0</v>
      </c>
      <c r="P2053" s="54">
        <v>11.24</v>
      </c>
      <c r="Q2053" s="76">
        <v>0</v>
      </c>
      <c r="R2053" s="78">
        <v>0</v>
      </c>
      <c r="S2053" s="76">
        <v>2.25</v>
      </c>
      <c r="T2053" s="76">
        <f>STOCK[[#This Row],[Costo Unitario (USD)]]+STOCK[[#This Row],[Costo Envío (USD)]]+STOCK[[#This Row],[Comisión 10%]]</f>
        <v>16.49</v>
      </c>
      <c r="U2053" s="53">
        <f>STOCK[[#This Row],[Costo total]]*1.5</f>
        <v>24.735</v>
      </c>
      <c r="V2053" s="54">
        <v>30</v>
      </c>
      <c r="W2053" s="76">
        <f>STOCK[[#This Row],[Precio Final]]-STOCK[[#This Row],[Costo total]]</f>
        <v>13.51</v>
      </c>
      <c r="X2053" s="76">
        <f>STOCK[[#This Row],[Ganancia Unitaria]]*STOCK[[#This Row],[Salidas]]</f>
        <v>0</v>
      </c>
      <c r="Y2053" s="54"/>
      <c r="Z2053" s="119"/>
      <c r="AA2053" s="54"/>
      <c r="AB2053" s="54"/>
      <c r="AC2053" s="54"/>
      <c r="AD2053" s="94"/>
    </row>
    <row r="2054" s="53" customFormat="1" ht="50" customHeight="1" spans="1:30">
      <c r="A2054" s="95" t="s">
        <v>3992</v>
      </c>
      <c r="B2054" s="112"/>
      <c r="C2054" s="54"/>
      <c r="D2054" s="113" t="s">
        <v>44</v>
      </c>
      <c r="E2054" s="117" t="s">
        <v>3993</v>
      </c>
      <c r="F2054" s="115" t="s">
        <v>281</v>
      </c>
      <c r="G2054" s="54"/>
      <c r="H2054" s="76">
        <f>STOCK[[#This Row],[Precio Final]]</f>
        <v>20</v>
      </c>
      <c r="I2054" s="80">
        <f>STOCK[[#This Row],[Precio Venta Ideal (x1.5)]]</f>
        <v>12.69</v>
      </c>
      <c r="J2054" s="118">
        <v>1</v>
      </c>
      <c r="K2054" s="78">
        <f>SUMIFS(VENTAS[Cantidad],VENTAS[Código del producto Vendido],STOCK[[#This Row],[Code]])</f>
        <v>0</v>
      </c>
      <c r="L2054" s="78">
        <f>STOCK[[#This Row],[Entradas]]-STOCK[[#This Row],[Salidas]]</f>
        <v>1</v>
      </c>
      <c r="M2054" s="76">
        <f>STOCK[[#This Row],[Precio Final]]*10%</f>
        <v>2</v>
      </c>
      <c r="N2054" s="54">
        <v>0</v>
      </c>
      <c r="O2054" s="76">
        <v>0</v>
      </c>
      <c r="P2054" s="54">
        <v>4.21</v>
      </c>
      <c r="Q2054" s="76">
        <v>0</v>
      </c>
      <c r="R2054" s="78">
        <v>0</v>
      </c>
      <c r="S2054" s="76">
        <v>2.25</v>
      </c>
      <c r="T2054" s="76">
        <f>STOCK[[#This Row],[Costo Unitario (USD)]]+STOCK[[#This Row],[Costo Envío (USD)]]+STOCK[[#This Row],[Comisión 10%]]</f>
        <v>8.46</v>
      </c>
      <c r="U2054" s="53">
        <f>STOCK[[#This Row],[Costo total]]*1.5</f>
        <v>12.69</v>
      </c>
      <c r="V2054" s="54">
        <v>20</v>
      </c>
      <c r="W2054" s="76">
        <f>STOCK[[#This Row],[Precio Final]]-STOCK[[#This Row],[Costo total]]</f>
        <v>11.54</v>
      </c>
      <c r="X2054" s="76">
        <f>STOCK[[#This Row],[Ganancia Unitaria]]*STOCK[[#This Row],[Salidas]]</f>
        <v>0</v>
      </c>
      <c r="Y2054" s="54"/>
      <c r="Z2054" s="119"/>
      <c r="AA2054" s="54"/>
      <c r="AB2054" s="54"/>
      <c r="AC2054" s="54"/>
      <c r="AD2054" s="94"/>
    </row>
    <row r="2055" s="53" customFormat="1" ht="50" customHeight="1" spans="1:30">
      <c r="A2055" s="95" t="s">
        <v>3994</v>
      </c>
      <c r="B2055" s="112"/>
      <c r="C2055" s="54"/>
      <c r="D2055" s="113" t="s">
        <v>44</v>
      </c>
      <c r="E2055" s="117" t="s">
        <v>3995</v>
      </c>
      <c r="F2055" s="115" t="s">
        <v>40</v>
      </c>
      <c r="G2055" s="54"/>
      <c r="H2055" s="76">
        <f>STOCK[[#This Row],[Precio Final]]</f>
        <v>35</v>
      </c>
      <c r="I2055" s="80">
        <f>STOCK[[#This Row],[Precio Venta Ideal (x1.5)]]</f>
        <v>32.61</v>
      </c>
      <c r="J2055" s="118">
        <v>2</v>
      </c>
      <c r="K2055" s="78">
        <f>SUMIFS(VENTAS[Cantidad],VENTAS[Código del producto Vendido],STOCK[[#This Row],[Code]])</f>
        <v>0</v>
      </c>
      <c r="L2055" s="78">
        <f>STOCK[[#This Row],[Entradas]]-STOCK[[#This Row],[Salidas]]</f>
        <v>2</v>
      </c>
      <c r="M2055" s="76">
        <f>STOCK[[#This Row],[Precio Final]]*10%</f>
        <v>3.5</v>
      </c>
      <c r="N2055" s="54">
        <v>0</v>
      </c>
      <c r="O2055" s="76">
        <v>0</v>
      </c>
      <c r="P2055" s="54">
        <v>15.99</v>
      </c>
      <c r="Q2055" s="76">
        <v>0</v>
      </c>
      <c r="R2055" s="78">
        <v>0</v>
      </c>
      <c r="S2055" s="76">
        <v>2.25</v>
      </c>
      <c r="T2055" s="76">
        <f>STOCK[[#This Row],[Costo Unitario (USD)]]+STOCK[[#This Row],[Costo Envío (USD)]]+STOCK[[#This Row],[Comisión 10%]]</f>
        <v>21.74</v>
      </c>
      <c r="U2055" s="53">
        <f>STOCK[[#This Row],[Costo total]]*1.5</f>
        <v>32.61</v>
      </c>
      <c r="V2055" s="54">
        <v>35</v>
      </c>
      <c r="W2055" s="76">
        <f>STOCK[[#This Row],[Precio Final]]-STOCK[[#This Row],[Costo total]]</f>
        <v>13.26</v>
      </c>
      <c r="X2055" s="76">
        <f>STOCK[[#This Row],[Ganancia Unitaria]]*STOCK[[#This Row],[Salidas]]</f>
        <v>0</v>
      </c>
      <c r="Y2055" s="54"/>
      <c r="Z2055" s="119"/>
      <c r="AA2055" s="54"/>
      <c r="AB2055" s="54"/>
      <c r="AC2055" s="54"/>
      <c r="AD2055" s="94"/>
    </row>
    <row r="2056" s="53" customFormat="1" ht="50" customHeight="1" spans="1:30">
      <c r="A2056" s="95" t="s">
        <v>3996</v>
      </c>
      <c r="B2056" s="112"/>
      <c r="C2056" s="54"/>
      <c r="D2056" s="113" t="s">
        <v>44</v>
      </c>
      <c r="E2056" s="117" t="s">
        <v>3995</v>
      </c>
      <c r="F2056" s="115" t="s">
        <v>62</v>
      </c>
      <c r="G2056" s="54"/>
      <c r="H2056" s="76">
        <f>STOCK[[#This Row],[Precio Final]]</f>
        <v>35</v>
      </c>
      <c r="I2056" s="80">
        <f>STOCK[[#This Row],[Precio Venta Ideal (x1.5)]]</f>
        <v>32.61</v>
      </c>
      <c r="J2056" s="118">
        <v>2</v>
      </c>
      <c r="K2056" s="78">
        <f>SUMIFS(VENTAS[Cantidad],VENTAS[Código del producto Vendido],STOCK[[#This Row],[Code]])</f>
        <v>0</v>
      </c>
      <c r="L2056" s="78">
        <f>STOCK[[#This Row],[Entradas]]-STOCK[[#This Row],[Salidas]]</f>
        <v>2</v>
      </c>
      <c r="M2056" s="76">
        <f>STOCK[[#This Row],[Precio Final]]*10%</f>
        <v>3.5</v>
      </c>
      <c r="N2056" s="54">
        <v>0</v>
      </c>
      <c r="O2056" s="76">
        <v>0</v>
      </c>
      <c r="P2056" s="54">
        <v>15.99</v>
      </c>
      <c r="Q2056" s="76">
        <v>0</v>
      </c>
      <c r="R2056" s="78">
        <v>0</v>
      </c>
      <c r="S2056" s="76">
        <v>2.25</v>
      </c>
      <c r="T2056" s="76">
        <f>STOCK[[#This Row],[Costo Unitario (USD)]]+STOCK[[#This Row],[Costo Envío (USD)]]+STOCK[[#This Row],[Comisión 10%]]</f>
        <v>21.74</v>
      </c>
      <c r="U2056" s="53">
        <f>STOCK[[#This Row],[Costo total]]*1.5</f>
        <v>32.61</v>
      </c>
      <c r="V2056" s="54">
        <v>35</v>
      </c>
      <c r="W2056" s="76">
        <f>STOCK[[#This Row],[Precio Final]]-STOCK[[#This Row],[Costo total]]</f>
        <v>13.26</v>
      </c>
      <c r="X2056" s="76">
        <f>STOCK[[#This Row],[Ganancia Unitaria]]*STOCK[[#This Row],[Salidas]]</f>
        <v>0</v>
      </c>
      <c r="Y2056" s="54"/>
      <c r="Z2056" s="119"/>
      <c r="AA2056" s="54"/>
      <c r="AB2056" s="54"/>
      <c r="AC2056" s="54"/>
      <c r="AD2056" s="94"/>
    </row>
    <row r="2057" s="53" customFormat="1" ht="50" customHeight="1" spans="1:30">
      <c r="A2057" s="95" t="s">
        <v>3997</v>
      </c>
      <c r="B2057" s="112"/>
      <c r="C2057" s="54"/>
      <c r="D2057" s="113" t="s">
        <v>44</v>
      </c>
      <c r="E2057" s="117" t="s">
        <v>3995</v>
      </c>
      <c r="F2057" s="115" t="s">
        <v>49</v>
      </c>
      <c r="G2057" s="54"/>
      <c r="H2057" s="76">
        <f>STOCK[[#This Row],[Precio Final]]</f>
        <v>35</v>
      </c>
      <c r="I2057" s="80">
        <f>STOCK[[#This Row],[Precio Venta Ideal (x1.5)]]</f>
        <v>32.61</v>
      </c>
      <c r="J2057" s="118">
        <v>3</v>
      </c>
      <c r="K2057" s="78">
        <f>SUMIFS(VENTAS[Cantidad],VENTAS[Código del producto Vendido],STOCK[[#This Row],[Code]])</f>
        <v>0</v>
      </c>
      <c r="L2057" s="78">
        <f>STOCK[[#This Row],[Entradas]]-STOCK[[#This Row],[Salidas]]</f>
        <v>3</v>
      </c>
      <c r="M2057" s="76">
        <f>STOCK[[#This Row],[Precio Final]]*10%</f>
        <v>3.5</v>
      </c>
      <c r="N2057" s="54">
        <v>0</v>
      </c>
      <c r="O2057" s="76">
        <v>0</v>
      </c>
      <c r="P2057" s="54">
        <v>15.99</v>
      </c>
      <c r="Q2057" s="76">
        <v>0</v>
      </c>
      <c r="R2057" s="78">
        <v>0</v>
      </c>
      <c r="S2057" s="76">
        <v>2.25</v>
      </c>
      <c r="T2057" s="76">
        <f>STOCK[[#This Row],[Costo Unitario (USD)]]+STOCK[[#This Row],[Costo Envío (USD)]]+STOCK[[#This Row],[Comisión 10%]]</f>
        <v>21.74</v>
      </c>
      <c r="U2057" s="53">
        <f>STOCK[[#This Row],[Costo total]]*1.5</f>
        <v>32.61</v>
      </c>
      <c r="V2057" s="54">
        <v>35</v>
      </c>
      <c r="W2057" s="76">
        <f>STOCK[[#This Row],[Precio Final]]-STOCK[[#This Row],[Costo total]]</f>
        <v>13.26</v>
      </c>
      <c r="X2057" s="76">
        <f>STOCK[[#This Row],[Ganancia Unitaria]]*STOCK[[#This Row],[Salidas]]</f>
        <v>0</v>
      </c>
      <c r="Y2057" s="54"/>
      <c r="Z2057" s="119"/>
      <c r="AA2057" s="54"/>
      <c r="AB2057" s="54"/>
      <c r="AC2057" s="54"/>
      <c r="AD2057" s="94"/>
    </row>
    <row r="2058" s="53" customFormat="1" ht="50" customHeight="1" spans="1:30">
      <c r="A2058" s="95" t="s">
        <v>3998</v>
      </c>
      <c r="B2058" s="112"/>
      <c r="C2058" s="54"/>
      <c r="D2058" s="113" t="s">
        <v>44</v>
      </c>
      <c r="E2058" s="117" t="s">
        <v>3995</v>
      </c>
      <c r="F2058" s="115" t="s">
        <v>46</v>
      </c>
      <c r="G2058" s="54"/>
      <c r="H2058" s="76">
        <f>STOCK[[#This Row],[Precio Final]]</f>
        <v>35</v>
      </c>
      <c r="I2058" s="80">
        <f>STOCK[[#This Row],[Precio Venta Ideal (x1.5)]]</f>
        <v>32.61</v>
      </c>
      <c r="J2058" s="118">
        <v>3</v>
      </c>
      <c r="K2058" s="78">
        <f>SUMIFS(VENTAS[Cantidad],VENTAS[Código del producto Vendido],STOCK[[#This Row],[Code]])</f>
        <v>0</v>
      </c>
      <c r="L2058" s="78">
        <f>STOCK[[#This Row],[Entradas]]-STOCK[[#This Row],[Salidas]]</f>
        <v>3</v>
      </c>
      <c r="M2058" s="76">
        <f>STOCK[[#This Row],[Precio Final]]*10%</f>
        <v>3.5</v>
      </c>
      <c r="N2058" s="54">
        <v>0</v>
      </c>
      <c r="O2058" s="76">
        <v>0</v>
      </c>
      <c r="P2058" s="54">
        <v>15.99</v>
      </c>
      <c r="Q2058" s="76">
        <v>0</v>
      </c>
      <c r="R2058" s="78">
        <v>0</v>
      </c>
      <c r="S2058" s="76">
        <v>2.25</v>
      </c>
      <c r="T2058" s="76">
        <f>STOCK[[#This Row],[Costo Unitario (USD)]]+STOCK[[#This Row],[Costo Envío (USD)]]+STOCK[[#This Row],[Comisión 10%]]</f>
        <v>21.74</v>
      </c>
      <c r="U2058" s="53">
        <f>STOCK[[#This Row],[Costo total]]*1.5</f>
        <v>32.61</v>
      </c>
      <c r="V2058" s="54">
        <v>35</v>
      </c>
      <c r="W2058" s="76">
        <f>STOCK[[#This Row],[Precio Final]]-STOCK[[#This Row],[Costo total]]</f>
        <v>13.26</v>
      </c>
      <c r="X2058" s="76">
        <f>STOCK[[#This Row],[Ganancia Unitaria]]*STOCK[[#This Row],[Salidas]]</f>
        <v>0</v>
      </c>
      <c r="Y2058" s="54"/>
      <c r="Z2058" s="119"/>
      <c r="AA2058" s="54"/>
      <c r="AB2058" s="54"/>
      <c r="AC2058" s="54"/>
      <c r="AD2058" s="94"/>
    </row>
    <row r="2059" s="53" customFormat="1" ht="50" customHeight="1" spans="1:30">
      <c r="A2059" s="95" t="s">
        <v>3999</v>
      </c>
      <c r="B2059" s="112"/>
      <c r="C2059" s="54"/>
      <c r="D2059" s="113" t="s">
        <v>44</v>
      </c>
      <c r="E2059" s="117" t="s">
        <v>3995</v>
      </c>
      <c r="F2059" s="115" t="s">
        <v>42</v>
      </c>
      <c r="G2059" s="54"/>
      <c r="H2059" s="76">
        <f>STOCK[[#This Row],[Precio Final]]</f>
        <v>35</v>
      </c>
      <c r="I2059" s="80">
        <f>STOCK[[#This Row],[Precio Venta Ideal (x1.5)]]</f>
        <v>32.61</v>
      </c>
      <c r="J2059" s="118">
        <v>3</v>
      </c>
      <c r="K2059" s="78">
        <f>SUMIFS(VENTAS[Cantidad],VENTAS[Código del producto Vendido],STOCK[[#This Row],[Code]])</f>
        <v>0</v>
      </c>
      <c r="L2059" s="78">
        <f>STOCK[[#This Row],[Entradas]]-STOCK[[#This Row],[Salidas]]</f>
        <v>3</v>
      </c>
      <c r="M2059" s="76">
        <f>STOCK[[#This Row],[Precio Final]]*10%</f>
        <v>3.5</v>
      </c>
      <c r="N2059" s="54">
        <v>0</v>
      </c>
      <c r="O2059" s="76">
        <v>0</v>
      </c>
      <c r="P2059" s="54">
        <v>15.99</v>
      </c>
      <c r="Q2059" s="76">
        <v>0</v>
      </c>
      <c r="R2059" s="78">
        <v>0</v>
      </c>
      <c r="S2059" s="76">
        <v>2.25</v>
      </c>
      <c r="T2059" s="76">
        <f>STOCK[[#This Row],[Costo Unitario (USD)]]+STOCK[[#This Row],[Costo Envío (USD)]]+STOCK[[#This Row],[Comisión 10%]]</f>
        <v>21.74</v>
      </c>
      <c r="U2059" s="53">
        <f>STOCK[[#This Row],[Costo total]]*1.5</f>
        <v>32.61</v>
      </c>
      <c r="V2059" s="54">
        <v>35</v>
      </c>
      <c r="W2059" s="76">
        <f>STOCK[[#This Row],[Precio Final]]-STOCK[[#This Row],[Costo total]]</f>
        <v>13.26</v>
      </c>
      <c r="X2059" s="76">
        <f>STOCK[[#This Row],[Ganancia Unitaria]]*STOCK[[#This Row],[Salidas]]</f>
        <v>0</v>
      </c>
      <c r="Y2059" s="54"/>
      <c r="Z2059" s="119"/>
      <c r="AA2059" s="54"/>
      <c r="AB2059" s="54"/>
      <c r="AC2059" s="54"/>
      <c r="AD2059" s="94"/>
    </row>
    <row r="2060" s="53" customFormat="1" ht="50" customHeight="1" spans="1:30">
      <c r="A2060" s="95" t="s">
        <v>4000</v>
      </c>
      <c r="B2060" s="112"/>
      <c r="C2060" s="54"/>
      <c r="D2060" s="113" t="s">
        <v>2897</v>
      </c>
      <c r="E2060" s="117" t="s">
        <v>4001</v>
      </c>
      <c r="F2060" s="115" t="s">
        <v>62</v>
      </c>
      <c r="G2060" s="54"/>
      <c r="H2060" s="76">
        <f>STOCK[[#This Row],[Precio Final]]</f>
        <v>30</v>
      </c>
      <c r="I2060" s="80">
        <f>STOCK[[#This Row],[Precio Venta Ideal (x1.5)]]</f>
        <v>28.98</v>
      </c>
      <c r="J2060" s="118">
        <v>1</v>
      </c>
      <c r="K2060" s="78">
        <f>SUMIFS(VENTAS[Cantidad],VENTAS[Código del producto Vendido],STOCK[[#This Row],[Code]])</f>
        <v>0</v>
      </c>
      <c r="L2060" s="78">
        <f>STOCK[[#This Row],[Entradas]]-STOCK[[#This Row],[Salidas]]</f>
        <v>1</v>
      </c>
      <c r="M2060" s="76">
        <f>STOCK[[#This Row],[Precio Final]]*10%</f>
        <v>3</v>
      </c>
      <c r="N2060" s="54">
        <v>0</v>
      </c>
      <c r="O2060" s="76">
        <v>0</v>
      </c>
      <c r="P2060" s="54">
        <v>14.07</v>
      </c>
      <c r="Q2060" s="76">
        <v>0</v>
      </c>
      <c r="R2060" s="78">
        <v>0</v>
      </c>
      <c r="S2060" s="76">
        <v>2.25</v>
      </c>
      <c r="T2060" s="76">
        <f>STOCK[[#This Row],[Costo Unitario (USD)]]+STOCK[[#This Row],[Costo Envío (USD)]]+STOCK[[#This Row],[Comisión 10%]]</f>
        <v>19.32</v>
      </c>
      <c r="U2060" s="53">
        <f>STOCK[[#This Row],[Costo total]]*1.5</f>
        <v>28.98</v>
      </c>
      <c r="V2060" s="54">
        <v>30</v>
      </c>
      <c r="W2060" s="76">
        <f>STOCK[[#This Row],[Precio Final]]-STOCK[[#This Row],[Costo total]]</f>
        <v>10.68</v>
      </c>
      <c r="X2060" s="76">
        <f>STOCK[[#This Row],[Ganancia Unitaria]]*STOCK[[#This Row],[Salidas]]</f>
        <v>0</v>
      </c>
      <c r="Y2060" s="54"/>
      <c r="Z2060" s="119"/>
      <c r="AA2060" s="54"/>
      <c r="AB2060" s="54"/>
      <c r="AC2060" s="54"/>
      <c r="AD2060" s="94"/>
    </row>
    <row r="2061" s="53" customFormat="1" ht="50" customHeight="1" spans="1:30">
      <c r="A2061" s="95" t="s">
        <v>4002</v>
      </c>
      <c r="B2061" s="112"/>
      <c r="C2061" s="54"/>
      <c r="D2061" s="113" t="s">
        <v>2897</v>
      </c>
      <c r="E2061" s="117" t="s">
        <v>4001</v>
      </c>
      <c r="F2061" s="115" t="s">
        <v>49</v>
      </c>
      <c r="G2061" s="54"/>
      <c r="H2061" s="76">
        <f>STOCK[[#This Row],[Precio Final]]</f>
        <v>35</v>
      </c>
      <c r="I2061" s="80">
        <f>STOCK[[#This Row],[Precio Venta Ideal (x1.5)]]</f>
        <v>29.73</v>
      </c>
      <c r="J2061" s="118">
        <v>1</v>
      </c>
      <c r="K2061" s="78">
        <f>SUMIFS(VENTAS[Cantidad],VENTAS[Código del producto Vendido],STOCK[[#This Row],[Code]])</f>
        <v>0</v>
      </c>
      <c r="L2061" s="78">
        <f>STOCK[[#This Row],[Entradas]]-STOCK[[#This Row],[Salidas]]</f>
        <v>1</v>
      </c>
      <c r="M2061" s="76">
        <f>STOCK[[#This Row],[Precio Final]]*10%</f>
        <v>3.5</v>
      </c>
      <c r="N2061" s="54">
        <v>0</v>
      </c>
      <c r="O2061" s="76">
        <v>0</v>
      </c>
      <c r="P2061" s="54">
        <v>14.07</v>
      </c>
      <c r="Q2061" s="76">
        <v>0</v>
      </c>
      <c r="R2061" s="78">
        <v>0</v>
      </c>
      <c r="S2061" s="76">
        <v>2.25</v>
      </c>
      <c r="T2061" s="76">
        <f>STOCK[[#This Row],[Costo Unitario (USD)]]+STOCK[[#This Row],[Costo Envío (USD)]]+STOCK[[#This Row],[Comisión 10%]]</f>
        <v>19.82</v>
      </c>
      <c r="U2061" s="53">
        <f>STOCK[[#This Row],[Costo total]]*1.5</f>
        <v>29.73</v>
      </c>
      <c r="V2061" s="54">
        <v>35</v>
      </c>
      <c r="W2061" s="76">
        <f>STOCK[[#This Row],[Precio Final]]-STOCK[[#This Row],[Costo total]]</f>
        <v>15.18</v>
      </c>
      <c r="X2061" s="76">
        <f>STOCK[[#This Row],[Ganancia Unitaria]]*STOCK[[#This Row],[Salidas]]</f>
        <v>0</v>
      </c>
      <c r="Y2061" s="54"/>
      <c r="Z2061" s="119"/>
      <c r="AA2061" s="54"/>
      <c r="AB2061" s="54"/>
      <c r="AC2061" s="54"/>
      <c r="AD2061" s="94"/>
    </row>
    <row r="2062" s="53" customFormat="1" ht="50" customHeight="1" spans="1:30">
      <c r="A2062" s="95" t="s">
        <v>4003</v>
      </c>
      <c r="B2062" s="112"/>
      <c r="C2062" s="54"/>
      <c r="D2062" s="113" t="s">
        <v>2897</v>
      </c>
      <c r="E2062" s="117" t="s">
        <v>4001</v>
      </c>
      <c r="F2062" s="115" t="s">
        <v>46</v>
      </c>
      <c r="G2062" s="54"/>
      <c r="H2062" s="76">
        <f>STOCK[[#This Row],[Precio Final]]</f>
        <v>35</v>
      </c>
      <c r="I2062" s="80">
        <f>STOCK[[#This Row],[Precio Venta Ideal (x1.5)]]</f>
        <v>29.73</v>
      </c>
      <c r="J2062" s="118">
        <v>2</v>
      </c>
      <c r="K2062" s="78">
        <f>SUMIFS(VENTAS[Cantidad],VENTAS[Código del producto Vendido],STOCK[[#This Row],[Code]])</f>
        <v>0</v>
      </c>
      <c r="L2062" s="78">
        <f>STOCK[[#This Row],[Entradas]]-STOCK[[#This Row],[Salidas]]</f>
        <v>2</v>
      </c>
      <c r="M2062" s="76">
        <f>STOCK[[#This Row],[Precio Final]]*10%</f>
        <v>3.5</v>
      </c>
      <c r="N2062" s="54">
        <v>0</v>
      </c>
      <c r="O2062" s="76">
        <v>0</v>
      </c>
      <c r="P2062" s="54">
        <v>14.07</v>
      </c>
      <c r="Q2062" s="76">
        <v>0</v>
      </c>
      <c r="R2062" s="78">
        <v>0</v>
      </c>
      <c r="S2062" s="76">
        <v>2.25</v>
      </c>
      <c r="T2062" s="76">
        <f>STOCK[[#This Row],[Costo Unitario (USD)]]+STOCK[[#This Row],[Costo Envío (USD)]]+STOCK[[#This Row],[Comisión 10%]]</f>
        <v>19.82</v>
      </c>
      <c r="U2062" s="53">
        <f>STOCK[[#This Row],[Costo total]]*1.5</f>
        <v>29.73</v>
      </c>
      <c r="V2062" s="54">
        <v>35</v>
      </c>
      <c r="W2062" s="76">
        <f>STOCK[[#This Row],[Precio Final]]-STOCK[[#This Row],[Costo total]]</f>
        <v>15.18</v>
      </c>
      <c r="X2062" s="76">
        <f>STOCK[[#This Row],[Ganancia Unitaria]]*STOCK[[#This Row],[Salidas]]</f>
        <v>0</v>
      </c>
      <c r="Y2062" s="54"/>
      <c r="Z2062" s="119"/>
      <c r="AA2062" s="54"/>
      <c r="AB2062" s="54"/>
      <c r="AC2062" s="54"/>
      <c r="AD2062" s="94"/>
    </row>
    <row r="2063" s="53" customFormat="1" ht="50" customHeight="1" spans="1:30">
      <c r="A2063" s="95" t="s">
        <v>4004</v>
      </c>
      <c r="B2063" s="112"/>
      <c r="C2063" s="54"/>
      <c r="D2063" s="113" t="s">
        <v>2897</v>
      </c>
      <c r="E2063" s="117" t="s">
        <v>4001</v>
      </c>
      <c r="F2063" s="115" t="s">
        <v>42</v>
      </c>
      <c r="G2063" s="54"/>
      <c r="H2063" s="76">
        <f>STOCK[[#This Row],[Precio Final]]</f>
        <v>35</v>
      </c>
      <c r="I2063" s="80">
        <f>STOCK[[#This Row],[Precio Venta Ideal (x1.5)]]</f>
        <v>29.73</v>
      </c>
      <c r="J2063" s="118">
        <v>1</v>
      </c>
      <c r="K2063" s="78">
        <f>SUMIFS(VENTAS[Cantidad],VENTAS[Código del producto Vendido],STOCK[[#This Row],[Code]])</f>
        <v>0</v>
      </c>
      <c r="L2063" s="78">
        <f>STOCK[[#This Row],[Entradas]]-STOCK[[#This Row],[Salidas]]</f>
        <v>1</v>
      </c>
      <c r="M2063" s="76">
        <f>STOCK[[#This Row],[Precio Final]]*10%</f>
        <v>3.5</v>
      </c>
      <c r="N2063" s="54">
        <v>0</v>
      </c>
      <c r="O2063" s="76">
        <v>0</v>
      </c>
      <c r="P2063" s="54">
        <v>14.07</v>
      </c>
      <c r="Q2063" s="76">
        <v>0</v>
      </c>
      <c r="R2063" s="78">
        <v>0</v>
      </c>
      <c r="S2063" s="76">
        <v>2.25</v>
      </c>
      <c r="T2063" s="76">
        <f>STOCK[[#This Row],[Costo Unitario (USD)]]+STOCK[[#This Row],[Costo Envío (USD)]]+STOCK[[#This Row],[Comisión 10%]]</f>
        <v>19.82</v>
      </c>
      <c r="U2063" s="53">
        <f>STOCK[[#This Row],[Costo total]]*1.5</f>
        <v>29.73</v>
      </c>
      <c r="V2063" s="54">
        <v>35</v>
      </c>
      <c r="W2063" s="76">
        <f>STOCK[[#This Row],[Precio Final]]-STOCK[[#This Row],[Costo total]]</f>
        <v>15.18</v>
      </c>
      <c r="X2063" s="76">
        <f>STOCK[[#This Row],[Ganancia Unitaria]]*STOCK[[#This Row],[Salidas]]</f>
        <v>0</v>
      </c>
      <c r="Y2063" s="54"/>
      <c r="Z2063" s="119"/>
      <c r="AA2063" s="54"/>
      <c r="AB2063" s="54"/>
      <c r="AC2063" s="54"/>
      <c r="AD2063" s="94"/>
    </row>
    <row r="2064" s="53" customFormat="1" ht="50" customHeight="1" spans="1:30">
      <c r="A2064" s="95" t="s">
        <v>4005</v>
      </c>
      <c r="B2064" s="112"/>
      <c r="C2064" s="54"/>
      <c r="D2064" s="113" t="s">
        <v>2897</v>
      </c>
      <c r="E2064" s="117" t="s">
        <v>4006</v>
      </c>
      <c r="F2064" s="115" t="s">
        <v>46</v>
      </c>
      <c r="G2064" s="54"/>
      <c r="H2064" s="76">
        <f>STOCK[[#This Row],[Precio Final]]</f>
        <v>35</v>
      </c>
      <c r="I2064" s="80">
        <f>STOCK[[#This Row],[Precio Venta Ideal (x1.5)]]</f>
        <v>29.73</v>
      </c>
      <c r="J2064" s="118">
        <v>1</v>
      </c>
      <c r="K2064" s="78">
        <f>SUMIFS(VENTAS[Cantidad],VENTAS[Código del producto Vendido],STOCK[[#This Row],[Code]])</f>
        <v>0</v>
      </c>
      <c r="L2064" s="78">
        <f>STOCK[[#This Row],[Entradas]]-STOCK[[#This Row],[Salidas]]</f>
        <v>1</v>
      </c>
      <c r="M2064" s="76">
        <f>STOCK[[#This Row],[Precio Final]]*10%</f>
        <v>3.5</v>
      </c>
      <c r="N2064" s="54">
        <v>0</v>
      </c>
      <c r="O2064" s="76">
        <v>0</v>
      </c>
      <c r="P2064" s="54">
        <v>14.07</v>
      </c>
      <c r="Q2064" s="76">
        <v>0</v>
      </c>
      <c r="R2064" s="78">
        <v>0</v>
      </c>
      <c r="S2064" s="76">
        <v>2.25</v>
      </c>
      <c r="T2064" s="76">
        <f>STOCK[[#This Row],[Costo Unitario (USD)]]+STOCK[[#This Row],[Costo Envío (USD)]]+STOCK[[#This Row],[Comisión 10%]]</f>
        <v>19.82</v>
      </c>
      <c r="U2064" s="53">
        <f>STOCK[[#This Row],[Costo total]]*1.5</f>
        <v>29.73</v>
      </c>
      <c r="V2064" s="54">
        <v>35</v>
      </c>
      <c r="W2064" s="76">
        <f>STOCK[[#This Row],[Precio Final]]-STOCK[[#This Row],[Costo total]]</f>
        <v>15.18</v>
      </c>
      <c r="X2064" s="76">
        <f>STOCK[[#This Row],[Ganancia Unitaria]]*STOCK[[#This Row],[Salidas]]</f>
        <v>0</v>
      </c>
      <c r="Y2064" s="54"/>
      <c r="Z2064" s="119"/>
      <c r="AA2064" s="54"/>
      <c r="AB2064" s="54"/>
      <c r="AC2064" s="54"/>
      <c r="AD2064" s="94"/>
    </row>
    <row r="2065" s="53" customFormat="1" ht="50" customHeight="1" spans="1:30">
      <c r="A2065" s="95" t="s">
        <v>4007</v>
      </c>
      <c r="B2065" s="112"/>
      <c r="C2065" s="54"/>
      <c r="D2065" s="113" t="s">
        <v>2897</v>
      </c>
      <c r="E2065" s="117" t="s">
        <v>4006</v>
      </c>
      <c r="F2065" s="115" t="s">
        <v>42</v>
      </c>
      <c r="G2065" s="54"/>
      <c r="H2065" s="76">
        <f>STOCK[[#This Row],[Precio Final]]</f>
        <v>35</v>
      </c>
      <c r="I2065" s="80">
        <f>STOCK[[#This Row],[Precio Venta Ideal (x1.5)]]</f>
        <v>29.73</v>
      </c>
      <c r="J2065" s="118">
        <v>1</v>
      </c>
      <c r="K2065" s="78">
        <f>SUMIFS(VENTAS[Cantidad],VENTAS[Código del producto Vendido],STOCK[[#This Row],[Code]])</f>
        <v>0</v>
      </c>
      <c r="L2065" s="78">
        <f>STOCK[[#This Row],[Entradas]]-STOCK[[#This Row],[Salidas]]</f>
        <v>1</v>
      </c>
      <c r="M2065" s="76">
        <f>STOCK[[#This Row],[Precio Final]]*10%</f>
        <v>3.5</v>
      </c>
      <c r="N2065" s="54">
        <v>0</v>
      </c>
      <c r="O2065" s="76">
        <v>0</v>
      </c>
      <c r="P2065" s="54">
        <v>14.07</v>
      </c>
      <c r="Q2065" s="76">
        <v>0</v>
      </c>
      <c r="R2065" s="78">
        <v>0</v>
      </c>
      <c r="S2065" s="76">
        <v>2.25</v>
      </c>
      <c r="T2065" s="76">
        <f>STOCK[[#This Row],[Costo Unitario (USD)]]+STOCK[[#This Row],[Costo Envío (USD)]]+STOCK[[#This Row],[Comisión 10%]]</f>
        <v>19.82</v>
      </c>
      <c r="U2065" s="53">
        <f>STOCK[[#This Row],[Costo total]]*1.5</f>
        <v>29.73</v>
      </c>
      <c r="V2065" s="54">
        <v>35</v>
      </c>
      <c r="W2065" s="76">
        <f>STOCK[[#This Row],[Precio Final]]-STOCK[[#This Row],[Costo total]]</f>
        <v>15.18</v>
      </c>
      <c r="X2065" s="76">
        <f>STOCK[[#This Row],[Ganancia Unitaria]]*STOCK[[#This Row],[Salidas]]</f>
        <v>0</v>
      </c>
      <c r="Y2065" s="54"/>
      <c r="Z2065" s="119"/>
      <c r="AA2065" s="54"/>
      <c r="AB2065" s="54"/>
      <c r="AC2065" s="54"/>
      <c r="AD2065" s="94"/>
    </row>
    <row r="2066" s="53" customFormat="1" ht="50" customHeight="1" spans="1:30">
      <c r="A2066" s="95" t="s">
        <v>4008</v>
      </c>
      <c r="B2066" s="112"/>
      <c r="C2066" s="54"/>
      <c r="D2066" s="113" t="s">
        <v>2897</v>
      </c>
      <c r="E2066" s="117" t="s">
        <v>4009</v>
      </c>
      <c r="F2066" s="115" t="s">
        <v>40</v>
      </c>
      <c r="G2066" s="54"/>
      <c r="H2066" s="76">
        <f>STOCK[[#This Row],[Precio Final]]</f>
        <v>35</v>
      </c>
      <c r="I2066" s="80">
        <f>STOCK[[#This Row],[Precio Venta Ideal (x1.5)]]</f>
        <v>29.73</v>
      </c>
      <c r="J2066" s="118">
        <v>1</v>
      </c>
      <c r="K2066" s="78">
        <f>SUMIFS(VENTAS[Cantidad],VENTAS[Código del producto Vendido],STOCK[[#This Row],[Code]])</f>
        <v>0</v>
      </c>
      <c r="L2066" s="78">
        <f>STOCK[[#This Row],[Entradas]]-STOCK[[#This Row],[Salidas]]</f>
        <v>1</v>
      </c>
      <c r="M2066" s="76">
        <f>STOCK[[#This Row],[Precio Final]]*10%</f>
        <v>3.5</v>
      </c>
      <c r="N2066" s="54">
        <v>0</v>
      </c>
      <c r="O2066" s="76">
        <v>0</v>
      </c>
      <c r="P2066" s="54">
        <v>14.07</v>
      </c>
      <c r="Q2066" s="76">
        <v>0</v>
      </c>
      <c r="R2066" s="78">
        <v>0</v>
      </c>
      <c r="S2066" s="76">
        <v>2.25</v>
      </c>
      <c r="T2066" s="76">
        <f>STOCK[[#This Row],[Costo Unitario (USD)]]+STOCK[[#This Row],[Costo Envío (USD)]]+STOCK[[#This Row],[Comisión 10%]]</f>
        <v>19.82</v>
      </c>
      <c r="U2066" s="53">
        <f>STOCK[[#This Row],[Costo total]]*1.5</f>
        <v>29.73</v>
      </c>
      <c r="V2066" s="54">
        <v>35</v>
      </c>
      <c r="W2066" s="76">
        <f>STOCK[[#This Row],[Precio Final]]-STOCK[[#This Row],[Costo total]]</f>
        <v>15.18</v>
      </c>
      <c r="X2066" s="76">
        <f>STOCK[[#This Row],[Ganancia Unitaria]]*STOCK[[#This Row],[Salidas]]</f>
        <v>0</v>
      </c>
      <c r="Y2066" s="54"/>
      <c r="Z2066" s="119"/>
      <c r="AA2066" s="54"/>
      <c r="AB2066" s="54"/>
      <c r="AC2066" s="54"/>
      <c r="AD2066" s="94"/>
    </row>
    <row r="2067" s="53" customFormat="1" ht="50" customHeight="1" spans="1:30">
      <c r="A2067" s="95" t="s">
        <v>4010</v>
      </c>
      <c r="B2067" s="112"/>
      <c r="C2067" s="54"/>
      <c r="D2067" s="113" t="s">
        <v>2897</v>
      </c>
      <c r="E2067" s="117" t="s">
        <v>4009</v>
      </c>
      <c r="F2067" s="115" t="s">
        <v>62</v>
      </c>
      <c r="G2067" s="54"/>
      <c r="H2067" s="76">
        <f>STOCK[[#This Row],[Precio Final]]</f>
        <v>35</v>
      </c>
      <c r="I2067" s="80">
        <f>STOCK[[#This Row],[Precio Venta Ideal (x1.5)]]</f>
        <v>29.73</v>
      </c>
      <c r="J2067" s="118">
        <v>1</v>
      </c>
      <c r="K2067" s="78">
        <f>SUMIFS(VENTAS[Cantidad],VENTAS[Código del producto Vendido],STOCK[[#This Row],[Code]])</f>
        <v>0</v>
      </c>
      <c r="L2067" s="78">
        <f>STOCK[[#This Row],[Entradas]]-STOCK[[#This Row],[Salidas]]</f>
        <v>1</v>
      </c>
      <c r="M2067" s="76">
        <f>STOCK[[#This Row],[Precio Final]]*10%</f>
        <v>3.5</v>
      </c>
      <c r="N2067" s="54">
        <v>0</v>
      </c>
      <c r="O2067" s="76">
        <v>0</v>
      </c>
      <c r="P2067" s="54">
        <v>14.07</v>
      </c>
      <c r="Q2067" s="76">
        <v>0</v>
      </c>
      <c r="R2067" s="78">
        <v>0</v>
      </c>
      <c r="S2067" s="76">
        <v>2.25</v>
      </c>
      <c r="T2067" s="76">
        <f>STOCK[[#This Row],[Costo Unitario (USD)]]+STOCK[[#This Row],[Costo Envío (USD)]]+STOCK[[#This Row],[Comisión 10%]]</f>
        <v>19.82</v>
      </c>
      <c r="U2067" s="53">
        <f>STOCK[[#This Row],[Costo total]]*1.5</f>
        <v>29.73</v>
      </c>
      <c r="V2067" s="54">
        <v>35</v>
      </c>
      <c r="W2067" s="76">
        <f>STOCK[[#This Row],[Precio Final]]-STOCK[[#This Row],[Costo total]]</f>
        <v>15.18</v>
      </c>
      <c r="X2067" s="76">
        <f>STOCK[[#This Row],[Ganancia Unitaria]]*STOCK[[#This Row],[Salidas]]</f>
        <v>0</v>
      </c>
      <c r="Y2067" s="54"/>
      <c r="Z2067" s="119"/>
      <c r="AA2067" s="54"/>
      <c r="AB2067" s="54"/>
      <c r="AC2067" s="54"/>
      <c r="AD2067" s="94"/>
    </row>
    <row r="2068" s="53" customFormat="1" ht="50" customHeight="1" spans="1:30">
      <c r="A2068" s="95" t="s">
        <v>4011</v>
      </c>
      <c r="B2068" s="112"/>
      <c r="C2068" s="54"/>
      <c r="D2068" s="113" t="s">
        <v>2897</v>
      </c>
      <c r="E2068" s="117" t="s">
        <v>4009</v>
      </c>
      <c r="F2068" s="115" t="s">
        <v>49</v>
      </c>
      <c r="G2068" s="54"/>
      <c r="H2068" s="76">
        <f>STOCK[[#This Row],[Precio Final]]</f>
        <v>35</v>
      </c>
      <c r="I2068" s="80">
        <f>STOCK[[#This Row],[Precio Venta Ideal (x1.5)]]</f>
        <v>29.73</v>
      </c>
      <c r="J2068" s="118">
        <v>2</v>
      </c>
      <c r="K2068" s="78">
        <f>SUMIFS(VENTAS[Cantidad],VENTAS[Código del producto Vendido],STOCK[[#This Row],[Code]])</f>
        <v>0</v>
      </c>
      <c r="L2068" s="78">
        <f>STOCK[[#This Row],[Entradas]]-STOCK[[#This Row],[Salidas]]</f>
        <v>2</v>
      </c>
      <c r="M2068" s="76">
        <f>STOCK[[#This Row],[Precio Final]]*10%</f>
        <v>3.5</v>
      </c>
      <c r="N2068" s="54">
        <v>0</v>
      </c>
      <c r="O2068" s="76">
        <v>0</v>
      </c>
      <c r="P2068" s="54">
        <v>14.07</v>
      </c>
      <c r="Q2068" s="76">
        <v>0</v>
      </c>
      <c r="R2068" s="78">
        <v>0</v>
      </c>
      <c r="S2068" s="76">
        <v>2.25</v>
      </c>
      <c r="T2068" s="76">
        <f>STOCK[[#This Row],[Costo Unitario (USD)]]+STOCK[[#This Row],[Costo Envío (USD)]]+STOCK[[#This Row],[Comisión 10%]]</f>
        <v>19.82</v>
      </c>
      <c r="U2068" s="53">
        <f>STOCK[[#This Row],[Costo total]]*1.5</f>
        <v>29.73</v>
      </c>
      <c r="V2068" s="54">
        <v>35</v>
      </c>
      <c r="W2068" s="76">
        <f>STOCK[[#This Row],[Precio Final]]-STOCK[[#This Row],[Costo total]]</f>
        <v>15.18</v>
      </c>
      <c r="X2068" s="76">
        <f>STOCK[[#This Row],[Ganancia Unitaria]]*STOCK[[#This Row],[Salidas]]</f>
        <v>0</v>
      </c>
      <c r="Y2068" s="54"/>
      <c r="Z2068" s="119"/>
      <c r="AA2068" s="54"/>
      <c r="AB2068" s="54"/>
      <c r="AC2068" s="54"/>
      <c r="AD2068" s="94"/>
    </row>
    <row r="2069" s="53" customFormat="1" ht="50" customHeight="1" spans="1:30">
      <c r="A2069" s="95" t="s">
        <v>4012</v>
      </c>
      <c r="B2069" s="112"/>
      <c r="C2069" s="54"/>
      <c r="D2069" s="113" t="s">
        <v>2897</v>
      </c>
      <c r="E2069" s="117" t="s">
        <v>4009</v>
      </c>
      <c r="F2069" s="115" t="s">
        <v>46</v>
      </c>
      <c r="G2069" s="54"/>
      <c r="H2069" s="76">
        <f>STOCK[[#This Row],[Precio Final]]</f>
        <v>35</v>
      </c>
      <c r="I2069" s="80">
        <f>STOCK[[#This Row],[Precio Venta Ideal (x1.5)]]</f>
        <v>29.73</v>
      </c>
      <c r="J2069" s="118">
        <v>1</v>
      </c>
      <c r="K2069" s="78">
        <f>SUMIFS(VENTAS[Cantidad],VENTAS[Código del producto Vendido],STOCK[[#This Row],[Code]])</f>
        <v>0</v>
      </c>
      <c r="L2069" s="78">
        <f>STOCK[[#This Row],[Entradas]]-STOCK[[#This Row],[Salidas]]</f>
        <v>1</v>
      </c>
      <c r="M2069" s="76">
        <f>STOCK[[#This Row],[Precio Final]]*10%</f>
        <v>3.5</v>
      </c>
      <c r="N2069" s="54">
        <v>0</v>
      </c>
      <c r="O2069" s="76">
        <v>0</v>
      </c>
      <c r="P2069" s="54">
        <v>14.07</v>
      </c>
      <c r="Q2069" s="76">
        <v>0</v>
      </c>
      <c r="R2069" s="78">
        <v>0</v>
      </c>
      <c r="S2069" s="76">
        <v>2.25</v>
      </c>
      <c r="T2069" s="76">
        <f>STOCK[[#This Row],[Costo Unitario (USD)]]+STOCK[[#This Row],[Costo Envío (USD)]]+STOCK[[#This Row],[Comisión 10%]]</f>
        <v>19.82</v>
      </c>
      <c r="U2069" s="53">
        <f>STOCK[[#This Row],[Costo total]]*1.5</f>
        <v>29.73</v>
      </c>
      <c r="V2069" s="54">
        <v>35</v>
      </c>
      <c r="W2069" s="76">
        <f>STOCK[[#This Row],[Precio Final]]-STOCK[[#This Row],[Costo total]]</f>
        <v>15.18</v>
      </c>
      <c r="X2069" s="76">
        <f>STOCK[[#This Row],[Ganancia Unitaria]]*STOCK[[#This Row],[Salidas]]</f>
        <v>0</v>
      </c>
      <c r="Y2069" s="54"/>
      <c r="Z2069" s="119"/>
      <c r="AA2069" s="54"/>
      <c r="AB2069" s="54"/>
      <c r="AC2069" s="54"/>
      <c r="AD2069" s="94"/>
    </row>
    <row r="2070" s="53" customFormat="1" ht="50" customHeight="1" spans="1:30">
      <c r="A2070" s="95" t="s">
        <v>4013</v>
      </c>
      <c r="B2070" s="112"/>
      <c r="C2070" s="54"/>
      <c r="D2070" s="113" t="s">
        <v>2897</v>
      </c>
      <c r="E2070" s="117" t="s">
        <v>4009</v>
      </c>
      <c r="F2070" s="115" t="s">
        <v>42</v>
      </c>
      <c r="G2070" s="54"/>
      <c r="H2070" s="76">
        <f>STOCK[[#This Row],[Precio Final]]</f>
        <v>35</v>
      </c>
      <c r="I2070" s="80">
        <f>STOCK[[#This Row],[Precio Venta Ideal (x1.5)]]</f>
        <v>29.73</v>
      </c>
      <c r="J2070" s="118">
        <v>1</v>
      </c>
      <c r="K2070" s="78">
        <f>SUMIFS(VENTAS[Cantidad],VENTAS[Código del producto Vendido],STOCK[[#This Row],[Code]])</f>
        <v>0</v>
      </c>
      <c r="L2070" s="78">
        <f>STOCK[[#This Row],[Entradas]]-STOCK[[#This Row],[Salidas]]</f>
        <v>1</v>
      </c>
      <c r="M2070" s="76">
        <f>STOCK[[#This Row],[Precio Final]]*10%</f>
        <v>3.5</v>
      </c>
      <c r="N2070" s="54">
        <v>0</v>
      </c>
      <c r="O2070" s="76">
        <v>0</v>
      </c>
      <c r="P2070" s="54">
        <v>14.07</v>
      </c>
      <c r="Q2070" s="76">
        <v>0</v>
      </c>
      <c r="R2070" s="78">
        <v>0</v>
      </c>
      <c r="S2070" s="76">
        <v>2.25</v>
      </c>
      <c r="T2070" s="76">
        <f>STOCK[[#This Row],[Costo Unitario (USD)]]+STOCK[[#This Row],[Costo Envío (USD)]]+STOCK[[#This Row],[Comisión 10%]]</f>
        <v>19.82</v>
      </c>
      <c r="U2070" s="53">
        <f>STOCK[[#This Row],[Costo total]]*1.5</f>
        <v>29.73</v>
      </c>
      <c r="V2070" s="54">
        <v>35</v>
      </c>
      <c r="W2070" s="76">
        <f>STOCK[[#This Row],[Precio Final]]-STOCK[[#This Row],[Costo total]]</f>
        <v>15.18</v>
      </c>
      <c r="X2070" s="76">
        <f>STOCK[[#This Row],[Ganancia Unitaria]]*STOCK[[#This Row],[Salidas]]</f>
        <v>0</v>
      </c>
      <c r="Y2070" s="54"/>
      <c r="Z2070" s="119"/>
      <c r="AA2070" s="54"/>
      <c r="AB2070" s="54"/>
      <c r="AC2070" s="54"/>
      <c r="AD2070" s="94"/>
    </row>
    <row r="2071" s="53" customFormat="1" ht="50" customHeight="1" spans="1:30">
      <c r="A2071" s="95" t="s">
        <v>4014</v>
      </c>
      <c r="B2071" s="112"/>
      <c r="C2071" s="54"/>
      <c r="D2071" s="113" t="s">
        <v>835</v>
      </c>
      <c r="E2071" s="117" t="s">
        <v>4015</v>
      </c>
      <c r="F2071" s="117"/>
      <c r="G2071" s="54"/>
      <c r="H2071" s="76">
        <f>STOCK[[#This Row],[Precio Final]]</f>
        <v>0</v>
      </c>
      <c r="I2071" s="80">
        <f>STOCK[[#This Row],[Precio Venta Ideal (x1.5)]]</f>
        <v>3.375</v>
      </c>
      <c r="J2071" s="118">
        <v>10</v>
      </c>
      <c r="K2071" s="78">
        <f>SUMIFS(VENTAS[Cantidad],VENTAS[Código del producto Vendido],STOCK[[#This Row],[Code]])</f>
        <v>0</v>
      </c>
      <c r="L2071" s="78">
        <f>STOCK[[#This Row],[Entradas]]-STOCK[[#This Row],[Salidas]]</f>
        <v>10</v>
      </c>
      <c r="M2071" s="76">
        <f>STOCK[[#This Row],[Precio Final]]*10%</f>
        <v>0</v>
      </c>
      <c r="N2071" s="54">
        <v>0</v>
      </c>
      <c r="O2071" s="76">
        <v>0</v>
      </c>
      <c r="P2071" s="54"/>
      <c r="Q2071" s="76">
        <v>0</v>
      </c>
      <c r="R2071" s="78">
        <v>0</v>
      </c>
      <c r="S2071" s="76">
        <v>2.25</v>
      </c>
      <c r="T2071" s="76">
        <f>STOCK[[#This Row],[Costo Unitario (USD)]]+STOCK[[#This Row],[Costo Envío (USD)]]+STOCK[[#This Row],[Comisión 10%]]</f>
        <v>2.25</v>
      </c>
      <c r="U2071" s="53">
        <f>STOCK[[#This Row],[Costo total]]*1.5</f>
        <v>3.375</v>
      </c>
      <c r="V2071" s="54"/>
      <c r="W2071" s="76">
        <f>STOCK[[#This Row],[Precio Final]]-STOCK[[#This Row],[Costo total]]</f>
        <v>-2.25</v>
      </c>
      <c r="X2071" s="76">
        <f>STOCK[[#This Row],[Ganancia Unitaria]]*STOCK[[#This Row],[Salidas]]</f>
        <v>0</v>
      </c>
      <c r="Y2071" s="54"/>
      <c r="Z2071" s="119"/>
      <c r="AA2071" s="54"/>
      <c r="AB2071" s="54"/>
      <c r="AC2071" s="54"/>
      <c r="AD2071" s="94"/>
    </row>
    <row r="2072" s="53" customFormat="1" ht="50" customHeight="1" spans="1:30">
      <c r="A2072" s="95" t="s">
        <v>4016</v>
      </c>
      <c r="B2072" s="112"/>
      <c r="C2072" s="54"/>
      <c r="D2072" s="113" t="s">
        <v>835</v>
      </c>
      <c r="E2072" s="117" t="s">
        <v>4017</v>
      </c>
      <c r="F2072" s="117" t="s">
        <v>4018</v>
      </c>
      <c r="G2072" s="54"/>
      <c r="H2072" s="76">
        <f>STOCK[[#This Row],[Precio Final]]</f>
        <v>40</v>
      </c>
      <c r="I2072" s="80">
        <f>STOCK[[#This Row],[Precio Venta Ideal (x1.5)]]</f>
        <v>41.04</v>
      </c>
      <c r="J2072" s="118">
        <v>1</v>
      </c>
      <c r="K2072" s="78">
        <f>SUMIFS(VENTAS[Cantidad],VENTAS[Código del producto Vendido],STOCK[[#This Row],[Code]])</f>
        <v>0</v>
      </c>
      <c r="L2072" s="78">
        <f>STOCK[[#This Row],[Entradas]]-STOCK[[#This Row],[Salidas]]</f>
        <v>1</v>
      </c>
      <c r="M2072" s="76">
        <f>STOCK[[#This Row],[Precio Final]]*10%</f>
        <v>4</v>
      </c>
      <c r="N2072" s="54">
        <v>0</v>
      </c>
      <c r="O2072" s="76">
        <v>0</v>
      </c>
      <c r="P2072" s="54">
        <v>21.11</v>
      </c>
      <c r="Q2072" s="76">
        <v>0</v>
      </c>
      <c r="R2072" s="78">
        <v>0</v>
      </c>
      <c r="S2072" s="76">
        <v>2.25</v>
      </c>
      <c r="T2072" s="76">
        <f>STOCK[[#This Row],[Costo Unitario (USD)]]+STOCK[[#This Row],[Costo Envío (USD)]]+STOCK[[#This Row],[Comisión 10%]]</f>
        <v>27.36</v>
      </c>
      <c r="U2072" s="53">
        <f>STOCK[[#This Row],[Costo total]]*1.5</f>
        <v>41.04</v>
      </c>
      <c r="V2072" s="54">
        <v>40</v>
      </c>
      <c r="W2072" s="76">
        <f>STOCK[[#This Row],[Precio Final]]-STOCK[[#This Row],[Costo total]]</f>
        <v>12.64</v>
      </c>
      <c r="X2072" s="76">
        <f>STOCK[[#This Row],[Ganancia Unitaria]]*STOCK[[#This Row],[Salidas]]</f>
        <v>0</v>
      </c>
      <c r="Y2072" s="54"/>
      <c r="Z2072" s="119"/>
      <c r="AA2072" s="54"/>
      <c r="AB2072" s="54"/>
      <c r="AC2072" s="54"/>
      <c r="AD2072" s="94"/>
    </row>
    <row r="2073" s="53" customFormat="1" ht="50" customHeight="1" spans="1:30">
      <c r="A2073" s="95" t="s">
        <v>4019</v>
      </c>
      <c r="B2073" s="112"/>
      <c r="C2073" s="54"/>
      <c r="D2073" s="113" t="s">
        <v>488</v>
      </c>
      <c r="E2073" s="116" t="s">
        <v>4020</v>
      </c>
      <c r="F2073" s="117" t="s">
        <v>2108</v>
      </c>
      <c r="G2073" s="54"/>
      <c r="H2073" s="76">
        <f>STOCK[[#This Row],[Precio Final]]</f>
        <v>45</v>
      </c>
      <c r="I2073" s="80">
        <f>STOCK[[#This Row],[Precio Venta Ideal (x1.5)]]</f>
        <v>26.475</v>
      </c>
      <c r="J2073" s="118">
        <v>5</v>
      </c>
      <c r="K2073" s="78">
        <f>SUMIFS(VENTAS[Cantidad],VENTAS[Código del producto Vendido],STOCK[[#This Row],[Code]])</f>
        <v>0</v>
      </c>
      <c r="L2073" s="78">
        <f>STOCK[[#This Row],[Entradas]]-STOCK[[#This Row],[Salidas]]</f>
        <v>5</v>
      </c>
      <c r="M2073" s="76">
        <f>STOCK[[#This Row],[Precio Final]]*10%</f>
        <v>4.5</v>
      </c>
      <c r="N2073" s="54">
        <v>0</v>
      </c>
      <c r="O2073" s="76">
        <v>0</v>
      </c>
      <c r="P2073" s="54">
        <v>10.9</v>
      </c>
      <c r="Q2073" s="76">
        <v>0</v>
      </c>
      <c r="R2073" s="78">
        <v>0</v>
      </c>
      <c r="S2073" s="76">
        <v>2.25</v>
      </c>
      <c r="T2073" s="76">
        <f>STOCK[[#This Row],[Costo Unitario (USD)]]+STOCK[[#This Row],[Costo Envío (USD)]]+STOCK[[#This Row],[Comisión 10%]]</f>
        <v>17.65</v>
      </c>
      <c r="U2073" s="53">
        <f>STOCK[[#This Row],[Costo total]]*1.5</f>
        <v>26.475</v>
      </c>
      <c r="V2073" s="54">
        <v>45</v>
      </c>
      <c r="W2073" s="76">
        <f>STOCK[[#This Row],[Precio Final]]-STOCK[[#This Row],[Costo total]]</f>
        <v>27.35</v>
      </c>
      <c r="X2073" s="76">
        <f>STOCK[[#This Row],[Ganancia Unitaria]]*STOCK[[#This Row],[Salidas]]</f>
        <v>0</v>
      </c>
      <c r="Y2073" s="54"/>
      <c r="Z2073" s="119"/>
      <c r="AA2073" s="54"/>
      <c r="AB2073" s="54"/>
      <c r="AC2073" s="54"/>
      <c r="AD2073" s="94"/>
    </row>
    <row r="2074" s="53" customFormat="1" ht="50" customHeight="1" spans="1:30">
      <c r="A2074" s="95" t="s">
        <v>4021</v>
      </c>
      <c r="B2074" s="112"/>
      <c r="C2074" s="54"/>
      <c r="D2074" s="113" t="s">
        <v>488</v>
      </c>
      <c r="E2074" s="116" t="s">
        <v>4022</v>
      </c>
      <c r="F2074" s="117" t="s">
        <v>2108</v>
      </c>
      <c r="G2074" s="54"/>
      <c r="H2074" s="76">
        <f>STOCK[[#This Row],[Precio Final]]</f>
        <v>45</v>
      </c>
      <c r="I2074" s="80">
        <f>STOCK[[#This Row],[Precio Venta Ideal (x1.5)]]</f>
        <v>26.475</v>
      </c>
      <c r="J2074" s="118">
        <v>2</v>
      </c>
      <c r="K2074" s="78">
        <f>SUMIFS(VENTAS[Cantidad],VENTAS[Código del producto Vendido],STOCK[[#This Row],[Code]])</f>
        <v>0</v>
      </c>
      <c r="L2074" s="78">
        <f>STOCK[[#This Row],[Entradas]]-STOCK[[#This Row],[Salidas]]</f>
        <v>2</v>
      </c>
      <c r="M2074" s="76">
        <f>STOCK[[#This Row],[Precio Final]]*10%</f>
        <v>4.5</v>
      </c>
      <c r="N2074" s="54">
        <v>0</v>
      </c>
      <c r="O2074" s="76">
        <v>0</v>
      </c>
      <c r="P2074" s="54">
        <v>10.9</v>
      </c>
      <c r="Q2074" s="76">
        <v>0</v>
      </c>
      <c r="R2074" s="78">
        <v>0</v>
      </c>
      <c r="S2074" s="76">
        <v>2.25</v>
      </c>
      <c r="T2074" s="76">
        <f>STOCK[[#This Row],[Costo Unitario (USD)]]+STOCK[[#This Row],[Costo Envío (USD)]]+STOCK[[#This Row],[Comisión 10%]]</f>
        <v>17.65</v>
      </c>
      <c r="U2074" s="53">
        <f>STOCK[[#This Row],[Costo total]]*1.5</f>
        <v>26.475</v>
      </c>
      <c r="V2074" s="54">
        <v>45</v>
      </c>
      <c r="W2074" s="76">
        <f>STOCK[[#This Row],[Precio Final]]-STOCK[[#This Row],[Costo total]]</f>
        <v>27.35</v>
      </c>
      <c r="X2074" s="76">
        <f>STOCK[[#This Row],[Ganancia Unitaria]]*STOCK[[#This Row],[Salidas]]</f>
        <v>0</v>
      </c>
      <c r="Y2074" s="54"/>
      <c r="Z2074" s="119"/>
      <c r="AA2074" s="54"/>
      <c r="AB2074" s="54"/>
      <c r="AC2074" s="54"/>
      <c r="AD2074" s="94"/>
    </row>
    <row r="2075" s="53" customFormat="1" ht="50" customHeight="1" spans="1:30">
      <c r="A2075" s="95" t="s">
        <v>4023</v>
      </c>
      <c r="B2075" s="112"/>
      <c r="C2075" s="54"/>
      <c r="D2075" s="113" t="s">
        <v>488</v>
      </c>
      <c r="E2075" s="116" t="s">
        <v>4024</v>
      </c>
      <c r="F2075" s="117" t="s">
        <v>2108</v>
      </c>
      <c r="G2075" s="54"/>
      <c r="H2075" s="76">
        <f>STOCK[[#This Row],[Precio Final]]</f>
        <v>45</v>
      </c>
      <c r="I2075" s="80">
        <f>STOCK[[#This Row],[Precio Venta Ideal (x1.5)]]</f>
        <v>26.475</v>
      </c>
      <c r="J2075" s="118">
        <v>4</v>
      </c>
      <c r="K2075" s="78">
        <f>SUMIFS(VENTAS[Cantidad],VENTAS[Código del producto Vendido],STOCK[[#This Row],[Code]])</f>
        <v>0</v>
      </c>
      <c r="L2075" s="78">
        <f>STOCK[[#This Row],[Entradas]]-STOCK[[#This Row],[Salidas]]</f>
        <v>4</v>
      </c>
      <c r="M2075" s="76">
        <f>STOCK[[#This Row],[Precio Final]]*10%</f>
        <v>4.5</v>
      </c>
      <c r="N2075" s="54">
        <v>0</v>
      </c>
      <c r="O2075" s="76">
        <v>0</v>
      </c>
      <c r="P2075" s="54">
        <v>10.9</v>
      </c>
      <c r="Q2075" s="76">
        <v>0</v>
      </c>
      <c r="R2075" s="78">
        <v>0</v>
      </c>
      <c r="S2075" s="76">
        <v>2.25</v>
      </c>
      <c r="T2075" s="76">
        <f>STOCK[[#This Row],[Costo Unitario (USD)]]+STOCK[[#This Row],[Costo Envío (USD)]]+STOCK[[#This Row],[Comisión 10%]]</f>
        <v>17.65</v>
      </c>
      <c r="U2075" s="53">
        <f>STOCK[[#This Row],[Costo total]]*1.5</f>
        <v>26.475</v>
      </c>
      <c r="V2075" s="54">
        <v>45</v>
      </c>
      <c r="W2075" s="76">
        <f>STOCK[[#This Row],[Precio Final]]-STOCK[[#This Row],[Costo total]]</f>
        <v>27.35</v>
      </c>
      <c r="X2075" s="76">
        <f>STOCK[[#This Row],[Ganancia Unitaria]]*STOCK[[#This Row],[Salidas]]</f>
        <v>0</v>
      </c>
      <c r="Y2075" s="54"/>
      <c r="Z2075" s="119"/>
      <c r="AA2075" s="54"/>
      <c r="AB2075" s="54"/>
      <c r="AC2075" s="54"/>
      <c r="AD2075" s="94"/>
    </row>
    <row r="2076" s="53" customFormat="1" ht="50" customHeight="1" spans="1:30">
      <c r="A2076" s="95" t="s">
        <v>4025</v>
      </c>
      <c r="B2076" s="112"/>
      <c r="C2076" s="54"/>
      <c r="D2076" s="113" t="s">
        <v>488</v>
      </c>
      <c r="E2076" s="116" t="s">
        <v>4026</v>
      </c>
      <c r="F2076" s="117" t="s">
        <v>2108</v>
      </c>
      <c r="G2076" s="54"/>
      <c r="H2076" s="76">
        <f>STOCK[[#This Row],[Precio Final]]</f>
        <v>45</v>
      </c>
      <c r="I2076" s="80">
        <f>STOCK[[#This Row],[Precio Venta Ideal (x1.5)]]</f>
        <v>26.475</v>
      </c>
      <c r="J2076" s="118">
        <v>3</v>
      </c>
      <c r="K2076" s="78">
        <f>SUMIFS(VENTAS[Cantidad],VENTAS[Código del producto Vendido],STOCK[[#This Row],[Code]])</f>
        <v>0</v>
      </c>
      <c r="L2076" s="78">
        <f>STOCK[[#This Row],[Entradas]]-STOCK[[#This Row],[Salidas]]</f>
        <v>3</v>
      </c>
      <c r="M2076" s="76">
        <f>STOCK[[#This Row],[Precio Final]]*10%</f>
        <v>4.5</v>
      </c>
      <c r="N2076" s="54">
        <v>0</v>
      </c>
      <c r="O2076" s="76">
        <v>0</v>
      </c>
      <c r="P2076" s="54">
        <v>10.9</v>
      </c>
      <c r="Q2076" s="76">
        <v>0</v>
      </c>
      <c r="R2076" s="78">
        <v>0</v>
      </c>
      <c r="S2076" s="76">
        <v>2.25</v>
      </c>
      <c r="T2076" s="76">
        <f>STOCK[[#This Row],[Costo Unitario (USD)]]+STOCK[[#This Row],[Costo Envío (USD)]]+STOCK[[#This Row],[Comisión 10%]]</f>
        <v>17.65</v>
      </c>
      <c r="U2076" s="53">
        <f>STOCK[[#This Row],[Costo total]]*1.5</f>
        <v>26.475</v>
      </c>
      <c r="V2076" s="54">
        <v>45</v>
      </c>
      <c r="W2076" s="76">
        <f>STOCK[[#This Row],[Precio Final]]-STOCK[[#This Row],[Costo total]]</f>
        <v>27.35</v>
      </c>
      <c r="X2076" s="76">
        <f>STOCK[[#This Row],[Ganancia Unitaria]]*STOCK[[#This Row],[Salidas]]</f>
        <v>0</v>
      </c>
      <c r="Y2076" s="54"/>
      <c r="Z2076" s="119"/>
      <c r="AA2076" s="54"/>
      <c r="AB2076" s="54"/>
      <c r="AC2076" s="54"/>
      <c r="AD2076" s="94"/>
    </row>
    <row r="2077" s="53" customFormat="1" ht="50" customHeight="1" spans="1:30">
      <c r="A2077" s="95" t="s">
        <v>4027</v>
      </c>
      <c r="B2077" s="112"/>
      <c r="C2077" s="54"/>
      <c r="D2077" s="113" t="s">
        <v>392</v>
      </c>
      <c r="E2077" s="117" t="s">
        <v>4028</v>
      </c>
      <c r="F2077" s="117" t="s">
        <v>4018</v>
      </c>
      <c r="G2077" s="54"/>
      <c r="H2077" s="76">
        <f>STOCK[[#This Row],[Precio Final]]</f>
        <v>40</v>
      </c>
      <c r="I2077" s="80">
        <f>STOCK[[#This Row],[Precio Venta Ideal (x1.5)]]</f>
        <v>41.04</v>
      </c>
      <c r="J2077" s="118">
        <v>1</v>
      </c>
      <c r="K2077" s="78">
        <f>SUMIFS(VENTAS[Cantidad],VENTAS[Código del producto Vendido],STOCK[[#This Row],[Code]])</f>
        <v>0</v>
      </c>
      <c r="L2077" s="78">
        <f>STOCK[[#This Row],[Entradas]]-STOCK[[#This Row],[Salidas]]</f>
        <v>1</v>
      </c>
      <c r="M2077" s="76">
        <f>STOCK[[#This Row],[Precio Final]]*10%</f>
        <v>4</v>
      </c>
      <c r="N2077" s="54">
        <v>0</v>
      </c>
      <c r="O2077" s="76">
        <v>0</v>
      </c>
      <c r="P2077" s="54">
        <v>21.11</v>
      </c>
      <c r="Q2077" s="76">
        <v>0</v>
      </c>
      <c r="R2077" s="78">
        <v>0</v>
      </c>
      <c r="S2077" s="76">
        <v>2.25</v>
      </c>
      <c r="T2077" s="76">
        <f>STOCK[[#This Row],[Costo Unitario (USD)]]+STOCK[[#This Row],[Costo Envío (USD)]]+STOCK[[#This Row],[Comisión 10%]]</f>
        <v>27.36</v>
      </c>
      <c r="U2077" s="53">
        <f>STOCK[[#This Row],[Costo total]]*1.5</f>
        <v>41.04</v>
      </c>
      <c r="V2077" s="54">
        <v>40</v>
      </c>
      <c r="W2077" s="76">
        <f>STOCK[[#This Row],[Precio Final]]-STOCK[[#This Row],[Costo total]]</f>
        <v>12.64</v>
      </c>
      <c r="X2077" s="76">
        <f>STOCK[[#This Row],[Ganancia Unitaria]]*STOCK[[#This Row],[Salidas]]</f>
        <v>0</v>
      </c>
      <c r="Y2077" s="54"/>
      <c r="Z2077" s="119"/>
      <c r="AA2077" s="54"/>
      <c r="AB2077" s="54"/>
      <c r="AC2077" s="54"/>
      <c r="AD2077" s="94"/>
    </row>
    <row r="2078" s="53" customFormat="1" ht="50" customHeight="1" spans="1:30">
      <c r="A2078" s="95" t="s">
        <v>4029</v>
      </c>
      <c r="B2078" s="112"/>
      <c r="C2078" s="54"/>
      <c r="D2078" s="113" t="s">
        <v>44</v>
      </c>
      <c r="E2078" s="116" t="s">
        <v>4030</v>
      </c>
      <c r="F2078" s="117" t="s">
        <v>62</v>
      </c>
      <c r="G2078" s="54"/>
      <c r="H2078" s="76">
        <f>STOCK[[#This Row],[Precio Final]]</f>
        <v>30</v>
      </c>
      <c r="I2078" s="80">
        <f>STOCK[[#This Row],[Precio Venta Ideal (x1.5)]]</f>
        <v>25.575</v>
      </c>
      <c r="J2078" s="118">
        <v>2</v>
      </c>
      <c r="K2078" s="78">
        <f>SUMIFS(VENTAS[Cantidad],VENTAS[Código del producto Vendido],STOCK[[#This Row],[Code]])</f>
        <v>0</v>
      </c>
      <c r="L2078" s="78">
        <f>STOCK[[#This Row],[Entradas]]-STOCK[[#This Row],[Salidas]]</f>
        <v>2</v>
      </c>
      <c r="M2078" s="76">
        <f>STOCK[[#This Row],[Precio Final]]*10%</f>
        <v>3</v>
      </c>
      <c r="N2078" s="54">
        <v>0</v>
      </c>
      <c r="O2078" s="76">
        <v>0</v>
      </c>
      <c r="P2078" s="54">
        <v>9.05</v>
      </c>
      <c r="Q2078" s="76">
        <v>0</v>
      </c>
      <c r="R2078" s="78">
        <v>0</v>
      </c>
      <c r="S2078" s="54">
        <v>5</v>
      </c>
      <c r="T2078" s="76">
        <f>STOCK[[#This Row],[Costo Unitario (USD)]]+STOCK[[#This Row],[Costo Envío (USD)]]+STOCK[[#This Row],[Comisión 10%]]</f>
        <v>17.05</v>
      </c>
      <c r="U2078" s="53">
        <f>STOCK[[#This Row],[Costo total]]*1.5</f>
        <v>25.575</v>
      </c>
      <c r="V2078" s="54">
        <v>30</v>
      </c>
      <c r="W2078" s="76">
        <f>STOCK[[#This Row],[Precio Final]]-STOCK[[#This Row],[Costo total]]</f>
        <v>12.95</v>
      </c>
      <c r="X2078" s="76">
        <f>STOCK[[#This Row],[Ganancia Unitaria]]*STOCK[[#This Row],[Salidas]]</f>
        <v>0</v>
      </c>
      <c r="Y2078" s="54"/>
      <c r="Z2078" s="119"/>
      <c r="AA2078" s="54"/>
      <c r="AB2078" s="54"/>
      <c r="AC2078" s="54"/>
      <c r="AD2078" s="94"/>
    </row>
    <row r="2079" s="53" customFormat="1" ht="50" customHeight="1" spans="1:30">
      <c r="A2079" s="95" t="s">
        <v>4031</v>
      </c>
      <c r="B2079" s="112"/>
      <c r="C2079" s="54"/>
      <c r="D2079" s="113" t="s">
        <v>44</v>
      </c>
      <c r="E2079" s="116" t="s">
        <v>4030</v>
      </c>
      <c r="F2079" s="117" t="s">
        <v>49</v>
      </c>
      <c r="G2079" s="54"/>
      <c r="H2079" s="76">
        <f>STOCK[[#This Row],[Precio Final]]</f>
        <v>30</v>
      </c>
      <c r="I2079" s="80">
        <f>STOCK[[#This Row],[Precio Venta Ideal (x1.5)]]</f>
        <v>25.575</v>
      </c>
      <c r="J2079" s="118">
        <v>2</v>
      </c>
      <c r="K2079" s="78">
        <f>SUMIFS(VENTAS[Cantidad],VENTAS[Código del producto Vendido],STOCK[[#This Row],[Code]])</f>
        <v>0</v>
      </c>
      <c r="L2079" s="78">
        <f>STOCK[[#This Row],[Entradas]]-STOCK[[#This Row],[Salidas]]</f>
        <v>2</v>
      </c>
      <c r="M2079" s="76">
        <f>STOCK[[#This Row],[Precio Final]]*10%</f>
        <v>3</v>
      </c>
      <c r="N2079" s="54">
        <v>0</v>
      </c>
      <c r="O2079" s="76">
        <v>0</v>
      </c>
      <c r="P2079" s="54">
        <v>9.05</v>
      </c>
      <c r="Q2079" s="76">
        <v>0</v>
      </c>
      <c r="R2079" s="78">
        <v>0</v>
      </c>
      <c r="S2079" s="54">
        <v>5</v>
      </c>
      <c r="T2079" s="76">
        <f>STOCK[[#This Row],[Costo Unitario (USD)]]+STOCK[[#This Row],[Costo Envío (USD)]]+STOCK[[#This Row],[Comisión 10%]]</f>
        <v>17.05</v>
      </c>
      <c r="U2079" s="53">
        <f>STOCK[[#This Row],[Costo total]]*1.5</f>
        <v>25.575</v>
      </c>
      <c r="V2079" s="54">
        <v>30</v>
      </c>
      <c r="W2079" s="76">
        <f>STOCK[[#This Row],[Precio Final]]-STOCK[[#This Row],[Costo total]]</f>
        <v>12.95</v>
      </c>
      <c r="X2079" s="76">
        <f>STOCK[[#This Row],[Ganancia Unitaria]]*STOCK[[#This Row],[Salidas]]</f>
        <v>0</v>
      </c>
      <c r="Y2079" s="54"/>
      <c r="Z2079" s="119"/>
      <c r="AA2079" s="54"/>
      <c r="AB2079" s="54"/>
      <c r="AC2079" s="54"/>
      <c r="AD2079" s="94"/>
    </row>
    <row r="2080" s="53" customFormat="1" ht="50" customHeight="1" spans="1:30">
      <c r="A2080" s="95" t="s">
        <v>4032</v>
      </c>
      <c r="B2080" s="112"/>
      <c r="C2080" s="54"/>
      <c r="D2080" s="113" t="s">
        <v>44</v>
      </c>
      <c r="E2080" s="116" t="s">
        <v>4030</v>
      </c>
      <c r="F2080" s="117" t="s">
        <v>46</v>
      </c>
      <c r="G2080" s="54"/>
      <c r="H2080" s="76">
        <f>STOCK[[#This Row],[Precio Final]]</f>
        <v>30</v>
      </c>
      <c r="I2080" s="80">
        <f>STOCK[[#This Row],[Precio Venta Ideal (x1.5)]]</f>
        <v>25.575</v>
      </c>
      <c r="J2080" s="118">
        <v>3</v>
      </c>
      <c r="K2080" s="78">
        <f>SUMIFS(VENTAS[Cantidad],VENTAS[Código del producto Vendido],STOCK[[#This Row],[Code]])</f>
        <v>0</v>
      </c>
      <c r="L2080" s="78">
        <f>STOCK[[#This Row],[Entradas]]-STOCK[[#This Row],[Salidas]]</f>
        <v>3</v>
      </c>
      <c r="M2080" s="76">
        <f>STOCK[[#This Row],[Precio Final]]*10%</f>
        <v>3</v>
      </c>
      <c r="N2080" s="54">
        <v>0</v>
      </c>
      <c r="O2080" s="76">
        <v>0</v>
      </c>
      <c r="P2080" s="54">
        <v>9.05</v>
      </c>
      <c r="Q2080" s="76">
        <v>0</v>
      </c>
      <c r="R2080" s="78">
        <v>0</v>
      </c>
      <c r="S2080" s="54">
        <v>5</v>
      </c>
      <c r="T2080" s="76">
        <f>STOCK[[#This Row],[Costo Unitario (USD)]]+STOCK[[#This Row],[Costo Envío (USD)]]+STOCK[[#This Row],[Comisión 10%]]</f>
        <v>17.05</v>
      </c>
      <c r="U2080" s="53">
        <f>STOCK[[#This Row],[Costo total]]*1.5</f>
        <v>25.575</v>
      </c>
      <c r="V2080" s="54">
        <v>30</v>
      </c>
      <c r="W2080" s="76">
        <f>STOCK[[#This Row],[Precio Final]]-STOCK[[#This Row],[Costo total]]</f>
        <v>12.95</v>
      </c>
      <c r="X2080" s="76">
        <f>STOCK[[#This Row],[Ganancia Unitaria]]*STOCK[[#This Row],[Salidas]]</f>
        <v>0</v>
      </c>
      <c r="Y2080" s="54"/>
      <c r="Z2080" s="119"/>
      <c r="AA2080" s="54"/>
      <c r="AB2080" s="54"/>
      <c r="AC2080" s="54"/>
      <c r="AD2080" s="94"/>
    </row>
    <row r="2081" s="53" customFormat="1" ht="50" customHeight="1" spans="1:30">
      <c r="A2081" s="95" t="s">
        <v>4033</v>
      </c>
      <c r="B2081" s="112"/>
      <c r="C2081" s="54"/>
      <c r="D2081" s="113" t="s">
        <v>515</v>
      </c>
      <c r="E2081" s="117" t="s">
        <v>4034</v>
      </c>
      <c r="F2081" s="117" t="s">
        <v>766</v>
      </c>
      <c r="G2081" s="54"/>
      <c r="H2081" s="76">
        <f>STOCK[[#This Row],[Precio Final]]</f>
        <v>40</v>
      </c>
      <c r="I2081" s="80">
        <f>STOCK[[#This Row],[Precio Venta Ideal (x1.5)]]</f>
        <v>35.715</v>
      </c>
      <c r="J2081" s="118">
        <v>2</v>
      </c>
      <c r="K2081" s="78">
        <f>SUMIFS(VENTAS[Cantidad],VENTAS[Código del producto Vendido],STOCK[[#This Row],[Code]])</f>
        <v>0</v>
      </c>
      <c r="L2081" s="78">
        <f>STOCK[[#This Row],[Entradas]]-STOCK[[#This Row],[Salidas]]</f>
        <v>2</v>
      </c>
      <c r="M2081" s="76">
        <f>STOCK[[#This Row],[Precio Final]]*10%</f>
        <v>4</v>
      </c>
      <c r="N2081" s="54">
        <v>0</v>
      </c>
      <c r="O2081" s="76">
        <v>0</v>
      </c>
      <c r="P2081" s="54">
        <v>14.81</v>
      </c>
      <c r="Q2081" s="54"/>
      <c r="R2081" s="71"/>
      <c r="S2081" s="54">
        <v>5</v>
      </c>
      <c r="T2081" s="76">
        <f>STOCK[[#This Row],[Costo Unitario (USD)]]+STOCK[[#This Row],[Costo Envío (USD)]]+STOCK[[#This Row],[Comisión 10%]]</f>
        <v>23.81</v>
      </c>
      <c r="U2081" s="53">
        <f>STOCK[[#This Row],[Costo total]]*1.5</f>
        <v>35.715</v>
      </c>
      <c r="V2081" s="54">
        <v>40</v>
      </c>
      <c r="W2081" s="76">
        <f>STOCK[[#This Row],[Precio Final]]-STOCK[[#This Row],[Costo total]]</f>
        <v>16.19</v>
      </c>
      <c r="X2081" s="76">
        <f>STOCK[[#This Row],[Ganancia Unitaria]]*STOCK[[#This Row],[Salidas]]</f>
        <v>0</v>
      </c>
      <c r="Y2081" s="54"/>
      <c r="Z2081" s="119"/>
      <c r="AA2081" s="54"/>
      <c r="AB2081" s="54"/>
      <c r="AC2081" s="54"/>
      <c r="AD2081" s="94"/>
    </row>
    <row r="2082" s="53" customFormat="1" ht="50" customHeight="1" spans="1:30">
      <c r="A2082" s="95" t="s">
        <v>4035</v>
      </c>
      <c r="B2082" s="112"/>
      <c r="C2082" s="54"/>
      <c r="D2082" s="113" t="s">
        <v>515</v>
      </c>
      <c r="E2082" s="117" t="s">
        <v>4034</v>
      </c>
      <c r="F2082" s="117" t="s">
        <v>540</v>
      </c>
      <c r="G2082" s="54"/>
      <c r="H2082" s="76">
        <f>STOCK[[#This Row],[Precio Final]]</f>
        <v>40</v>
      </c>
      <c r="I2082" s="80">
        <f>STOCK[[#This Row],[Precio Venta Ideal (x1.5)]]</f>
        <v>35.715</v>
      </c>
      <c r="J2082" s="118">
        <v>2</v>
      </c>
      <c r="K2082" s="78">
        <f>SUMIFS(VENTAS[Cantidad],VENTAS[Código del producto Vendido],STOCK[[#This Row],[Code]])</f>
        <v>0</v>
      </c>
      <c r="L2082" s="78">
        <f>STOCK[[#This Row],[Entradas]]-STOCK[[#This Row],[Salidas]]</f>
        <v>2</v>
      </c>
      <c r="M2082" s="76">
        <f>STOCK[[#This Row],[Precio Final]]*10%</f>
        <v>4</v>
      </c>
      <c r="N2082" s="54">
        <v>0</v>
      </c>
      <c r="O2082" s="76">
        <v>0</v>
      </c>
      <c r="P2082" s="54">
        <v>14.81</v>
      </c>
      <c r="Q2082" s="54"/>
      <c r="R2082" s="71"/>
      <c r="S2082" s="54">
        <v>5</v>
      </c>
      <c r="T2082" s="76">
        <f>STOCK[[#This Row],[Costo Unitario (USD)]]+STOCK[[#This Row],[Costo Envío (USD)]]+STOCK[[#This Row],[Comisión 10%]]</f>
        <v>23.81</v>
      </c>
      <c r="U2082" s="53">
        <f>STOCK[[#This Row],[Costo total]]*1.5</f>
        <v>35.715</v>
      </c>
      <c r="V2082" s="54">
        <v>40</v>
      </c>
      <c r="W2082" s="76">
        <f>STOCK[[#This Row],[Precio Final]]-STOCK[[#This Row],[Costo total]]</f>
        <v>16.19</v>
      </c>
      <c r="X2082" s="76">
        <f>STOCK[[#This Row],[Ganancia Unitaria]]*STOCK[[#This Row],[Salidas]]</f>
        <v>0</v>
      </c>
      <c r="Y2082" s="54"/>
      <c r="Z2082" s="119"/>
      <c r="AA2082" s="54"/>
      <c r="AB2082" s="54"/>
      <c r="AC2082" s="54"/>
      <c r="AD2082" s="94"/>
    </row>
    <row r="2083" s="53" customFormat="1" ht="50" customHeight="1" spans="1:30">
      <c r="A2083" s="95" t="s">
        <v>4036</v>
      </c>
      <c r="B2083" s="112"/>
      <c r="C2083" s="54"/>
      <c r="D2083" s="113" t="s">
        <v>515</v>
      </c>
      <c r="E2083" s="117" t="s">
        <v>4034</v>
      </c>
      <c r="F2083" s="117" t="s">
        <v>759</v>
      </c>
      <c r="G2083" s="54"/>
      <c r="H2083" s="76">
        <f>STOCK[[#This Row],[Precio Final]]</f>
        <v>35</v>
      </c>
      <c r="I2083" s="80">
        <f>STOCK[[#This Row],[Precio Venta Ideal (x1.5)]]</f>
        <v>34.965</v>
      </c>
      <c r="J2083" s="118">
        <v>2</v>
      </c>
      <c r="K2083" s="78">
        <f>SUMIFS(VENTAS[Cantidad],VENTAS[Código del producto Vendido],STOCK[[#This Row],[Code]])</f>
        <v>0</v>
      </c>
      <c r="L2083" s="78">
        <f>STOCK[[#This Row],[Entradas]]-STOCK[[#This Row],[Salidas]]</f>
        <v>2</v>
      </c>
      <c r="M2083" s="76">
        <f>STOCK[[#This Row],[Precio Final]]*10%</f>
        <v>3.5</v>
      </c>
      <c r="N2083" s="54">
        <v>0</v>
      </c>
      <c r="O2083" s="76">
        <v>0</v>
      </c>
      <c r="P2083" s="54">
        <v>14.81</v>
      </c>
      <c r="Q2083" s="54"/>
      <c r="R2083" s="71"/>
      <c r="S2083" s="54">
        <v>5</v>
      </c>
      <c r="T2083" s="76">
        <f>STOCK[[#This Row],[Costo Unitario (USD)]]+STOCK[[#This Row],[Costo Envío (USD)]]+STOCK[[#This Row],[Comisión 10%]]</f>
        <v>23.31</v>
      </c>
      <c r="U2083" s="53">
        <f>STOCK[[#This Row],[Costo total]]*1.5</f>
        <v>34.965</v>
      </c>
      <c r="V2083" s="54">
        <v>35</v>
      </c>
      <c r="W2083" s="76">
        <f>STOCK[[#This Row],[Precio Final]]-STOCK[[#This Row],[Costo total]]</f>
        <v>11.69</v>
      </c>
      <c r="X2083" s="76">
        <f>STOCK[[#This Row],[Ganancia Unitaria]]*STOCK[[#This Row],[Salidas]]</f>
        <v>0</v>
      </c>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4037</v>
      </c>
      <c r="B2106" s="121" t="s">
        <v>4038</v>
      </c>
      <c r="C2106" s="121" t="s">
        <v>4038</v>
      </c>
      <c r="D2106" s="120" t="s">
        <v>4037</v>
      </c>
      <c r="E2106" s="122" t="s">
        <v>4037</v>
      </c>
      <c r="F2106" s="120" t="s">
        <v>4037</v>
      </c>
      <c r="G2106" s="123"/>
      <c r="H2106" s="121" t="s">
        <v>4038</v>
      </c>
      <c r="I2106" s="121" t="s">
        <v>4038</v>
      </c>
      <c r="J2106" s="120">
        <v>2</v>
      </c>
      <c r="K2106" s="121" t="s">
        <v>4038</v>
      </c>
      <c r="L2106" s="121" t="s">
        <v>4038</v>
      </c>
      <c r="M2106" s="121" t="s">
        <v>4038</v>
      </c>
      <c r="N2106" s="123"/>
      <c r="O2106" s="123"/>
      <c r="P2106" s="120" t="s">
        <v>4037</v>
      </c>
      <c r="Q2106" s="123"/>
      <c r="R2106" s="123"/>
      <c r="S2106" s="120" t="s">
        <v>4037</v>
      </c>
      <c r="T2106" s="121" t="s">
        <v>4038</v>
      </c>
      <c r="U2106" s="121" t="s">
        <v>4038</v>
      </c>
      <c r="V2106" s="120" t="s">
        <v>4037</v>
      </c>
      <c r="W2106" s="121" t="s">
        <v>4038</v>
      </c>
      <c r="X2106" s="121" t="s">
        <v>4038</v>
      </c>
      <c r="Y2106" s="125"/>
      <c r="Z2106" s="123"/>
      <c r="AA2106" s="121" t="s">
        <v>4038</v>
      </c>
      <c r="AB2106" s="121" t="s">
        <v>4038</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83 K1312:K1431 K1530:M2022 L1312:M1314 L1315:Z1346 L1347:T1431 N1161:R1161 O1530:O2086 S2:T1314 T1530:T1541 T1542:U2083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83 M2023:M2083 H2105:I2105 K2105:M2105 O2105 T2105:U2105 W2105:AC2105 K2023:L2089">
    <cfRule type="expression" dxfId="30" priority="218">
      <formula>$L2=0</formula>
    </cfRule>
  </conditionalFormatting>
  <conditionalFormatting sqref="L2:M2022 L2023:L2089 M2023:M2083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83 J1651:J2083 P1651:S1929 P1930:R2080 V1651:V2083 Y1651:Z2042 AC1651:AD2042 S2016:S2080 M2084:M2086 Y2043:AD2083 P2081:S2083 P2084:AD2086 M2087:AD2089 A2084: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84: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4039</v>
      </c>
      <c r="B1" s="8"/>
      <c r="C1" s="8"/>
      <c r="D1" s="8"/>
      <c r="E1" s="12"/>
      <c r="G1" s="7" t="s">
        <v>4040</v>
      </c>
      <c r="H1" s="12"/>
      <c r="I1" s="7"/>
      <c r="J1" s="15"/>
      <c r="K1" s="16"/>
    </row>
    <row r="2" s="1" customFormat="1" ht="35" customHeight="1" spans="1:13">
      <c r="A2" s="9" t="s">
        <v>4041</v>
      </c>
      <c r="B2" s="9" t="s">
        <v>4042</v>
      </c>
      <c r="C2" s="9" t="s">
        <v>4043</v>
      </c>
      <c r="D2" s="9" t="s">
        <v>4044</v>
      </c>
      <c r="E2" s="9" t="s">
        <v>4045</v>
      </c>
      <c r="F2" s="9" t="s">
        <v>4046</v>
      </c>
      <c r="G2" s="9" t="s">
        <v>4047</v>
      </c>
      <c r="H2" s="13" t="s">
        <v>4048</v>
      </c>
      <c r="I2" s="13" t="s">
        <v>4049</v>
      </c>
      <c r="J2" s="13" t="s">
        <v>12</v>
      </c>
      <c r="K2" s="13" t="s">
        <v>4050</v>
      </c>
      <c r="L2" s="13" t="s">
        <v>4051</v>
      </c>
      <c r="M2" s="9" t="s">
        <v>4052</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4053</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4054</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4054</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4054</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4054</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4054</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4054</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4054</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4054</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4055</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4054</v>
      </c>
      <c r="C60" s="11"/>
      <c r="D60" s="11"/>
      <c r="E60" s="11" t="s">
        <v>4056</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4054</v>
      </c>
      <c r="C61" s="11"/>
      <c r="D61" s="11"/>
      <c r="E61" s="11" t="s">
        <v>4056</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4054</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4054</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4054</v>
      </c>
      <c r="C64" s="11"/>
      <c r="D64" s="11"/>
      <c r="E64" s="11" t="s">
        <v>4057</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4054</v>
      </c>
      <c r="C65" s="11"/>
      <c r="D65" s="11"/>
      <c r="E65" s="11" t="s">
        <v>4058</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4054</v>
      </c>
      <c r="C66" s="11"/>
      <c r="D66" s="11"/>
      <c r="E66" s="11" t="s">
        <v>4059</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4054</v>
      </c>
      <c r="C67" s="11"/>
      <c r="D67" s="11"/>
      <c r="E67" s="11" t="s">
        <v>4060</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4054</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4054</v>
      </c>
      <c r="C69" s="11"/>
      <c r="D69" s="11"/>
      <c r="E69" s="11" t="s">
        <v>4061</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4054</v>
      </c>
      <c r="C70" s="11"/>
      <c r="D70" s="11"/>
      <c r="E70" s="11" t="s">
        <v>4062</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4054</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4054</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4054</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4054</v>
      </c>
      <c r="C74" s="11"/>
      <c r="D74" s="11"/>
      <c r="E74" s="11" t="s">
        <v>4063</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4054</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4054</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4054</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4054</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4054</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4054</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4054</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4054</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4054</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4054</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4054</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4054</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4054</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4054</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4054</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4054</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4054</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4054</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4054</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4054</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4054</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4054</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4054</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4054</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4054</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4054</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4054</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4054</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4054</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4054</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4054</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4054</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4054</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4054</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4054</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4054</v>
      </c>
      <c r="C111" s="11"/>
      <c r="D111" s="11"/>
      <c r="E111" s="11" t="s">
        <v>4064</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4054</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4054</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4054</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4054</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4054</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4054</v>
      </c>
      <c r="C117" s="11"/>
      <c r="D117" s="11"/>
      <c r="E117" s="11" t="s">
        <v>4065</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4054</v>
      </c>
      <c r="C118" s="11"/>
      <c r="D118" s="11"/>
      <c r="E118" s="11" t="s">
        <v>4066</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4054</v>
      </c>
      <c r="C119" s="11"/>
      <c r="D119" s="11"/>
      <c r="E119" s="11" t="s">
        <v>4067</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4054</v>
      </c>
      <c r="C120" s="11"/>
      <c r="D120" s="11"/>
      <c r="E120" s="11" t="s">
        <v>4068</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4054</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4054</v>
      </c>
      <c r="C122" s="11"/>
      <c r="D122" s="11"/>
      <c r="E122" s="11" t="s">
        <v>4069</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4054</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4054</v>
      </c>
      <c r="C124" s="11"/>
      <c r="D124" s="11"/>
      <c r="E124" s="11" t="s">
        <v>4070</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4054</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4054</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4071</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4072</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4073</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4074</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4075</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4054</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4054</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4076</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4076</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4077</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4078</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4079</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4079</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4080</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4081</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4082</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4083</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4082</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4083</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4083</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4083</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4083</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4083</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4083</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4084</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4084</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4084</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4084</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4084</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4084</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4085</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4085</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4071</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4086</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4086</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4087</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4087</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4078</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4078</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4088</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4089</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4090</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4091</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4092</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4092</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4092</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4092</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4082</v>
      </c>
      <c r="C178" s="11" t="s">
        <v>4083</v>
      </c>
      <c r="D178" s="11"/>
      <c r="E178" s="11" t="s">
        <v>4093</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4094</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4095</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4095</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4095</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4096</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4096</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4096</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4097</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4097</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4098</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4098</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4079</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4099</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4099</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4100</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4101</v>
      </c>
      <c r="C194" s="24" t="s">
        <v>4102</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4103</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4103</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4103</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4103</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4100</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4104</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4105</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4106</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4105</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4105</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4104</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4107</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4108</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4109</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4102</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4110</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4111</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4111</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4112</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4113</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4114</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4115</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4111</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4116</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4116</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4116</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4117</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4117</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4117</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4117</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4118</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4118</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4108</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4119</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4120</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4120</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4120</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4120</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4121</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4122</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4122</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4123</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4123</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4124</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4124</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4125</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4125</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4126</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4126</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4127</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4102</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4102</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4128</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4129</v>
      </c>
      <c r="C304" s="20" t="s">
        <v>4130</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4131</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4132</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4133</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4134</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4134</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4134</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4134</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4134</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4134</v>
      </c>
      <c r="B403" s="11"/>
      <c r="C403" s="11" t="s">
        <v>4135</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4134</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4134</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4134</v>
      </c>
      <c r="B406" s="11"/>
      <c r="C406" s="11" t="s">
        <v>4136</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4134</v>
      </c>
      <c r="B407" s="11"/>
      <c r="C407" s="11" t="s">
        <v>4136</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4134</v>
      </c>
      <c r="B408" s="11"/>
      <c r="C408" s="11" t="s">
        <v>4136</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4134</v>
      </c>
      <c r="B409" s="11"/>
      <c r="C409" s="11" t="s">
        <v>4136</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4134</v>
      </c>
      <c r="B410" s="11"/>
      <c r="C410" s="11" t="s">
        <v>4137</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4134</v>
      </c>
      <c r="B411" s="11"/>
      <c r="C411" s="11" t="s">
        <v>4137</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4134</v>
      </c>
      <c r="B412" s="11"/>
      <c r="C412" s="11" t="s">
        <v>4137</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4134</v>
      </c>
      <c r="B413" s="11"/>
      <c r="C413" s="11" t="s">
        <v>4137</v>
      </c>
      <c r="D413" s="11"/>
      <c r="E413" s="11" t="s">
        <v>4138</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4134</v>
      </c>
      <c r="B414" s="11"/>
      <c r="C414" s="11" t="s">
        <v>4137</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4134</v>
      </c>
      <c r="B415" s="11"/>
      <c r="C415" s="11" t="s">
        <v>4137</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4134</v>
      </c>
      <c r="B416" s="11"/>
      <c r="C416" s="11" t="s">
        <v>4139</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4140</v>
      </c>
      <c r="B417" s="11"/>
      <c r="C417" s="11" t="s">
        <v>4139</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4140</v>
      </c>
      <c r="B418" s="11"/>
      <c r="C418" s="11" t="s">
        <v>4137</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4140</v>
      </c>
      <c r="B419" s="11"/>
      <c r="C419" s="11" t="s">
        <v>4101</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4140</v>
      </c>
      <c r="B420" s="11"/>
      <c r="C420" s="11" t="s">
        <v>4101</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4140</v>
      </c>
      <c r="B421" s="11"/>
      <c r="C421" s="11" t="s">
        <v>4137</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4140</v>
      </c>
      <c r="B422" s="11"/>
      <c r="C422" s="11" t="s">
        <v>4101</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4140</v>
      </c>
      <c r="B423" s="11"/>
      <c r="C423" s="11" t="s">
        <v>4102</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4140</v>
      </c>
      <c r="B424" s="11"/>
      <c r="C424" s="11" t="s">
        <v>4137</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4140</v>
      </c>
      <c r="B425" s="11"/>
      <c r="C425" s="11" t="s">
        <v>4137</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4140</v>
      </c>
      <c r="B426" s="11"/>
      <c r="C426" s="11" t="s">
        <v>4137</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4140</v>
      </c>
      <c r="B427" s="11"/>
      <c r="C427" s="11" t="s">
        <v>4137</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4141</v>
      </c>
      <c r="B428" s="11"/>
      <c r="C428" s="11" t="s">
        <v>4142</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4141</v>
      </c>
      <c r="B429" s="11"/>
      <c r="C429" s="11" t="s">
        <v>4142</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4143</v>
      </c>
      <c r="B430" s="11"/>
      <c r="C430" s="11" t="s">
        <v>4101</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4144</v>
      </c>
      <c r="B431" s="11"/>
      <c r="C431" s="11" t="s">
        <v>4145</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4144</v>
      </c>
      <c r="B432" s="11"/>
      <c r="C432" s="11" t="s">
        <v>4146</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4144</v>
      </c>
      <c r="B433" s="11"/>
      <c r="C433" s="11" t="s">
        <v>4147</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4144</v>
      </c>
      <c r="B434" s="11"/>
      <c r="C434" s="11" t="s">
        <v>4147</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4144</v>
      </c>
      <c r="B435" s="11"/>
      <c r="C435" s="11" t="s">
        <v>4147</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4144</v>
      </c>
      <c r="B436" s="11"/>
      <c r="C436" s="11" t="s">
        <v>4147</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4144</v>
      </c>
      <c r="B437" s="11"/>
      <c r="C437" s="11" t="s">
        <v>4101</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4144</v>
      </c>
      <c r="B438" s="11"/>
      <c r="C438" s="11" t="s">
        <v>4101</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4144</v>
      </c>
      <c r="B439" s="11"/>
      <c r="C439" s="11" t="s">
        <v>4101</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4144</v>
      </c>
      <c r="B440" s="11"/>
      <c r="C440" s="11" t="s">
        <v>4101</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4144</v>
      </c>
      <c r="B441" s="11"/>
      <c r="C441" s="11" t="s">
        <v>4101</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4144</v>
      </c>
      <c r="B442" s="11"/>
      <c r="C442" s="11" t="s">
        <v>4101</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4144</v>
      </c>
      <c r="B443" s="11"/>
      <c r="C443" s="11" t="s">
        <v>4101</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4144</v>
      </c>
      <c r="B444" s="11"/>
      <c r="C444" s="11" t="s">
        <v>4101</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4144</v>
      </c>
      <c r="B445" s="11"/>
      <c r="C445" s="11" t="s">
        <v>4101</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4144</v>
      </c>
      <c r="B446" s="11"/>
      <c r="C446" s="11" t="s">
        <v>4148</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4144</v>
      </c>
      <c r="B447" s="11"/>
      <c r="C447" s="11" t="s">
        <v>4149</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4144</v>
      </c>
      <c r="B448" s="11"/>
      <c r="C448" s="11" t="s">
        <v>4149</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4144</v>
      </c>
      <c r="B449" s="11"/>
      <c r="C449" s="11" t="s">
        <v>4146</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4144</v>
      </c>
      <c r="B450" s="11"/>
      <c r="C450" s="11" t="s">
        <v>4150</v>
      </c>
      <c r="D450" s="11"/>
      <c r="E450" s="11" t="s">
        <v>4151</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4144</v>
      </c>
      <c r="B451" s="11"/>
      <c r="C451" s="11" t="s">
        <v>4152</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4144</v>
      </c>
      <c r="B452" s="11"/>
      <c r="C452" s="11" t="s">
        <v>4145</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4144</v>
      </c>
      <c r="B453" s="11"/>
      <c r="C453" s="11" t="s">
        <v>4153</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4144</v>
      </c>
      <c r="B454" s="11"/>
      <c r="C454" s="11" t="s">
        <v>4153</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4146</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4154</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4155</v>
      </c>
      <c r="B458" s="11"/>
      <c r="C458" s="11" t="s">
        <v>4156</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4155</v>
      </c>
      <c r="B459" s="11"/>
      <c r="C459" s="11" t="s">
        <v>4157</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4155</v>
      </c>
      <c r="B460" s="11"/>
      <c r="C460" s="11" t="s">
        <v>4157</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4158</v>
      </c>
      <c r="B461" s="11"/>
      <c r="C461" s="11" t="s">
        <v>4159</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4158</v>
      </c>
      <c r="B462" s="11"/>
      <c r="C462" s="11" t="s">
        <v>4160</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4161</v>
      </c>
      <c r="B463" s="11"/>
      <c r="C463" s="11" t="s">
        <v>4162</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4161</v>
      </c>
      <c r="B464" s="11" t="s">
        <v>4163</v>
      </c>
      <c r="C464" s="11" t="s">
        <v>4084</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4161</v>
      </c>
      <c r="B465" s="11" t="s">
        <v>4163</v>
      </c>
      <c r="C465" s="11" t="s">
        <v>4084</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4161</v>
      </c>
      <c r="B466" s="11"/>
      <c r="C466" s="11" t="s">
        <v>4164</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4161</v>
      </c>
      <c r="B467" s="11" t="s">
        <v>4165</v>
      </c>
      <c r="C467" s="11" t="s">
        <v>4166</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4161</v>
      </c>
      <c r="B468" s="11"/>
      <c r="C468" s="11" t="s">
        <v>4166</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4161</v>
      </c>
      <c r="B469" s="11"/>
      <c r="C469" s="11" t="s">
        <v>4166</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4161</v>
      </c>
      <c r="B470" s="11"/>
      <c r="C470" s="11" t="s">
        <v>4167</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4161</v>
      </c>
      <c r="B471" s="11"/>
      <c r="C471" s="11" t="s">
        <v>4168</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4169</v>
      </c>
      <c r="B472" s="11"/>
      <c r="C472" s="11" t="s">
        <v>4170</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4169</v>
      </c>
      <c r="B473" s="11"/>
      <c r="C473" s="11" t="s">
        <v>4171</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4169</v>
      </c>
      <c r="B474" s="11"/>
      <c r="C474" s="11" t="s">
        <v>4171</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4172</v>
      </c>
      <c r="B475" s="11"/>
      <c r="C475" s="11" t="s">
        <v>4173</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4172</v>
      </c>
      <c r="B476" s="11"/>
      <c r="C476" s="11" t="s">
        <v>4173</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4172</v>
      </c>
      <c r="B477" s="11"/>
      <c r="C477" s="11" t="s">
        <v>4098</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4172</v>
      </c>
      <c r="B478" s="11"/>
      <c r="C478" s="11" t="s">
        <v>4171</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4172</v>
      </c>
      <c r="B479" s="11"/>
      <c r="C479" s="11" t="s">
        <v>4174</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4175</v>
      </c>
      <c r="B480" s="11"/>
      <c r="C480" s="11" t="s">
        <v>4176</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4175</v>
      </c>
      <c r="B481" s="11"/>
      <c r="C481" s="11" t="s">
        <v>4177</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4175</v>
      </c>
      <c r="B482" s="11"/>
      <c r="C482" s="11" t="s">
        <v>4082</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4175</v>
      </c>
      <c r="B483" s="11"/>
      <c r="C483" s="11" t="s">
        <v>4178</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4175</v>
      </c>
      <c r="B484" s="11"/>
      <c r="C484" s="11" t="s">
        <v>4171</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4175</v>
      </c>
      <c r="B485" s="11"/>
      <c r="C485" s="11" t="s">
        <v>4179</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4175</v>
      </c>
      <c r="B486" s="11"/>
      <c r="C486" s="11" t="s">
        <v>4180</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4175</v>
      </c>
      <c r="B487" s="11"/>
      <c r="C487" s="11" t="s">
        <v>4180</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4175</v>
      </c>
      <c r="B488" s="11"/>
      <c r="C488" s="11" t="s">
        <v>4180</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4181</v>
      </c>
      <c r="B489" s="11"/>
      <c r="C489" s="11" t="s">
        <v>4080</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4181</v>
      </c>
      <c r="B490" s="11"/>
      <c r="C490" s="11" t="s">
        <v>4182</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4181</v>
      </c>
      <c r="B491" s="11"/>
      <c r="C491" s="11" t="s">
        <v>4183</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4184</v>
      </c>
      <c r="B492" s="11"/>
      <c r="C492" s="11" t="s">
        <v>4185</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4184</v>
      </c>
      <c r="B493" s="11"/>
      <c r="C493" s="11" t="s">
        <v>4185</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4184</v>
      </c>
      <c r="B494" s="11"/>
      <c r="C494" s="11" t="s">
        <v>4185</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4184</v>
      </c>
      <c r="B495" s="11"/>
      <c r="C495" s="11" t="s">
        <v>4185</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4186</v>
      </c>
      <c r="B496" s="11"/>
      <c r="C496" s="11" t="s">
        <v>4153</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4186</v>
      </c>
      <c r="B497" s="11"/>
      <c r="C497" s="11" t="s">
        <v>4153</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4186</v>
      </c>
      <c r="B498" s="11"/>
      <c r="C498" s="11" t="s">
        <v>4187</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4186</v>
      </c>
      <c r="B499" s="11"/>
      <c r="C499" s="11" t="s">
        <v>4187</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4188</v>
      </c>
      <c r="B500" s="11"/>
      <c r="C500" s="11" t="s">
        <v>4189</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4190</v>
      </c>
      <c r="B501" s="11"/>
      <c r="C501" s="11" t="s">
        <v>4191</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4190</v>
      </c>
      <c r="B502" s="11"/>
      <c r="C502" s="11" t="s">
        <v>4192</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4190</v>
      </c>
      <c r="B503" s="11"/>
      <c r="C503" s="11" t="s">
        <v>4193</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4194</v>
      </c>
      <c r="B504" s="11"/>
      <c r="C504" s="11" t="s">
        <v>4171</v>
      </c>
      <c r="D504" s="11"/>
      <c r="E504" s="11" t="s">
        <v>4195</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4194</v>
      </c>
      <c r="B505" s="11"/>
      <c r="C505" s="11" t="s">
        <v>4171</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4194</v>
      </c>
      <c r="B506" s="11"/>
      <c r="C506" s="11" t="s">
        <v>4109</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4194</v>
      </c>
      <c r="B507" s="11"/>
      <c r="C507" s="11" t="s">
        <v>4109</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4194</v>
      </c>
      <c r="B508" s="11"/>
      <c r="C508" s="11" t="s">
        <v>4109</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4196</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4196</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4196</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4197</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4157</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4198</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4107</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4199</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4171</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4148</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4102</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4102</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4200</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4200</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4201</v>
      </c>
      <c r="C523" s="11" t="s">
        <v>4200</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4200</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4202</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4203</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4203</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4204</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4205</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4205</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4205</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4205</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4205</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4205</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4205</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4205</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4206</v>
      </c>
      <c r="D537" s="11" t="s">
        <v>4207</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4205</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4205</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4205</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4205</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4205</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4205</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4205</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4205</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4205</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4205</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4205</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4205</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4205</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4205</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4205</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4205</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4205</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4205</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4205</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4205</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4205</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4205</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4205</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4205</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4205</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4205</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4205</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4205</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4205</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4205</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4205</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4205</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4205</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4205</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4205</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4205</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4205</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4205</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4205</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4208</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4209</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4210</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4210</v>
      </c>
      <c r="B612" s="11">
        <f>IFERROR(VLOOKUP(VENTAS[[#This Row],[Código del producto Vendido]],STOCK[],25,FALSE),"-")</f>
        <v>0</v>
      </c>
      <c r="C612" s="11"/>
      <c r="D612" s="11" t="s">
        <v>4211</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4210</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4210</v>
      </c>
      <c r="B614" s="11" t="str">
        <f>IFERROR(VLOOKUP(VENTAS[[#This Row],[Código del producto Vendido]],STOCK[],25,FALSE),"-")</f>
        <v>Yenma 19 Mayo</v>
      </c>
      <c r="C614" s="11"/>
      <c r="D614" s="11" t="s">
        <v>4211</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4210</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4210</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4210</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4210</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4210</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4210</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4210</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4210</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4210</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4210</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4210</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4210</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4210</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4210</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4210</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4210</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4210</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4210</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4210</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4210</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4210</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4210</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4210</v>
      </c>
      <c r="B637" s="11" t="str">
        <f>IFERROR(VLOOKUP(VENTAS[[#This Row],[Código del producto Vendido]],STOCK[],25,FALSE),"-")</f>
        <v>Compra 7/12/2023</v>
      </c>
      <c r="C637" s="11" t="s">
        <v>4212</v>
      </c>
      <c r="D637" s="11" t="s">
        <v>4213</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4210</v>
      </c>
      <c r="B638" s="11" t="str">
        <f>IFERROR(VLOOKUP(VENTAS[[#This Row],[Código del producto Vendido]],STOCK[],25,FALSE),"-")</f>
        <v>Compra 7/12/2023</v>
      </c>
      <c r="C638" s="11"/>
      <c r="D638" s="11" t="s">
        <v>4214</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4210</v>
      </c>
      <c r="B639" s="11" t="str">
        <f>IFERROR(VLOOKUP(VENTAS[[#This Row],[Código del producto Vendido]],STOCK[],25,FALSE),"-")</f>
        <v>Compra 7/12/2023</v>
      </c>
      <c r="C639" s="11"/>
      <c r="D639" s="11" t="s">
        <v>4215</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4210</v>
      </c>
      <c r="B640" s="11" t="str">
        <f>IFERROR(VLOOKUP(VENTAS[[#This Row],[Código del producto Vendido]],STOCK[],25,FALSE),"-")</f>
        <v>Compra 7/12/2023</v>
      </c>
      <c r="C640" s="11"/>
      <c r="D640" s="11" t="s">
        <v>4211</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4210</v>
      </c>
      <c r="B641" s="11" t="str">
        <f>IFERROR(VLOOKUP(VENTAS[[#This Row],[Código del producto Vendido]],STOCK[],25,FALSE),"-")</f>
        <v>-</v>
      </c>
      <c r="C641" s="11"/>
      <c r="D641" s="11" t="s">
        <v>4215</v>
      </c>
      <c r="E641" s="11" t="s">
        <v>4216</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4210</v>
      </c>
      <c r="B642" s="11" t="str">
        <f>IFERROR(VLOOKUP(VENTAS[[#This Row],[Código del producto Vendido]],STOCK[],25,FALSE),"-")</f>
        <v>Compra 7/12/2023</v>
      </c>
      <c r="C642" s="11"/>
      <c r="D642" s="11" t="s">
        <v>4215</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4210</v>
      </c>
      <c r="B643" s="11" t="str">
        <f>IFERROR(VLOOKUP(VENTAS[[#This Row],[Código del producto Vendido]],STOCK[],25,FALSE),"-")</f>
        <v>Recibido Freddy 24Mayo</v>
      </c>
      <c r="C643" s="11"/>
      <c r="D643" s="11" t="s">
        <v>4215</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4210</v>
      </c>
      <c r="B644" s="11" t="str">
        <f>IFERROR(VLOOKUP(VENTAS[[#This Row],[Código del producto Vendido]],STOCK[],25,FALSE),"-")</f>
        <v>Viaje Agosto</v>
      </c>
      <c r="C644" s="11"/>
      <c r="D644" s="11" t="s">
        <v>4215</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4210</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4210</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4210</v>
      </c>
      <c r="B647" s="11" t="str">
        <f>IFERROR(VLOOKUP(VENTAS[[#This Row],[Código del producto Vendido]],STOCK[],25,FALSE),"-")</f>
        <v>Compra 7/12/2023</v>
      </c>
      <c r="C647" s="11"/>
      <c r="D647" s="11" t="s">
        <v>4217</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4210</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4210</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4210</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4210</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4210</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4210</v>
      </c>
      <c r="B653" s="11" t="str">
        <f>IFERROR(VLOOKUP(VENTAS[[#This Row],[Código del producto Vendido]],STOCK[],25,FALSE),"-")</f>
        <v>Compra 7/12/2023</v>
      </c>
      <c r="C653" s="11"/>
      <c r="D653" s="11" t="s">
        <v>4215</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4210</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4210</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4210</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4210</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4210</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4210</v>
      </c>
      <c r="B659" s="11">
        <f>IFERROR(VLOOKUP(VENTAS[[#This Row],[Código del producto Vendido]],STOCK[],25,FALSE),"-")</f>
        <v>0</v>
      </c>
      <c r="C659" s="11"/>
      <c r="D659" s="11" t="s">
        <v>4211</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4210</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4189</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4215</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4124</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4124</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4124</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4124</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4124</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4210</v>
      </c>
      <c r="B672" s="11">
        <f>IFERROR(VLOOKUP(VENTAS[[#This Row],[Código del producto Vendido]],STOCK[],25,FALSE),"-")</f>
        <v>0</v>
      </c>
      <c r="C672" s="11" t="s">
        <v>4218</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4219</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4220</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4220</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4220</v>
      </c>
      <c r="B676" s="11" t="str">
        <f>IFERROR(VLOOKUP(VENTAS[[#This Row],[Código del producto Vendido]],STOCK[],25,FALSE),"-")</f>
        <v>-</v>
      </c>
      <c r="C676" s="11"/>
      <c r="D676" s="11"/>
      <c r="E676" s="11" t="s">
        <v>4221</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4215</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4222</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4205</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4220</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4205</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4220</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4220</v>
      </c>
      <c r="B690" s="11" t="str">
        <f>IFERROR(VLOOKUP(VENTAS[[#This Row],[Código del producto Vendido]],STOCK[],25,FALSE),"-")</f>
        <v>-</v>
      </c>
      <c r="C690" s="11"/>
      <c r="D690" s="11"/>
      <c r="E690" s="11" t="s">
        <v>4209</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4195</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4220</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4220</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4223</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4217</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4189</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4220</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4220</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4220</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4220</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4220</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4220</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4220</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4220</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4223</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4224</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4223</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4217</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4223</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4189</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4224</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4225</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4223</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4215</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4226</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4226</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4224</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4220</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4227</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4077</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4224</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4224</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4217</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4220</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4124</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4124</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4096</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4220</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4228</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4229</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4229</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4229</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4224</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4214</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4230</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4080</v>
      </c>
      <c r="D761" s="11" t="s">
        <v>4189</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4196</v>
      </c>
      <c r="D762" s="11" t="s">
        <v>4189</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4227</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4227</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4124</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4231</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4232</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4224</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4233</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4234</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4233</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4233</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4124</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4124</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4205</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4235</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4235</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4236</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4236</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4236</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4237</v>
      </c>
    </row>
    <row r="790" ht="20" hidden="1" customHeight="1" spans="1:13">
      <c r="A790" s="11"/>
      <c r="B790" s="11"/>
      <c r="C790" s="11" t="s">
        <v>4077</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4236</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4236</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4238</v>
      </c>
    </row>
    <row r="797" ht="20" hidden="1" customHeight="1" spans="1:13">
      <c r="A797" s="10">
        <v>45367</v>
      </c>
      <c r="B797" s="11"/>
      <c r="C797" s="11"/>
      <c r="D797" s="11" t="s">
        <v>4217</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4239</v>
      </c>
      <c r="D798" s="11" t="s">
        <v>4124</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4240</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4235</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4240</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4236</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4236</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4235</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4236</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4236</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4124</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4236</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4236</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4236</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4235</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4236</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4236</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4236</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4220</v>
      </c>
      <c r="B826" s="11"/>
      <c r="C826" s="11" t="s">
        <v>4241</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4220</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4220</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4242</v>
      </c>
      <c r="D830" s="11" t="s">
        <v>4236</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4220</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4220</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4242</v>
      </c>
      <c r="D833" s="11" t="s">
        <v>4236</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4242</v>
      </c>
      <c r="D834" s="11" t="s">
        <v>4236</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4242</v>
      </c>
      <c r="D835" s="11" t="s">
        <v>4236</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4242</v>
      </c>
      <c r="D836" s="11" t="s">
        <v>4236</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4236</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4236</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4220</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4236</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4236</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4236</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4236</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4238</v>
      </c>
    </row>
    <row r="845" ht="20" hidden="1" customHeight="1" spans="1:13">
      <c r="A845" s="10">
        <v>45391</v>
      </c>
      <c r="B845" s="11"/>
      <c r="C845" s="11" t="s">
        <v>4171</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4171</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4243</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4224</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4236</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4236</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4220</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4220</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4220</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4236</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4236</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4244</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4236</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4236</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4236</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4236</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4236</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4236</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4236</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4236</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4236</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4245</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4236</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4236</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4236</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4246</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4246</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4236</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4247</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4236</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4248</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4236</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4236</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4236</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4236</v>
      </c>
      <c r="E886" s="11" t="s">
        <v>4249</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4236</v>
      </c>
      <c r="E887" s="11" t="s">
        <v>4250</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4236</v>
      </c>
      <c r="E888" s="11" t="s">
        <v>4251</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4236</v>
      </c>
      <c r="E889" s="11" t="s">
        <v>4252</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4236</v>
      </c>
      <c r="E890" s="11" t="s">
        <v>4253</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4236</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4236</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4236</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4254</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4236</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4236</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4223</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4236</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4236</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4236</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4255</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4236</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4236</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4236</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4236</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4146</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4256</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4236</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4236</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4236</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4236</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4236</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4257</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4236</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4236</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4236</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4236</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4236</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4236</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4236</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4236</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4236</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4236</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4236</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4236</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4236</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4258</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4223</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4236</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4236</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4124</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4124</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4236</v>
      </c>
      <c r="E938" s="11" t="s">
        <v>4259</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4236</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4236</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4236</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4236</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4236</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4236</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4260</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4078</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4078</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4236</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4236</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4236</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4236</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4236</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4261</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4262</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4236</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4262</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4263</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4098</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4236</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4262</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4264</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4217</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4265</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4236</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4236</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4236</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4236</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4236</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4236</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4236</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4266</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4267</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4267</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4268</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4235</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4261</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4098</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4267</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4235</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4235</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4269</v>
      </c>
      <c r="D990" s="11" t="s">
        <v>4267</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4270</v>
      </c>
      <c r="D991" s="11" t="s">
        <v>4217</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4271</v>
      </c>
      <c r="D992" s="11" t="s">
        <v>4265</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4271</v>
      </c>
      <c r="D993" s="11" t="s">
        <v>4265</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4272</v>
      </c>
      <c r="D994" s="11" t="s">
        <v>4236</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4273</v>
      </c>
      <c r="D995" s="11" t="s">
        <v>4267</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4274</v>
      </c>
      <c r="D996" s="11" t="s">
        <v>4236</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4274</v>
      </c>
      <c r="D997" s="11" t="s">
        <v>4236</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4275</v>
      </c>
      <c r="D998" s="11" t="s">
        <v>4236</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4276</v>
      </c>
      <c r="D999" s="11" t="s">
        <v>4236</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4277</v>
      </c>
      <c r="D1000" s="11" t="s">
        <v>4267</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4278</v>
      </c>
      <c r="D1001" s="11" t="s">
        <v>4124</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4110</v>
      </c>
      <c r="D1002" s="11" t="s">
        <v>4279</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4110</v>
      </c>
      <c r="D1003" s="11" t="s">
        <v>4279</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4110</v>
      </c>
      <c r="D1004" s="11" t="s">
        <v>4279</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4077</v>
      </c>
      <c r="D1005" s="11" t="s">
        <v>4279</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4280</v>
      </c>
      <c r="D1006" s="11" t="s">
        <v>4281</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4282</v>
      </c>
      <c r="D1007" s="11" t="s">
        <v>4207</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4282</v>
      </c>
      <c r="D1008" s="11" t="s">
        <v>4207</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4283</v>
      </c>
      <c r="D1009" s="11" t="s">
        <v>4136</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4284</v>
      </c>
      <c r="D1010" s="11" t="s">
        <v>4267</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4285</v>
      </c>
      <c r="D1011" s="11" t="s">
        <v>4267</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4260</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4286</v>
      </c>
      <c r="D1013" s="11" t="s">
        <v>4098</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4286</v>
      </c>
      <c r="D1014" s="11" t="s">
        <v>4098</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4236</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4236</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4236</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4265</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4236</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4236</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4236</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4236</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4236</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4236</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4236</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4236</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4261</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4236</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4265</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4236</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4236</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4236</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4236</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4236</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4236</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4236</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4236</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4236</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4236</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4077</v>
      </c>
      <c r="D1040" s="11" t="s">
        <v>4261</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4287</v>
      </c>
      <c r="D1041" s="11" t="s">
        <v>4261</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4236</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4236</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4236</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4261</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4261</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4261</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4265</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4265</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4265</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4265</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4265</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4265</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4265</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4265</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4265</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4265</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4265</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4267</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4288</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4289</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4236</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4080</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4290</v>
      </c>
    </row>
    <row r="1064" ht="20" hidden="1" customHeight="1" spans="1:13">
      <c r="A1064" s="10">
        <v>45483</v>
      </c>
      <c r="B1064" s="11"/>
      <c r="C1064" s="11"/>
      <c r="D1064" s="11" t="s">
        <v>4236</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4236</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4236</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4236</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4236</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4236</v>
      </c>
      <c r="E1069" s="11"/>
      <c r="F1069" s="11" t="s">
        <v>4291</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4236</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4236</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4236</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4236</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4236</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4236</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4236</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4261</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4261</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4261</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4261</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4261</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4267</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4267</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4267</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4207</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4265</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4265</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4265</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4265</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4265</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4292</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4214</v>
      </c>
      <c r="C1092" s="11" t="s">
        <v>4293</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4080</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4265</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4267</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4220</v>
      </c>
      <c r="B1096" s="11" t="s">
        <v>4214</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4220</v>
      </c>
      <c r="B1097" s="11" t="s">
        <v>4214</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4236</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4236</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4236</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4214</v>
      </c>
      <c r="C1101" s="11" t="s">
        <v>4293</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4214</v>
      </c>
      <c r="C1102" s="11" t="s">
        <v>4293</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4214</v>
      </c>
      <c r="C1103" s="11" t="s">
        <v>4293</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4236</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4267</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4267</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4293</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4220</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4267</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4281</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4267</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4294</v>
      </c>
      <c r="D1112" s="11" t="s">
        <v>4295</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4294</v>
      </c>
      <c r="D1113" s="11" t="s">
        <v>4295</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4294</v>
      </c>
      <c r="D1114" s="11" t="s">
        <v>4295</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4294</v>
      </c>
      <c r="D1115" s="11" t="s">
        <v>4295</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4293</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4223</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4223</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4223</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4267</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4236</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4236</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4236</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4217</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4217</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4236</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4293</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4236</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4236</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4236</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4236</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4293</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4293</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4293</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4293</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4293</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4261</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4261</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4261</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4261</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4261</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4261</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4261</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4261</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4293</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4217</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4267</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4267</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4267</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4205</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4296</v>
      </c>
      <c r="D1151" s="11" t="s">
        <v>4295</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4297</v>
      </c>
      <c r="D1152" s="11" t="s">
        <v>4207</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4205</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4298</v>
      </c>
      <c r="D1154" s="11" t="s">
        <v>4207</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4299</v>
      </c>
      <c r="D1155" s="11" t="s">
        <v>4207</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4299</v>
      </c>
      <c r="D1156" s="11" t="s">
        <v>4207</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4300</v>
      </c>
      <c r="D1157" s="11" t="s">
        <v>4207</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4293</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4261</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4261</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4261</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4261</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4261</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4261</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4261</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4236</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4267</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4279</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4217</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4217</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4301</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4236</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4261</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4261</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4261</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4261</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4261</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4261</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4261</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4261</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4261</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4261</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4236</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4261</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4236</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4236</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4236</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4302</v>
      </c>
      <c r="D1189" s="11" t="s">
        <v>4207</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4303</v>
      </c>
      <c r="D1190" s="11" t="s">
        <v>4207</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4236</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4304</v>
      </c>
      <c r="D1192" s="11" t="s">
        <v>4236</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4236</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4236</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4236</v>
      </c>
      <c r="E1195" s="11" t="s">
        <v>4305</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4236</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4294</v>
      </c>
      <c r="D1197" s="11" t="s">
        <v>4236</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4306</v>
      </c>
      <c r="D1198" s="11" t="s">
        <v>4236</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4307</v>
      </c>
      <c r="D1199" s="11" t="s">
        <v>4236</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4308</v>
      </c>
      <c r="D1200" s="11" t="s">
        <v>4236</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4308</v>
      </c>
      <c r="D1201" s="11" t="s">
        <v>4236</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4309</v>
      </c>
      <c r="D1202" s="11" t="s">
        <v>4236</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4309</v>
      </c>
      <c r="D1203" s="11" t="s">
        <v>4236</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4310</v>
      </c>
      <c r="D1204" s="11" t="s">
        <v>4236</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4311</v>
      </c>
      <c r="D1205" s="11" t="s">
        <v>4236</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4312</v>
      </c>
      <c r="D1206" s="11" t="s">
        <v>4236</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4313</v>
      </c>
      <c r="D1207" s="11" t="s">
        <v>4236</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4313</v>
      </c>
      <c r="D1208" s="11" t="s">
        <v>4236</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4314</v>
      </c>
      <c r="D1209" s="11" t="s">
        <v>4236</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4314</v>
      </c>
      <c r="D1210" s="11" t="s">
        <v>4236</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4315</v>
      </c>
      <c r="D1211" s="11" t="s">
        <v>4236</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4316</v>
      </c>
      <c r="D1212" s="11" t="s">
        <v>4236</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4317</v>
      </c>
      <c r="D1213" s="11" t="s">
        <v>4236</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4318</v>
      </c>
      <c r="D1214" s="11" t="s">
        <v>4236</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4319</v>
      </c>
      <c r="D1215" s="11" t="s">
        <v>4236</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4320</v>
      </c>
      <c r="D1216" s="11" t="s">
        <v>4236</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4320</v>
      </c>
      <c r="D1217" s="11" t="s">
        <v>4236</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4320</v>
      </c>
      <c r="D1218" s="11" t="s">
        <v>4236</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4320</v>
      </c>
      <c r="D1219" s="11" t="s">
        <v>4236</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4320</v>
      </c>
      <c r="D1220" s="11" t="s">
        <v>4236</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4320</v>
      </c>
      <c r="D1221" s="11" t="s">
        <v>4236</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4320</v>
      </c>
      <c r="D1222" s="11" t="s">
        <v>4236</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4321</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4322</v>
      </c>
      <c r="D1224" s="11" t="s">
        <v>4295</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4315</v>
      </c>
      <c r="D1225" s="11" t="s">
        <v>4295</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4323</v>
      </c>
      <c r="D1226" s="11" t="s">
        <v>4295</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4324</v>
      </c>
      <c r="D1227" s="11" t="s">
        <v>4295</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4325</v>
      </c>
      <c r="D1228" s="11" t="s">
        <v>4295</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4310</v>
      </c>
      <c r="D1229" s="11" t="s">
        <v>4295</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4310</v>
      </c>
      <c r="D1230" s="11" t="s">
        <v>4295</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4326</v>
      </c>
      <c r="D1231" s="11" t="s">
        <v>4295</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4326</v>
      </c>
      <c r="D1232" s="11" t="s">
        <v>4295</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4327</v>
      </c>
      <c r="D1233" s="11" t="s">
        <v>4236</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4328</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4233</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4329</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4211</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4293</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4330</v>
      </c>
      <c r="D1239" s="11" t="s">
        <v>4261</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4331</v>
      </c>
      <c r="D1240" s="11" t="s">
        <v>4261</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4332</v>
      </c>
      <c r="D1241" s="11" t="s">
        <v>4261</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4333</v>
      </c>
      <c r="D1242" s="11" t="s">
        <v>4261</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4334</v>
      </c>
      <c r="D1243" s="11" t="s">
        <v>4261</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4334</v>
      </c>
      <c r="D1244" s="11" t="s">
        <v>4261</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4335</v>
      </c>
      <c r="D1245" s="11" t="s">
        <v>4261</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4335</v>
      </c>
      <c r="D1246" s="11" t="s">
        <v>4261</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4336</v>
      </c>
      <c r="D1247" s="11" t="s">
        <v>4261</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4337</v>
      </c>
      <c r="D1248" s="11" t="s">
        <v>4261</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4338</v>
      </c>
      <c r="D1249" s="11" t="s">
        <v>4261</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4339</v>
      </c>
      <c r="D1250" s="11" t="s">
        <v>4261</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4298</v>
      </c>
      <c r="D1251" s="11" t="s">
        <v>4261</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4340</v>
      </c>
      <c r="D1252" s="11" t="s">
        <v>4261</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4341</v>
      </c>
      <c r="D1253" s="11" t="s">
        <v>4261</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4341</v>
      </c>
      <c r="D1254" s="11" t="s">
        <v>4261</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4342</v>
      </c>
      <c r="D1255" s="11" t="s">
        <v>4261</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4343</v>
      </c>
      <c r="D1256" s="11" t="s">
        <v>4267</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4329</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4343</v>
      </c>
      <c r="D1258" s="11" t="s">
        <v>4267</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4344</v>
      </c>
      <c r="D1259" s="11" t="s">
        <v>4267</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4345</v>
      </c>
      <c r="D1260" s="11" t="s">
        <v>4268</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4346</v>
      </c>
      <c r="D1261" s="11" t="s">
        <v>4267</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4347</v>
      </c>
      <c r="D1262" s="11" t="s">
        <v>4267</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4348</v>
      </c>
      <c r="D1263" s="11" t="s">
        <v>4267</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4349</v>
      </c>
      <c r="D1264" s="11" t="s">
        <v>4268</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4350</v>
      </c>
      <c r="D1265" s="11" t="s">
        <v>4207</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4351</v>
      </c>
      <c r="D1266" s="11" t="s">
        <v>4207</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4296</v>
      </c>
      <c r="D1267" s="11" t="s">
        <v>4207</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4296</v>
      </c>
      <c r="D1268" s="11" t="s">
        <v>4207</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4352</v>
      </c>
      <c r="D1269" s="11" t="s">
        <v>4207</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4300</v>
      </c>
      <c r="D1270" s="11" t="s">
        <v>4207</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4353</v>
      </c>
      <c r="D1271" s="11" t="s">
        <v>4207</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4354</v>
      </c>
      <c r="D1272" s="11" t="s">
        <v>4207</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4206</v>
      </c>
      <c r="D1273" s="11" t="s">
        <v>4207</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4355</v>
      </c>
      <c r="D1274" s="11" t="s">
        <v>4207</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4356</v>
      </c>
      <c r="D1275" s="11" t="s">
        <v>4207</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4356</v>
      </c>
      <c r="D1276" s="11" t="s">
        <v>4207</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4357</v>
      </c>
      <c r="D1277" s="11" t="s">
        <v>4358</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4359</v>
      </c>
      <c r="D1278" s="11" t="s">
        <v>4360</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4359</v>
      </c>
      <c r="D1279" s="11" t="s">
        <v>4360</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4361</v>
      </c>
      <c r="D1280" s="11" t="s">
        <v>4360</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4361</v>
      </c>
      <c r="D1281" s="11" t="s">
        <v>4360</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4362</v>
      </c>
      <c r="D1282" s="11" t="s">
        <v>4360</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4363</v>
      </c>
      <c r="D1283" s="11" t="s">
        <v>4360</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4364</v>
      </c>
      <c r="D1284" s="11" t="s">
        <v>4360</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4365</v>
      </c>
      <c r="D1285" s="11" t="s">
        <v>4360</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4366</v>
      </c>
      <c r="D1286" s="11" t="s">
        <v>4360</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4366</v>
      </c>
      <c r="D1287" s="11" t="s">
        <v>4360</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4366</v>
      </c>
      <c r="D1288" s="11" t="s">
        <v>4360</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4367</v>
      </c>
      <c r="D1289" s="11" t="s">
        <v>4360</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4367</v>
      </c>
      <c r="D1290" s="11" t="s">
        <v>4360</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4368</v>
      </c>
      <c r="D1291" s="11" t="s">
        <v>4360</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4368</v>
      </c>
      <c r="D1292" s="11" t="s">
        <v>4360</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4369</v>
      </c>
      <c r="D1293" s="11" t="s">
        <v>4360</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4369</v>
      </c>
      <c r="D1294" s="11" t="s">
        <v>4360</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4370</v>
      </c>
      <c r="D1295" s="11" t="s">
        <v>4371</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4342</v>
      </c>
      <c r="D1296" s="11" t="s">
        <v>4261</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4372</v>
      </c>
      <c r="D1297" s="11" t="s">
        <v>4236</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4373</v>
      </c>
      <c r="D1298" s="11" t="s">
        <v>4236</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4356</v>
      </c>
      <c r="D1299" s="11" t="s">
        <v>4236</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4374</v>
      </c>
      <c r="C1300" s="11" t="s">
        <v>4375</v>
      </c>
      <c r="D1300" s="11" t="s">
        <v>4071</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4376</v>
      </c>
      <c r="D1301" s="11" t="s">
        <v>4267</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4377</v>
      </c>
      <c r="D1302" s="11" t="s">
        <v>4217</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4378</v>
      </c>
      <c r="D1303" s="11" t="s">
        <v>4217</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4379</v>
      </c>
      <c r="D1304" s="11" t="s">
        <v>4217</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4380</v>
      </c>
      <c r="D1305" s="11" t="s">
        <v>4381</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4382</v>
      </c>
      <c r="D1306" s="11" t="s">
        <v>4381</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4382</v>
      </c>
      <c r="D1307" s="11" t="s">
        <v>4217</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4341</v>
      </c>
      <c r="D1308" s="11" t="s">
        <v>4217</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4383</v>
      </c>
      <c r="D1309" s="11" t="s">
        <v>4217</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4297</v>
      </c>
      <c r="D1310" s="11" t="s">
        <v>4217</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4384</v>
      </c>
      <c r="D1311" s="11" t="s">
        <v>4217</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4385</v>
      </c>
      <c r="D1312" s="11" t="s">
        <v>4217</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4386</v>
      </c>
      <c r="D1313" s="11" t="s">
        <v>4265</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4211</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4211</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4387</v>
      </c>
      <c r="D1316" s="11" t="s">
        <v>4071</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4333</v>
      </c>
      <c r="D1317" s="11" t="s">
        <v>4071</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4388</v>
      </c>
      <c r="D1318" s="11" t="s">
        <v>4071</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4389</v>
      </c>
      <c r="D1319" s="11" t="s">
        <v>4071</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4316</v>
      </c>
      <c r="D1320" s="11" t="s">
        <v>4124</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4236</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4390</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4391</v>
      </c>
      <c r="D1324" s="11" t="s">
        <v>4295</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4236</v>
      </c>
      <c r="E1325" s="11" t="s">
        <v>4305</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4392</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4393</v>
      </c>
      <c r="D1329" s="11" t="s">
        <v>4207</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4394</v>
      </c>
      <c r="D1332" s="11" t="s">
        <v>4207</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4392</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4236</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4236</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4261</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4236</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4236</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4236</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4236</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4395</v>
      </c>
      <c r="D1348" s="11" t="s">
        <v>4236</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4306</v>
      </c>
      <c r="D1349" s="11" t="s">
        <v>4236</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4214</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4205</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4205</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4205</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4205</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4205</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4205</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4205</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4205</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4205</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4328</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4236</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4205</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4392</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4396</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4396</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4396</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4205</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4205</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4205</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4205</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4205</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4397</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4214</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4205</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4205</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4205</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4398</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4398</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4398</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4398</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4398</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4398</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4398</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4398</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4261</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4398</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4398</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4398</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4329</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4236</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4205</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4398</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4342</v>
      </c>
      <c r="D1394" s="11" t="s">
        <v>4261</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4399</v>
      </c>
      <c r="D1395" s="11" t="s">
        <v>4261</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4398</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4176</v>
      </c>
      <c r="D1397" s="11" t="s">
        <v>4211</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4398</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4217</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4398</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4398</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4398</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4398</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4398</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4398</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4261</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4329</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4400</v>
      </c>
      <c r="D1409" s="11" t="s">
        <v>4295</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4401</v>
      </c>
      <c r="D1410" s="11" t="s">
        <v>4261</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4205</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4401</v>
      </c>
      <c r="D1412" s="11" t="s">
        <v>4261</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4236</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4071</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4273</v>
      </c>
      <c r="D1415" s="11" t="s">
        <v>4295</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4217</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4267</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4217</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4207</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4205</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4381</v>
      </c>
      <c r="D1421" s="11" t="s">
        <v>4207</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4401</v>
      </c>
      <c r="D1422" s="11" t="s">
        <v>4261</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4267</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4267</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4402</v>
      </c>
      <c r="D1425" s="11" t="s">
        <v>4295</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4403</v>
      </c>
      <c r="D1426" s="11" t="s">
        <v>4295</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4404</v>
      </c>
      <c r="D1427" s="11" t="s">
        <v>4279</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4384</v>
      </c>
      <c r="D1428" s="11" t="s">
        <v>4279</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4405</v>
      </c>
      <c r="D1429" s="11" t="s">
        <v>4295</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4406</v>
      </c>
      <c r="D1430" s="11" t="s">
        <v>4207</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4407</v>
      </c>
      <c r="D1432" s="11" t="s">
        <v>4261</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4407</v>
      </c>
      <c r="D1433" s="11" t="s">
        <v>4261</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4406</v>
      </c>
      <c r="D1434" s="11" t="s">
        <v>4207</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4408</v>
      </c>
      <c r="D1435" s="11" t="s">
        <v>4207</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4409</v>
      </c>
      <c r="D1436" s="11" t="s">
        <v>4236</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4409</v>
      </c>
      <c r="D1437" s="11" t="s">
        <v>4236</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4410</v>
      </c>
      <c r="D1438" s="11" t="s">
        <v>4236</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4411</v>
      </c>
      <c r="D1439" s="11" t="s">
        <v>4236</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4412</v>
      </c>
      <c r="D1440" s="11" t="s">
        <v>4360</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4413</v>
      </c>
      <c r="D1441" s="11" t="s">
        <v>4071</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4413</v>
      </c>
      <c r="D1442" s="11" t="s">
        <v>4071</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4413</v>
      </c>
      <c r="D1443" s="11" t="s">
        <v>4071</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4413</v>
      </c>
      <c r="D1444" s="11" t="s">
        <v>4071</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4413</v>
      </c>
      <c r="D1445" s="11" t="s">
        <v>4071</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4414</v>
      </c>
      <c r="D1446" s="11" t="s">
        <v>4268</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4371</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4415</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4360</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4360</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4360</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4207</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4207</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4241</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4416</v>
      </c>
      <c r="D1455" s="11" t="s">
        <v>4261</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4417</v>
      </c>
      <c r="D1456" s="11" t="s">
        <v>4207</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4074</v>
      </c>
      <c r="D1457" s="11" t="s">
        <v>4071</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4418</v>
      </c>
      <c r="D1458" s="11" t="s">
        <v>4236</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4419</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4420</v>
      </c>
      <c r="D1460" s="11" t="s">
        <v>4217</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4421</v>
      </c>
      <c r="D1461" s="11" t="s">
        <v>4422</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4423</v>
      </c>
      <c r="D1462" s="11" t="s">
        <v>4261</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4424</v>
      </c>
      <c r="D1463" s="11" t="s">
        <v>4236</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4424</v>
      </c>
      <c r="D1464" s="11" t="s">
        <v>4236</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4424</v>
      </c>
      <c r="D1465" s="11" t="s">
        <v>4236</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4425</v>
      </c>
      <c r="D1466" s="11" t="s">
        <v>4236</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4425</v>
      </c>
      <c r="D1467" s="11" t="s">
        <v>4236</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4426</v>
      </c>
      <c r="D1468" s="11" t="s">
        <v>4236</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4427</v>
      </c>
      <c r="D1469" s="11" t="s">
        <v>4236</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4418</v>
      </c>
      <c r="D1470" s="11" t="s">
        <v>4236</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4428</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4428</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4415</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4207</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4207</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4207</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4207</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4207</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4207</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4429</v>
      </c>
      <c r="C1480" s="11" t="s">
        <v>4430</v>
      </c>
      <c r="D1480" s="11" t="s">
        <v>4071</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4430</v>
      </c>
      <c r="D1481" s="11" t="s">
        <v>4071</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4431</v>
      </c>
      <c r="D1482" s="11" t="s">
        <v>4071</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4432</v>
      </c>
      <c r="D1483" s="11" t="s">
        <v>4295</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4427</v>
      </c>
      <c r="D1484" s="11" t="s">
        <v>4295</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4433</v>
      </c>
      <c r="D1485" s="11" t="s">
        <v>4295</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4434</v>
      </c>
      <c r="D1486" s="11" t="s">
        <v>4295</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4435</v>
      </c>
      <c r="D1487" s="11" t="s">
        <v>4295</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4436</v>
      </c>
      <c r="D1488" s="11" t="s">
        <v>4236</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4437</v>
      </c>
      <c r="D1489" s="11" t="s">
        <v>4236</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4438</v>
      </c>
      <c r="D1490" s="11" t="s">
        <v>4236</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4439</v>
      </c>
      <c r="D1491" s="11" t="s">
        <v>4236</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4440</v>
      </c>
      <c r="D1492" s="11" t="s">
        <v>4236</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4441</v>
      </c>
      <c r="D1493" s="11" t="s">
        <v>4236</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4442</v>
      </c>
      <c r="D1494" s="11" t="s">
        <v>4236</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4443</v>
      </c>
      <c r="D1495" s="11" t="s">
        <v>4236</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4444</v>
      </c>
      <c r="D1496" s="11" t="s">
        <v>4236</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4424</v>
      </c>
      <c r="D1497" s="11" t="s">
        <v>4236</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4445</v>
      </c>
      <c r="D1498" s="11" t="s">
        <v>4236</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4356</v>
      </c>
      <c r="D1499" s="11" t="s">
        <v>4261</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4205</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4375</v>
      </c>
      <c r="D1501" s="11" t="s">
        <v>4071</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4446</v>
      </c>
      <c r="D1502" s="11" t="s">
        <v>4261</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4447</v>
      </c>
      <c r="D1503" s="11" t="s">
        <v>4261</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4448</v>
      </c>
      <c r="D1504" s="11" t="s">
        <v>4261</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4448</v>
      </c>
      <c r="D1505" s="11" t="s">
        <v>4261</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4215</v>
      </c>
      <c r="D1506" s="11" t="s">
        <v>4261</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4315</v>
      </c>
      <c r="D1507" s="11" t="s">
        <v>4261</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4449</v>
      </c>
      <c r="D1508" s="11" t="s">
        <v>4261</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4450</v>
      </c>
      <c r="D1509" s="11" t="s">
        <v>4261</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4439</v>
      </c>
      <c r="D1510" s="11" t="s">
        <v>4261</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4451</v>
      </c>
      <c r="D1511" s="11" t="s">
        <v>4261</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4452</v>
      </c>
      <c r="D1512" s="11" t="s">
        <v>4261</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4453</v>
      </c>
      <c r="D1513" s="11" t="s">
        <v>4261</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4454</v>
      </c>
      <c r="D1514" s="11" t="s">
        <v>4261</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4455</v>
      </c>
      <c r="D1515" s="11" t="s">
        <v>4261</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4456</v>
      </c>
      <c r="D1516" s="11" t="s">
        <v>4261</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4456</v>
      </c>
      <c r="D1517" s="11" t="s">
        <v>4261</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4448</v>
      </c>
      <c r="D1518" s="11" t="s">
        <v>4261</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4439</v>
      </c>
      <c r="D1519" s="11" t="s">
        <v>4261</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4423</v>
      </c>
      <c r="D1520" s="11" t="s">
        <v>4261</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4451</v>
      </c>
      <c r="D1521" s="11" t="s">
        <v>4261</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4457</v>
      </c>
      <c r="D1522" s="11" t="s">
        <v>4458</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4298</v>
      </c>
      <c r="D1523" s="11" t="s">
        <v>4458</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4459</v>
      </c>
      <c r="D1524" s="11" t="s">
        <v>4458</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4460</v>
      </c>
      <c r="D1525" s="11" t="s">
        <v>4458</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4461</v>
      </c>
      <c r="D1526" s="11" t="s">
        <v>4458</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4462</v>
      </c>
      <c r="D1527" s="11" t="s">
        <v>4458</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4313</v>
      </c>
      <c r="D1528" s="11" t="s">
        <v>4458</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4463</v>
      </c>
      <c r="D1529" s="11" t="s">
        <v>4458</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4159</v>
      </c>
      <c r="D1530" s="11" t="s">
        <v>4458</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4464</v>
      </c>
      <c r="D1531" s="11" t="s">
        <v>4465</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4466</v>
      </c>
      <c r="D1532" s="11" t="s">
        <v>4465</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4467</v>
      </c>
      <c r="D1533" s="11" t="s">
        <v>4465</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4468</v>
      </c>
      <c r="D1534" s="11" t="s">
        <v>4465</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4469</v>
      </c>
      <c r="D1535" s="11" t="s">
        <v>4465</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4467</v>
      </c>
      <c r="D1536" s="11" t="s">
        <v>4465</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4470</v>
      </c>
      <c r="D1537" s="11" t="s">
        <v>4265</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4471</v>
      </c>
      <c r="D1538" s="11" t="s">
        <v>4265</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4472</v>
      </c>
      <c r="D1539" s="11" t="s">
        <v>4265</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4473</v>
      </c>
      <c r="D1540" s="11" t="s">
        <v>4422</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4474</v>
      </c>
      <c r="D1541" s="11" t="s">
        <v>4268</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4356</v>
      </c>
      <c r="D1542" s="11" t="s">
        <v>4268</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4475</v>
      </c>
      <c r="D1543" s="11" t="s">
        <v>4268</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4476</v>
      </c>
      <c r="D1544" s="11" t="s">
        <v>4268</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4477</v>
      </c>
      <c r="D1545" s="11" t="s">
        <v>4268</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4478</v>
      </c>
      <c r="D1546" s="11" t="s">
        <v>4268</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4479</v>
      </c>
      <c r="D1547" s="11" t="s">
        <v>4268</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4480</v>
      </c>
      <c r="D1548" s="11" t="s">
        <v>4481</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4482</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4482</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4071</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4207</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4261</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4071</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4071</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4217</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4483</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4261</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4360</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4261</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4458</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4265</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4071</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4360</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4484</v>
      </c>
      <c r="D1577" s="11" t="s">
        <v>4360</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4360</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4268</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4360</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4267</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4371</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4422</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4360</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4071</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4071</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4211</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4211</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4265</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4267</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4377</v>
      </c>
      <c r="D1598" s="11" t="s">
        <v>4261</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4377</v>
      </c>
      <c r="D1599" s="11" t="s">
        <v>4261</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4485</v>
      </c>
      <c r="D1601" s="11" t="s">
        <v>4415</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4465</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4071</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4261</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4458</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4207</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4207</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4486</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4487</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4488</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4489</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4490</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4491</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4492</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4493</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4494</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4261</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4495</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4496</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4497</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4498</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4499</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4398</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4398</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4267</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4293</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4419</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4500</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4501</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4502</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4236</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4503</v>
      </c>
    </row>
    <row r="1661" s="4" customFormat="1" ht="20" hidden="1" customHeight="1" spans="1:14">
      <c r="A1661" s="46">
        <v>45486</v>
      </c>
      <c r="B1661" s="47"/>
      <c r="C1661" s="47"/>
      <c r="D1661" s="47" t="s">
        <v>4236</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4504</v>
      </c>
    </row>
    <row r="1662" s="4" customFormat="1" ht="20" hidden="1" customHeight="1" spans="1:14">
      <c r="A1662" s="46">
        <v>45506</v>
      </c>
      <c r="B1662" s="47"/>
      <c r="C1662" s="47"/>
      <c r="D1662" s="47" t="s">
        <v>4505</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4506</v>
      </c>
    </row>
    <row r="1663" s="4" customFormat="1" ht="20" hidden="1" customHeight="1" spans="1:14">
      <c r="A1663" s="46">
        <v>45507</v>
      </c>
      <c r="B1663" s="47"/>
      <c r="C1663" s="47"/>
      <c r="D1663" s="47" t="s">
        <v>4507</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4508</v>
      </c>
    </row>
    <row r="1664" s="4" customFormat="1" ht="20" hidden="1" customHeight="1" spans="1:14">
      <c r="A1664" s="46">
        <v>45507</v>
      </c>
      <c r="B1664" s="47"/>
      <c r="C1664" s="47"/>
      <c r="D1664" s="47" t="s">
        <v>4071</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4509</v>
      </c>
    </row>
    <row r="1665" s="4" customFormat="1" ht="20" hidden="1" customHeight="1" spans="1:14">
      <c r="A1665" s="46">
        <v>45509</v>
      </c>
      <c r="B1665" s="47"/>
      <c r="C1665" s="47"/>
      <c r="D1665" s="47" t="s">
        <v>4236</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4510</v>
      </c>
    </row>
    <row r="1666" s="4" customFormat="1" ht="20" hidden="1" customHeight="1" spans="1:14">
      <c r="A1666" s="46">
        <v>45509</v>
      </c>
      <c r="B1666" s="47"/>
      <c r="C1666" s="47"/>
      <c r="D1666" s="47" t="s">
        <v>4261</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4511</v>
      </c>
    </row>
    <row r="1667" s="4" customFormat="1" ht="20" hidden="1" customHeight="1" spans="1:14">
      <c r="A1667" s="46">
        <v>45509</v>
      </c>
      <c r="B1667" s="47"/>
      <c r="C1667" s="47"/>
      <c r="D1667" s="47"/>
      <c r="E1667" s="47" t="s">
        <v>4512</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4513</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4514</v>
      </c>
    </row>
    <row r="1669" s="4" customFormat="1" ht="20" hidden="1" customHeight="1" spans="1:14">
      <c r="A1669" s="46">
        <v>45509</v>
      </c>
      <c r="B1669" s="47"/>
      <c r="C1669" s="47"/>
      <c r="D1669" s="47"/>
      <c r="E1669" s="47" t="s">
        <v>4515</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4516</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4517</v>
      </c>
    </row>
    <row r="1671" s="4" customFormat="1" ht="20" hidden="1" customHeight="1" spans="1:14">
      <c r="A1671" s="46">
        <v>45531</v>
      </c>
      <c r="B1671" s="47"/>
      <c r="C1671" s="47"/>
      <c r="D1671" s="47" t="s">
        <v>4236</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4518</v>
      </c>
    </row>
    <row r="1672" s="4" customFormat="1" ht="20" hidden="1" customHeight="1" spans="1:14">
      <c r="A1672" s="46">
        <v>45534</v>
      </c>
      <c r="B1672" s="47"/>
      <c r="C1672" s="47"/>
      <c r="D1672" s="47" t="s">
        <v>4207</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4519</v>
      </c>
    </row>
    <row r="1673" s="4" customFormat="1" ht="20" hidden="1" customHeight="1" spans="1:14">
      <c r="A1673" s="46">
        <v>45534</v>
      </c>
      <c r="B1673" s="47"/>
      <c r="C1673" s="47"/>
      <c r="D1673" s="47"/>
      <c r="E1673" s="47" t="s">
        <v>4520</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4521</v>
      </c>
    </row>
    <row r="1674" s="4" customFormat="1" ht="20" hidden="1" customHeight="1" spans="1:14">
      <c r="A1674" s="46">
        <v>45534</v>
      </c>
      <c r="B1674" s="47"/>
      <c r="C1674" s="47"/>
      <c r="D1674" s="47"/>
      <c r="E1674" s="47" t="s">
        <v>4520</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4522</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4523</v>
      </c>
    </row>
    <row r="1676" s="4" customFormat="1" ht="20" hidden="1" customHeight="1" spans="1:14">
      <c r="A1676" s="46">
        <v>45535</v>
      </c>
      <c r="B1676" s="47"/>
      <c r="C1676" s="47"/>
      <c r="D1676" s="47" t="s">
        <v>4217</v>
      </c>
      <c r="E1676" s="47" t="s">
        <v>4524</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4525</v>
      </c>
    </row>
    <row r="1677" s="4" customFormat="1" ht="20" hidden="1" customHeight="1" spans="1:14">
      <c r="A1677" s="46">
        <v>45535</v>
      </c>
      <c r="B1677" s="47"/>
      <c r="C1677" s="47"/>
      <c r="D1677" s="47" t="s">
        <v>4217</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4526</v>
      </c>
    </row>
    <row r="1678" s="4" customFormat="1" ht="20" hidden="1" customHeight="1" spans="1:14">
      <c r="A1678" s="46">
        <v>45535</v>
      </c>
      <c r="B1678" s="47"/>
      <c r="C1678" s="47"/>
      <c r="D1678" s="47" t="s">
        <v>4217</v>
      </c>
      <c r="E1678" s="47" t="s">
        <v>4527</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4528</v>
      </c>
    </row>
    <row r="1679" s="4" customFormat="1" ht="20" hidden="1" customHeight="1" spans="1:14">
      <c r="A1679" s="46">
        <v>45535</v>
      </c>
      <c r="B1679" s="47"/>
      <c r="C1679" s="47"/>
      <c r="D1679" s="47" t="s">
        <v>4217</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4529</v>
      </c>
    </row>
    <row r="1680" s="4" customFormat="1" ht="20" hidden="1" customHeight="1" spans="1:14">
      <c r="A1680" s="46">
        <v>45536</v>
      </c>
      <c r="B1680" s="47"/>
      <c r="C1680" s="47"/>
      <c r="D1680" s="47" t="s">
        <v>4071</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4530</v>
      </c>
    </row>
    <row r="1681" s="4" customFormat="1" ht="20" hidden="1" customHeight="1" spans="1:14">
      <c r="A1681" s="46">
        <v>45536</v>
      </c>
      <c r="B1681" s="47"/>
      <c r="C1681" s="47"/>
      <c r="D1681" s="47" t="s">
        <v>4071</v>
      </c>
      <c r="E1681" s="47" t="s">
        <v>4531</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4532</v>
      </c>
    </row>
    <row r="1682" s="4" customFormat="1" ht="20" hidden="1" customHeight="1" spans="1:14">
      <c r="A1682" s="46">
        <v>45536</v>
      </c>
      <c r="B1682" s="47"/>
      <c r="C1682" s="47"/>
      <c r="D1682" s="47" t="s">
        <v>4236</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4533</v>
      </c>
    </row>
    <row r="1683" s="4" customFormat="1" ht="20" hidden="1" customHeight="1" spans="1:14">
      <c r="A1683" s="46">
        <v>45536</v>
      </c>
      <c r="B1683" s="47"/>
      <c r="C1683" s="47"/>
      <c r="D1683" s="47" t="s">
        <v>4267</v>
      </c>
      <c r="E1683" s="47" t="s">
        <v>4534</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4535</v>
      </c>
    </row>
    <row r="1684" s="4" customFormat="1" ht="20" hidden="1" customHeight="1" spans="1:14">
      <c r="A1684" s="46">
        <v>45536</v>
      </c>
      <c r="B1684" s="47"/>
      <c r="C1684" s="47"/>
      <c r="D1684" s="47" t="s">
        <v>4267</v>
      </c>
      <c r="E1684" s="47" t="s">
        <v>4536</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4537</v>
      </c>
    </row>
    <row r="1685" s="4" customFormat="1" ht="20" hidden="1" customHeight="1" spans="1:14">
      <c r="A1685" s="46">
        <v>45536</v>
      </c>
      <c r="B1685" s="47"/>
      <c r="C1685" s="47"/>
      <c r="D1685" s="47" t="s">
        <v>4207</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4538</v>
      </c>
    </row>
    <row r="1686" s="4" customFormat="1" ht="20" hidden="1" customHeight="1" spans="1:14">
      <c r="A1686" s="46">
        <v>45536</v>
      </c>
      <c r="B1686" s="47"/>
      <c r="C1686" s="47"/>
      <c r="D1686" s="47" t="s">
        <v>4207</v>
      </c>
      <c r="E1686" s="47" t="s">
        <v>4539</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4540</v>
      </c>
    </row>
    <row r="1687" s="4" customFormat="1" ht="20" hidden="1" customHeight="1" spans="1:14">
      <c r="A1687" s="46">
        <v>45537</v>
      </c>
      <c r="B1687" s="47"/>
      <c r="C1687" s="47"/>
      <c r="D1687" s="47" t="s">
        <v>4267</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4541</v>
      </c>
    </row>
    <row r="1688" s="4" customFormat="1" ht="20" hidden="1" customHeight="1" spans="1:14">
      <c r="A1688" s="46">
        <v>45538</v>
      </c>
      <c r="B1688" s="47"/>
      <c r="C1688" s="47"/>
      <c r="D1688" s="47" t="s">
        <v>4267</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4542</v>
      </c>
    </row>
    <row r="1689" s="4" customFormat="1" ht="20" hidden="1" customHeight="1" spans="1:14">
      <c r="A1689" s="46">
        <v>45539</v>
      </c>
      <c r="B1689" s="47"/>
      <c r="C1689" s="47"/>
      <c r="D1689" s="47" t="s">
        <v>4236</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4543</v>
      </c>
    </row>
    <row r="1690" s="4" customFormat="1" ht="20" hidden="1" customHeight="1" spans="1:14">
      <c r="A1690" s="46">
        <v>45539</v>
      </c>
      <c r="B1690" s="47"/>
      <c r="C1690" s="47"/>
      <c r="D1690" s="47" t="s">
        <v>4544</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4545</v>
      </c>
    </row>
    <row r="1691" s="4" customFormat="1" ht="20" hidden="1" customHeight="1" spans="1:14">
      <c r="A1691" s="46">
        <v>45540</v>
      </c>
      <c r="B1691" s="47"/>
      <c r="C1691" s="47"/>
      <c r="D1691" s="47" t="s">
        <v>4295</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4546</v>
      </c>
    </row>
    <row r="1692" s="4" customFormat="1" ht="20" hidden="1" customHeight="1" spans="1:14">
      <c r="A1692" s="46">
        <v>45540</v>
      </c>
      <c r="B1692" s="47"/>
      <c r="C1692" s="47"/>
      <c r="D1692" s="47" t="s">
        <v>4544</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4547</v>
      </c>
    </row>
    <row r="1693" s="4" customFormat="1" ht="20" hidden="1" customHeight="1" spans="1:14">
      <c r="A1693" s="46">
        <v>45541</v>
      </c>
      <c r="B1693" s="47"/>
      <c r="C1693" s="47"/>
      <c r="D1693" s="47" t="s">
        <v>4207</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4548</v>
      </c>
    </row>
    <row r="1694" s="4" customFormat="1" ht="20" hidden="1" customHeight="1" spans="1:14">
      <c r="A1694" s="46">
        <v>45541</v>
      </c>
      <c r="B1694" s="47"/>
      <c r="C1694" s="47"/>
      <c r="D1694" s="47" t="s">
        <v>4071</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4549</v>
      </c>
    </row>
    <row r="1695" s="4" customFormat="1" ht="20" hidden="1" customHeight="1" spans="1:14">
      <c r="A1695" s="46">
        <v>45541</v>
      </c>
      <c r="B1695" s="47"/>
      <c r="C1695" s="47"/>
      <c r="D1695" s="47" t="s">
        <v>4071</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4550</v>
      </c>
    </row>
    <row r="1696" s="4" customFormat="1" ht="20" hidden="1" customHeight="1" spans="1:14">
      <c r="A1696" s="46">
        <v>45541</v>
      </c>
      <c r="B1696" s="47"/>
      <c r="C1696" s="47"/>
      <c r="D1696" s="47" t="s">
        <v>4071</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4551</v>
      </c>
    </row>
    <row r="1697" s="4" customFormat="1" ht="20" hidden="1" customHeight="1" spans="1:14">
      <c r="A1697" s="46">
        <v>45541</v>
      </c>
      <c r="B1697" s="47"/>
      <c r="C1697" s="47"/>
      <c r="D1697" s="47" t="s">
        <v>4071</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4552</v>
      </c>
    </row>
    <row r="1698" s="4" customFormat="1" ht="20" hidden="1" customHeight="1" spans="1:14">
      <c r="A1698" s="46">
        <v>45541</v>
      </c>
      <c r="B1698" s="47"/>
      <c r="C1698" s="47"/>
      <c r="D1698" s="47" t="s">
        <v>4261</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4553</v>
      </c>
    </row>
    <row r="1699" s="4" customFormat="1" ht="20" hidden="1" customHeight="1" spans="1:14">
      <c r="A1699" s="46">
        <v>45541</v>
      </c>
      <c r="B1699" s="47"/>
      <c r="C1699" s="47"/>
      <c r="D1699" s="47" t="s">
        <v>4261</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4554</v>
      </c>
    </row>
    <row r="1700" s="4" customFormat="1" ht="20" hidden="1" customHeight="1" spans="1:14">
      <c r="A1700" s="46">
        <v>45542</v>
      </c>
      <c r="B1700" s="47"/>
      <c r="C1700" s="47"/>
      <c r="D1700" s="47" t="s">
        <v>4360</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4555</v>
      </c>
    </row>
    <row r="1701" s="4" customFormat="1" ht="20" hidden="1" customHeight="1" spans="1:14">
      <c r="A1701" s="46">
        <v>45542</v>
      </c>
      <c r="B1701" s="47"/>
      <c r="C1701" s="47"/>
      <c r="D1701" s="47" t="s">
        <v>4236</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4556</v>
      </c>
    </row>
    <row r="1702" s="4" customFormat="1" ht="20" hidden="1" customHeight="1" spans="1:14">
      <c r="A1702" s="46">
        <v>45542</v>
      </c>
      <c r="B1702" s="47"/>
      <c r="C1702" s="47"/>
      <c r="D1702" s="47" t="s">
        <v>4236</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4557</v>
      </c>
    </row>
    <row r="1703" s="4" customFormat="1" ht="20" hidden="1" customHeight="1" spans="1:14">
      <c r="A1703" s="46">
        <v>45542</v>
      </c>
      <c r="B1703" s="47"/>
      <c r="C1703" s="47"/>
      <c r="D1703" s="47" t="s">
        <v>4207</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4558</v>
      </c>
    </row>
    <row r="1704" s="4" customFormat="1" ht="20" hidden="1" customHeight="1" spans="1:14">
      <c r="A1704" s="46">
        <v>45542</v>
      </c>
      <c r="B1704" s="47"/>
      <c r="C1704" s="47"/>
      <c r="D1704" s="47" t="s">
        <v>4207</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4559</v>
      </c>
    </row>
    <row r="1705" s="4" customFormat="1" ht="20" hidden="1" customHeight="1" spans="1:14">
      <c r="A1705" s="46">
        <v>45542</v>
      </c>
      <c r="B1705" s="47"/>
      <c r="C1705" s="47"/>
      <c r="D1705" s="47" t="s">
        <v>4295</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4560</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4561</v>
      </c>
    </row>
    <row r="1707" s="4" customFormat="1" ht="20" hidden="1" customHeight="1" spans="1:14">
      <c r="A1707" s="46">
        <v>45543</v>
      </c>
      <c r="B1707" s="47"/>
      <c r="C1707" s="47"/>
      <c r="D1707" s="47" t="s">
        <v>4217</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4562</v>
      </c>
    </row>
    <row r="1708" s="4" customFormat="1" ht="20" hidden="1" customHeight="1" spans="1:14">
      <c r="A1708" s="46">
        <v>45543</v>
      </c>
      <c r="B1708" s="47"/>
      <c r="C1708" s="47"/>
      <c r="D1708" s="47" t="s">
        <v>4217</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4563</v>
      </c>
    </row>
    <row r="1709" s="4" customFormat="1" ht="20" hidden="1" customHeight="1" spans="1:14">
      <c r="A1709" s="46">
        <v>45544</v>
      </c>
      <c r="B1709" s="47"/>
      <c r="C1709" s="47"/>
      <c r="D1709" s="47" t="s">
        <v>4207</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4564</v>
      </c>
    </row>
    <row r="1710" s="4" customFormat="1" ht="20" hidden="1" customHeight="1" spans="1:14">
      <c r="A1710" s="46">
        <v>45545</v>
      </c>
      <c r="B1710" s="47"/>
      <c r="C1710" s="47"/>
      <c r="D1710" s="47" t="s">
        <v>4207</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4565</v>
      </c>
    </row>
    <row r="1711" s="4" customFormat="1" ht="20" hidden="1" customHeight="1" spans="1:14">
      <c r="A1711" s="46">
        <v>45545</v>
      </c>
      <c r="B1711" s="47"/>
      <c r="C1711" s="47"/>
      <c r="D1711" s="47" t="s">
        <v>4261</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4566</v>
      </c>
    </row>
    <row r="1712" s="4" customFormat="1" ht="20" hidden="1" customHeight="1" spans="1:14">
      <c r="A1712" s="46">
        <v>45545</v>
      </c>
      <c r="B1712" s="47"/>
      <c r="C1712" s="47"/>
      <c r="D1712" s="47" t="s">
        <v>4236</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4567</v>
      </c>
    </row>
    <row r="1713" s="4" customFormat="1" ht="20" hidden="1" customHeight="1" spans="1:14">
      <c r="A1713" s="46">
        <v>45545</v>
      </c>
      <c r="B1713" s="47"/>
      <c r="C1713" s="47"/>
      <c r="D1713" s="47" t="s">
        <v>4415</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4568</v>
      </c>
    </row>
    <row r="1714" s="4" customFormat="1" ht="20" hidden="1" customHeight="1" spans="1:14">
      <c r="A1714" s="46">
        <v>45546</v>
      </c>
      <c r="B1714" s="47"/>
      <c r="C1714" s="47"/>
      <c r="D1714" s="47" t="s">
        <v>4236</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4569</v>
      </c>
    </row>
    <row r="1715" s="4" customFormat="1" ht="20" hidden="1" customHeight="1" spans="1:14">
      <c r="A1715" s="46">
        <v>45546</v>
      </c>
      <c r="B1715" s="47"/>
      <c r="C1715" s="47"/>
      <c r="D1715" s="47" t="s">
        <v>4360</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4570</v>
      </c>
    </row>
    <row r="1716" s="4" customFormat="1" ht="20" hidden="1" customHeight="1" spans="1:14">
      <c r="A1716" s="46">
        <v>45546</v>
      </c>
      <c r="B1716" s="47"/>
      <c r="C1716" s="47"/>
      <c r="D1716" s="47" t="s">
        <v>4360</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4571</v>
      </c>
    </row>
    <row r="1717" s="4" customFormat="1" ht="20" hidden="1" customHeight="1" spans="1:14">
      <c r="A1717" s="46">
        <v>45546</v>
      </c>
      <c r="B1717" s="47"/>
      <c r="C1717" s="47"/>
      <c r="D1717" s="47" t="s">
        <v>4360</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4572</v>
      </c>
    </row>
    <row r="1718" s="4" customFormat="1" ht="20" hidden="1" customHeight="1" spans="1:14">
      <c r="A1718" s="46">
        <v>45546</v>
      </c>
      <c r="B1718" s="47"/>
      <c r="C1718" s="47"/>
      <c r="D1718" s="47" t="s">
        <v>4071</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4573</v>
      </c>
    </row>
    <row r="1719" s="4" customFormat="1" ht="20" hidden="1" customHeight="1" spans="1:14">
      <c r="A1719" s="46">
        <v>45547</v>
      </c>
      <c r="B1719" s="47"/>
      <c r="C1719" s="47"/>
      <c r="D1719" s="47" t="s">
        <v>4217</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4574</v>
      </c>
    </row>
    <row r="1720" s="4" customFormat="1" ht="20" hidden="1" customHeight="1" spans="1:14">
      <c r="A1720" s="46">
        <v>45547</v>
      </c>
      <c r="B1720" s="47"/>
      <c r="C1720" s="47"/>
      <c r="D1720" s="47" t="s">
        <v>4236</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4575</v>
      </c>
    </row>
    <row r="1721" s="4" customFormat="1" ht="20" hidden="1" customHeight="1" spans="1:14">
      <c r="A1721" s="46">
        <v>45547</v>
      </c>
      <c r="B1721" s="47"/>
      <c r="C1721" s="47"/>
      <c r="D1721" s="47" t="s">
        <v>4576</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4577</v>
      </c>
    </row>
    <row r="1722" s="4" customFormat="1" ht="20" hidden="1" customHeight="1" spans="1:14">
      <c r="A1722" s="46">
        <v>45548</v>
      </c>
      <c r="B1722" s="47"/>
      <c r="C1722" s="47"/>
      <c r="D1722" s="47" t="s">
        <v>4236</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4578</v>
      </c>
    </row>
    <row r="1723" s="4" customFormat="1" ht="20" hidden="1" customHeight="1" spans="1:14">
      <c r="A1723" s="46">
        <v>45548</v>
      </c>
      <c r="B1723" s="47"/>
      <c r="C1723" s="47"/>
      <c r="D1723" s="47" t="s">
        <v>4236</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4579</v>
      </c>
    </row>
    <row r="1724" s="4" customFormat="1" ht="20" hidden="1" customHeight="1" spans="1:14">
      <c r="A1724" s="46">
        <v>45552</v>
      </c>
      <c r="B1724" s="47"/>
      <c r="C1724" s="47"/>
      <c r="D1724" s="47" t="s">
        <v>4465</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4580</v>
      </c>
    </row>
    <row r="1725" s="4" customFormat="1" ht="20" hidden="1" customHeight="1" spans="1:14">
      <c r="A1725" s="46">
        <v>45552</v>
      </c>
      <c r="B1725" s="47"/>
      <c r="C1725" s="47"/>
      <c r="D1725" s="47" t="s">
        <v>4261</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4581</v>
      </c>
    </row>
    <row r="1726" s="4" customFormat="1" ht="20" hidden="1" customHeight="1" spans="1:14">
      <c r="A1726" s="46">
        <v>45552</v>
      </c>
      <c r="B1726" s="47"/>
      <c r="C1726" s="47"/>
      <c r="D1726" s="47" t="s">
        <v>4582</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4583</v>
      </c>
    </row>
    <row r="1727" s="4" customFormat="1" ht="20" hidden="1" customHeight="1" spans="1:14">
      <c r="A1727" s="46">
        <v>45552</v>
      </c>
      <c r="B1727" s="47"/>
      <c r="C1727" s="47"/>
      <c r="D1727" s="47" t="s">
        <v>4465</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4584</v>
      </c>
    </row>
    <row r="1728" s="4" customFormat="1" ht="20" hidden="1" customHeight="1" spans="1:14">
      <c r="A1728" s="46">
        <v>45553</v>
      </c>
      <c r="B1728" s="47"/>
      <c r="C1728" s="47"/>
      <c r="D1728" s="47" t="s">
        <v>4360</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4585</v>
      </c>
    </row>
    <row r="1729" s="4" customFormat="1" ht="20" hidden="1" customHeight="1" spans="1:14">
      <c r="A1729" s="46">
        <v>45553</v>
      </c>
      <c r="B1729" s="47"/>
      <c r="C1729" s="47"/>
      <c r="D1729" s="47" t="s">
        <v>4360</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4586</v>
      </c>
    </row>
    <row r="1730" s="4" customFormat="1" ht="20" hidden="1" customHeight="1" spans="1:14">
      <c r="A1730" s="46">
        <v>45553</v>
      </c>
      <c r="B1730" s="47"/>
      <c r="C1730" s="47"/>
      <c r="D1730" s="47" t="s">
        <v>4236</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4587</v>
      </c>
    </row>
    <row r="1731" s="4" customFormat="1" ht="20" hidden="1" customHeight="1" spans="1:14">
      <c r="A1731" s="46">
        <v>45553</v>
      </c>
      <c r="B1731" s="47"/>
      <c r="C1731" s="47"/>
      <c r="D1731" s="47" t="s">
        <v>4236</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4588</v>
      </c>
    </row>
    <row r="1732" s="4" customFormat="1" ht="20" hidden="1" customHeight="1" spans="1:14">
      <c r="A1732" s="46">
        <v>45553</v>
      </c>
      <c r="B1732" s="47"/>
      <c r="C1732" s="47"/>
      <c r="D1732" s="47" t="s">
        <v>4267</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4589</v>
      </c>
    </row>
    <row r="1733" s="4" customFormat="1" ht="20" hidden="1" customHeight="1" spans="1:14">
      <c r="A1733" s="46">
        <v>45554</v>
      </c>
      <c r="B1733" s="47"/>
      <c r="C1733" s="47"/>
      <c r="D1733" s="47" t="s">
        <v>4422</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4590</v>
      </c>
    </row>
    <row r="1734" s="4" customFormat="1" ht="20" hidden="1" customHeight="1" spans="1:14">
      <c r="A1734" s="46">
        <v>45554</v>
      </c>
      <c r="B1734" s="47"/>
      <c r="C1734" s="47"/>
      <c r="D1734" s="47" t="s">
        <v>4261</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4591</v>
      </c>
    </row>
    <row r="1735" s="4" customFormat="1" ht="20" hidden="1" customHeight="1" spans="1:14">
      <c r="A1735" s="46">
        <v>45554</v>
      </c>
      <c r="B1735" s="47"/>
      <c r="C1735" s="47"/>
      <c r="D1735" s="47" t="s">
        <v>4261</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4592</v>
      </c>
    </row>
    <row r="1736" s="4" customFormat="1" ht="20" hidden="1" customHeight="1" spans="1:14">
      <c r="A1736" s="46">
        <v>45554</v>
      </c>
      <c r="B1736" s="47"/>
      <c r="C1736" s="47"/>
      <c r="D1736" s="47" t="s">
        <v>4261</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4593</v>
      </c>
    </row>
    <row r="1737" s="4" customFormat="1" ht="20" hidden="1" customHeight="1" spans="1:14">
      <c r="A1737" s="46">
        <v>45559</v>
      </c>
      <c r="B1737" s="47"/>
      <c r="C1737" s="47"/>
      <c r="D1737" s="47" t="s">
        <v>4360</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4594</v>
      </c>
    </row>
    <row r="1738" s="4" customFormat="1" ht="20" hidden="1" customHeight="1" spans="1:14">
      <c r="A1738" s="46">
        <v>45560</v>
      </c>
      <c r="B1738" s="47"/>
      <c r="C1738" s="47"/>
      <c r="D1738" s="47" t="s">
        <v>4360</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4595</v>
      </c>
    </row>
    <row r="1739" s="4" customFormat="1" ht="20" hidden="1" customHeight="1" spans="1:14">
      <c r="A1739" s="46">
        <v>45560</v>
      </c>
      <c r="B1739" s="47"/>
      <c r="C1739" s="47"/>
      <c r="D1739" s="47" t="s">
        <v>4236</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4596</v>
      </c>
    </row>
    <row r="1740" s="4" customFormat="1" ht="20" hidden="1" customHeight="1" spans="1:14">
      <c r="A1740" s="46">
        <v>45560</v>
      </c>
      <c r="B1740" s="47"/>
      <c r="C1740" s="47"/>
      <c r="D1740" s="47" t="s">
        <v>4265</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4597</v>
      </c>
    </row>
    <row r="1741" s="4" customFormat="1" ht="20" hidden="1" customHeight="1" spans="1:14">
      <c r="A1741" s="46">
        <v>45560</v>
      </c>
      <c r="B1741" s="47"/>
      <c r="C1741" s="47"/>
      <c r="D1741" s="47" t="s">
        <v>4236</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4598</v>
      </c>
    </row>
    <row r="1742" s="4" customFormat="1" ht="20" hidden="1" customHeight="1" spans="1:14">
      <c r="A1742" s="46">
        <v>45560</v>
      </c>
      <c r="B1742" s="47"/>
      <c r="C1742" s="47"/>
      <c r="D1742" s="47" t="s">
        <v>4599</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4600</v>
      </c>
    </row>
    <row r="1743" s="4" customFormat="1" ht="20" hidden="1" customHeight="1" spans="1:14">
      <c r="A1743" s="46">
        <v>45560</v>
      </c>
      <c r="B1743" s="47"/>
      <c r="C1743" s="47"/>
      <c r="D1743" s="47" t="s">
        <v>4267</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4601</v>
      </c>
    </row>
    <row r="1744" s="4" customFormat="1" ht="20" hidden="1" customHeight="1" spans="1:14">
      <c r="A1744" s="46">
        <v>45561</v>
      </c>
      <c r="B1744" s="47"/>
      <c r="C1744" s="47"/>
      <c r="D1744" s="47" t="s">
        <v>4261</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4602</v>
      </c>
    </row>
    <row r="1745" s="4" customFormat="1" ht="20" hidden="1" customHeight="1" spans="1:14">
      <c r="A1745" s="46">
        <v>45561</v>
      </c>
      <c r="B1745" s="47"/>
      <c r="C1745" s="47"/>
      <c r="D1745" s="47" t="s">
        <v>4261</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4603</v>
      </c>
    </row>
    <row r="1746" s="4" customFormat="1" ht="20" hidden="1" customHeight="1" spans="1:14">
      <c r="A1746" s="46">
        <v>45561</v>
      </c>
      <c r="B1746" s="47"/>
      <c r="C1746" s="47"/>
      <c r="D1746" s="47" t="s">
        <v>4371</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4604</v>
      </c>
    </row>
    <row r="1747" s="4" customFormat="1" ht="20" hidden="1" customHeight="1" spans="1:14">
      <c r="A1747" s="46">
        <v>45561</v>
      </c>
      <c r="B1747" s="47"/>
      <c r="C1747" s="47"/>
      <c r="D1747" s="47" t="s">
        <v>4267</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4605</v>
      </c>
    </row>
    <row r="1748" s="4" customFormat="1" ht="20" hidden="1" customHeight="1" spans="1:14">
      <c r="A1748" s="46">
        <v>45561</v>
      </c>
      <c r="B1748" s="47"/>
      <c r="C1748" s="47"/>
      <c r="D1748" s="47" t="s">
        <v>4265</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4606</v>
      </c>
    </row>
    <row r="1749" s="4" customFormat="1" ht="20" hidden="1" customHeight="1" spans="1:14">
      <c r="A1749" s="46">
        <v>45562</v>
      </c>
      <c r="B1749" s="47"/>
      <c r="C1749" s="47"/>
      <c r="D1749" s="47" t="s">
        <v>4261</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4607</v>
      </c>
    </row>
    <row r="1750" s="4" customFormat="1" ht="20" hidden="1" customHeight="1" spans="1:14">
      <c r="A1750" s="46">
        <v>45562</v>
      </c>
      <c r="B1750" s="47"/>
      <c r="C1750" s="47"/>
      <c r="D1750" s="47" t="s">
        <v>4582</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4608</v>
      </c>
    </row>
    <row r="1751" s="4" customFormat="1" ht="20" hidden="1" customHeight="1" spans="1:14">
      <c r="A1751" s="46">
        <v>45562</v>
      </c>
      <c r="B1751" s="47"/>
      <c r="C1751" s="47"/>
      <c r="D1751" s="47" t="s">
        <v>4371</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4609</v>
      </c>
    </row>
    <row r="1752" s="4" customFormat="1" ht="20" hidden="1" customHeight="1" spans="1:14">
      <c r="A1752" s="46">
        <v>45562</v>
      </c>
      <c r="B1752" s="47"/>
      <c r="C1752" s="47"/>
      <c r="D1752" s="47" t="s">
        <v>4236</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4610</v>
      </c>
    </row>
    <row r="1753" s="4" customFormat="1" ht="20" hidden="1" customHeight="1" spans="1:14">
      <c r="A1753" s="46">
        <v>45563</v>
      </c>
      <c r="B1753" s="47"/>
      <c r="C1753" s="47"/>
      <c r="D1753" s="47" t="s">
        <v>4217</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4611</v>
      </c>
    </row>
    <row r="1754" s="4" customFormat="1" ht="20" hidden="1" customHeight="1" spans="1:14">
      <c r="A1754" s="46">
        <v>45563</v>
      </c>
      <c r="B1754" s="47"/>
      <c r="C1754" s="47"/>
      <c r="D1754" s="47" t="s">
        <v>4071</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4612</v>
      </c>
    </row>
    <row r="1755" s="4" customFormat="1" ht="20" hidden="1" customHeight="1" spans="1:14">
      <c r="A1755" s="46">
        <v>45563</v>
      </c>
      <c r="B1755" s="47"/>
      <c r="C1755" s="47"/>
      <c r="D1755" s="47" t="s">
        <v>4071</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4613</v>
      </c>
    </row>
    <row r="1756" s="4" customFormat="1" ht="20" hidden="1" customHeight="1" spans="1:14">
      <c r="A1756" s="46">
        <v>45563</v>
      </c>
      <c r="B1756" s="47"/>
      <c r="C1756" s="47"/>
      <c r="D1756" s="47" t="s">
        <v>4371</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4614</v>
      </c>
    </row>
    <row r="1757" s="4" customFormat="1" ht="20" hidden="1" customHeight="1" spans="1:14">
      <c r="A1757" s="46">
        <v>45563</v>
      </c>
      <c r="B1757" s="47"/>
      <c r="C1757" s="47"/>
      <c r="D1757" s="47" t="s">
        <v>4371</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4615</v>
      </c>
    </row>
    <row r="1758" s="4" customFormat="1" ht="20" hidden="1" customHeight="1" spans="1:14">
      <c r="A1758" s="46">
        <v>45563</v>
      </c>
      <c r="B1758" s="47"/>
      <c r="C1758" s="47"/>
      <c r="D1758" s="47" t="s">
        <v>4371</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4616</v>
      </c>
    </row>
    <row r="1759" s="4" customFormat="1" ht="20" hidden="1" customHeight="1" spans="1:14">
      <c r="A1759" s="46">
        <v>45563</v>
      </c>
      <c r="B1759" s="47"/>
      <c r="C1759" s="47"/>
      <c r="D1759" s="47" t="s">
        <v>4458</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4617</v>
      </c>
    </row>
    <row r="1760" s="4" customFormat="1" ht="20" hidden="1" customHeight="1" spans="1:14">
      <c r="A1760" s="46">
        <v>45563</v>
      </c>
      <c r="B1760" s="47"/>
      <c r="C1760" s="47"/>
      <c r="D1760" s="47" t="s">
        <v>4458</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4618</v>
      </c>
    </row>
    <row r="1761" s="4" customFormat="1" ht="20" hidden="1" customHeight="1" spans="1:14">
      <c r="A1761" s="46">
        <v>45563</v>
      </c>
      <c r="B1761" s="47"/>
      <c r="C1761" s="47"/>
      <c r="D1761" s="47" t="s">
        <v>4415</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4619</v>
      </c>
    </row>
    <row r="1762" s="4" customFormat="1" ht="20" hidden="1" customHeight="1" spans="1:14">
      <c r="A1762" s="46">
        <v>45563</v>
      </c>
      <c r="B1762" s="47"/>
      <c r="C1762" s="47"/>
      <c r="D1762" s="47" t="s">
        <v>4360</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4620</v>
      </c>
    </row>
    <row r="1763" s="4" customFormat="1" ht="20" hidden="1" customHeight="1" spans="1:14">
      <c r="A1763" s="46">
        <v>45563</v>
      </c>
      <c r="B1763" s="47"/>
      <c r="C1763" s="47"/>
      <c r="D1763" s="47" t="s">
        <v>4415</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4621</v>
      </c>
    </row>
    <row r="1764" s="4" customFormat="1" ht="20" hidden="1" customHeight="1" spans="1:14">
      <c r="A1764" s="46">
        <v>45563</v>
      </c>
      <c r="B1764" s="47"/>
      <c r="C1764" s="47"/>
      <c r="D1764" s="47" t="s">
        <v>4458</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4622</v>
      </c>
    </row>
    <row r="1765" s="4" customFormat="1" ht="20" hidden="1" customHeight="1" spans="1:14">
      <c r="A1765" s="46">
        <v>45563</v>
      </c>
      <c r="B1765" s="47"/>
      <c r="C1765" s="47"/>
      <c r="D1765" s="47" t="s">
        <v>4236</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4623</v>
      </c>
    </row>
    <row r="1766" s="4" customFormat="1" ht="20" hidden="1" customHeight="1" spans="1:14">
      <c r="A1766" s="46">
        <v>45563</v>
      </c>
      <c r="B1766" s="47"/>
      <c r="C1766" s="47"/>
      <c r="D1766" s="47" t="s">
        <v>4261</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4624</v>
      </c>
    </row>
    <row r="1767" s="4" customFormat="1" ht="20" hidden="1" customHeight="1" spans="1:14">
      <c r="A1767" s="46">
        <v>45563</v>
      </c>
      <c r="B1767" s="47"/>
      <c r="C1767" s="47"/>
      <c r="D1767" s="47" t="s">
        <v>4217</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4625</v>
      </c>
    </row>
    <row r="1768" s="4" customFormat="1" ht="20" hidden="1" customHeight="1" spans="1:14">
      <c r="A1768" s="46">
        <v>45563</v>
      </c>
      <c r="B1768" s="47"/>
      <c r="C1768" s="47"/>
      <c r="D1768" s="47" t="s">
        <v>4267</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4626</v>
      </c>
    </row>
    <row r="1769" s="4" customFormat="1" ht="20" hidden="1" customHeight="1" spans="1:14">
      <c r="A1769" s="46">
        <v>45563</v>
      </c>
      <c r="B1769" s="47"/>
      <c r="C1769" s="47"/>
      <c r="D1769" s="47" t="s">
        <v>4207</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4627</v>
      </c>
    </row>
    <row r="1770" s="4" customFormat="1" ht="20" hidden="1" customHeight="1" spans="1:14">
      <c r="A1770" s="46">
        <v>45563</v>
      </c>
      <c r="B1770" s="47"/>
      <c r="C1770" s="47"/>
      <c r="D1770" s="47" t="s">
        <v>4458</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4628</v>
      </c>
    </row>
    <row r="1771" s="4" customFormat="1" ht="20" hidden="1" customHeight="1" spans="1:14">
      <c r="A1771" s="46">
        <v>45563</v>
      </c>
      <c r="B1771" s="47"/>
      <c r="C1771" s="47"/>
      <c r="D1771" s="47" t="s">
        <v>4217</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4629</v>
      </c>
    </row>
    <row r="1772" s="4" customFormat="1" ht="20" hidden="1" customHeight="1" spans="1:14">
      <c r="A1772" s="46">
        <v>45563</v>
      </c>
      <c r="B1772" s="47"/>
      <c r="C1772" s="47"/>
      <c r="D1772" s="47" t="s">
        <v>4267</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4630</v>
      </c>
    </row>
    <row r="1773" s="4" customFormat="1" ht="20" hidden="1" customHeight="1" spans="1:14">
      <c r="A1773" s="46">
        <v>45563</v>
      </c>
      <c r="B1773" s="47"/>
      <c r="C1773" s="47"/>
      <c r="D1773" s="47" t="s">
        <v>4458</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4631</v>
      </c>
    </row>
    <row r="1774" s="4" customFormat="1" ht="20" hidden="1" customHeight="1" spans="1:14">
      <c r="A1774" s="46">
        <v>45564</v>
      </c>
      <c r="B1774" s="47"/>
      <c r="C1774" s="47"/>
      <c r="D1774" s="47" t="s">
        <v>4576</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4632</v>
      </c>
    </row>
    <row r="1775" s="4" customFormat="1" ht="20" hidden="1" customHeight="1" spans="1:14">
      <c r="A1775" s="46">
        <v>45564</v>
      </c>
      <c r="B1775" s="47"/>
      <c r="C1775" s="47"/>
      <c r="D1775" s="47" t="s">
        <v>4236</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4633</v>
      </c>
    </row>
    <row r="1776" s="4" customFormat="1" ht="20" hidden="1" customHeight="1" spans="1:14">
      <c r="A1776" s="46">
        <v>45564</v>
      </c>
      <c r="B1776" s="47"/>
      <c r="C1776" s="47"/>
      <c r="D1776" s="47" t="s">
        <v>4261</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4634</v>
      </c>
    </row>
    <row r="1777" s="4" customFormat="1" ht="20" hidden="1" customHeight="1" spans="1:14">
      <c r="A1777" s="46">
        <v>45564</v>
      </c>
      <c r="B1777" s="47"/>
      <c r="C1777" s="47"/>
      <c r="D1777" s="47" t="s">
        <v>4261</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4635</v>
      </c>
    </row>
    <row r="1778" s="4" customFormat="1" ht="20" hidden="1" customHeight="1" spans="1:14">
      <c r="A1778" s="46">
        <v>45564</v>
      </c>
      <c r="B1778" s="47"/>
      <c r="C1778" s="47"/>
      <c r="D1778" s="47" t="s">
        <v>4207</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4636</v>
      </c>
    </row>
    <row r="1779" s="4" customFormat="1" ht="20" hidden="1" customHeight="1" spans="1:14">
      <c r="A1779" s="46">
        <v>45565</v>
      </c>
      <c r="B1779" s="47"/>
      <c r="C1779" s="47"/>
      <c r="D1779" s="47" t="s">
        <v>4637</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4638</v>
      </c>
    </row>
    <row r="1780" s="4" customFormat="1" ht="20" hidden="1" customHeight="1" spans="1:14">
      <c r="A1780" s="46">
        <v>45567</v>
      </c>
      <c r="B1780" s="47"/>
      <c r="C1780" s="47"/>
      <c r="D1780" s="47" t="s">
        <v>4360</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4639</v>
      </c>
    </row>
    <row r="1781" s="4" customFormat="1" ht="20" hidden="1" customHeight="1" spans="1:14">
      <c r="A1781" s="46">
        <v>45567</v>
      </c>
      <c r="B1781" s="47"/>
      <c r="C1781" s="47"/>
      <c r="D1781" s="47" t="s">
        <v>4261</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4640</v>
      </c>
    </row>
    <row r="1782" s="4" customFormat="1" ht="20" hidden="1" customHeight="1" spans="1:14">
      <c r="A1782" s="46">
        <v>45567</v>
      </c>
      <c r="B1782" s="47"/>
      <c r="C1782" s="47"/>
      <c r="D1782" s="47" t="s">
        <v>4360</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4641</v>
      </c>
    </row>
    <row r="1783" s="4" customFormat="1" ht="20" hidden="1" customHeight="1" spans="1:14">
      <c r="A1783" s="46">
        <v>45567</v>
      </c>
      <c r="B1783" s="47"/>
      <c r="C1783" s="47"/>
      <c r="D1783" s="47" t="s">
        <v>4236</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4642</v>
      </c>
    </row>
    <row r="1784" s="4" customFormat="1" ht="20" hidden="1" customHeight="1" spans="1:14">
      <c r="A1784" s="46">
        <v>45567</v>
      </c>
      <c r="B1784" s="47"/>
      <c r="C1784" s="47"/>
      <c r="D1784" s="47" t="s">
        <v>4236</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4643</v>
      </c>
    </row>
    <row r="1785" s="4" customFormat="1" ht="20" hidden="1" customHeight="1" spans="1:14">
      <c r="A1785" s="46">
        <v>45567</v>
      </c>
      <c r="B1785" s="47"/>
      <c r="C1785" s="47"/>
      <c r="D1785" s="47" t="s">
        <v>4644</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4645</v>
      </c>
    </row>
    <row r="1786" s="4" customFormat="1" ht="20" hidden="1" customHeight="1" spans="1:14">
      <c r="A1786" s="46">
        <v>45567</v>
      </c>
      <c r="B1786" s="47"/>
      <c r="C1786" s="47"/>
      <c r="D1786" s="47" t="s">
        <v>4261</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4646</v>
      </c>
    </row>
    <row r="1787" s="4" customFormat="1" ht="20" hidden="1" customHeight="1" spans="1:14">
      <c r="A1787" s="46">
        <v>45567</v>
      </c>
      <c r="B1787" s="47"/>
      <c r="C1787" s="47"/>
      <c r="D1787" s="47" t="s">
        <v>4360</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4647</v>
      </c>
    </row>
    <row r="1788" s="4" customFormat="1" ht="20" hidden="1" customHeight="1" spans="1:14">
      <c r="A1788" s="46">
        <v>45568</v>
      </c>
      <c r="B1788" s="47"/>
      <c r="C1788" s="47"/>
      <c r="D1788" s="47" t="s">
        <v>4637</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4648</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4649</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4650</v>
      </c>
    </row>
    <row r="1791" s="4" customFormat="1" ht="20" hidden="1" customHeight="1" spans="1:14">
      <c r="A1791" s="46">
        <v>45569</v>
      </c>
      <c r="B1791" s="47"/>
      <c r="C1791" s="47"/>
      <c r="D1791" s="47" t="s">
        <v>4162</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4651</v>
      </c>
    </row>
    <row r="1792" s="4" customFormat="1" ht="20" hidden="1" customHeight="1" spans="1:14">
      <c r="A1792" s="46">
        <v>45570</v>
      </c>
      <c r="B1792" s="47"/>
      <c r="C1792" s="47"/>
      <c r="D1792" s="47" t="s">
        <v>4162</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4652</v>
      </c>
    </row>
    <row r="1793" s="4" customFormat="1" ht="20" hidden="1" customHeight="1" spans="1:14">
      <c r="A1793" s="46">
        <v>45570</v>
      </c>
      <c r="B1793" s="47"/>
      <c r="C1793" s="47"/>
      <c r="D1793" s="47" t="s">
        <v>4162</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4653</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4654</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4655</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4656</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4657</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4658</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4659</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4660</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4661</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4662</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4663</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4664</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4665</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4666</v>
      </c>
    </row>
    <row r="1807" s="4" customFormat="1" ht="20" hidden="1" customHeight="1" spans="1:14">
      <c r="A1807" s="46">
        <v>45571</v>
      </c>
      <c r="B1807" s="47"/>
      <c r="C1807" s="47"/>
      <c r="D1807" s="47" t="s">
        <v>4267</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4667</v>
      </c>
    </row>
    <row r="1808" s="4" customFormat="1" ht="20" hidden="1" customHeight="1" spans="1:14">
      <c r="A1808" s="46">
        <v>45572</v>
      </c>
      <c r="B1808" s="47"/>
      <c r="C1808" s="47"/>
      <c r="D1808" s="47" t="s">
        <v>4267</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4668</v>
      </c>
    </row>
    <row r="1809" s="4" customFormat="1" ht="20" hidden="1" customHeight="1" spans="1:14">
      <c r="A1809" s="46">
        <v>45572</v>
      </c>
      <c r="B1809" s="47"/>
      <c r="C1809" s="47"/>
      <c r="D1809" s="47" t="s">
        <v>4267</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4669</v>
      </c>
    </row>
    <row r="1810" s="4" customFormat="1" ht="20" hidden="1" customHeight="1" spans="1:14">
      <c r="A1810" s="46">
        <v>45572</v>
      </c>
      <c r="B1810" s="47"/>
      <c r="C1810" s="47"/>
      <c r="D1810" s="47" t="s">
        <v>4236</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4670</v>
      </c>
    </row>
    <row r="1811" s="4" customFormat="1" ht="20" hidden="1" customHeight="1" spans="1:14">
      <c r="A1811" s="46">
        <v>45572</v>
      </c>
      <c r="B1811" s="47"/>
      <c r="C1811" s="47"/>
      <c r="D1811" s="47" t="s">
        <v>4671</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4672</v>
      </c>
    </row>
    <row r="1812" s="4" customFormat="1" ht="20" hidden="1" customHeight="1" spans="1:14">
      <c r="A1812" s="46">
        <v>45572</v>
      </c>
      <c r="B1812" s="47"/>
      <c r="C1812" s="47"/>
      <c r="D1812" s="47" t="s">
        <v>4217</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4673</v>
      </c>
    </row>
    <row r="1813" s="4" customFormat="1" ht="20" hidden="1" customHeight="1" spans="1:14">
      <c r="A1813" s="46">
        <v>45572</v>
      </c>
      <c r="B1813" s="47"/>
      <c r="C1813" s="47"/>
      <c r="D1813" s="47" t="s">
        <v>4071</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4674</v>
      </c>
    </row>
    <row r="1814" s="4" customFormat="1" ht="20" hidden="1" customHeight="1" spans="1:14">
      <c r="A1814" s="46">
        <v>45572</v>
      </c>
      <c r="B1814" s="47"/>
      <c r="C1814" s="47"/>
      <c r="D1814" s="47" t="s">
        <v>4071</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4675</v>
      </c>
    </row>
    <row r="1815" s="4" customFormat="1" ht="20" hidden="1" customHeight="1" spans="1:14">
      <c r="A1815" s="46">
        <v>45572</v>
      </c>
      <c r="B1815" s="47"/>
      <c r="C1815" s="47"/>
      <c r="D1815" s="47" t="s">
        <v>4071</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4676</v>
      </c>
    </row>
    <row r="1816" s="4" customFormat="1" ht="20" hidden="1" customHeight="1" spans="1:14">
      <c r="A1816" s="46">
        <v>45572</v>
      </c>
      <c r="B1816" s="47"/>
      <c r="C1816" s="47"/>
      <c r="D1816" s="47" t="s">
        <v>4071</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4677</v>
      </c>
    </row>
    <row r="1817" s="4" customFormat="1" ht="20" hidden="1" customHeight="1" spans="1:14">
      <c r="A1817" s="46">
        <v>45572</v>
      </c>
      <c r="B1817" s="47"/>
      <c r="C1817" s="47"/>
      <c r="D1817" s="47" t="s">
        <v>4261</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4678</v>
      </c>
    </row>
    <row r="1818" s="4" customFormat="1" ht="20" hidden="1" customHeight="1" spans="1:14">
      <c r="A1818" s="46">
        <v>45572</v>
      </c>
      <c r="B1818" s="47"/>
      <c r="C1818" s="47"/>
      <c r="D1818" s="47" t="s">
        <v>4261</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4679</v>
      </c>
    </row>
    <row r="1819" s="4" customFormat="1" ht="20" hidden="1" customHeight="1" spans="1:14">
      <c r="A1819" s="46">
        <v>45572</v>
      </c>
      <c r="B1819" s="47"/>
      <c r="C1819" s="47"/>
      <c r="D1819" s="47" t="s">
        <v>4261</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4680</v>
      </c>
    </row>
    <row r="1820" s="4" customFormat="1" ht="20" hidden="1" customHeight="1" spans="1:14">
      <c r="A1820" s="46">
        <v>45572</v>
      </c>
      <c r="B1820" s="47"/>
      <c r="C1820" s="47"/>
      <c r="D1820" s="47" t="s">
        <v>4261</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4681</v>
      </c>
    </row>
    <row r="1821" s="4" customFormat="1" ht="20" hidden="1" customHeight="1" spans="1:14">
      <c r="A1821" s="46">
        <v>45572</v>
      </c>
      <c r="B1821" s="47"/>
      <c r="C1821" s="47"/>
      <c r="D1821" s="47" t="s">
        <v>4261</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4682</v>
      </c>
    </row>
    <row r="1822" s="4" customFormat="1" ht="20" hidden="1" customHeight="1" spans="1:14">
      <c r="A1822" s="46">
        <v>45572</v>
      </c>
      <c r="B1822" s="47"/>
      <c r="C1822" s="47"/>
      <c r="D1822" s="47" t="s">
        <v>4261</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4683</v>
      </c>
    </row>
    <row r="1823" s="4" customFormat="1" ht="20" hidden="1" customHeight="1" spans="1:14">
      <c r="A1823" s="46">
        <v>45572</v>
      </c>
      <c r="B1823" s="47"/>
      <c r="C1823" s="47"/>
      <c r="D1823" s="47" t="s">
        <v>4261</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4684</v>
      </c>
    </row>
    <row r="1824" s="4" customFormat="1" ht="20" hidden="1" customHeight="1" spans="1:14">
      <c r="A1824" s="46">
        <v>45572</v>
      </c>
      <c r="B1824" s="47"/>
      <c r="C1824" s="47"/>
      <c r="D1824" s="47" t="s">
        <v>4458</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4685</v>
      </c>
    </row>
    <row r="1825" s="4" customFormat="1" ht="20" hidden="1" customHeight="1" spans="1:14">
      <c r="A1825" s="46">
        <v>45572</v>
      </c>
      <c r="B1825" s="47"/>
      <c r="C1825" s="47"/>
      <c r="D1825" s="47" t="s">
        <v>4295</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4686</v>
      </c>
    </row>
    <row r="1826" s="4" customFormat="1" ht="20" hidden="1" customHeight="1" spans="1:14">
      <c r="A1826" s="46">
        <v>45572</v>
      </c>
      <c r="B1826" s="47"/>
      <c r="C1826" s="47"/>
      <c r="D1826" s="47" t="s">
        <v>4465</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4687</v>
      </c>
    </row>
    <row r="1827" s="4" customFormat="1" ht="20" hidden="1" customHeight="1" spans="1:14">
      <c r="A1827" s="46">
        <v>45572</v>
      </c>
      <c r="B1827" s="47"/>
      <c r="C1827" s="47"/>
      <c r="D1827" s="47" t="s">
        <v>4265</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4688</v>
      </c>
    </row>
    <row r="1828" s="4" customFormat="1" ht="20" hidden="1" customHeight="1" spans="1:14">
      <c r="A1828" s="46">
        <v>45572</v>
      </c>
      <c r="B1828" s="47"/>
      <c r="C1828" s="47"/>
      <c r="D1828" s="47" t="s">
        <v>4371</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4689</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4690</v>
      </c>
    </row>
    <row r="1830" s="4" customFormat="1" ht="20" hidden="1" customHeight="1" spans="1:14">
      <c r="A1830" s="46">
        <v>45572</v>
      </c>
      <c r="B1830" s="47"/>
      <c r="C1830" s="47"/>
      <c r="D1830" s="47" t="s">
        <v>4691</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4692</v>
      </c>
    </row>
    <row r="1831" s="4" customFormat="1" ht="20" hidden="1" customHeight="1" spans="1:14">
      <c r="A1831" s="46">
        <v>45572</v>
      </c>
      <c r="B1831" s="47"/>
      <c r="C1831" s="47"/>
      <c r="D1831" s="47" t="s">
        <v>4691</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4693</v>
      </c>
    </row>
    <row r="1832" s="4" customFormat="1" ht="20" hidden="1" customHeight="1" spans="1:14">
      <c r="A1832" s="46">
        <v>45573</v>
      </c>
      <c r="B1832" s="47"/>
      <c r="C1832" s="47"/>
      <c r="D1832" s="47" t="s">
        <v>4422</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4694</v>
      </c>
    </row>
    <row r="1833" s="4" customFormat="1" ht="20" hidden="1" customHeight="1" spans="1:14">
      <c r="A1833" s="46">
        <v>45573</v>
      </c>
      <c r="B1833" s="47"/>
      <c r="C1833" s="47"/>
      <c r="D1833" s="47" t="s">
        <v>4422</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4695</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4696</v>
      </c>
    </row>
    <row r="1835" s="4" customFormat="1" ht="20" hidden="1" customHeight="1" spans="1:14">
      <c r="A1835" s="46">
        <v>45573</v>
      </c>
      <c r="B1835" s="47"/>
      <c r="C1835" s="47"/>
      <c r="D1835" s="47" t="s">
        <v>4371</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4697</v>
      </c>
    </row>
    <row r="1836" s="4" customFormat="1" ht="20" hidden="1" customHeight="1" spans="1:14">
      <c r="A1836" s="46">
        <v>45574</v>
      </c>
      <c r="B1836" s="47"/>
      <c r="C1836" s="47"/>
      <c r="D1836" s="47" t="s">
        <v>4465</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4698</v>
      </c>
    </row>
    <row r="1837" s="4" customFormat="1" ht="20" hidden="1" customHeight="1" spans="1:14">
      <c r="A1837" s="46">
        <v>45574</v>
      </c>
      <c r="B1837" s="47"/>
      <c r="C1837" s="47"/>
      <c r="D1837" s="47" t="s">
        <v>4576</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4699</v>
      </c>
    </row>
    <row r="1838" s="4" customFormat="1" ht="20" hidden="1" customHeight="1" spans="1:14">
      <c r="A1838" s="46">
        <v>45574</v>
      </c>
      <c r="B1838" s="47"/>
      <c r="C1838" s="47"/>
      <c r="D1838" s="47" t="s">
        <v>4360</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4700</v>
      </c>
    </row>
    <row r="1839" s="4" customFormat="1" ht="20" hidden="1" customHeight="1" spans="1:14">
      <c r="A1839" s="46">
        <v>45574</v>
      </c>
      <c r="B1839" s="47"/>
      <c r="C1839" s="47"/>
      <c r="D1839" s="47" t="s">
        <v>4267</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4701</v>
      </c>
    </row>
    <row r="1840" s="4" customFormat="1" ht="20" hidden="1" customHeight="1" spans="1:14">
      <c r="A1840" s="46">
        <v>45574</v>
      </c>
      <c r="B1840" s="47"/>
      <c r="C1840" s="47"/>
      <c r="D1840" s="47" t="s">
        <v>4458</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4702</v>
      </c>
    </row>
    <row r="1841" s="4" customFormat="1" ht="20" hidden="1" customHeight="1" spans="1:14">
      <c r="A1841" s="46">
        <v>45574</v>
      </c>
      <c r="B1841" s="47"/>
      <c r="C1841" s="47"/>
      <c r="D1841" s="47" t="s">
        <v>4295</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4703</v>
      </c>
    </row>
    <row r="1842" s="4" customFormat="1" ht="20" hidden="1" customHeight="1" spans="1:14">
      <c r="A1842" s="46">
        <v>45574</v>
      </c>
      <c r="B1842" s="47"/>
      <c r="C1842" s="47"/>
      <c r="D1842" s="47" t="s">
        <v>4265</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4704</v>
      </c>
    </row>
    <row r="1843" s="4" customFormat="1" ht="20" hidden="1" customHeight="1" spans="1:14">
      <c r="A1843" s="46">
        <v>45574</v>
      </c>
      <c r="B1843" s="47"/>
      <c r="C1843" s="47"/>
      <c r="D1843" s="47" t="s">
        <v>4285</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4705</v>
      </c>
    </row>
    <row r="1844" s="4" customFormat="1" ht="20" hidden="1" customHeight="1" spans="1:14">
      <c r="A1844" s="46">
        <v>45575</v>
      </c>
      <c r="B1844" s="47"/>
      <c r="C1844" s="47"/>
      <c r="D1844" s="47" t="s">
        <v>4360</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4706</v>
      </c>
    </row>
    <row r="1845" s="4" customFormat="1" ht="20" hidden="1" customHeight="1" spans="1:14">
      <c r="A1845" s="46">
        <v>45575</v>
      </c>
      <c r="B1845" s="47"/>
      <c r="C1845" s="47"/>
      <c r="D1845" s="47" t="s">
        <v>4267</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4707</v>
      </c>
    </row>
    <row r="1846" s="4" customFormat="1" ht="20" hidden="1" customHeight="1" spans="1:14">
      <c r="A1846" s="46">
        <v>45575</v>
      </c>
      <c r="B1846" s="47"/>
      <c r="C1846" s="47"/>
      <c r="D1846" s="47" t="s">
        <v>4415</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4708</v>
      </c>
    </row>
    <row r="1847" s="4" customFormat="1" ht="20" hidden="1" customHeight="1" spans="1:14">
      <c r="A1847" s="46">
        <v>45575</v>
      </c>
      <c r="B1847" s="47"/>
      <c r="C1847" s="47"/>
      <c r="D1847" s="47" t="s">
        <v>4415</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4709</v>
      </c>
    </row>
    <row r="1848" s="4" customFormat="1" ht="20" hidden="1" customHeight="1" spans="1:14">
      <c r="A1848" s="46">
        <v>45576</v>
      </c>
      <c r="B1848" s="47"/>
      <c r="C1848" s="47"/>
      <c r="D1848" s="47" t="s">
        <v>4710</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4711</v>
      </c>
    </row>
    <row r="1849" s="4" customFormat="1" ht="20" hidden="1" customHeight="1" spans="1:14">
      <c r="A1849" s="46">
        <v>45576</v>
      </c>
      <c r="B1849" s="47"/>
      <c r="C1849" s="47"/>
      <c r="D1849" s="47" t="s">
        <v>4712</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4713</v>
      </c>
    </row>
    <row r="1850" s="4" customFormat="1" ht="20" hidden="1" customHeight="1" spans="1:14">
      <c r="A1850" s="46">
        <v>45576</v>
      </c>
      <c r="B1850" s="47"/>
      <c r="C1850" s="47"/>
      <c r="D1850" s="47" t="s">
        <v>4360</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4714</v>
      </c>
    </row>
    <row r="1851" s="4" customFormat="1" ht="20" hidden="1" customHeight="1" spans="1:14">
      <c r="A1851" s="46">
        <v>45576</v>
      </c>
      <c r="B1851" s="47"/>
      <c r="C1851" s="47"/>
      <c r="D1851" s="47" t="s">
        <v>4360</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4715</v>
      </c>
    </row>
    <row r="1852" s="4" customFormat="1" ht="20" hidden="1" customHeight="1" spans="1:14">
      <c r="A1852" s="46">
        <v>45576</v>
      </c>
      <c r="B1852" s="47"/>
      <c r="C1852" s="47"/>
      <c r="D1852" s="47" t="s">
        <v>4360</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4716</v>
      </c>
    </row>
    <row r="1853" s="4" customFormat="1" ht="20" hidden="1" customHeight="1" spans="1:14">
      <c r="A1853" s="46">
        <v>45576</v>
      </c>
      <c r="B1853" s="47"/>
      <c r="C1853" s="47"/>
      <c r="D1853" s="47" t="s">
        <v>4717</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4718</v>
      </c>
    </row>
    <row r="1854" s="4" customFormat="1" ht="20" hidden="1" customHeight="1" spans="1:14">
      <c r="A1854" s="46">
        <v>45576</v>
      </c>
      <c r="B1854" s="47"/>
      <c r="C1854" s="47"/>
      <c r="D1854" s="47" t="s">
        <v>4717</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4719</v>
      </c>
    </row>
    <row r="1855" s="4" customFormat="1" ht="20" hidden="1" customHeight="1" spans="1:14">
      <c r="A1855" s="46">
        <v>45576</v>
      </c>
      <c r="B1855" s="47"/>
      <c r="C1855" s="47"/>
      <c r="D1855" s="47" t="s">
        <v>4717</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4720</v>
      </c>
    </row>
    <row r="1856" s="4" customFormat="1" ht="20" hidden="1" customHeight="1" spans="1:14">
      <c r="A1856" s="46">
        <v>45576</v>
      </c>
      <c r="B1856" s="47"/>
      <c r="C1856" s="47"/>
      <c r="D1856" s="47" t="s">
        <v>4717</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4721</v>
      </c>
    </row>
    <row r="1857" s="4" customFormat="1" ht="20" hidden="1" customHeight="1" spans="1:14">
      <c r="A1857" s="46">
        <v>45576</v>
      </c>
      <c r="B1857" s="47"/>
      <c r="C1857" s="47"/>
      <c r="D1857" s="47" t="s">
        <v>4458</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4722</v>
      </c>
    </row>
    <row r="1858" s="4" customFormat="1" ht="20" hidden="1" customHeight="1" spans="1:14">
      <c r="A1858" s="46">
        <v>45576</v>
      </c>
      <c r="B1858" s="47"/>
      <c r="C1858" s="47"/>
      <c r="D1858" s="47" t="s">
        <v>4458</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4723</v>
      </c>
    </row>
    <row r="1859" s="4" customFormat="1" ht="20" hidden="1" customHeight="1" spans="1:14">
      <c r="A1859" s="46">
        <v>45576</v>
      </c>
      <c r="B1859" s="47"/>
      <c r="C1859" s="47"/>
      <c r="D1859" s="47" t="s">
        <v>4265</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4724</v>
      </c>
    </row>
    <row r="1860" s="4" customFormat="1" ht="20" hidden="1" customHeight="1" spans="1:14">
      <c r="A1860" s="46">
        <v>45576</v>
      </c>
      <c r="B1860" s="47"/>
      <c r="C1860" s="47"/>
      <c r="D1860" s="47" t="s">
        <v>4265</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4725</v>
      </c>
    </row>
    <row r="1861" s="4" customFormat="1" ht="20" hidden="1" customHeight="1" spans="1:14">
      <c r="A1861" s="46">
        <v>45576</v>
      </c>
      <c r="B1861" s="47"/>
      <c r="C1861" s="47"/>
      <c r="D1861" s="47" t="s">
        <v>4261</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4726</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4727</v>
      </c>
    </row>
    <row r="1863" s="4" customFormat="1" ht="20" hidden="1" customHeight="1" spans="1:14">
      <c r="A1863" s="46">
        <v>45577</v>
      </c>
      <c r="B1863" s="47"/>
      <c r="C1863" s="47"/>
      <c r="D1863" s="47" t="s">
        <v>4267</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4728</v>
      </c>
    </row>
    <row r="1864" s="4" customFormat="1" ht="20" hidden="1" customHeight="1" spans="1:14">
      <c r="A1864" s="46">
        <v>45577</v>
      </c>
      <c r="B1864" s="47"/>
      <c r="C1864" s="47"/>
      <c r="D1864" s="47" t="s">
        <v>4236</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4729</v>
      </c>
    </row>
    <row r="1865" s="4" customFormat="1" ht="20" hidden="1" customHeight="1" spans="1:14">
      <c r="A1865" s="46">
        <v>45577</v>
      </c>
      <c r="B1865" s="47"/>
      <c r="C1865" s="47"/>
      <c r="D1865" s="47" t="s">
        <v>4730</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4731</v>
      </c>
    </row>
    <row r="1866" s="4" customFormat="1" ht="20" hidden="1" customHeight="1" spans="1:14">
      <c r="A1866" s="46">
        <v>45577</v>
      </c>
      <c r="B1866" s="47"/>
      <c r="C1866" s="47"/>
      <c r="D1866" s="47" t="s">
        <v>4576</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4732</v>
      </c>
    </row>
    <row r="1867" s="4" customFormat="1" ht="20" hidden="1" customHeight="1" spans="1:14">
      <c r="A1867" s="46">
        <v>45577</v>
      </c>
      <c r="B1867" s="47"/>
      <c r="C1867" s="47"/>
      <c r="D1867" s="47" t="s">
        <v>4730</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4733</v>
      </c>
    </row>
    <row r="1868" s="4" customFormat="1" ht="20" hidden="1" customHeight="1" spans="1:14">
      <c r="A1868" s="46">
        <v>45577</v>
      </c>
      <c r="B1868" s="47"/>
      <c r="C1868" s="47"/>
      <c r="D1868" s="47" t="s">
        <v>4295</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4734</v>
      </c>
    </row>
    <row r="1869" s="4" customFormat="1" ht="20" hidden="1" customHeight="1" spans="1:14">
      <c r="A1869" s="46">
        <v>45577</v>
      </c>
      <c r="B1869" s="47"/>
      <c r="C1869" s="47"/>
      <c r="D1869" s="47" t="s">
        <v>4265</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4735</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4736</v>
      </c>
    </row>
    <row r="1871" s="4" customFormat="1" ht="20" hidden="1" customHeight="1" spans="1:14">
      <c r="A1871" s="46">
        <v>45578</v>
      </c>
      <c r="B1871" s="47"/>
      <c r="C1871" s="47"/>
      <c r="D1871" s="47" t="s">
        <v>4071</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4737</v>
      </c>
    </row>
    <row r="1872" s="4" customFormat="1" ht="20" hidden="1" customHeight="1" spans="1:14">
      <c r="A1872" s="46">
        <v>45578</v>
      </c>
      <c r="B1872" s="47"/>
      <c r="C1872" s="47"/>
      <c r="D1872" s="47" t="s">
        <v>4261</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4738</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4739</v>
      </c>
    </row>
    <row r="1874" s="4" customFormat="1" ht="20" hidden="1" customHeight="1" spans="1:14">
      <c r="A1874" s="46">
        <v>45578</v>
      </c>
      <c r="B1874" s="47"/>
      <c r="C1874" s="47"/>
      <c r="D1874" s="47" t="s">
        <v>4717</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4740</v>
      </c>
    </row>
    <row r="1875" s="4" customFormat="1" ht="20" hidden="1" customHeight="1" spans="1:14">
      <c r="A1875" s="46">
        <v>45578</v>
      </c>
      <c r="B1875" s="47"/>
      <c r="C1875" s="47"/>
      <c r="D1875" s="47" t="s">
        <v>4717</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4741</v>
      </c>
    </row>
    <row r="1876" s="4" customFormat="1" ht="20" hidden="1" customHeight="1" spans="1:14">
      <c r="A1876" s="46">
        <v>45578</v>
      </c>
      <c r="B1876" s="47"/>
      <c r="C1876" s="47"/>
      <c r="D1876" s="47" t="s">
        <v>4717</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4742</v>
      </c>
    </row>
    <row r="1877" s="4" customFormat="1" ht="20" hidden="1" customHeight="1" spans="1:14">
      <c r="A1877" s="46">
        <v>45578</v>
      </c>
      <c r="B1877" s="47"/>
      <c r="C1877" s="47"/>
      <c r="D1877" s="47" t="s">
        <v>4717</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4743</v>
      </c>
    </row>
    <row r="1878" s="4" customFormat="1" ht="20" hidden="1" customHeight="1" spans="1:14">
      <c r="A1878" s="46">
        <v>45578</v>
      </c>
      <c r="B1878" s="47"/>
      <c r="C1878" s="47"/>
      <c r="D1878" s="47" t="s">
        <v>4717</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4744</v>
      </c>
    </row>
    <row r="1879" s="4" customFormat="1" ht="20" hidden="1" customHeight="1" spans="1:14">
      <c r="A1879" s="46">
        <v>45578</v>
      </c>
      <c r="B1879" s="47"/>
      <c r="C1879" s="47"/>
      <c r="D1879" s="47" t="s">
        <v>4717</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4745</v>
      </c>
    </row>
    <row r="1880" s="4" customFormat="1" ht="20" hidden="1" customHeight="1" spans="1:14">
      <c r="A1880" s="46">
        <v>45579</v>
      </c>
      <c r="B1880" s="47"/>
      <c r="C1880" s="47"/>
      <c r="D1880" s="47" t="s">
        <v>4261</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4746</v>
      </c>
    </row>
    <row r="1881" s="4" customFormat="1" ht="20" hidden="1" customHeight="1" spans="1:14">
      <c r="A1881" s="46">
        <v>45579</v>
      </c>
      <c r="B1881" s="47"/>
      <c r="C1881" s="47"/>
      <c r="D1881" s="47" t="s">
        <v>4265</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4747</v>
      </c>
    </row>
    <row r="1882" s="4" customFormat="1" ht="20" hidden="1" customHeight="1" spans="1:14">
      <c r="A1882" s="46">
        <v>45579</v>
      </c>
      <c r="B1882" s="47"/>
      <c r="C1882" s="47"/>
      <c r="D1882" s="47" t="s">
        <v>4265</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4748</v>
      </c>
    </row>
    <row r="1883" s="4" customFormat="1" ht="20" hidden="1" customHeight="1" spans="1:14">
      <c r="A1883" s="46">
        <v>45579</v>
      </c>
      <c r="B1883" s="47"/>
      <c r="C1883" s="47"/>
      <c r="D1883" s="47" t="s">
        <v>4458</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4749</v>
      </c>
    </row>
    <row r="1884" s="4" customFormat="1" ht="20" hidden="1" customHeight="1" spans="1:14">
      <c r="A1884" s="46">
        <v>45579</v>
      </c>
      <c r="B1884" s="47"/>
      <c r="C1884" s="47"/>
      <c r="D1884" s="47" t="s">
        <v>4267</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4750</v>
      </c>
    </row>
    <row r="1885" s="4" customFormat="1" ht="20" hidden="1" customHeight="1" spans="1:14">
      <c r="A1885" s="46">
        <v>45579</v>
      </c>
      <c r="B1885" s="47"/>
      <c r="C1885" s="47"/>
      <c r="D1885" s="47" t="s">
        <v>4261</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4751</v>
      </c>
    </row>
    <row r="1886" s="4" customFormat="1" ht="20" hidden="1" customHeight="1" spans="1:14">
      <c r="A1886" s="46">
        <v>45580</v>
      </c>
      <c r="B1886" s="47"/>
      <c r="C1886" s="47"/>
      <c r="D1886" s="47" t="s">
        <v>4261</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4752</v>
      </c>
    </row>
    <row r="1887" s="4" customFormat="1" ht="20" hidden="1" customHeight="1" spans="1:14">
      <c r="A1887" s="46">
        <v>45580</v>
      </c>
      <c r="B1887" s="47"/>
      <c r="C1887" s="47"/>
      <c r="D1887" s="47" t="s">
        <v>4261</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4753</v>
      </c>
    </row>
    <row r="1888" s="4" customFormat="1" ht="20" hidden="1" customHeight="1" spans="1:14">
      <c r="A1888" s="46">
        <v>45580</v>
      </c>
      <c r="B1888" s="47"/>
      <c r="C1888" s="47"/>
      <c r="D1888" s="47" t="s">
        <v>4458</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4754</v>
      </c>
    </row>
    <row r="1889" s="4" customFormat="1" ht="20" hidden="1" customHeight="1" spans="1:14">
      <c r="A1889" s="46">
        <v>45580</v>
      </c>
      <c r="B1889" s="47"/>
      <c r="C1889" s="47"/>
      <c r="D1889" s="47" t="s">
        <v>4458</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4755</v>
      </c>
    </row>
    <row r="1890" s="4" customFormat="1" ht="20" hidden="1" customHeight="1" spans="1:14">
      <c r="A1890" s="46">
        <v>45580</v>
      </c>
      <c r="B1890" s="47"/>
      <c r="C1890" s="47"/>
      <c r="D1890" s="47" t="s">
        <v>4261</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4756</v>
      </c>
    </row>
    <row r="1891" s="4" customFormat="1" ht="20" hidden="1" customHeight="1" spans="1:14">
      <c r="A1891" s="46">
        <v>45580</v>
      </c>
      <c r="B1891" s="47"/>
      <c r="C1891" s="47"/>
      <c r="D1891" s="47" t="s">
        <v>4757</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4758</v>
      </c>
    </row>
    <row r="1892" s="4" customFormat="1" ht="20" hidden="1" customHeight="1" spans="1:14">
      <c r="A1892" s="46">
        <v>45580</v>
      </c>
      <c r="B1892" s="47"/>
      <c r="C1892" s="47"/>
      <c r="D1892" s="47" t="s">
        <v>4576</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4759</v>
      </c>
    </row>
    <row r="1893" s="4" customFormat="1" ht="20" hidden="1" customHeight="1" spans="1:14">
      <c r="A1893" s="46">
        <v>45580</v>
      </c>
      <c r="B1893" s="47"/>
      <c r="C1893" s="47"/>
      <c r="D1893" s="47" t="s">
        <v>4458</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4760</v>
      </c>
    </row>
    <row r="1894" s="4" customFormat="1" ht="20" hidden="1" customHeight="1" spans="1:14">
      <c r="A1894" s="46">
        <v>45580</v>
      </c>
      <c r="B1894" s="47"/>
      <c r="C1894" s="47"/>
      <c r="D1894" s="47" t="s">
        <v>4265</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4761</v>
      </c>
    </row>
    <row r="1895" s="4" customFormat="1" ht="20" hidden="1" customHeight="1" spans="1:14">
      <c r="A1895" s="46">
        <v>45580</v>
      </c>
      <c r="B1895" s="47"/>
      <c r="C1895" s="47"/>
      <c r="D1895" s="47" t="s">
        <v>4458</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4762</v>
      </c>
    </row>
    <row r="1896" s="4" customFormat="1" ht="20" hidden="1" customHeight="1" spans="1:14">
      <c r="A1896" s="46">
        <v>45580</v>
      </c>
      <c r="B1896" s="47"/>
      <c r="C1896" s="47"/>
      <c r="D1896" s="47" t="s">
        <v>4763</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4764</v>
      </c>
    </row>
    <row r="1897" s="4" customFormat="1" ht="20" hidden="1" customHeight="1" spans="1:14">
      <c r="A1897" s="46">
        <v>45580</v>
      </c>
      <c r="B1897" s="47"/>
      <c r="C1897" s="47"/>
      <c r="D1897" s="47" t="s">
        <v>4765</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4766</v>
      </c>
    </row>
    <row r="1898" s="4" customFormat="1" ht="20" hidden="1" customHeight="1" spans="1:14">
      <c r="A1898" s="46">
        <v>45580</v>
      </c>
      <c r="B1898" s="47"/>
      <c r="C1898" s="47"/>
      <c r="D1898" s="47" t="s">
        <v>4765</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4767</v>
      </c>
    </row>
    <row r="1899" s="4" customFormat="1" ht="20" hidden="1" customHeight="1" spans="1:14">
      <c r="A1899" s="46">
        <v>45580</v>
      </c>
      <c r="B1899" s="47"/>
      <c r="C1899" s="47"/>
      <c r="D1899" s="47" t="s">
        <v>4765</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4768</v>
      </c>
    </row>
    <row r="1900" s="4" customFormat="1" ht="20" hidden="1" customHeight="1" spans="1:14">
      <c r="A1900" s="46">
        <v>45580</v>
      </c>
      <c r="B1900" s="47"/>
      <c r="C1900" s="47"/>
      <c r="D1900" s="47" t="s">
        <v>4769</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4770</v>
      </c>
    </row>
    <row r="1901" s="4" customFormat="1" ht="20" hidden="1" customHeight="1" spans="1:14">
      <c r="A1901" s="46">
        <v>45580</v>
      </c>
      <c r="B1901" s="47"/>
      <c r="C1901" s="47"/>
      <c r="D1901" s="47" t="s">
        <v>4717</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4771</v>
      </c>
    </row>
    <row r="1902" s="4" customFormat="1" ht="20" hidden="1" customHeight="1" spans="1:14">
      <c r="A1902" s="46">
        <v>45581</v>
      </c>
      <c r="B1902" s="47"/>
      <c r="C1902" s="47"/>
      <c r="D1902" s="47" t="s">
        <v>4772</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4773</v>
      </c>
    </row>
    <row r="1903" s="4" customFormat="1" ht="20" hidden="1" customHeight="1" spans="1:14">
      <c r="A1903" s="46">
        <v>45581</v>
      </c>
      <c r="B1903" s="47"/>
      <c r="C1903" s="47"/>
      <c r="D1903" s="47" t="s">
        <v>4772</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4774</v>
      </c>
    </row>
    <row r="1904" s="4" customFormat="1" ht="20" hidden="1" customHeight="1" spans="1:14">
      <c r="A1904" s="46">
        <v>45581</v>
      </c>
      <c r="B1904" s="47"/>
      <c r="C1904" s="47"/>
      <c r="D1904" s="47" t="s">
        <v>4772</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4775</v>
      </c>
    </row>
    <row r="1905" s="4" customFormat="1" ht="20" hidden="1" customHeight="1" spans="1:14">
      <c r="A1905" s="46">
        <v>45581</v>
      </c>
      <c r="B1905" s="47"/>
      <c r="C1905" s="47"/>
      <c r="D1905" s="47" t="s">
        <v>4772</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4776</v>
      </c>
    </row>
    <row r="1906" s="4" customFormat="1" ht="20" hidden="1" customHeight="1" spans="1:14">
      <c r="A1906" s="46">
        <v>45581</v>
      </c>
      <c r="B1906" s="47"/>
      <c r="C1906" s="47"/>
      <c r="D1906" s="47" t="s">
        <v>4772</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4777</v>
      </c>
    </row>
    <row r="1907" s="4" customFormat="1" ht="20" hidden="1" customHeight="1" spans="1:14">
      <c r="A1907" s="46">
        <v>45581</v>
      </c>
      <c r="B1907" s="47"/>
      <c r="C1907" s="47"/>
      <c r="D1907" s="47" t="s">
        <v>4772</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4778</v>
      </c>
    </row>
    <row r="1908" s="4" customFormat="1" ht="20" hidden="1" customHeight="1" spans="1:14">
      <c r="A1908" s="46">
        <v>45581</v>
      </c>
      <c r="B1908" s="47"/>
      <c r="C1908" s="47"/>
      <c r="D1908" s="47" t="s">
        <v>4779</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4780</v>
      </c>
    </row>
    <row r="1909" s="4" customFormat="1" ht="20" hidden="1" customHeight="1" spans="1:14">
      <c r="A1909" s="46">
        <v>45581</v>
      </c>
      <c r="B1909" s="47"/>
      <c r="C1909" s="47"/>
      <c r="D1909" s="47" t="s">
        <v>4267</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4781</v>
      </c>
    </row>
    <row r="1910" s="4" customFormat="1" ht="20" hidden="1" customHeight="1" spans="1:14">
      <c r="A1910" s="46">
        <v>45581</v>
      </c>
      <c r="B1910" s="47"/>
      <c r="C1910" s="47"/>
      <c r="D1910" s="47" t="s">
        <v>4422</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4782</v>
      </c>
    </row>
    <row r="1911" s="4" customFormat="1" ht="20" hidden="1" customHeight="1" spans="1:14">
      <c r="A1911" s="46">
        <v>45581</v>
      </c>
      <c r="B1911" s="47"/>
      <c r="C1911" s="47"/>
      <c r="D1911" s="47" t="s">
        <v>4261</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4783</v>
      </c>
    </row>
    <row r="1912" s="4" customFormat="1" ht="20" hidden="1" customHeight="1" spans="1:14">
      <c r="A1912" s="46">
        <v>45581</v>
      </c>
      <c r="B1912" s="47"/>
      <c r="C1912" s="47"/>
      <c r="D1912" s="47" t="s">
        <v>4261</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4784</v>
      </c>
    </row>
    <row r="1913" s="4" customFormat="1" ht="20" hidden="1" customHeight="1" spans="1:14">
      <c r="A1913" s="46">
        <v>45581</v>
      </c>
      <c r="B1913" s="47"/>
      <c r="C1913" s="47"/>
      <c r="D1913" s="47" t="s">
        <v>4071</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4785</v>
      </c>
    </row>
    <row r="1914" s="4" customFormat="1" ht="20" hidden="1" customHeight="1" spans="1:14">
      <c r="A1914" s="46">
        <v>45581</v>
      </c>
      <c r="B1914" s="47"/>
      <c r="C1914" s="47"/>
      <c r="D1914" s="47" t="s">
        <v>4265</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4786</v>
      </c>
    </row>
    <row r="1915" s="4" customFormat="1" ht="20" hidden="1" customHeight="1" spans="1:14">
      <c r="A1915" s="46">
        <v>45581</v>
      </c>
      <c r="B1915" s="47"/>
      <c r="C1915" s="47"/>
      <c r="D1915" s="47" t="s">
        <v>4261</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4787</v>
      </c>
    </row>
    <row r="1916" s="4" customFormat="1" ht="20" hidden="1" customHeight="1" spans="1:14">
      <c r="A1916" s="46">
        <v>45581</v>
      </c>
      <c r="B1916" s="47"/>
      <c r="C1916" s="47"/>
      <c r="D1916" s="47" t="s">
        <v>4261</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4788</v>
      </c>
    </row>
    <row r="1917" s="4" customFormat="1" ht="20" hidden="1" customHeight="1" spans="1:14">
      <c r="A1917" s="46">
        <v>45581</v>
      </c>
      <c r="B1917" s="47"/>
      <c r="C1917" s="47"/>
      <c r="D1917" s="47" t="s">
        <v>4261</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4789</v>
      </c>
    </row>
    <row r="1918" s="4" customFormat="1" ht="20" hidden="1" customHeight="1" spans="1:14">
      <c r="A1918" s="46">
        <v>45581</v>
      </c>
      <c r="B1918" s="47"/>
      <c r="C1918" s="47"/>
      <c r="D1918" s="47" t="s">
        <v>4261</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4790</v>
      </c>
    </row>
    <row r="1919" s="4" customFormat="1" ht="20" hidden="1" customHeight="1" spans="1:14">
      <c r="A1919" s="46">
        <v>45581</v>
      </c>
      <c r="B1919" s="47"/>
      <c r="C1919" s="47"/>
      <c r="D1919" s="47" t="s">
        <v>4458</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4791</v>
      </c>
    </row>
    <row r="1920" s="4" customFormat="1" ht="20" hidden="1" customHeight="1" spans="1:14">
      <c r="A1920" s="46">
        <v>45581</v>
      </c>
      <c r="B1920" s="47"/>
      <c r="C1920" s="47"/>
      <c r="D1920" s="47" t="s">
        <v>4458</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4792</v>
      </c>
    </row>
    <row r="1921" s="4" customFormat="1" ht="20" hidden="1" customHeight="1" spans="1:14">
      <c r="A1921" s="46">
        <v>45581</v>
      </c>
      <c r="B1921" s="47"/>
      <c r="C1921" s="47"/>
      <c r="D1921" s="47" t="s">
        <v>4458</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4793</v>
      </c>
    </row>
    <row r="1922" s="4" customFormat="1" ht="20" hidden="1" customHeight="1" spans="1:14">
      <c r="A1922" s="46">
        <v>45581</v>
      </c>
      <c r="B1922" s="47"/>
      <c r="C1922" s="47"/>
      <c r="D1922" s="47" t="s">
        <v>4458</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4794</v>
      </c>
    </row>
    <row r="1923" s="4" customFormat="1" ht="20" hidden="1" customHeight="1" spans="1:14">
      <c r="A1923" s="46">
        <v>45581</v>
      </c>
      <c r="B1923" s="47"/>
      <c r="C1923" s="47"/>
      <c r="D1923" s="47" t="s">
        <v>4458</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4795</v>
      </c>
    </row>
    <row r="1924" s="4" customFormat="1" ht="20" hidden="1" customHeight="1" spans="1:14">
      <c r="A1924" s="46">
        <v>45581</v>
      </c>
      <c r="B1924" s="47"/>
      <c r="C1924" s="47"/>
      <c r="D1924" s="47" t="s">
        <v>4207</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4796</v>
      </c>
    </row>
    <row r="1925" s="4" customFormat="1" ht="20" hidden="1" customHeight="1" spans="1:14">
      <c r="A1925" s="46">
        <v>45581</v>
      </c>
      <c r="B1925" s="47"/>
      <c r="C1925" s="47"/>
      <c r="D1925" s="47" t="s">
        <v>4267</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4797</v>
      </c>
    </row>
    <row r="1926" s="4" customFormat="1" ht="20" hidden="1" customHeight="1" spans="1:14">
      <c r="A1926" s="46">
        <v>45582</v>
      </c>
      <c r="B1926" s="47"/>
      <c r="C1926" s="47"/>
      <c r="D1926" s="47" t="s">
        <v>4458</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4798</v>
      </c>
    </row>
    <row r="1927" s="4" customFormat="1" ht="20" hidden="1" customHeight="1" spans="1:14">
      <c r="A1927" s="46">
        <v>45583</v>
      </c>
      <c r="B1927" s="47"/>
      <c r="C1927" s="47"/>
      <c r="D1927" s="47" t="s">
        <v>4261</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4799</v>
      </c>
    </row>
    <row r="1928" s="4" customFormat="1" ht="20" hidden="1" customHeight="1" spans="1:14">
      <c r="A1928" s="46">
        <v>45583</v>
      </c>
      <c r="B1928" s="47"/>
      <c r="C1928" s="47"/>
      <c r="D1928" s="47" t="s">
        <v>4582</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4800</v>
      </c>
    </row>
    <row r="1929" s="4" customFormat="1" ht="20" hidden="1" customHeight="1" spans="1:14">
      <c r="A1929" s="46">
        <v>45583</v>
      </c>
      <c r="B1929" s="47"/>
      <c r="C1929" s="47"/>
      <c r="D1929" s="47" t="s">
        <v>4267</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4801</v>
      </c>
    </row>
    <row r="1930" s="4" customFormat="1" ht="20" hidden="1" customHeight="1" spans="1:14">
      <c r="A1930" s="46">
        <v>45586</v>
      </c>
      <c r="B1930" s="47"/>
      <c r="C1930" s="47"/>
      <c r="D1930" s="47" t="s">
        <v>4207</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4802</v>
      </c>
    </row>
    <row r="1931" s="4" customFormat="1" ht="20" hidden="1" customHeight="1" spans="1:14">
      <c r="A1931" s="46">
        <v>45586</v>
      </c>
      <c r="B1931" s="47"/>
      <c r="C1931" s="47"/>
      <c r="D1931" s="47" t="s">
        <v>4207</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4803</v>
      </c>
    </row>
    <row r="1932" s="4" customFormat="1" ht="20" hidden="1" customHeight="1" spans="1:14">
      <c r="A1932" s="46">
        <v>45586</v>
      </c>
      <c r="B1932" s="47"/>
      <c r="C1932" s="47"/>
      <c r="D1932" s="47" t="s">
        <v>4207</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4804</v>
      </c>
    </row>
    <row r="1933" s="4" customFormat="1" ht="20" hidden="1" customHeight="1" spans="1:14">
      <c r="A1933" s="46">
        <v>45586</v>
      </c>
      <c r="B1933" s="47"/>
      <c r="C1933" s="47"/>
      <c r="D1933" s="47" t="s">
        <v>4267</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4805</v>
      </c>
    </row>
    <row r="1934" s="4" customFormat="1" ht="20" hidden="1" customHeight="1" spans="1:14">
      <c r="A1934" s="46">
        <v>45587</v>
      </c>
      <c r="B1934" s="47"/>
      <c r="C1934" s="47"/>
      <c r="D1934" s="47" t="s">
        <v>4360</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4806</v>
      </c>
    </row>
    <row r="1935" s="4" customFormat="1" ht="20" hidden="1" customHeight="1" spans="1:14">
      <c r="A1935" s="46">
        <v>45587</v>
      </c>
      <c r="B1935" s="47"/>
      <c r="C1935" s="47"/>
      <c r="D1935" s="47" t="s">
        <v>4217</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4807</v>
      </c>
    </row>
    <row r="1936" s="4" customFormat="1" ht="20" hidden="1" customHeight="1" spans="1:14">
      <c r="A1936" s="46">
        <v>45587</v>
      </c>
      <c r="B1936" s="47"/>
      <c r="C1936" s="47"/>
      <c r="D1936" s="47" t="s">
        <v>4217</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4808</v>
      </c>
    </row>
    <row r="1937" s="4" customFormat="1" ht="20" hidden="1" customHeight="1" spans="1:14">
      <c r="A1937" s="46">
        <v>45587</v>
      </c>
      <c r="B1937" s="47"/>
      <c r="C1937" s="47"/>
      <c r="D1937" s="47" t="s">
        <v>4809</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4810</v>
      </c>
    </row>
    <row r="1938" s="4" customFormat="1" ht="20" hidden="1" customHeight="1" spans="1:14">
      <c r="A1938" s="46">
        <v>45587</v>
      </c>
      <c r="B1938" s="47"/>
      <c r="C1938" s="47"/>
      <c r="D1938" s="47" t="s">
        <v>4267</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4811</v>
      </c>
    </row>
    <row r="1939" s="4" customFormat="1" ht="20" hidden="1" customHeight="1" spans="1:14">
      <c r="A1939" s="46">
        <v>45587</v>
      </c>
      <c r="B1939" s="47"/>
      <c r="C1939" s="47"/>
      <c r="D1939" s="47" t="s">
        <v>4371</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4812</v>
      </c>
    </row>
    <row r="1940" s="4" customFormat="1" ht="20" hidden="1" customHeight="1" spans="1:14">
      <c r="A1940" s="46">
        <v>45587</v>
      </c>
      <c r="B1940" s="47"/>
      <c r="C1940" s="47"/>
      <c r="D1940" s="47" t="s">
        <v>4813</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4814</v>
      </c>
    </row>
    <row r="1941" s="4" customFormat="1" ht="20" hidden="1" customHeight="1" spans="1:14">
      <c r="A1941" s="46">
        <v>45588</v>
      </c>
      <c r="B1941" s="47"/>
      <c r="C1941" s="47"/>
      <c r="D1941" s="47" t="s">
        <v>4295</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4815</v>
      </c>
    </row>
    <row r="1942" s="4" customFormat="1" ht="20" hidden="1" customHeight="1" spans="1:14">
      <c r="A1942" s="46">
        <v>45588</v>
      </c>
      <c r="B1942" s="47"/>
      <c r="C1942" s="47"/>
      <c r="D1942" s="47" t="s">
        <v>4458</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4816</v>
      </c>
    </row>
    <row r="1943" s="4" customFormat="1" ht="20" hidden="1" customHeight="1" spans="1:14">
      <c r="A1943" s="46">
        <v>45588</v>
      </c>
      <c r="B1943" s="47"/>
      <c r="C1943" s="47"/>
      <c r="D1943" s="47" t="s">
        <v>4265</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4817</v>
      </c>
    </row>
    <row r="1944" s="4" customFormat="1" ht="20" hidden="1" customHeight="1" spans="1:14">
      <c r="A1944" s="46">
        <v>45588</v>
      </c>
      <c r="B1944" s="47"/>
      <c r="C1944" s="47"/>
      <c r="D1944" s="47" t="s">
        <v>4458</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4818</v>
      </c>
    </row>
    <row r="1945" s="4" customFormat="1" ht="20" hidden="1" customHeight="1" spans="1:14">
      <c r="A1945" s="46">
        <v>45588</v>
      </c>
      <c r="B1945" s="47"/>
      <c r="C1945" s="47"/>
      <c r="D1945" s="47" t="s">
        <v>4582</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4819</v>
      </c>
    </row>
    <row r="1946" s="4" customFormat="1" ht="20" hidden="1" customHeight="1" spans="1:14">
      <c r="A1946" s="46">
        <v>45588</v>
      </c>
      <c r="B1946" s="47"/>
      <c r="C1946" s="47"/>
      <c r="D1946" s="47" t="s">
        <v>4582</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4820</v>
      </c>
    </row>
    <row r="1947" s="4" customFormat="1" ht="20" hidden="1" customHeight="1" spans="1:14">
      <c r="A1947" s="46">
        <v>45588</v>
      </c>
      <c r="B1947" s="47"/>
      <c r="C1947" s="47"/>
      <c r="D1947" s="47" t="s">
        <v>4236</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4821</v>
      </c>
    </row>
    <row r="1948" s="4" customFormat="1" ht="20" hidden="1" customHeight="1" spans="1:14">
      <c r="A1948" s="46">
        <v>45588</v>
      </c>
      <c r="B1948" s="47"/>
      <c r="C1948" s="47"/>
      <c r="D1948" s="47" t="s">
        <v>4261</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4822</v>
      </c>
    </row>
    <row r="1949" s="4" customFormat="1" ht="20" hidden="1" customHeight="1" spans="1:14">
      <c r="A1949" s="46">
        <v>45588</v>
      </c>
      <c r="B1949" s="47"/>
      <c r="C1949" s="47"/>
      <c r="D1949" s="47" t="s">
        <v>4217</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4823</v>
      </c>
    </row>
    <row r="1950" s="4" customFormat="1" ht="20" hidden="1" customHeight="1" spans="1:14">
      <c r="A1950" s="46">
        <v>45588</v>
      </c>
      <c r="B1950" s="47"/>
      <c r="C1950" s="47"/>
      <c r="D1950" s="47" t="s">
        <v>4217</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4824</v>
      </c>
    </row>
    <row r="1951" s="4" customFormat="1" ht="20" hidden="1" customHeight="1" spans="1:14">
      <c r="A1951" s="46">
        <v>45589</v>
      </c>
      <c r="B1951" s="47"/>
      <c r="C1951" s="47"/>
      <c r="D1951" s="47" t="s">
        <v>4261</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4825</v>
      </c>
    </row>
    <row r="1952" s="4" customFormat="1" ht="20" hidden="1" customHeight="1" spans="1:14">
      <c r="A1952" s="46">
        <v>45589</v>
      </c>
      <c r="B1952" s="47"/>
      <c r="C1952" s="47"/>
      <c r="D1952" s="47" t="s">
        <v>4637</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4826</v>
      </c>
    </row>
    <row r="1953" s="4" customFormat="1" ht="20" hidden="1" customHeight="1" spans="1:14">
      <c r="A1953" s="46">
        <v>45589</v>
      </c>
      <c r="B1953" s="47"/>
      <c r="C1953" s="47"/>
      <c r="D1953" s="47" t="s">
        <v>4267</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4827</v>
      </c>
    </row>
    <row r="1954" s="4" customFormat="1" ht="20" hidden="1" customHeight="1" spans="1:14">
      <c r="A1954" s="46">
        <v>45589</v>
      </c>
      <c r="B1954" s="47"/>
      <c r="C1954" s="47"/>
      <c r="D1954" s="47" t="s">
        <v>4261</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4828</v>
      </c>
    </row>
    <row r="1955" s="4" customFormat="1" ht="20" hidden="1" customHeight="1" spans="1:14">
      <c r="A1955" s="46">
        <v>45589</v>
      </c>
      <c r="B1955" s="47"/>
      <c r="C1955" s="47"/>
      <c r="D1955" s="47" t="s">
        <v>4261</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4829</v>
      </c>
    </row>
    <row r="1956" s="4" customFormat="1" ht="20" hidden="1" customHeight="1" spans="1:14">
      <c r="A1956" s="46">
        <v>45589</v>
      </c>
      <c r="B1956" s="47"/>
      <c r="C1956" s="47"/>
      <c r="D1956" s="47" t="s">
        <v>4285</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4830</v>
      </c>
    </row>
    <row r="1957" s="4" customFormat="1" ht="20" hidden="1" customHeight="1" spans="1:14">
      <c r="A1957" s="46">
        <v>45589</v>
      </c>
      <c r="B1957" s="47"/>
      <c r="C1957" s="47"/>
      <c r="D1957" s="47" t="s">
        <v>4831</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4832</v>
      </c>
    </row>
    <row r="1958" s="4" customFormat="1" ht="20" hidden="1" customHeight="1" spans="1:14">
      <c r="A1958" s="46">
        <v>45590</v>
      </c>
      <c r="B1958" s="47"/>
      <c r="C1958" s="47"/>
      <c r="D1958" s="47" t="s">
        <v>4267</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4833</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4834</v>
      </c>
    </row>
    <row r="1960" s="4" customFormat="1" ht="20" hidden="1" customHeight="1" spans="1:14">
      <c r="A1960" s="46">
        <v>45590</v>
      </c>
      <c r="B1960" s="47"/>
      <c r="C1960" s="47"/>
      <c r="D1960" s="47" t="s">
        <v>4835</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4836</v>
      </c>
    </row>
    <row r="1961" s="4" customFormat="1" ht="20" hidden="1" customHeight="1" spans="1:14">
      <c r="A1961" s="46">
        <v>45590</v>
      </c>
      <c r="B1961" s="47"/>
      <c r="C1961" s="47"/>
      <c r="D1961" s="47" t="s">
        <v>4458</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4837</v>
      </c>
    </row>
    <row r="1962" s="4" customFormat="1" ht="20" hidden="1" customHeight="1" spans="1:14">
      <c r="A1962" s="46">
        <v>45590</v>
      </c>
      <c r="B1962" s="47"/>
      <c r="C1962" s="47"/>
      <c r="D1962" s="47" t="s">
        <v>4458</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4838</v>
      </c>
    </row>
    <row r="1963" s="4" customFormat="1" ht="20" hidden="1" customHeight="1" spans="1:14">
      <c r="A1963" s="46">
        <v>45590</v>
      </c>
      <c r="B1963" s="47"/>
      <c r="C1963" s="47"/>
      <c r="D1963" s="47" t="s">
        <v>4458</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4839</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4840</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4841</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4842</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4843</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4844</v>
      </c>
    </row>
    <row r="1969" s="4" customFormat="1" ht="20" hidden="1" customHeight="1" spans="1:14">
      <c r="A1969" s="46">
        <v>45590</v>
      </c>
      <c r="B1969" s="47"/>
      <c r="C1969" s="47"/>
      <c r="D1969" s="47" t="s">
        <v>4458</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4845</v>
      </c>
    </row>
    <row r="1970" s="4" customFormat="1" ht="20" hidden="1" customHeight="1" spans="1:14">
      <c r="A1970" s="46">
        <v>45590</v>
      </c>
      <c r="B1970" s="47"/>
      <c r="C1970" s="47"/>
      <c r="D1970" s="47" t="s">
        <v>4265</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4846</v>
      </c>
    </row>
    <row r="1971" s="4" customFormat="1" ht="20" hidden="1" customHeight="1" spans="1:14">
      <c r="A1971" s="46">
        <v>45590</v>
      </c>
      <c r="B1971" s="47"/>
      <c r="C1971" s="47"/>
      <c r="D1971" s="47" t="s">
        <v>4261</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4847</v>
      </c>
    </row>
    <row r="1972" s="4" customFormat="1" ht="20" hidden="1" customHeight="1" spans="1:14">
      <c r="A1972" s="46">
        <v>45590</v>
      </c>
      <c r="B1972" s="47"/>
      <c r="C1972" s="47"/>
      <c r="D1972" s="47" t="s">
        <v>4261</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4848</v>
      </c>
    </row>
    <row r="1973" s="4" customFormat="1" ht="20" hidden="1" customHeight="1" spans="1:14">
      <c r="A1973" s="46">
        <v>45590</v>
      </c>
      <c r="B1973" s="47"/>
      <c r="C1973" s="47"/>
      <c r="D1973" s="47" t="s">
        <v>4458</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4849</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4850</v>
      </c>
    </row>
    <row r="1975" s="4" customFormat="1" ht="20" hidden="1" customHeight="1" spans="1:14">
      <c r="A1975" s="46">
        <v>45590</v>
      </c>
      <c r="B1975" s="47"/>
      <c r="C1975" s="47"/>
      <c r="D1975" s="47" t="s">
        <v>4576</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4851</v>
      </c>
    </row>
    <row r="1976" s="4" customFormat="1" ht="20" hidden="1" customHeight="1" spans="1:14">
      <c r="A1976" s="46">
        <v>45590</v>
      </c>
      <c r="B1976" s="47"/>
      <c r="C1976" s="47"/>
      <c r="D1976" s="47" t="s">
        <v>4852</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4853</v>
      </c>
    </row>
    <row r="1977" s="4" customFormat="1" ht="20" hidden="1" customHeight="1" spans="1:14">
      <c r="A1977" s="46">
        <v>45590</v>
      </c>
      <c r="B1977" s="47"/>
      <c r="C1977" s="47"/>
      <c r="D1977" s="47" t="s">
        <v>4852</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4854</v>
      </c>
    </row>
    <row r="1978" s="4" customFormat="1" ht="20" hidden="1" customHeight="1" spans="1:14">
      <c r="A1978" s="46">
        <v>45590</v>
      </c>
      <c r="B1978" s="47"/>
      <c r="C1978" s="47"/>
      <c r="D1978" s="47" t="s">
        <v>4852</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4855</v>
      </c>
    </row>
    <row r="1979" s="4" customFormat="1" ht="20" hidden="1" customHeight="1" spans="1:14">
      <c r="A1979" s="46">
        <v>45590</v>
      </c>
      <c r="B1979" s="47"/>
      <c r="C1979" s="47"/>
      <c r="D1979" s="47" t="s">
        <v>4458</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4856</v>
      </c>
    </row>
    <row r="1980" s="4" customFormat="1" ht="20" hidden="1" customHeight="1" spans="1:14">
      <c r="A1980" s="46">
        <v>45590</v>
      </c>
      <c r="B1980" s="47"/>
      <c r="C1980" s="47"/>
      <c r="D1980" s="47" t="s">
        <v>4415</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4857</v>
      </c>
    </row>
    <row r="1981" s="4" customFormat="1" ht="20" hidden="1" customHeight="1" spans="1:14">
      <c r="A1981" s="46">
        <v>45590</v>
      </c>
      <c r="B1981" s="47"/>
      <c r="C1981" s="47"/>
      <c r="D1981" s="47" t="s">
        <v>4261</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4858</v>
      </c>
    </row>
    <row r="1982" s="4" customFormat="1" ht="20" hidden="1" customHeight="1" spans="1:14">
      <c r="A1982" s="46">
        <v>45591</v>
      </c>
      <c r="B1982" s="47"/>
      <c r="C1982" s="47"/>
      <c r="D1982" s="47" t="s">
        <v>4295</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4859</v>
      </c>
    </row>
    <row r="1983" s="4" customFormat="1" ht="20" hidden="1" customHeight="1" spans="1:14">
      <c r="A1983" s="46">
        <v>45592</v>
      </c>
      <c r="B1983" s="47"/>
      <c r="C1983" s="47"/>
      <c r="D1983" s="47" t="s">
        <v>4360</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4860</v>
      </c>
    </row>
    <row r="1984" s="4" customFormat="1" ht="20" hidden="1" customHeight="1" spans="1:14">
      <c r="A1984" s="46">
        <v>45592</v>
      </c>
      <c r="B1984" s="47"/>
      <c r="C1984" s="47"/>
      <c r="D1984" s="47" t="s">
        <v>4360</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4861</v>
      </c>
    </row>
    <row r="1985" s="4" customFormat="1" ht="20" hidden="1" customHeight="1" spans="1:14">
      <c r="A1985" s="46">
        <v>45592</v>
      </c>
      <c r="B1985" s="47"/>
      <c r="C1985" s="47"/>
      <c r="D1985" s="47" t="s">
        <v>4360</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4862</v>
      </c>
    </row>
    <row r="1986" s="4" customFormat="1" ht="20" hidden="1" customHeight="1" spans="1:14">
      <c r="A1986" s="46">
        <v>45592</v>
      </c>
      <c r="B1986" s="47"/>
      <c r="C1986" s="47"/>
      <c r="D1986" s="47" t="s">
        <v>4863</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4864</v>
      </c>
    </row>
    <row r="1987" s="4" customFormat="1" ht="20" hidden="1" customHeight="1" spans="1:14">
      <c r="A1987" s="46">
        <v>45592</v>
      </c>
      <c r="B1987" s="47"/>
      <c r="C1987" s="47"/>
      <c r="D1987" s="47" t="s">
        <v>4217</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4865</v>
      </c>
    </row>
    <row r="1988" s="4" customFormat="1" ht="20" hidden="1" customHeight="1" spans="1:14">
      <c r="A1988" s="46">
        <v>45592</v>
      </c>
      <c r="B1988" s="47"/>
      <c r="C1988" s="47"/>
      <c r="D1988" s="47" t="s">
        <v>4071</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4866</v>
      </c>
    </row>
    <row r="1989" s="4" customFormat="1" ht="20" hidden="1" customHeight="1" spans="1:14">
      <c r="A1989" s="46">
        <v>45592</v>
      </c>
      <c r="B1989" s="47"/>
      <c r="C1989" s="47"/>
      <c r="D1989" s="47" t="s">
        <v>4071</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4867</v>
      </c>
    </row>
    <row r="1990" s="4" customFormat="1" ht="20" hidden="1" customHeight="1" spans="1:14">
      <c r="A1990" s="46">
        <v>45593</v>
      </c>
      <c r="B1990" s="47"/>
      <c r="C1990" s="47"/>
      <c r="D1990" s="47" t="s">
        <v>4360</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4868</v>
      </c>
    </row>
    <row r="1991" s="4" customFormat="1" ht="20" hidden="1" customHeight="1" spans="1:14">
      <c r="A1991" s="46">
        <v>45593</v>
      </c>
      <c r="B1991" s="47"/>
      <c r="C1991" s="47"/>
      <c r="D1991" s="47" t="s">
        <v>4360</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4869</v>
      </c>
    </row>
    <row r="1992" s="4" customFormat="1" ht="20" hidden="1" customHeight="1" spans="1:14">
      <c r="A1992" s="46">
        <v>45593</v>
      </c>
      <c r="B1992" s="47"/>
      <c r="C1992" s="47"/>
      <c r="D1992" s="47" t="s">
        <v>4261</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4870</v>
      </c>
    </row>
    <row r="1993" s="4" customFormat="1" ht="20" hidden="1" customHeight="1" spans="1:14">
      <c r="A1993" s="46">
        <v>45593</v>
      </c>
      <c r="B1993" s="47"/>
      <c r="C1993" s="47"/>
      <c r="D1993" s="47" t="s">
        <v>4458</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4871</v>
      </c>
    </row>
    <row r="1994" s="4" customFormat="1" ht="20" hidden="1" customHeight="1" spans="1:14">
      <c r="A1994" s="46">
        <v>45593</v>
      </c>
      <c r="B1994" s="47"/>
      <c r="C1994" s="47"/>
      <c r="D1994" s="47" t="s">
        <v>4458</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4872</v>
      </c>
    </row>
    <row r="1995" s="4" customFormat="1" ht="20" hidden="1" customHeight="1" spans="1:14">
      <c r="A1995" s="46">
        <v>45593</v>
      </c>
      <c r="B1995" s="47"/>
      <c r="C1995" s="47"/>
      <c r="D1995" s="47" t="s">
        <v>4458</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4873</v>
      </c>
    </row>
    <row r="1996" s="4" customFormat="1" ht="20" hidden="1" customHeight="1" spans="1:14">
      <c r="A1996" s="46">
        <v>45593</v>
      </c>
      <c r="B1996" s="47"/>
      <c r="C1996" s="47"/>
      <c r="D1996" s="47" t="s">
        <v>4458</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4874</v>
      </c>
    </row>
    <row r="1997" s="4" customFormat="1" ht="20" hidden="1" customHeight="1" spans="1:14">
      <c r="A1997" s="46">
        <v>45593</v>
      </c>
      <c r="B1997" s="47"/>
      <c r="C1997" s="47"/>
      <c r="D1997" s="47" t="s">
        <v>4458</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4875</v>
      </c>
    </row>
    <row r="1998" s="4" customFormat="1" ht="20" hidden="1" customHeight="1" spans="1:14">
      <c r="A1998" s="46">
        <v>45593</v>
      </c>
      <c r="B1998" s="47"/>
      <c r="C1998" s="47"/>
      <c r="D1998" s="47" t="s">
        <v>4458</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4876</v>
      </c>
    </row>
    <row r="1999" s="4" customFormat="1" ht="20" hidden="1" customHeight="1" spans="1:14">
      <c r="A1999" s="46">
        <v>45593</v>
      </c>
      <c r="B1999" s="47"/>
      <c r="C1999" s="47"/>
      <c r="D1999" s="47" t="s">
        <v>4458</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4877</v>
      </c>
    </row>
    <row r="2000" s="4" customFormat="1" ht="20" hidden="1" customHeight="1" spans="1:14">
      <c r="A2000" s="46">
        <v>45593</v>
      </c>
      <c r="B2000" s="47"/>
      <c r="C2000" s="47"/>
      <c r="D2000" s="47" t="s">
        <v>4458</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4878</v>
      </c>
    </row>
    <row r="2001" s="4" customFormat="1" ht="20" hidden="1" customHeight="1" spans="1:14">
      <c r="A2001" s="46">
        <v>45593</v>
      </c>
      <c r="B2001" s="47"/>
      <c r="C2001" s="47"/>
      <c r="D2001" s="47" t="s">
        <v>4458</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4879</v>
      </c>
    </row>
    <row r="2002" s="4" customFormat="1" ht="20" hidden="1" customHeight="1" spans="1:14">
      <c r="A2002" s="46">
        <v>45593</v>
      </c>
      <c r="B2002" s="47"/>
      <c r="C2002" s="47"/>
      <c r="D2002" s="47" t="s">
        <v>4261</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4880</v>
      </c>
    </row>
    <row r="2003" s="4" customFormat="1" ht="20" hidden="1" customHeight="1" spans="1:14">
      <c r="A2003" s="46">
        <v>45593</v>
      </c>
      <c r="B2003" s="47"/>
      <c r="C2003" s="47"/>
      <c r="D2003" s="47" t="s">
        <v>4261</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4881</v>
      </c>
    </row>
    <row r="2004" s="4" customFormat="1" ht="20" hidden="1" customHeight="1" spans="1:14">
      <c r="A2004" s="46">
        <v>45593</v>
      </c>
      <c r="B2004" s="47"/>
      <c r="C2004" s="47"/>
      <c r="D2004" s="47" t="s">
        <v>4261</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4882</v>
      </c>
    </row>
    <row r="2005" s="4" customFormat="1" ht="20" hidden="1" customHeight="1" spans="1:14">
      <c r="A2005" s="46">
        <v>45593</v>
      </c>
      <c r="B2005" s="47"/>
      <c r="C2005" s="47"/>
      <c r="D2005" s="47" t="s">
        <v>4465</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4883</v>
      </c>
    </row>
    <row r="2006" s="4" customFormat="1" ht="20" hidden="1" customHeight="1" spans="1:14">
      <c r="A2006" s="46">
        <v>45593</v>
      </c>
      <c r="B2006" s="47"/>
      <c r="C2006" s="47"/>
      <c r="D2006" s="47" t="s">
        <v>4458</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4884</v>
      </c>
    </row>
    <row r="2007" s="4" customFormat="1" ht="20" hidden="1" customHeight="1" spans="1:14">
      <c r="A2007" s="46">
        <v>45594</v>
      </c>
      <c r="B2007" s="47"/>
      <c r="C2007" s="47"/>
      <c r="D2007" s="47" t="s">
        <v>4267</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4885</v>
      </c>
    </row>
    <row r="2008" s="4" customFormat="1" ht="20" hidden="1" customHeight="1" spans="1:14">
      <c r="A2008" s="46">
        <v>45594</v>
      </c>
      <c r="B2008" s="47"/>
      <c r="C2008" s="47"/>
      <c r="D2008" s="47" t="s">
        <v>4267</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4886</v>
      </c>
    </row>
    <row r="2009" s="4" customFormat="1" ht="20" hidden="1" customHeight="1" spans="1:14">
      <c r="A2009" s="46">
        <v>45594</v>
      </c>
      <c r="B2009" s="47"/>
      <c r="C2009" s="47"/>
      <c r="D2009" s="47" t="s">
        <v>4265</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4887</v>
      </c>
    </row>
    <row r="2010" s="4" customFormat="1" ht="20" hidden="1" customHeight="1" spans="1:14">
      <c r="A2010" s="46">
        <v>45594</v>
      </c>
      <c r="B2010" s="47"/>
      <c r="C2010" s="47"/>
      <c r="D2010" s="47" t="s">
        <v>4071</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4888</v>
      </c>
    </row>
    <row r="2011" s="4" customFormat="1" ht="20" hidden="1" customHeight="1" spans="1:14">
      <c r="A2011" s="46">
        <v>45594</v>
      </c>
      <c r="B2011" s="47"/>
      <c r="C2011" s="47"/>
      <c r="D2011" s="47" t="s">
        <v>4582</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4889</v>
      </c>
    </row>
    <row r="2012" s="4" customFormat="1" ht="20" hidden="1" customHeight="1" spans="1:14">
      <c r="A2012" s="46">
        <v>45594</v>
      </c>
      <c r="B2012" s="47"/>
      <c r="C2012" s="47"/>
      <c r="D2012" s="47" t="s">
        <v>4582</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4890</v>
      </c>
    </row>
    <row r="2013" s="4" customFormat="1" ht="20" hidden="1" customHeight="1" spans="1:14">
      <c r="A2013" s="46">
        <v>45594</v>
      </c>
      <c r="B2013" s="47"/>
      <c r="C2013" s="47"/>
      <c r="D2013" s="47" t="s">
        <v>4582</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4891</v>
      </c>
    </row>
    <row r="2014" s="4" customFormat="1" ht="20" hidden="1" customHeight="1" spans="1:14">
      <c r="A2014" s="46">
        <v>45594</v>
      </c>
      <c r="B2014" s="47"/>
      <c r="C2014" s="47"/>
      <c r="D2014" s="47" t="s">
        <v>4360</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4892</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4893</v>
      </c>
    </row>
    <row r="2016" s="4" customFormat="1" ht="20" hidden="1" customHeight="1" spans="1:14">
      <c r="A2016" s="46">
        <v>45594</v>
      </c>
      <c r="B2016" s="47"/>
      <c r="C2016" s="47"/>
      <c r="D2016" s="47" t="s">
        <v>4458</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4894</v>
      </c>
    </row>
    <row r="2017" s="4" customFormat="1" ht="20" hidden="1" customHeight="1" spans="1:14">
      <c r="A2017" s="46">
        <v>45594</v>
      </c>
      <c r="B2017" s="47"/>
      <c r="C2017" s="47"/>
      <c r="D2017" s="47" t="s">
        <v>4261</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4895</v>
      </c>
    </row>
    <row r="2018" s="4" customFormat="1" ht="20" hidden="1" customHeight="1" spans="1:14">
      <c r="A2018" s="46">
        <v>45594</v>
      </c>
      <c r="B2018" s="47"/>
      <c r="C2018" s="47"/>
      <c r="D2018" s="47" t="s">
        <v>4071</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4896</v>
      </c>
    </row>
    <row r="2019" s="4" customFormat="1" ht="20" hidden="1" customHeight="1" spans="1:14">
      <c r="A2019" s="46">
        <v>45594</v>
      </c>
      <c r="B2019" s="47"/>
      <c r="C2019" s="47"/>
      <c r="D2019" s="47" t="s">
        <v>4465</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4897</v>
      </c>
    </row>
    <row r="2020" s="4" customFormat="1" ht="20" hidden="1" customHeight="1" spans="1:14">
      <c r="A2020" s="46">
        <v>45594</v>
      </c>
      <c r="B2020" s="47"/>
      <c r="C2020" s="47"/>
      <c r="D2020" s="47" t="s">
        <v>4267</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4898</v>
      </c>
    </row>
    <row r="2021" s="4" customFormat="1" ht="20" hidden="1" customHeight="1" spans="1:14">
      <c r="A2021" s="46">
        <v>45594</v>
      </c>
      <c r="B2021" s="47"/>
      <c r="C2021" s="47"/>
      <c r="D2021" s="47" t="s">
        <v>4261</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4899</v>
      </c>
    </row>
    <row r="2022" s="4" customFormat="1" ht="20" hidden="1" customHeight="1" spans="1:14">
      <c r="A2022" s="46">
        <v>45594</v>
      </c>
      <c r="B2022" s="47"/>
      <c r="C2022" s="47"/>
      <c r="D2022" s="47" t="s">
        <v>4458</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4900</v>
      </c>
    </row>
    <row r="2023" s="4" customFormat="1" ht="20" hidden="1" customHeight="1" spans="1:14">
      <c r="A2023" s="46">
        <v>45594</v>
      </c>
      <c r="B2023" s="47"/>
      <c r="C2023" s="47"/>
      <c r="D2023" s="47" t="s">
        <v>4458</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4901</v>
      </c>
    </row>
    <row r="2024" s="4" customFormat="1" ht="20" hidden="1" customHeight="1" spans="1:14">
      <c r="A2024" s="46">
        <v>45594</v>
      </c>
      <c r="B2024" s="47"/>
      <c r="C2024" s="47"/>
      <c r="D2024" s="47" t="s">
        <v>4458</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4902</v>
      </c>
    </row>
    <row r="2025" s="4" customFormat="1" ht="20" hidden="1" customHeight="1" spans="1:14">
      <c r="A2025" s="46">
        <v>45594</v>
      </c>
      <c r="B2025" s="47"/>
      <c r="C2025" s="47"/>
      <c r="D2025" s="47" t="s">
        <v>4465</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4903</v>
      </c>
    </row>
    <row r="2026" s="4" customFormat="1" ht="20" hidden="1" customHeight="1" spans="1:14">
      <c r="A2026" s="46">
        <v>45594</v>
      </c>
      <c r="B2026" s="47"/>
      <c r="C2026" s="47"/>
      <c r="D2026" s="47" t="s">
        <v>4458</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4904</v>
      </c>
    </row>
    <row r="2027" s="4" customFormat="1" ht="20" hidden="1" customHeight="1" spans="1:14">
      <c r="A2027" s="46">
        <v>45595</v>
      </c>
      <c r="B2027" s="47"/>
      <c r="C2027" s="47"/>
      <c r="D2027" s="47" t="s">
        <v>4261</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4905</v>
      </c>
    </row>
    <row r="2028" s="4" customFormat="1" ht="20" hidden="1" customHeight="1" spans="1:14">
      <c r="A2028" s="46">
        <v>45595</v>
      </c>
      <c r="B2028" s="47"/>
      <c r="C2028" s="47"/>
      <c r="D2028" s="47" t="s">
        <v>4261</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4906</v>
      </c>
    </row>
    <row r="2029" s="4" customFormat="1" ht="20" hidden="1" customHeight="1" spans="1:14">
      <c r="A2029" s="46">
        <v>45595</v>
      </c>
      <c r="B2029" s="47"/>
      <c r="C2029" s="47"/>
      <c r="D2029" s="47" t="s">
        <v>4261</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4907</v>
      </c>
    </row>
    <row r="2030" s="4" customFormat="1" ht="20" hidden="1" customHeight="1" spans="1:14">
      <c r="A2030" s="46">
        <v>45595</v>
      </c>
      <c r="B2030" s="47"/>
      <c r="C2030" s="47"/>
      <c r="D2030" s="47" t="s">
        <v>4261</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4908</v>
      </c>
    </row>
    <row r="2031" s="4" customFormat="1" ht="20" hidden="1" customHeight="1" spans="1:14">
      <c r="A2031" s="46">
        <v>45595</v>
      </c>
      <c r="B2031" s="47"/>
      <c r="C2031" s="47"/>
      <c r="D2031" s="47" t="s">
        <v>4267</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4909</v>
      </c>
    </row>
    <row r="2032" s="4" customFormat="1" ht="20" hidden="1" customHeight="1" spans="1:14">
      <c r="A2032" s="46">
        <v>45595</v>
      </c>
      <c r="B2032" s="47"/>
      <c r="C2032" s="47"/>
      <c r="D2032" s="47" t="s">
        <v>4267</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4910</v>
      </c>
    </row>
    <row r="2033" s="4" customFormat="1" ht="20" hidden="1" customHeight="1" spans="1:14">
      <c r="A2033" s="46">
        <v>45595</v>
      </c>
      <c r="B2033" s="47"/>
      <c r="C2033" s="47"/>
      <c r="D2033" s="47" t="s">
        <v>4261</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4911</v>
      </c>
    </row>
    <row r="2034" s="4" customFormat="1" ht="20" hidden="1" customHeight="1" spans="1:14">
      <c r="A2034" s="46">
        <v>45595</v>
      </c>
      <c r="B2034" s="47"/>
      <c r="C2034" s="47"/>
      <c r="D2034" s="47" t="s">
        <v>4261</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4912</v>
      </c>
    </row>
    <row r="2035" s="4" customFormat="1" ht="20" hidden="1" customHeight="1" spans="1:14">
      <c r="A2035" s="46">
        <v>45595</v>
      </c>
      <c r="B2035" s="47"/>
      <c r="C2035" s="47"/>
      <c r="D2035" s="47" t="s">
        <v>4360</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4913</v>
      </c>
    </row>
    <row r="2036" s="4" customFormat="1" ht="20" hidden="1" customHeight="1" spans="1:14">
      <c r="A2036" s="46">
        <v>45595</v>
      </c>
      <c r="B2036" s="47"/>
      <c r="C2036" s="47"/>
      <c r="D2036" s="47" t="s">
        <v>4360</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4914</v>
      </c>
    </row>
    <row r="2037" s="4" customFormat="1" ht="20" hidden="1" customHeight="1" spans="1:14">
      <c r="A2037" s="46">
        <v>45595</v>
      </c>
      <c r="B2037" s="47"/>
      <c r="C2037" s="47"/>
      <c r="D2037" s="47" t="s">
        <v>4360</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4915</v>
      </c>
    </row>
    <row r="2038" s="4" customFormat="1" ht="20" hidden="1" customHeight="1" spans="1:14">
      <c r="A2038" s="46">
        <v>45595</v>
      </c>
      <c r="B2038" s="47"/>
      <c r="C2038" s="47"/>
      <c r="D2038" s="47" t="s">
        <v>4261</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4916</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4917</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4918</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4919</v>
      </c>
    </row>
    <row r="2042" s="4" customFormat="1" ht="20" hidden="1" customHeight="1" spans="1:14">
      <c r="A2042" s="46">
        <v>45595</v>
      </c>
      <c r="B2042" s="47"/>
      <c r="C2042" s="47"/>
      <c r="D2042" s="47" t="s">
        <v>4576</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4920</v>
      </c>
    </row>
    <row r="2043" s="4" customFormat="1" ht="20" hidden="1" customHeight="1" spans="1:14">
      <c r="A2043" s="46">
        <v>45595</v>
      </c>
      <c r="B2043" s="47"/>
      <c r="C2043" s="47"/>
      <c r="D2043" s="47" t="s">
        <v>4921</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4922</v>
      </c>
    </row>
    <row r="2044" s="4" customFormat="1" ht="20" hidden="1" customHeight="1" spans="1:14">
      <c r="A2044" s="46">
        <v>45595</v>
      </c>
      <c r="B2044" s="47"/>
      <c r="C2044" s="47"/>
      <c r="D2044" s="47" t="s">
        <v>4921</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4923</v>
      </c>
    </row>
    <row r="2045" s="4" customFormat="1" ht="20" hidden="1" customHeight="1" spans="1:14">
      <c r="A2045" s="46">
        <v>45595</v>
      </c>
      <c r="B2045" s="47"/>
      <c r="C2045" s="47"/>
      <c r="D2045" s="47" t="s">
        <v>4267</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4924</v>
      </c>
    </row>
    <row r="2046" s="4" customFormat="1" ht="20" hidden="1" customHeight="1" spans="1:14">
      <c r="A2046" s="46">
        <v>45595</v>
      </c>
      <c r="B2046" s="47"/>
      <c r="C2046" s="47"/>
      <c r="D2046" s="47" t="s">
        <v>4576</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4925</v>
      </c>
    </row>
    <row r="2047" s="4" customFormat="1" ht="20" hidden="1" customHeight="1" spans="1:14">
      <c r="A2047" s="46">
        <v>45595</v>
      </c>
      <c r="B2047" s="47"/>
      <c r="C2047" s="47"/>
      <c r="D2047" s="47" t="s">
        <v>4576</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4926</v>
      </c>
    </row>
    <row r="2048" s="4" customFormat="1" ht="20" hidden="1" customHeight="1" spans="1:14">
      <c r="A2048" s="46">
        <v>45595</v>
      </c>
      <c r="B2048" s="47"/>
      <c r="C2048" s="47"/>
      <c r="D2048" s="47" t="s">
        <v>4927</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4928</v>
      </c>
    </row>
    <row r="2049" s="4" customFormat="1" ht="20" hidden="1" customHeight="1" spans="1:14">
      <c r="A2049" s="46">
        <v>45595</v>
      </c>
      <c r="B2049" s="47"/>
      <c r="C2049" s="47"/>
      <c r="D2049" s="47" t="s">
        <v>4265</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4929</v>
      </c>
    </row>
    <row r="2050" s="4" customFormat="1" ht="20" hidden="1" customHeight="1" spans="1:14">
      <c r="A2050" s="46">
        <v>45595</v>
      </c>
      <c r="B2050" s="47"/>
      <c r="C2050" s="47"/>
      <c r="D2050" s="47" t="s">
        <v>4930</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4931</v>
      </c>
    </row>
    <row r="2051" s="4" customFormat="1" ht="20" hidden="1" customHeight="1" spans="1:14">
      <c r="A2051" s="46">
        <v>45595</v>
      </c>
      <c r="B2051" s="47"/>
      <c r="C2051" s="47"/>
      <c r="D2051" s="47" t="s">
        <v>4644</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4932</v>
      </c>
    </row>
    <row r="2052" s="4" customFormat="1" ht="20" hidden="1" customHeight="1" spans="1:14">
      <c r="A2052" s="46">
        <v>45596</v>
      </c>
      <c r="B2052" s="47"/>
      <c r="C2052" s="47"/>
      <c r="D2052" s="47" t="s">
        <v>4295</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4933</v>
      </c>
    </row>
    <row r="2053" s="4" customFormat="1" ht="20" hidden="1" customHeight="1" spans="1:14">
      <c r="A2053" s="46">
        <v>45596</v>
      </c>
      <c r="B2053" s="47"/>
      <c r="C2053" s="47"/>
      <c r="D2053" s="47" t="s">
        <v>4261</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4934</v>
      </c>
    </row>
    <row r="2054" s="4" customFormat="1" ht="20" hidden="1" customHeight="1" spans="1:14">
      <c r="A2054" s="46">
        <v>45596</v>
      </c>
      <c r="B2054" s="47"/>
      <c r="C2054" s="47"/>
      <c r="D2054" s="47" t="s">
        <v>4422</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4935</v>
      </c>
    </row>
    <row r="2055" s="4" customFormat="1" ht="20" hidden="1" customHeight="1" spans="1:14">
      <c r="A2055" s="46">
        <v>45596</v>
      </c>
      <c r="B2055" s="47"/>
      <c r="C2055" s="47"/>
      <c r="D2055" s="47" t="s">
        <v>4267</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4936</v>
      </c>
    </row>
    <row r="2056" s="4" customFormat="1" ht="20" hidden="1" customHeight="1" spans="1:14">
      <c r="A2056" s="46">
        <v>45596</v>
      </c>
      <c r="B2056" s="47"/>
      <c r="C2056" s="47"/>
      <c r="D2056" s="47" t="s">
        <v>4576</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4937</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4938</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4939</v>
      </c>
    </row>
    <row r="2059" s="4" customFormat="1" ht="20" hidden="1" customHeight="1" spans="1:14">
      <c r="A2059" s="46">
        <v>45596</v>
      </c>
      <c r="B2059" s="47"/>
      <c r="C2059" s="47"/>
      <c r="D2059" s="47" t="s">
        <v>4071</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4940</v>
      </c>
    </row>
    <row r="2060" s="4" customFormat="1" ht="20" hidden="1" customHeight="1" spans="1:14">
      <c r="A2060" s="46">
        <v>45596</v>
      </c>
      <c r="B2060" s="47"/>
      <c r="C2060" s="47"/>
      <c r="D2060" s="47" t="s">
        <v>4576</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4941</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4942</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4943</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4944</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4945</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4946</v>
      </c>
    </row>
    <row r="2066" s="4" customFormat="1" ht="20" hidden="1" customHeight="1" spans="1:14">
      <c r="A2066" s="46">
        <v>45596</v>
      </c>
      <c r="B2066" s="47"/>
      <c r="C2066" s="47"/>
      <c r="D2066" s="47" t="s">
        <v>4295</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4947</v>
      </c>
    </row>
    <row r="2067" s="4" customFormat="1" ht="20" hidden="1" customHeight="1" spans="1:14">
      <c r="A2067" s="46">
        <v>45596</v>
      </c>
      <c r="B2067" s="47"/>
      <c r="C2067" s="47"/>
      <c r="D2067" s="47" t="s">
        <v>4295</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4948</v>
      </c>
    </row>
    <row r="2068" s="4" customFormat="1" ht="20" hidden="1" customHeight="1" spans="1:14">
      <c r="A2068" s="46">
        <v>45596</v>
      </c>
      <c r="B2068" s="47"/>
      <c r="C2068" s="47"/>
      <c r="D2068" s="47" t="s">
        <v>4071</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4949</v>
      </c>
    </row>
    <row r="2069" s="4" customFormat="1" ht="20" hidden="1" customHeight="1" spans="1:14">
      <c r="A2069" s="46">
        <v>45596</v>
      </c>
      <c r="B2069" s="47"/>
      <c r="C2069" s="47"/>
      <c r="D2069" s="47" t="s">
        <v>4071</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4950</v>
      </c>
    </row>
    <row r="2070" s="4" customFormat="1" ht="20" hidden="1" customHeight="1" spans="1:14">
      <c r="A2070" s="46">
        <v>45596</v>
      </c>
      <c r="B2070" s="47"/>
      <c r="C2070" s="47"/>
      <c r="D2070" s="47" t="s">
        <v>4124</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4951</v>
      </c>
    </row>
    <row r="2071" s="4" customFormat="1" ht="20" hidden="1" customHeight="1" spans="1:14">
      <c r="A2071" s="46">
        <v>45596</v>
      </c>
      <c r="B2071" s="47"/>
      <c r="C2071" s="47"/>
      <c r="D2071" s="47" t="s">
        <v>4576</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4952</v>
      </c>
    </row>
    <row r="2072" s="4" customFormat="1" ht="20" hidden="1" customHeight="1" spans="1:14">
      <c r="A2072" s="46">
        <v>45596</v>
      </c>
      <c r="B2072" s="47"/>
      <c r="C2072" s="47"/>
      <c r="D2072" s="47" t="s">
        <v>4267</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4953</v>
      </c>
    </row>
    <row r="2073" s="4" customFormat="1" ht="20" hidden="1" customHeight="1" spans="1:14">
      <c r="A2073" s="46">
        <v>45596</v>
      </c>
      <c r="B2073" s="47"/>
      <c r="C2073" s="47"/>
      <c r="D2073" s="47" t="s">
        <v>4261</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4954</v>
      </c>
    </row>
    <row r="2074" s="4" customFormat="1" ht="20" hidden="1" customHeight="1" spans="1:14">
      <c r="A2074" s="46">
        <v>45596</v>
      </c>
      <c r="B2074" s="47"/>
      <c r="C2074" s="47"/>
      <c r="D2074" s="47" t="s">
        <v>4955</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4956</v>
      </c>
    </row>
    <row r="2075" s="4" customFormat="1" ht="20" hidden="1" customHeight="1" spans="1:14">
      <c r="A2075" s="46">
        <v>45596</v>
      </c>
      <c r="B2075" s="47"/>
      <c r="C2075" s="47"/>
      <c r="D2075" s="47" t="s">
        <v>4267</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4957</v>
      </c>
    </row>
    <row r="2076" s="4" customFormat="1" ht="20" customHeight="1" spans="1:14">
      <c r="A2076" s="46">
        <v>45597</v>
      </c>
      <c r="B2076" s="47"/>
      <c r="C2076" s="47"/>
      <c r="D2076" s="47" t="s">
        <v>4236</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4958</v>
      </c>
    </row>
    <row r="2077" s="4" customFormat="1" ht="20" customHeight="1" spans="1:14">
      <c r="A2077" s="46">
        <v>45597</v>
      </c>
      <c r="B2077" s="47"/>
      <c r="C2077" s="47"/>
      <c r="D2077" s="47" t="s">
        <v>4236</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4959</v>
      </c>
    </row>
    <row r="2078" s="4" customFormat="1" ht="20" customHeight="1" spans="1:14">
      <c r="A2078" s="46">
        <v>45597</v>
      </c>
      <c r="B2078" s="47"/>
      <c r="C2078" s="47"/>
      <c r="D2078" s="47" t="s">
        <v>4261</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4960</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4961</v>
      </c>
    </row>
    <row r="2080" s="4" customFormat="1" ht="20" customHeight="1" spans="1:14">
      <c r="A2080" s="46">
        <v>45598</v>
      </c>
      <c r="B2080" s="47"/>
      <c r="C2080" s="47"/>
      <c r="D2080" s="47" t="s">
        <v>4261</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4962</v>
      </c>
    </row>
    <row r="2081" s="4" customFormat="1" ht="20" customHeight="1" spans="1:14">
      <c r="A2081" s="46">
        <v>45598</v>
      </c>
      <c r="B2081" s="47"/>
      <c r="C2081" s="47"/>
      <c r="D2081" s="47" t="s">
        <v>4265</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4963</v>
      </c>
    </row>
    <row r="2082" s="4" customFormat="1" ht="20" customHeight="1" spans="1:14">
      <c r="A2082" s="46">
        <v>45598</v>
      </c>
      <c r="B2082" s="47"/>
      <c r="C2082" s="47"/>
      <c r="D2082" s="47" t="s">
        <v>4265</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4964</v>
      </c>
    </row>
    <row r="2083" s="4" customFormat="1" ht="20" customHeight="1" spans="1:14">
      <c r="A2083" s="46">
        <v>45598</v>
      </c>
      <c r="B2083" s="47"/>
      <c r="C2083" s="47"/>
      <c r="D2083" s="47" t="s">
        <v>4458</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4965</v>
      </c>
    </row>
    <row r="2084" ht="12" spans="1:14">
      <c r="A2084" s="46">
        <v>45599</v>
      </c>
      <c r="B2084" s="50"/>
      <c r="C2084" s="50"/>
      <c r="D2084" s="50" t="s">
        <v>4644</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4966</v>
      </c>
    </row>
    <row r="2085" ht="12" spans="1:14">
      <c r="A2085" s="46">
        <v>45599</v>
      </c>
      <c r="B2085" s="50"/>
      <c r="C2085" s="50" t="s">
        <v>4293</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4967</v>
      </c>
    </row>
    <row r="2086" ht="12" spans="1:14">
      <c r="A2086" s="46">
        <v>45599</v>
      </c>
      <c r="B2086" s="50"/>
      <c r="C2086" s="50"/>
      <c r="D2086" s="50" t="s">
        <v>4071</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4968</v>
      </c>
    </row>
    <row r="2087" ht="12" spans="1:14">
      <c r="A2087" s="46">
        <v>45599</v>
      </c>
      <c r="B2087" s="50"/>
      <c r="C2087" s="50"/>
      <c r="D2087" s="50" t="s">
        <v>4071</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4969</v>
      </c>
    </row>
    <row r="2088" ht="12" spans="1:14">
      <c r="A2088" s="46">
        <v>45599</v>
      </c>
      <c r="B2088" s="50"/>
      <c r="C2088" s="50" t="s">
        <v>4293</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4970</v>
      </c>
    </row>
    <row r="2089" ht="12" spans="1:14">
      <c r="A2089" s="46">
        <v>45599</v>
      </c>
      <c r="B2089" s="50"/>
      <c r="C2089" s="50"/>
      <c r="D2089" s="50" t="s">
        <v>4458</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4971</v>
      </c>
    </row>
    <row r="2090" ht="12" spans="1:14">
      <c r="A2090" s="46">
        <v>45599</v>
      </c>
      <c r="B2090" s="50"/>
      <c r="C2090" s="50"/>
      <c r="D2090" s="50" t="s">
        <v>4644</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4972</v>
      </c>
    </row>
    <row r="2091" ht="12" spans="1:14">
      <c r="A2091" s="46">
        <v>45599</v>
      </c>
      <c r="B2091" s="50"/>
      <c r="C2091" s="50"/>
      <c r="D2091" s="50" t="s">
        <v>4644</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4973</v>
      </c>
    </row>
    <row r="2092" ht="12" spans="1:14">
      <c r="A2092" s="46">
        <v>45599</v>
      </c>
      <c r="B2092" s="50"/>
      <c r="C2092" s="50"/>
      <c r="D2092" s="50" t="s">
        <v>4644</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4974</v>
      </c>
    </row>
    <row r="2093" ht="12" spans="1:14">
      <c r="A2093" s="46">
        <v>45599</v>
      </c>
      <c r="B2093" s="50"/>
      <c r="C2093" s="50"/>
      <c r="D2093" s="50" t="s">
        <v>4644</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4975</v>
      </c>
    </row>
    <row r="2094" ht="12" spans="1:14">
      <c r="A2094" s="46">
        <v>45599</v>
      </c>
      <c r="B2094" s="50"/>
      <c r="C2094" s="50"/>
      <c r="D2094" s="50" t="s">
        <v>4236</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4976</v>
      </c>
    </row>
    <row r="2095" ht="12" spans="1:14">
      <c r="A2095" s="46">
        <v>45600</v>
      </c>
      <c r="B2095" s="50"/>
      <c r="C2095" s="50" t="s">
        <v>4977</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4978</v>
      </c>
    </row>
    <row r="2096" ht="12" spans="1:14">
      <c r="A2096" s="46">
        <v>45600</v>
      </c>
      <c r="B2096" s="50"/>
      <c r="C2096" s="50"/>
      <c r="D2096" s="50" t="s">
        <v>4071</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4979</v>
      </c>
    </row>
    <row r="2097" ht="12" spans="1:14">
      <c r="A2097" s="46">
        <v>45600</v>
      </c>
      <c r="B2097" s="50"/>
      <c r="C2097" s="50"/>
      <c r="D2097" s="50" t="s">
        <v>4071</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4980</v>
      </c>
    </row>
    <row r="2098" ht="12" spans="1:14">
      <c r="A2098" s="46">
        <v>45600</v>
      </c>
      <c r="B2098" s="50"/>
      <c r="C2098" s="50"/>
      <c r="D2098" s="50" t="s">
        <v>4071</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4981</v>
      </c>
    </row>
    <row r="2099" ht="12" spans="1:14">
      <c r="A2099" s="46">
        <v>45600</v>
      </c>
      <c r="B2099" s="50"/>
      <c r="C2099" s="50"/>
      <c r="D2099" s="50" t="s">
        <v>4644</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4982</v>
      </c>
    </row>
    <row r="2100" ht="12" spans="1:14">
      <c r="A2100" s="46">
        <v>45600</v>
      </c>
      <c r="B2100" s="50"/>
      <c r="C2100" s="50"/>
      <c r="D2100" s="50" t="s">
        <v>4261</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4983</v>
      </c>
    </row>
    <row r="2101" ht="12" spans="1:14">
      <c r="A2101" s="46">
        <v>45600</v>
      </c>
      <c r="B2101" s="50"/>
      <c r="C2101" s="50"/>
      <c r="D2101" s="50" t="s">
        <v>4261</v>
      </c>
      <c r="E2101" s="50" t="s">
        <v>2566</v>
      </c>
      <c r="F2101" s="11" t="s">
        <v>4984</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4985</v>
      </c>
    </row>
    <row r="2102" ht="12" spans="1:14">
      <c r="A2102" s="46">
        <v>45607</v>
      </c>
      <c r="B2102" s="50"/>
      <c r="C2102" s="50" t="s">
        <v>4986</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4987</v>
      </c>
    </row>
    <row r="2103" ht="12" spans="1:14">
      <c r="A2103" s="46">
        <v>45607</v>
      </c>
      <c r="B2103" s="50"/>
      <c r="C2103" s="50" t="s">
        <v>4986</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4988</v>
      </c>
    </row>
    <row r="2104" ht="12" spans="1:14">
      <c r="A2104" s="46">
        <v>45601</v>
      </c>
      <c r="B2104" s="50"/>
      <c r="C2104" s="50"/>
      <c r="D2104" s="50" t="s">
        <v>4458</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4989</v>
      </c>
    </row>
    <row r="2105" ht="12" spans="1:14">
      <c r="A2105" s="46">
        <v>45601</v>
      </c>
      <c r="B2105" s="50"/>
      <c r="C2105" s="50"/>
      <c r="D2105" s="50" t="s">
        <v>4261</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4990</v>
      </c>
    </row>
    <row r="2106" ht="12" hidden="1" spans="1:14">
      <c r="A2106" s="46">
        <v>45574</v>
      </c>
      <c r="B2106" s="50"/>
      <c r="C2106" s="50"/>
      <c r="D2106" s="50" t="s">
        <v>4991</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4992</v>
      </c>
    </row>
    <row r="2107" ht="12" hidden="1" spans="1:14">
      <c r="A2107" s="46">
        <v>45574</v>
      </c>
      <c r="B2107" s="50"/>
      <c r="C2107" s="50"/>
      <c r="D2107" s="50" t="s">
        <v>4993</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4994</v>
      </c>
    </row>
    <row r="2108" ht="12" hidden="1" spans="1:14">
      <c r="A2108" s="46">
        <v>45574</v>
      </c>
      <c r="B2108" s="50"/>
      <c r="C2108" s="50"/>
      <c r="D2108" s="50" t="s">
        <v>4995</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4996</v>
      </c>
    </row>
    <row r="2109" ht="12" hidden="1" spans="1:14">
      <c r="A2109" s="46">
        <v>45574</v>
      </c>
      <c r="B2109" s="50"/>
      <c r="C2109" s="50"/>
      <c r="D2109" s="50" t="s">
        <v>4997</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4998</v>
      </c>
    </row>
    <row r="2110" ht="12" hidden="1" spans="1:14">
      <c r="A2110" s="46">
        <v>45574</v>
      </c>
      <c r="B2110" s="50"/>
      <c r="C2110" s="50"/>
      <c r="D2110" s="50" t="s">
        <v>4999</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5000</v>
      </c>
    </row>
    <row r="2111" ht="12" spans="1:14">
      <c r="A2111" s="46">
        <v>45602</v>
      </c>
      <c r="B2111" s="50"/>
      <c r="C2111" s="50"/>
      <c r="D2111" s="50" t="s">
        <v>4261</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5001</v>
      </c>
    </row>
    <row r="2112" ht="35" spans="1:14">
      <c r="A2112" s="46">
        <v>45607</v>
      </c>
      <c r="B2112" s="50"/>
      <c r="C2112" s="50" t="s">
        <v>5002</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5003</v>
      </c>
    </row>
    <row r="2113" ht="12" spans="1:14">
      <c r="A2113" s="46">
        <v>45607</v>
      </c>
      <c r="B2113" s="50"/>
      <c r="C2113" s="50"/>
      <c r="D2113" s="50" t="s">
        <v>4458</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5004</v>
      </c>
    </row>
    <row r="2114" ht="12" spans="1:14">
      <c r="A2114" s="46">
        <v>45607</v>
      </c>
      <c r="B2114" s="50"/>
      <c r="C2114" s="50"/>
      <c r="D2114" s="50" t="s">
        <v>4458</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5005</v>
      </c>
    </row>
    <row r="2115" ht="12" spans="1:14">
      <c r="A2115" s="46">
        <v>45608</v>
      </c>
      <c r="B2115" s="50"/>
      <c r="C2115" s="50"/>
      <c r="D2115" s="50" t="s">
        <v>4267</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5006</v>
      </c>
    </row>
    <row r="2116" ht="12" spans="1:14">
      <c r="A2116" s="46">
        <v>45609</v>
      </c>
      <c r="B2116" s="50"/>
      <c r="C2116" s="50"/>
      <c r="D2116" s="50" t="s">
        <v>4261</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5007</v>
      </c>
    </row>
    <row r="2117" ht="12" spans="1:14">
      <c r="A2117" s="46">
        <v>45609</v>
      </c>
      <c r="B2117" s="50"/>
      <c r="C2117" s="50"/>
      <c r="D2117" s="50" t="s">
        <v>4236</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5008</v>
      </c>
    </row>
    <row r="2118" ht="12" spans="1:14">
      <c r="A2118" s="46">
        <v>45609</v>
      </c>
      <c r="B2118" s="50"/>
      <c r="C2118" s="50"/>
      <c r="D2118" s="50" t="s">
        <v>4458</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5009</v>
      </c>
    </row>
    <row r="2119" ht="12" spans="1:14">
      <c r="A2119" s="46">
        <v>45609</v>
      </c>
      <c r="B2119" s="50"/>
      <c r="C2119" s="50" t="s">
        <v>4293</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5010</v>
      </c>
    </row>
    <row r="2120" ht="12" spans="1:14">
      <c r="A2120" s="46">
        <v>45609</v>
      </c>
      <c r="B2120" s="50"/>
      <c r="C2120" s="50" t="s">
        <v>4293</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5011</v>
      </c>
    </row>
    <row r="2121" ht="12" spans="1:14">
      <c r="A2121" s="46">
        <v>45610</v>
      </c>
      <c r="B2121" s="50"/>
      <c r="C2121" s="50"/>
      <c r="D2121" s="50" t="s">
        <v>4458</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5012</v>
      </c>
    </row>
    <row r="2122" ht="12" spans="1:14">
      <c r="A2122" s="46">
        <v>45610</v>
      </c>
      <c r="B2122" s="50"/>
      <c r="C2122" s="50"/>
      <c r="D2122" s="50" t="s">
        <v>4458</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5013</v>
      </c>
    </row>
    <row r="2123" ht="12" spans="1:14">
      <c r="A2123" s="46">
        <v>45611</v>
      </c>
      <c r="B2123" s="50"/>
      <c r="C2123" s="50" t="s">
        <v>5014</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5015</v>
      </c>
    </row>
    <row r="2124" ht="12" spans="1:14">
      <c r="A2124" s="46">
        <v>45611</v>
      </c>
      <c r="B2124" s="50"/>
      <c r="C2124" s="50" t="s">
        <v>5014</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5016</v>
      </c>
    </row>
    <row r="2125" ht="12" spans="1:14">
      <c r="A2125" s="46">
        <v>45611</v>
      </c>
      <c r="B2125" s="50"/>
      <c r="C2125" s="50" t="s">
        <v>5014</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5017</v>
      </c>
    </row>
    <row r="2126" ht="12" spans="1:14">
      <c r="A2126" s="46">
        <v>45612</v>
      </c>
      <c r="B2126" s="50"/>
      <c r="C2126" s="50"/>
      <c r="D2126" s="50" t="s">
        <v>4217</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5018</v>
      </c>
    </row>
    <row r="2127" ht="12" spans="1:14">
      <c r="A2127" s="46">
        <v>45612</v>
      </c>
      <c r="B2127" s="50"/>
      <c r="C2127" s="50"/>
      <c r="D2127" s="50" t="s">
        <v>4236</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5019</v>
      </c>
    </row>
    <row r="2128" ht="12" spans="1:14">
      <c r="A2128" s="46">
        <v>45612</v>
      </c>
      <c r="B2128" s="50"/>
      <c r="C2128" s="50"/>
      <c r="D2128" s="50" t="s">
        <v>4236</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5020</v>
      </c>
    </row>
    <row r="2129" ht="12" spans="1:14">
      <c r="A2129" s="46">
        <v>45612</v>
      </c>
      <c r="B2129" s="50"/>
      <c r="C2129" s="50"/>
      <c r="D2129" s="50" t="s">
        <v>4267</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5021</v>
      </c>
    </row>
    <row r="2130" ht="12" spans="1:14">
      <c r="A2130" s="46">
        <v>45614</v>
      </c>
      <c r="B2130" s="50"/>
      <c r="C2130" s="50"/>
      <c r="D2130" s="50" t="s">
        <v>4422</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5022</v>
      </c>
    </row>
    <row r="2131" ht="12" spans="1:14">
      <c r="A2131" s="46">
        <v>45614</v>
      </c>
      <c r="B2131" s="50"/>
      <c r="C2131" s="50"/>
      <c r="D2131" s="50" t="s">
        <v>4236</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5023</v>
      </c>
    </row>
    <row r="2132" ht="12" spans="1:14">
      <c r="A2132" s="46">
        <v>45614</v>
      </c>
      <c r="B2132" s="50"/>
      <c r="C2132" s="50"/>
      <c r="D2132" s="50" t="s">
        <v>4236</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5024</v>
      </c>
    </row>
    <row r="2133" ht="12" spans="1:14">
      <c r="A2133" s="46">
        <v>45614</v>
      </c>
      <c r="B2133" s="50"/>
      <c r="C2133" s="50"/>
      <c r="D2133" s="50" t="s">
        <v>4360</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5025</v>
      </c>
    </row>
    <row r="2134" ht="12" spans="1:14">
      <c r="A2134" s="46">
        <v>45614</v>
      </c>
      <c r="B2134" s="50"/>
      <c r="C2134" s="50"/>
      <c r="D2134" s="50" t="s">
        <v>4458</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5026</v>
      </c>
    </row>
    <row r="2135" ht="12" spans="1:14">
      <c r="A2135" s="46">
        <v>45614</v>
      </c>
      <c r="B2135" s="50"/>
      <c r="C2135" s="50"/>
      <c r="D2135" s="50" t="s">
        <v>4217</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5027</v>
      </c>
    </row>
    <row r="2136" ht="12" spans="1:14">
      <c r="A2136" s="46">
        <v>45614</v>
      </c>
      <c r="B2136" s="50"/>
      <c r="C2136" s="50"/>
      <c r="D2136" s="50" t="s">
        <v>4267</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5028</v>
      </c>
    </row>
    <row r="2137" ht="12" spans="1:14">
      <c r="A2137" s="46">
        <v>45614</v>
      </c>
      <c r="B2137" s="50"/>
      <c r="C2137" s="50"/>
      <c r="D2137" s="50" t="s">
        <v>4267</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5029</v>
      </c>
    </row>
    <row r="2138" ht="12" spans="1:14">
      <c r="A2138" s="46">
        <v>45616</v>
      </c>
      <c r="B2138" s="50"/>
      <c r="C2138" s="50"/>
      <c r="D2138" s="50" t="s">
        <v>4071</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5030</v>
      </c>
    </row>
    <row r="2139" ht="12" spans="1:14">
      <c r="A2139" s="46">
        <v>45617</v>
      </c>
      <c r="B2139" s="50"/>
      <c r="C2139" s="50"/>
      <c r="D2139" s="50" t="s">
        <v>4207</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5031</v>
      </c>
    </row>
    <row r="2140" ht="12" spans="1:14">
      <c r="A2140" s="46">
        <v>45617</v>
      </c>
      <c r="B2140" s="50"/>
      <c r="C2140" s="50"/>
      <c r="D2140" s="50" t="s">
        <v>4261</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5032</v>
      </c>
    </row>
    <row r="2141" ht="12" spans="1:14">
      <c r="A2141" s="46">
        <v>45617</v>
      </c>
      <c r="B2141" s="50"/>
      <c r="C2141" s="50"/>
      <c r="D2141" s="50" t="s">
        <v>4267</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5033</v>
      </c>
    </row>
    <row r="2142" ht="12" spans="1:14">
      <c r="A2142" s="46">
        <v>45617</v>
      </c>
      <c r="B2142" s="50"/>
      <c r="C2142" s="50"/>
      <c r="D2142" s="50" t="s">
        <v>4415</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5034</v>
      </c>
    </row>
    <row r="2143" ht="12" spans="1:14">
      <c r="A2143" s="46">
        <v>45617</v>
      </c>
      <c r="B2143" s="50"/>
      <c r="C2143" s="50"/>
      <c r="D2143" s="50" t="s">
        <v>4644</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5035</v>
      </c>
    </row>
    <row r="2144" ht="12" spans="1:14">
      <c r="A2144" s="46">
        <v>45617</v>
      </c>
      <c r="B2144" s="50"/>
      <c r="C2144" s="50"/>
      <c r="D2144" s="50" t="s">
        <v>4644</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5036</v>
      </c>
    </row>
    <row r="2145" ht="12" spans="1:14">
      <c r="A2145" s="46">
        <v>45617</v>
      </c>
      <c r="B2145" s="50"/>
      <c r="C2145" s="50"/>
      <c r="D2145" s="50" t="s">
        <v>4644</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5037</v>
      </c>
    </row>
    <row r="2146" ht="12" spans="1:14">
      <c r="A2146" s="46">
        <v>45617</v>
      </c>
      <c r="B2146" s="50"/>
      <c r="C2146" s="50" t="s">
        <v>4293</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5038</v>
      </c>
    </row>
    <row r="2147" ht="12" spans="1:14">
      <c r="A2147" s="46">
        <v>45617</v>
      </c>
      <c r="B2147" s="50"/>
      <c r="C2147" s="50" t="s">
        <v>4293</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5039</v>
      </c>
    </row>
    <row r="2148" ht="12" spans="1:14">
      <c r="A2148" s="46">
        <v>45617</v>
      </c>
      <c r="B2148" s="50"/>
      <c r="C2148" s="50" t="s">
        <v>4293</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5040</v>
      </c>
    </row>
    <row r="2149" ht="12" spans="1:14">
      <c r="A2149" s="46">
        <v>45617</v>
      </c>
      <c r="B2149" s="50"/>
      <c r="C2149" s="50" t="s">
        <v>4293</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5041</v>
      </c>
    </row>
    <row r="2150" ht="12" spans="1:14">
      <c r="A2150" s="46">
        <v>45618</v>
      </c>
      <c r="B2150" s="50"/>
      <c r="C2150" s="50"/>
      <c r="D2150" s="50" t="s">
        <v>4217</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5042</v>
      </c>
    </row>
    <row r="2151" ht="12" spans="1:14">
      <c r="A2151" s="46">
        <v>45618</v>
      </c>
      <c r="B2151" s="50"/>
      <c r="C2151" s="50"/>
      <c r="D2151" s="50" t="s">
        <v>4267</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5043</v>
      </c>
    </row>
    <row r="2152" ht="12" spans="1:14">
      <c r="A2152" s="46">
        <v>45618</v>
      </c>
      <c r="B2152" s="50"/>
      <c r="C2152" s="50"/>
      <c r="D2152" s="50" t="s">
        <v>4458</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5044</v>
      </c>
    </row>
    <row r="2153" ht="12" spans="1:14">
      <c r="A2153" s="46">
        <v>45619</v>
      </c>
      <c r="B2153" s="50"/>
      <c r="C2153" s="50"/>
      <c r="D2153" s="50" t="s">
        <v>4458</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5045</v>
      </c>
    </row>
    <row r="2154" ht="12" spans="1:14">
      <c r="A2154" s="46">
        <v>45621</v>
      </c>
      <c r="B2154" s="50"/>
      <c r="C2154" s="50"/>
      <c r="D2154" s="50" t="s">
        <v>4458</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5046</v>
      </c>
    </row>
    <row r="2155" ht="12" spans="1:14">
      <c r="A2155" s="46">
        <v>45621</v>
      </c>
      <c r="B2155" s="50"/>
      <c r="C2155" s="50"/>
      <c r="D2155" s="50" t="s">
        <v>4261</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5047</v>
      </c>
    </row>
    <row r="2156" ht="12" spans="1:14">
      <c r="A2156" s="46">
        <v>45621</v>
      </c>
      <c r="B2156" s="50"/>
      <c r="C2156" s="50"/>
      <c r="D2156" s="50" t="s">
        <v>4071</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5048</v>
      </c>
    </row>
    <row r="2157" ht="12" spans="1:14">
      <c r="A2157" s="46">
        <v>45621</v>
      </c>
      <c r="B2157" s="50"/>
      <c r="C2157" s="50"/>
      <c r="D2157" s="50" t="s">
        <v>4071</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5049</v>
      </c>
    </row>
    <row r="2158" ht="12" spans="1:14">
      <c r="A2158" s="46">
        <v>45621</v>
      </c>
      <c r="B2158" s="50"/>
      <c r="C2158" s="50"/>
      <c r="D2158" s="50" t="s">
        <v>4071</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5050</v>
      </c>
    </row>
    <row r="2159" ht="12" spans="1:14">
      <c r="A2159" s="46">
        <v>45622</v>
      </c>
      <c r="B2159" s="50"/>
      <c r="C2159" s="50"/>
      <c r="D2159" s="50" t="s">
        <v>4458</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5051</v>
      </c>
    </row>
    <row r="2160" ht="12" spans="1:14">
      <c r="A2160" s="46">
        <v>45622</v>
      </c>
      <c r="B2160" s="50"/>
      <c r="C2160" s="50"/>
      <c r="D2160" s="50" t="s">
        <v>4236</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5052</v>
      </c>
    </row>
    <row r="2161" ht="12" spans="1:14">
      <c r="A2161" s="46">
        <v>45622</v>
      </c>
      <c r="B2161" s="50"/>
      <c r="C2161" s="50"/>
      <c r="D2161" s="50" t="s">
        <v>4236</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5053</v>
      </c>
    </row>
    <row r="2162" ht="12" spans="1:14">
      <c r="A2162" s="46">
        <v>45622</v>
      </c>
      <c r="B2162" s="50"/>
      <c r="C2162" s="50"/>
      <c r="D2162" s="50" t="s">
        <v>4236</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5054</v>
      </c>
    </row>
    <row r="2163" ht="12" spans="1:14">
      <c r="A2163" s="46">
        <v>45622</v>
      </c>
      <c r="B2163" s="50"/>
      <c r="C2163" s="50"/>
      <c r="D2163" s="50" t="s">
        <v>4371</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5055</v>
      </c>
    </row>
    <row r="2164" ht="12" spans="1:14">
      <c r="A2164" s="46">
        <v>45623</v>
      </c>
      <c r="B2164" s="50"/>
      <c r="C2164" s="50"/>
      <c r="D2164" s="50" t="s">
        <v>4236</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5056</v>
      </c>
    </row>
    <row r="2165" ht="12" spans="1:14">
      <c r="A2165" s="46">
        <v>45623</v>
      </c>
      <c r="B2165" s="50"/>
      <c r="C2165" s="50"/>
      <c r="D2165" s="50" t="s">
        <v>4265</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5057</v>
      </c>
    </row>
    <row r="2166" ht="12" spans="1:14">
      <c r="A2166" s="46">
        <v>45623</v>
      </c>
      <c r="B2166" s="50"/>
      <c r="C2166" s="50"/>
      <c r="D2166" s="50" t="s">
        <v>4217</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5058</v>
      </c>
    </row>
    <row r="2167" ht="12" spans="1:14">
      <c r="A2167" s="46">
        <v>45624</v>
      </c>
      <c r="B2167" s="50"/>
      <c r="C2167" s="50"/>
      <c r="D2167" s="50" t="s">
        <v>4458</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5059</v>
      </c>
    </row>
    <row r="2168" ht="12" spans="1:14">
      <c r="A2168" s="46">
        <v>45624</v>
      </c>
      <c r="B2168" s="50"/>
      <c r="C2168" s="50"/>
      <c r="D2168" s="50" t="s">
        <v>4458</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5060</v>
      </c>
    </row>
    <row r="2169" ht="12" spans="1:14">
      <c r="A2169" s="46">
        <v>45624</v>
      </c>
      <c r="B2169" s="50"/>
      <c r="C2169" s="50"/>
      <c r="D2169" s="50" t="s">
        <v>4261</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5061</v>
      </c>
    </row>
    <row r="2170" ht="12" spans="1:14">
      <c r="A2170" s="46">
        <v>45624</v>
      </c>
      <c r="B2170" s="50"/>
      <c r="C2170" s="50"/>
      <c r="D2170" s="50" t="s">
        <v>4261</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5062</v>
      </c>
    </row>
    <row r="2171" ht="12" spans="1:14">
      <c r="A2171" s="46">
        <v>45624</v>
      </c>
      <c r="B2171" s="50"/>
      <c r="C2171" s="50"/>
      <c r="D2171" s="50" t="s">
        <v>4267</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5063</v>
      </c>
    </row>
    <row r="2172" ht="12" spans="1:14">
      <c r="A2172" s="46">
        <v>45625</v>
      </c>
      <c r="B2172" s="50"/>
      <c r="C2172" s="50"/>
      <c r="D2172" s="50" t="s">
        <v>4295</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5064</v>
      </c>
    </row>
    <row r="2173" ht="12" spans="1:14">
      <c r="A2173" s="46">
        <v>45625</v>
      </c>
      <c r="B2173" s="50"/>
      <c r="C2173" s="50" t="s">
        <v>5014</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5065</v>
      </c>
    </row>
    <row r="2174" ht="12" spans="1:14">
      <c r="A2174" s="46">
        <v>45625</v>
      </c>
      <c r="B2174" s="50"/>
      <c r="C2174" s="50"/>
      <c r="D2174" s="50" t="s">
        <v>4261</v>
      </c>
      <c r="E2174" s="50" t="s">
        <v>3005</v>
      </c>
      <c r="F2174" s="11" t="s">
        <v>5066</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5067</v>
      </c>
    </row>
    <row r="2175" ht="12" spans="1:14">
      <c r="A2175" s="46">
        <v>45625</v>
      </c>
      <c r="B2175" s="50"/>
      <c r="C2175" s="50"/>
      <c r="D2175" s="50" t="s">
        <v>4458</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5068</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2023-09-27T15:59:00Z</dcterms:created>
  <dcterms:modified xsi:type="dcterms:W3CDTF">2024-12-22T10:49:03Z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