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5600" windowHeight="15540"/>
  </bookViews>
  <sheets>
    <sheet name="Income Statement" sheetId="1" r:id="rId1"/>
    <sheet name="Balance Sheet" sheetId="2" r:id="rId2"/>
    <sheet name="Cash Flow Statemen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8" i="1" l="1"/>
  <c r="O28" i="1"/>
  <c r="P28" i="1"/>
  <c r="Q28" i="1"/>
  <c r="M28" i="1"/>
  <c r="L13" i="2"/>
  <c r="M13" i="2"/>
  <c r="N13" i="2"/>
  <c r="O13" i="2"/>
  <c r="K13" i="2"/>
  <c r="J16" i="1"/>
  <c r="N26" i="1"/>
  <c r="K16" i="1"/>
  <c r="O26" i="1"/>
  <c r="L16" i="1"/>
  <c r="P26" i="1"/>
  <c r="M16" i="1"/>
  <c r="Q26" i="1"/>
  <c r="N32" i="2"/>
  <c r="O32" i="2"/>
  <c r="P32" i="2"/>
  <c r="Q32" i="2"/>
  <c r="M27" i="1"/>
  <c r="N27" i="1"/>
  <c r="O27" i="1"/>
  <c r="P27" i="1"/>
  <c r="Q27" i="1"/>
  <c r="N25" i="1"/>
  <c r="O25" i="1"/>
  <c r="P25" i="1"/>
  <c r="Q25" i="1"/>
  <c r="M25" i="1"/>
  <c r="N30" i="1"/>
  <c r="N31" i="1"/>
  <c r="M30" i="1"/>
  <c r="M31" i="1"/>
  <c r="O30" i="1"/>
  <c r="O31" i="1"/>
  <c r="P30" i="1"/>
  <c r="P31" i="1"/>
  <c r="Q30" i="1"/>
  <c r="Q31" i="1"/>
  <c r="M32" i="2"/>
  <c r="I16" i="1"/>
  <c r="M26" i="1"/>
  <c r="N23" i="1"/>
  <c r="O23" i="1"/>
  <c r="P23" i="1"/>
  <c r="Q23" i="1"/>
  <c r="M23" i="1"/>
</calcChain>
</file>

<file path=xl/sharedStrings.xml><?xml version="1.0" encoding="utf-8"?>
<sst xmlns="http://schemas.openxmlformats.org/spreadsheetml/2006/main" count="124" uniqueCount="99">
  <si>
    <t>Standalone Profit &amp; Loss account</t>
  </si>
  <si>
    <t>------------------- in Rs. Cr. -------------------</t>
  </si>
  <si>
    <t>Income</t>
  </si>
  <si>
    <t>Sales Turnover</t>
  </si>
  <si>
    <t>Excise Duty</t>
  </si>
  <si>
    <t>Net Sales</t>
  </si>
  <si>
    <t>Other Income</t>
  </si>
  <si>
    <t>Stock Adjustments</t>
  </si>
  <si>
    <t>Total Income</t>
  </si>
  <si>
    <t>Expenditure</t>
  </si>
  <si>
    <t>Raw Materials</t>
  </si>
  <si>
    <t>Power &amp; Fuel Cost</t>
  </si>
  <si>
    <t>Employee Cost</t>
  </si>
  <si>
    <t>Other Manufacturing Expenses</t>
  </si>
  <si>
    <t>Selling and Admin Expenses</t>
  </si>
  <si>
    <t>Miscellaneous Expenses</t>
  </si>
  <si>
    <t>Preoperative Exp Capitalised</t>
  </si>
  <si>
    <t>Total Expenses</t>
  </si>
  <si>
    <t>Interest</t>
  </si>
  <si>
    <t>Depreciation</t>
  </si>
  <si>
    <t>Other Written Off</t>
  </si>
  <si>
    <t>Profit Before Tax</t>
  </si>
  <si>
    <t>Extra-ordinary items</t>
  </si>
  <si>
    <t>PBT (Post Extra-ord Items)</t>
  </si>
  <si>
    <t>Tax</t>
  </si>
  <si>
    <t>Reported Net Profit</t>
  </si>
  <si>
    <t>Total Value Addition</t>
  </si>
  <si>
    <t>Preference Dividend</t>
  </si>
  <si>
    <t>Equity Dividend</t>
  </si>
  <si>
    <t>Corporate Dividend Tax</t>
  </si>
  <si>
    <t>Per share data (annualised)</t>
  </si>
  <si>
    <t>Shares in issue (lakhs)</t>
  </si>
  <si>
    <t>Earning Per Share (Rs)</t>
  </si>
  <si>
    <t>Equity Dividend (%)</t>
  </si>
  <si>
    <t>Book Value (Rs)</t>
  </si>
  <si>
    <t>Standalone Balance Sheet</t>
  </si>
  <si>
    <t>Sources Of Funds</t>
  </si>
  <si>
    <t>Total Share Capital</t>
  </si>
  <si>
    <t>Equity Share Capital</t>
  </si>
  <si>
    <t>Share Application Money</t>
  </si>
  <si>
    <t>Preference Share Capital</t>
  </si>
  <si>
    <t>Reserves</t>
  </si>
  <si>
    <t>Networth</t>
  </si>
  <si>
    <t>Secured Loans</t>
  </si>
  <si>
    <t>Unsecured Loans</t>
  </si>
  <si>
    <t>Total Debt</t>
  </si>
  <si>
    <t>Total Liabilities</t>
  </si>
  <si>
    <t>Application Of Funds</t>
  </si>
  <si>
    <t>Gross Block</t>
  </si>
  <si>
    <t>Less: Revaluation Reserves</t>
  </si>
  <si>
    <t>Less: Accum. Depreciation</t>
  </si>
  <si>
    <t>Net Block</t>
  </si>
  <si>
    <t>Capital Work in Progress</t>
  </si>
  <si>
    <t>Investments</t>
  </si>
  <si>
    <t>Inventories</t>
  </si>
  <si>
    <t>Sundry Debtors</t>
  </si>
  <si>
    <t>Cash and Bank Balance</t>
  </si>
  <si>
    <t>Total Current Assets</t>
  </si>
  <si>
    <t>Loans and Advances</t>
  </si>
  <si>
    <t>Fixed Deposits</t>
  </si>
  <si>
    <t>Total CA, Loans &amp; Advances</t>
  </si>
  <si>
    <t>Deferred Credit</t>
  </si>
  <si>
    <t>Current Liabilities</t>
  </si>
  <si>
    <t>Provisions</t>
  </si>
  <si>
    <t>Total CL &amp; Provisions</t>
  </si>
  <si>
    <t>Net Current Assets</t>
  </si>
  <si>
    <t>Total Assets</t>
  </si>
  <si>
    <t>Contingent Liabilities</t>
  </si>
  <si>
    <t>Cash Flow</t>
  </si>
  <si>
    <t>Net Profit Before Tax</t>
  </si>
  <si>
    <t>Net Cash From Operating Activities</t>
  </si>
  <si>
    <t>Net Cash (used in)/from Investing Activities</t>
  </si>
  <si>
    <t>Net Cash (used in)/from Financing Activities</t>
  </si>
  <si>
    <t>Net (decrease)/increase In Cash and Cash Equivalents</t>
  </si>
  <si>
    <t>Opening Cash &amp; Cash Equivalents</t>
  </si>
  <si>
    <t>Closing Cash &amp; Cash Equivalents</t>
  </si>
  <si>
    <t>EBITDA</t>
  </si>
  <si>
    <t>EBTDA</t>
  </si>
  <si>
    <t>FY - 2012</t>
  </si>
  <si>
    <t>FY - 2011</t>
  </si>
  <si>
    <t>FY - 2013</t>
  </si>
  <si>
    <t>FY - 2014</t>
  </si>
  <si>
    <t>FY - 2015</t>
  </si>
  <si>
    <t>These are the Tata Motor's information over the 5 years.</t>
  </si>
  <si>
    <t>EBITDA margin</t>
  </si>
  <si>
    <t>ROE</t>
  </si>
  <si>
    <t>ROA</t>
  </si>
  <si>
    <t>EBT margin</t>
  </si>
  <si>
    <t>EBT</t>
  </si>
  <si>
    <t>Current Ratio</t>
  </si>
  <si>
    <t>Leverage Ratio</t>
  </si>
  <si>
    <t>infinite</t>
  </si>
  <si>
    <t>P/E ratio</t>
  </si>
  <si>
    <t>P/S ratio</t>
  </si>
  <si>
    <t>EBIT</t>
  </si>
  <si>
    <t>Operating margin</t>
  </si>
  <si>
    <t>TOA</t>
  </si>
  <si>
    <t>P/S Ratio</t>
  </si>
  <si>
    <t>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</si>
</sst>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9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E8EB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ill="1" applyBorder="1" applyAlignment="1">
      <alignment vertical="center"/>
    </xf>
    <xf numFmtId="0" fontId="2" fillId="0" borderId="0" xfId="0" quotePrefix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vertical="center" wrapText="1"/>
    </xf>
    <xf numFmtId="4" fontId="4" fillId="3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4" fontId="0" fillId="0" borderId="0" xfId="0" applyNumberFormat="1"/>
    <xf numFmtId="0" fontId="4" fillId="4" borderId="1" xfId="0" applyFont="1" applyFill="1" applyBorder="1" applyAlignment="1">
      <alignment vertical="center" wrapText="1"/>
    </xf>
    <xf numFmtId="0" fontId="8" fillId="0" borderId="0" xfId="0" applyFont="1"/>
    <xf numFmtId="0" fontId="4" fillId="3" borderId="0" xfId="0" applyFont="1" applyFill="1" applyBorder="1" applyAlignment="1">
      <alignment horizontal="right" vertical="center" wrapText="1"/>
    </xf>
    <xf numFmtId="0" fontId="9" fillId="0" borderId="0" xfId="0" applyFont="1"/>
    <xf numFmtId="0" fontId="3" fillId="3" borderId="4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0" xfId="0"/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4" fillId="3" borderId="2" xfId="0" quotePrefix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0" fillId="9" borderId="0" xfId="0" applyFill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76200</xdr:colOff>
      <xdr:row>4</xdr:row>
      <xdr:rowOff>76200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76200</xdr:colOff>
      <xdr:row>4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7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76200</xdr:colOff>
      <xdr:row>20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00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76200</xdr:colOff>
      <xdr:row>20</xdr:row>
      <xdr:rowOff>76200</xdr:rowOff>
    </xdr:to>
    <xdr:pic>
      <xdr:nvPicPr>
        <xdr:cNvPr id="5" name="Picture 4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81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76200</xdr:colOff>
      <xdr:row>4</xdr:row>
      <xdr:rowOff>76200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0287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76200</xdr:colOff>
      <xdr:row>5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4097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86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76200</xdr:rowOff>
    </xdr:to>
    <xdr:pic>
      <xdr:nvPicPr>
        <xdr:cNvPr id="5" name="Picture 4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86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76200</xdr:colOff>
      <xdr:row>38</xdr:row>
      <xdr:rowOff>76200</xdr:rowOff>
    </xdr:to>
    <xdr:pic>
      <xdr:nvPicPr>
        <xdr:cNvPr id="6" name="Picture 5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78867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76200</xdr:colOff>
      <xdr:row>4</xdr:row>
      <xdr:rowOff>76200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1181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76200</xdr:colOff>
      <xdr:row>5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1562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"/>
  <sheetViews>
    <sheetView tabSelected="1" topLeftCell="A3" workbookViewId="0">
      <selection activeCell="M18" sqref="M18"/>
    </sheetView>
  </sheetViews>
  <sheetFormatPr baseColWidth="10" defaultColWidth="8.83203125" defaultRowHeight="14" x14ac:dyDescent="0"/>
  <cols>
    <col min="1" max="1" width="8.83203125" style="1"/>
    <col min="2" max="2" width="24.6640625" style="1" customWidth="1"/>
    <col min="3" max="6" width="13.5" style="1" customWidth="1"/>
    <col min="7" max="7" width="12.6640625" style="1" customWidth="1"/>
    <col min="12" max="12" width="15.83203125" customWidth="1"/>
    <col min="13" max="13" width="18" customWidth="1"/>
    <col min="14" max="14" width="13.83203125" customWidth="1"/>
    <col min="15" max="15" width="13.5" customWidth="1"/>
    <col min="16" max="16" width="17" customWidth="1"/>
    <col min="17" max="17" width="15.1640625" customWidth="1"/>
  </cols>
  <sheetData>
    <row r="2" spans="1:13">
      <c r="B2" s="2"/>
      <c r="C2" s="3"/>
      <c r="D2" s="3"/>
      <c r="E2" s="3"/>
      <c r="F2" s="3"/>
      <c r="G2" s="3"/>
    </row>
    <row r="3" spans="1:13" ht="24" customHeight="1">
      <c r="A3" s="4"/>
      <c r="B3" s="5" t="s">
        <v>0</v>
      </c>
      <c r="C3" s="31" t="s">
        <v>1</v>
      </c>
      <c r="D3" s="32"/>
      <c r="E3" s="32"/>
      <c r="F3" s="32"/>
      <c r="G3" s="33"/>
    </row>
    <row r="4" spans="1:13">
      <c r="B4" s="6"/>
      <c r="C4" s="17" t="s">
        <v>79</v>
      </c>
      <c r="D4" s="17" t="s">
        <v>78</v>
      </c>
      <c r="E4" s="17" t="s">
        <v>80</v>
      </c>
      <c r="F4" s="17" t="s">
        <v>81</v>
      </c>
      <c r="G4" s="17" t="s">
        <v>82</v>
      </c>
    </row>
    <row r="5" spans="1:13">
      <c r="B5" s="29" t="s">
        <v>2</v>
      </c>
      <c r="C5" s="30"/>
      <c r="D5" s="7"/>
      <c r="E5" s="7"/>
      <c r="F5" s="7"/>
      <c r="G5" s="10"/>
    </row>
    <row r="6" spans="1:13">
      <c r="B6" s="8" t="s">
        <v>3</v>
      </c>
      <c r="C6" s="11">
        <v>51183.95</v>
      </c>
      <c r="D6" s="11">
        <v>59220.94</v>
      </c>
      <c r="E6" s="11">
        <v>49319.73</v>
      </c>
      <c r="F6" s="11">
        <v>37758</v>
      </c>
      <c r="G6" s="11">
        <v>39524.339999999997</v>
      </c>
    </row>
    <row r="7" spans="1:13">
      <c r="B7" s="8" t="s">
        <v>4</v>
      </c>
      <c r="C7" s="11">
        <v>4095.51</v>
      </c>
      <c r="D7" s="11">
        <v>4914.38</v>
      </c>
      <c r="E7" s="11">
        <v>4554.01</v>
      </c>
      <c r="F7" s="11">
        <v>3469.89</v>
      </c>
      <c r="G7" s="11">
        <v>3229.6</v>
      </c>
    </row>
    <row r="8" spans="1:13">
      <c r="B8" s="20" t="s">
        <v>5</v>
      </c>
      <c r="C8" s="11">
        <v>47088.44</v>
      </c>
      <c r="D8" s="11">
        <v>54306.559999999998</v>
      </c>
      <c r="E8" s="11">
        <v>44765.72</v>
      </c>
      <c r="F8" s="11">
        <v>34288.11</v>
      </c>
      <c r="G8" s="11">
        <v>36294.74</v>
      </c>
    </row>
    <row r="9" spans="1:13">
      <c r="B9" s="8" t="s">
        <v>6</v>
      </c>
      <c r="C9" s="9">
        <v>275.85000000000002</v>
      </c>
      <c r="D9" s="9">
        <v>-11.16</v>
      </c>
      <c r="E9" s="11">
        <v>1672</v>
      </c>
      <c r="F9" s="11">
        <v>3293.17</v>
      </c>
      <c r="G9" s="11">
        <v>1477.66</v>
      </c>
    </row>
    <row r="10" spans="1:13">
      <c r="B10" s="8" t="s">
        <v>7</v>
      </c>
      <c r="C10" s="9">
        <v>354.22</v>
      </c>
      <c r="D10" s="9">
        <v>623.84</v>
      </c>
      <c r="E10" s="9">
        <v>143.6</v>
      </c>
      <c r="F10" s="9">
        <v>-371.72</v>
      </c>
      <c r="G10" s="9">
        <v>878.82</v>
      </c>
    </row>
    <row r="11" spans="1:13">
      <c r="B11" s="6" t="s">
        <v>8</v>
      </c>
      <c r="C11" s="12">
        <v>47718.51</v>
      </c>
      <c r="D11" s="12">
        <v>54919.24</v>
      </c>
      <c r="E11" s="12">
        <v>46581.32</v>
      </c>
      <c r="F11" s="12">
        <v>37209.56</v>
      </c>
      <c r="G11" s="12">
        <v>38651.22</v>
      </c>
    </row>
    <row r="12" spans="1:13">
      <c r="B12" s="29" t="s">
        <v>9</v>
      </c>
      <c r="C12" s="30"/>
      <c r="D12" s="7"/>
      <c r="E12" s="7"/>
      <c r="F12" s="7"/>
      <c r="G12" s="10"/>
    </row>
    <row r="13" spans="1:13">
      <c r="B13" s="8" t="s">
        <v>10</v>
      </c>
      <c r="C13" s="11">
        <v>35047.050000000003</v>
      </c>
      <c r="D13" s="11">
        <v>41081.79</v>
      </c>
      <c r="E13" s="11">
        <v>33764.400000000001</v>
      </c>
      <c r="F13" s="11">
        <v>26040.59</v>
      </c>
      <c r="G13" s="11">
        <v>28367.83</v>
      </c>
    </row>
    <row r="14" spans="1:13">
      <c r="B14" s="8" t="s">
        <v>11</v>
      </c>
      <c r="C14" s="9">
        <v>471.28</v>
      </c>
      <c r="D14" s="9">
        <v>550.89</v>
      </c>
      <c r="E14" s="9">
        <v>484.66</v>
      </c>
      <c r="F14" s="9">
        <v>392.09</v>
      </c>
      <c r="G14" s="9">
        <v>395.88</v>
      </c>
      <c r="I14" t="s">
        <v>83</v>
      </c>
    </row>
    <row r="15" spans="1:13">
      <c r="B15" s="8" t="s">
        <v>12</v>
      </c>
      <c r="C15" s="11">
        <v>2294.02</v>
      </c>
      <c r="D15" s="11">
        <v>2691.45</v>
      </c>
      <c r="E15" s="11">
        <v>2837</v>
      </c>
      <c r="F15" s="11">
        <v>2877.69</v>
      </c>
      <c r="G15" s="11">
        <v>3091.46</v>
      </c>
    </row>
    <row r="16" spans="1:13">
      <c r="B16" s="8" t="s">
        <v>13</v>
      </c>
      <c r="C16" s="9">
        <v>141.22999999999999</v>
      </c>
      <c r="D16" s="9">
        <v>234.25</v>
      </c>
      <c r="E16" s="9">
        <v>425.76</v>
      </c>
      <c r="F16" s="9">
        <v>428.74</v>
      </c>
      <c r="G16" s="9">
        <v>437.47</v>
      </c>
      <c r="H16" t="s">
        <v>88</v>
      </c>
      <c r="I16" s="24">
        <f>(C21-C22-C24)</f>
        <v>2196.52</v>
      </c>
      <c r="J16" s="24">
        <f t="shared" ref="J16:M16" si="0">(D21-D22-D24)</f>
        <v>1341.0300000000004</v>
      </c>
      <c r="K16" s="24">
        <f t="shared" si="0"/>
        <v>174.93000000000006</v>
      </c>
      <c r="L16" s="24">
        <f t="shared" si="0"/>
        <v>-1025.8000000000002</v>
      </c>
      <c r="M16" s="24">
        <f t="shared" si="0"/>
        <v>-3974.72</v>
      </c>
    </row>
    <row r="17" spans="1:19">
      <c r="B17" s="8" t="s">
        <v>14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</row>
    <row r="18" spans="1:19">
      <c r="B18" s="8" t="s">
        <v>15</v>
      </c>
      <c r="C18" s="11">
        <v>4823.9399999999996</v>
      </c>
      <c r="D18" s="11">
        <v>6194.47</v>
      </c>
      <c r="E18" s="11">
        <v>5689.19</v>
      </c>
      <c r="F18" s="11">
        <v>5088.43</v>
      </c>
      <c r="G18" s="11">
        <v>6118.4</v>
      </c>
      <c r="M18" s="41" t="s">
        <v>98</v>
      </c>
    </row>
    <row r="19" spans="1:19">
      <c r="B19" s="8" t="s">
        <v>16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</row>
    <row r="20" spans="1:19">
      <c r="B20" s="8" t="s">
        <v>17</v>
      </c>
      <c r="C20" s="11">
        <v>42777.52</v>
      </c>
      <c r="D20" s="11">
        <v>50752.85</v>
      </c>
      <c r="E20" s="11">
        <v>43201.01</v>
      </c>
      <c r="F20" s="11">
        <v>34827.54</v>
      </c>
      <c r="G20" s="11">
        <v>38411.040000000001</v>
      </c>
    </row>
    <row r="21" spans="1:19" s="16" customFormat="1">
      <c r="A21" s="15"/>
      <c r="B21" s="23" t="s">
        <v>76</v>
      </c>
      <c r="C21" s="12">
        <v>4940.99</v>
      </c>
      <c r="D21" s="12">
        <v>4166.3900000000003</v>
      </c>
      <c r="E21" s="12">
        <v>3380.31</v>
      </c>
      <c r="F21" s="12">
        <v>2382.02</v>
      </c>
      <c r="G21" s="7">
        <v>240.18</v>
      </c>
      <c r="K21"/>
      <c r="L21"/>
      <c r="M21"/>
      <c r="N21"/>
      <c r="O21"/>
      <c r="P21"/>
      <c r="Q21"/>
      <c r="R21"/>
      <c r="S21"/>
    </row>
    <row r="22" spans="1:19">
      <c r="B22" s="8" t="s">
        <v>18</v>
      </c>
      <c r="C22" s="11">
        <v>1383.7</v>
      </c>
      <c r="D22" s="11">
        <v>1218.6199999999999</v>
      </c>
      <c r="E22" s="11">
        <v>1387.76</v>
      </c>
      <c r="F22" s="11">
        <v>1337.52</v>
      </c>
      <c r="G22" s="11">
        <v>1611.68</v>
      </c>
      <c r="M22">
        <v>2011</v>
      </c>
      <c r="N22">
        <v>2012</v>
      </c>
      <c r="O22">
        <v>2013</v>
      </c>
      <c r="P22">
        <v>2014</v>
      </c>
      <c r="Q22">
        <v>2015</v>
      </c>
    </row>
    <row r="23" spans="1:19">
      <c r="B23" s="8" t="s">
        <v>77</v>
      </c>
      <c r="C23" s="11">
        <v>3557.29</v>
      </c>
      <c r="D23" s="11">
        <v>2947.77</v>
      </c>
      <c r="E23" s="11">
        <v>1992.55</v>
      </c>
      <c r="F23" s="11">
        <v>1044.5</v>
      </c>
      <c r="G23" s="11">
        <v>-1371.5</v>
      </c>
      <c r="L23" t="s">
        <v>84</v>
      </c>
      <c r="M23">
        <f>(C21/C8)</f>
        <v>0.10492999980462295</v>
      </c>
      <c r="N23">
        <f t="shared" ref="N23:Q23" si="1">(D21/D8)</f>
        <v>7.6719829059325437E-2</v>
      </c>
      <c r="O23">
        <f t="shared" si="1"/>
        <v>7.5511127711114664E-2</v>
      </c>
      <c r="P23">
        <f t="shared" si="1"/>
        <v>6.9470729066139839E-2</v>
      </c>
      <c r="Q23">
        <f t="shared" si="1"/>
        <v>6.6174878233044247E-3</v>
      </c>
    </row>
    <row r="24" spans="1:19">
      <c r="B24" s="8" t="s">
        <v>19</v>
      </c>
      <c r="C24" s="11">
        <v>1360.77</v>
      </c>
      <c r="D24" s="11">
        <v>1606.74</v>
      </c>
      <c r="E24" s="11">
        <v>1817.62</v>
      </c>
      <c r="F24" s="11">
        <v>2070.3000000000002</v>
      </c>
      <c r="G24" s="11">
        <v>2603.2199999999998</v>
      </c>
      <c r="L24" t="s">
        <v>85</v>
      </c>
    </row>
    <row r="25" spans="1:19">
      <c r="B25" s="8" t="s">
        <v>20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L25" t="s">
        <v>86</v>
      </c>
      <c r="M25">
        <f>(C30/C40)</f>
        <v>5.232345577044701E-2</v>
      </c>
      <c r="N25">
        <f t="shared" ref="N25:Q25" si="2">(D30/D40)</f>
        <v>4.0577332707473636E-2</v>
      </c>
      <c r="O25">
        <f t="shared" si="2"/>
        <v>9.0415821106032256E-3</v>
      </c>
      <c r="P25">
        <f t="shared" si="2"/>
        <v>9.9354575427889665E-3</v>
      </c>
      <c r="Q25">
        <f t="shared" si="2"/>
        <v>-0.1357060814090443</v>
      </c>
    </row>
    <row r="26" spans="1:19">
      <c r="B26" s="8" t="s">
        <v>21</v>
      </c>
      <c r="C26" s="11">
        <v>2196.52</v>
      </c>
      <c r="D26" s="11">
        <v>1341.03</v>
      </c>
      <c r="E26" s="9">
        <v>174.93</v>
      </c>
      <c r="F26" s="11">
        <v>-1025.8</v>
      </c>
      <c r="G26" s="11">
        <v>-3974.72</v>
      </c>
      <c r="L26" t="s">
        <v>87</v>
      </c>
      <c r="M26">
        <f>(I16/C8)</f>
        <v>4.664669290382098E-2</v>
      </c>
      <c r="N26">
        <f t="shared" ref="N26:Q26" si="3">(J16/D8)</f>
        <v>2.469370182902398E-2</v>
      </c>
      <c r="O26">
        <f t="shared" si="3"/>
        <v>3.9076775711414909E-3</v>
      </c>
      <c r="P26">
        <f t="shared" si="3"/>
        <v>-2.9917076210966429E-2</v>
      </c>
      <c r="Q26">
        <f t="shared" si="3"/>
        <v>-0.10951228745542743</v>
      </c>
    </row>
    <row r="27" spans="1:19">
      <c r="B27" s="8" t="s">
        <v>22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L27" t="s">
        <v>96</v>
      </c>
      <c r="M27">
        <f>(C8/C40)</f>
        <v>1.3598646154912453</v>
      </c>
      <c r="N27">
        <f t="shared" ref="N27:Q27" si="4">(D8/D40)</f>
        <v>1.7739189629282655</v>
      </c>
      <c r="O27">
        <f t="shared" si="4"/>
        <v>1.3410852295161626</v>
      </c>
      <c r="P27">
        <f t="shared" si="4"/>
        <v>1.0183787550145815</v>
      </c>
      <c r="Q27">
        <f t="shared" si="4"/>
        <v>1.0393477333924386</v>
      </c>
    </row>
    <row r="28" spans="1:19">
      <c r="B28" s="8" t="s">
        <v>23</v>
      </c>
      <c r="C28" s="11">
        <v>2196.52</v>
      </c>
      <c r="D28" s="11">
        <v>1341.03</v>
      </c>
      <c r="E28" s="9">
        <v>174.93</v>
      </c>
      <c r="F28" s="11">
        <v>-1025.8</v>
      </c>
      <c r="G28" s="11">
        <v>-3974.72</v>
      </c>
      <c r="L28" s="26" t="s">
        <v>92</v>
      </c>
      <c r="M28">
        <f>($J39/C37)</f>
        <v>11.567425569176882</v>
      </c>
      <c r="N28">
        <f t="shared" ref="N28:Q28" si="5">($J39/D37)</f>
        <v>84.462915601023013</v>
      </c>
      <c r="O28">
        <f t="shared" si="5"/>
        <v>347.63157894736844</v>
      </c>
      <c r="P28">
        <f t="shared" si="5"/>
        <v>317.54807692307691</v>
      </c>
      <c r="Q28">
        <f t="shared" si="5"/>
        <v>-22.435461956521738</v>
      </c>
    </row>
    <row r="29" spans="1:19">
      <c r="B29" s="8" t="s">
        <v>24</v>
      </c>
      <c r="C29" s="9">
        <v>384.7</v>
      </c>
      <c r="D29" s="9">
        <v>98.8</v>
      </c>
      <c r="E29" s="9">
        <v>-126.88</v>
      </c>
      <c r="F29" s="11">
        <v>-1360.32</v>
      </c>
      <c r="G29" s="9">
        <v>764.23</v>
      </c>
      <c r="L29" t="s">
        <v>93</v>
      </c>
      <c r="M29">
        <v>40135156.859999999</v>
      </c>
    </row>
    <row r="30" spans="1:19">
      <c r="B30" s="19" t="s">
        <v>25</v>
      </c>
      <c r="C30" s="12">
        <v>1811.82</v>
      </c>
      <c r="D30" s="12">
        <v>1242.23</v>
      </c>
      <c r="E30" s="7">
        <v>301.81</v>
      </c>
      <c r="F30" s="7">
        <v>334.52</v>
      </c>
      <c r="G30" s="12">
        <v>-4738.95</v>
      </c>
      <c r="L30" t="s">
        <v>94</v>
      </c>
      <c r="M30" s="24">
        <f>(C21-C24)</f>
        <v>3580.22</v>
      </c>
      <c r="N30" s="24">
        <f t="shared" ref="N30:Q30" si="6">(D21-D24)</f>
        <v>2559.6500000000005</v>
      </c>
      <c r="O30" s="24">
        <f t="shared" si="6"/>
        <v>1562.69</v>
      </c>
      <c r="P30" s="24">
        <f t="shared" si="6"/>
        <v>311.7199999999998</v>
      </c>
      <c r="Q30" s="24">
        <f t="shared" si="6"/>
        <v>-2363.04</v>
      </c>
    </row>
    <row r="31" spans="1:19">
      <c r="B31" s="8" t="s">
        <v>26</v>
      </c>
      <c r="C31" s="11">
        <v>7730.47</v>
      </c>
      <c r="D31" s="11">
        <v>9671.06</v>
      </c>
      <c r="E31" s="11">
        <v>9436.61</v>
      </c>
      <c r="F31" s="11">
        <v>8786.9500000000007</v>
      </c>
      <c r="G31" s="11">
        <v>10043.209999999999</v>
      </c>
      <c r="L31" t="s">
        <v>95</v>
      </c>
      <c r="M31">
        <f>(M30/C8)</f>
        <v>7.6031824371331894E-2</v>
      </c>
      <c r="N31">
        <f>(N30/D8)</f>
        <v>4.7133348162726581E-2</v>
      </c>
      <c r="O31">
        <f t="shared" ref="O31:Q31" si="7">(O30/E8)</f>
        <v>3.4908184208809777E-2</v>
      </c>
      <c r="P31">
        <f t="shared" si="7"/>
        <v>9.0911980858670773E-3</v>
      </c>
      <c r="Q31">
        <f t="shared" si="7"/>
        <v>-6.5106954892086288E-2</v>
      </c>
    </row>
    <row r="32" spans="1:19">
      <c r="B32" s="8" t="s">
        <v>27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M32" s="34"/>
      <c r="N32" s="34"/>
      <c r="O32" s="34"/>
      <c r="P32" s="34"/>
      <c r="Q32" s="34"/>
    </row>
    <row r="33" spans="1:17" ht="22">
      <c r="B33" s="8" t="s">
        <v>28</v>
      </c>
      <c r="C33" s="11">
        <v>1274.23</v>
      </c>
      <c r="D33" s="11">
        <v>1280.7</v>
      </c>
      <c r="E33" s="9">
        <v>645.20000000000005</v>
      </c>
      <c r="F33" s="9">
        <v>648.55999999999995</v>
      </c>
      <c r="G33" s="9">
        <v>0</v>
      </c>
      <c r="L33" t="s">
        <v>97</v>
      </c>
      <c r="M33" s="28">
        <v>0.44500000000000001</v>
      </c>
      <c r="N33" s="28">
        <v>1.93</v>
      </c>
      <c r="O33" s="28">
        <v>2.35</v>
      </c>
      <c r="P33" s="28">
        <v>3.1</v>
      </c>
      <c r="Q33" s="28">
        <v>2.9287000000000001</v>
      </c>
    </row>
    <row r="34" spans="1:17">
      <c r="B34" s="8" t="s">
        <v>29</v>
      </c>
      <c r="C34" s="9">
        <v>192.8</v>
      </c>
      <c r="D34" s="9">
        <v>183.02</v>
      </c>
      <c r="E34" s="9">
        <v>79.03</v>
      </c>
      <c r="F34" s="9">
        <v>93.4</v>
      </c>
      <c r="G34" s="9">
        <v>0</v>
      </c>
    </row>
    <row r="35" spans="1:17">
      <c r="B35" s="29" t="s">
        <v>30</v>
      </c>
      <c r="C35" s="30"/>
      <c r="D35" s="7"/>
      <c r="E35" s="7"/>
      <c r="F35" s="7"/>
      <c r="G35" s="10"/>
    </row>
    <row r="36" spans="1:17">
      <c r="B36" s="21" t="s">
        <v>31</v>
      </c>
      <c r="C36" s="11">
        <v>6346.14</v>
      </c>
      <c r="D36" s="11">
        <v>31735.47</v>
      </c>
      <c r="E36" s="11">
        <v>31901.16</v>
      </c>
      <c r="F36" s="11">
        <v>32186.799999999999</v>
      </c>
      <c r="G36" s="11">
        <v>32186.799999999999</v>
      </c>
    </row>
    <row r="37" spans="1:17">
      <c r="B37" s="22" t="s">
        <v>32</v>
      </c>
      <c r="C37" s="7">
        <v>28.55</v>
      </c>
      <c r="D37" s="7">
        <v>3.91</v>
      </c>
      <c r="E37" s="7">
        <v>0.95</v>
      </c>
      <c r="F37" s="7">
        <v>1.04</v>
      </c>
      <c r="G37" s="7">
        <v>-14.72</v>
      </c>
    </row>
    <row r="38" spans="1:17">
      <c r="B38" s="8" t="s">
        <v>33</v>
      </c>
      <c r="C38" s="9">
        <v>200</v>
      </c>
      <c r="D38" s="9">
        <v>200</v>
      </c>
      <c r="E38" s="9">
        <v>100</v>
      </c>
      <c r="F38" s="9">
        <v>100</v>
      </c>
      <c r="G38" s="9">
        <v>0</v>
      </c>
    </row>
    <row r="39" spans="1:17">
      <c r="B39" s="8" t="s">
        <v>34</v>
      </c>
      <c r="C39" s="9">
        <v>314.98</v>
      </c>
      <c r="D39" s="9">
        <v>61.77</v>
      </c>
      <c r="E39" s="9">
        <v>59.91</v>
      </c>
      <c r="F39" s="9">
        <v>59.51</v>
      </c>
      <c r="G39" s="9">
        <v>46.1</v>
      </c>
      <c r="J39" s="27">
        <v>330.25</v>
      </c>
    </row>
    <row r="40" spans="1:17">
      <c r="A40"/>
      <c r="B40" s="23" t="s">
        <v>66</v>
      </c>
      <c r="C40" s="12">
        <v>34627.300000000003</v>
      </c>
      <c r="D40" s="12">
        <v>30613.89</v>
      </c>
      <c r="E40" s="12">
        <v>33380.22</v>
      </c>
      <c r="F40" s="12">
        <v>33669.31</v>
      </c>
      <c r="G40" s="12">
        <v>34920.69</v>
      </c>
    </row>
  </sheetData>
  <mergeCells count="5">
    <mergeCell ref="B35:C35"/>
    <mergeCell ref="C3:G3"/>
    <mergeCell ref="B5:C5"/>
    <mergeCell ref="B12:C12"/>
    <mergeCell ref="M32:Q32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1"/>
  <sheetViews>
    <sheetView topLeftCell="A4" workbookViewId="0">
      <selection activeCell="K14" sqref="K14"/>
    </sheetView>
  </sheetViews>
  <sheetFormatPr baseColWidth="10" defaultColWidth="8.83203125" defaultRowHeight="14" x14ac:dyDescent="0"/>
  <cols>
    <col min="2" max="2" width="24" style="13" customWidth="1"/>
    <col min="3" max="6" width="8.83203125" style="13"/>
    <col min="7" max="7" width="8.83203125" style="13" bestFit="1" customWidth="1"/>
    <col min="10" max="10" width="13.1640625" customWidth="1"/>
    <col min="12" max="12" width="14.1640625" customWidth="1"/>
  </cols>
  <sheetData>
    <row r="2" spans="2:15">
      <c r="B2" s="14"/>
      <c r="F2" s="14"/>
      <c r="G2" s="14"/>
    </row>
    <row r="3" spans="2:15" ht="15" customHeight="1">
      <c r="B3" s="5" t="s">
        <v>35</v>
      </c>
      <c r="C3" s="31" t="s">
        <v>1</v>
      </c>
      <c r="D3" s="32"/>
      <c r="E3" s="32"/>
      <c r="F3" s="32"/>
      <c r="G3" s="33"/>
    </row>
    <row r="4" spans="2:15">
      <c r="B4" s="6"/>
      <c r="C4" s="17" t="s">
        <v>79</v>
      </c>
      <c r="D4" s="17" t="s">
        <v>78</v>
      </c>
      <c r="E4" s="17" t="s">
        <v>80</v>
      </c>
      <c r="F4" s="17" t="s">
        <v>81</v>
      </c>
      <c r="G4" s="17" t="s">
        <v>82</v>
      </c>
    </row>
    <row r="5" spans="2:15">
      <c r="B5" s="31"/>
      <c r="C5" s="32"/>
      <c r="D5" s="32"/>
      <c r="E5" s="32"/>
      <c r="F5" s="32"/>
      <c r="G5" s="33"/>
    </row>
    <row r="6" spans="2:15">
      <c r="B6" s="29" t="s">
        <v>36</v>
      </c>
      <c r="C6" s="30"/>
      <c r="D6" s="7"/>
      <c r="E6" s="7"/>
      <c r="F6" s="7"/>
      <c r="G6" s="10"/>
    </row>
    <row r="7" spans="2:15">
      <c r="B7" s="8" t="s">
        <v>37</v>
      </c>
      <c r="C7" s="9">
        <v>637.71</v>
      </c>
      <c r="D7" s="9">
        <v>634.75</v>
      </c>
      <c r="E7" s="9">
        <v>638.07000000000005</v>
      </c>
      <c r="F7" s="9">
        <v>643.78</v>
      </c>
      <c r="G7" s="9">
        <v>643.78</v>
      </c>
    </row>
    <row r="8" spans="2:15">
      <c r="B8" s="8" t="s">
        <v>38</v>
      </c>
      <c r="C8" s="9">
        <v>637.71</v>
      </c>
      <c r="D8" s="9">
        <v>634.75</v>
      </c>
      <c r="E8" s="9">
        <v>638.07000000000005</v>
      </c>
      <c r="F8" s="9">
        <v>643.78</v>
      </c>
      <c r="G8" s="9">
        <v>643.78</v>
      </c>
    </row>
    <row r="9" spans="2:15">
      <c r="B9" s="8" t="s">
        <v>39</v>
      </c>
      <c r="C9" s="9">
        <v>0</v>
      </c>
      <c r="D9" s="9">
        <v>0</v>
      </c>
      <c r="E9" s="9">
        <v>0</v>
      </c>
      <c r="F9" s="9">
        <v>0</v>
      </c>
      <c r="G9" s="9">
        <v>0</v>
      </c>
    </row>
    <row r="10" spans="2:15">
      <c r="B10" s="8" t="s">
        <v>40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</row>
    <row r="11" spans="2:15">
      <c r="B11" s="8" t="s">
        <v>41</v>
      </c>
      <c r="C11" s="11">
        <v>19351.400000000001</v>
      </c>
      <c r="D11" s="11">
        <v>18967.509999999998</v>
      </c>
      <c r="E11" s="11">
        <v>18473.46</v>
      </c>
      <c r="F11" s="11">
        <v>18510</v>
      </c>
      <c r="G11" s="11">
        <v>14195.94</v>
      </c>
      <c r="K11">
        <v>2011</v>
      </c>
      <c r="L11">
        <v>2012</v>
      </c>
      <c r="M11">
        <v>2013</v>
      </c>
      <c r="N11">
        <v>2014</v>
      </c>
      <c r="O11">
        <v>2015</v>
      </c>
    </row>
    <row r="12" spans="2:15">
      <c r="B12" s="6" t="s">
        <v>42</v>
      </c>
      <c r="C12" s="12">
        <v>19989.11</v>
      </c>
      <c r="D12" s="12">
        <v>19602.259999999998</v>
      </c>
      <c r="E12" s="12">
        <v>19111.53</v>
      </c>
      <c r="F12" s="12">
        <v>19153.78</v>
      </c>
      <c r="G12" s="12">
        <v>14839.72</v>
      </c>
      <c r="J12" t="s">
        <v>84</v>
      </c>
    </row>
    <row r="13" spans="2:15">
      <c r="B13" s="8" t="s">
        <v>43</v>
      </c>
      <c r="C13" s="11">
        <v>7708.52</v>
      </c>
      <c r="D13" s="11">
        <v>6915.77</v>
      </c>
      <c r="E13" s="11">
        <v>5877.72</v>
      </c>
      <c r="F13" s="11">
        <v>4450.01</v>
      </c>
      <c r="G13" s="11">
        <v>4803.26</v>
      </c>
      <c r="J13" t="s">
        <v>85</v>
      </c>
      <c r="K13">
        <f>(C17/C12)</f>
        <v>9.0640353672574711E-2</v>
      </c>
      <c r="L13">
        <f t="shared" ref="L13:O13" si="0">(D17/D12)</f>
        <v>6.3371774479065168E-2</v>
      </c>
      <c r="M13">
        <f t="shared" si="0"/>
        <v>1.5792037581501848E-2</v>
      </c>
      <c r="N13">
        <f t="shared" si="0"/>
        <v>1.7464959919138677E-2</v>
      </c>
      <c r="O13">
        <f t="shared" si="0"/>
        <v>-0.31934227869528536</v>
      </c>
    </row>
    <row r="14" spans="2:15">
      <c r="B14" s="8" t="s">
        <v>44</v>
      </c>
      <c r="C14" s="11">
        <v>6929.67</v>
      </c>
      <c r="D14" s="11">
        <v>4095.86</v>
      </c>
      <c r="E14" s="11">
        <v>8390.9699999999993</v>
      </c>
      <c r="F14" s="11">
        <v>10065.52</v>
      </c>
      <c r="G14" s="11">
        <v>15277.71</v>
      </c>
      <c r="J14" t="s">
        <v>86</v>
      </c>
    </row>
    <row r="15" spans="2:15">
      <c r="B15" s="19" t="s">
        <v>45</v>
      </c>
      <c r="C15" s="12">
        <v>14638.19</v>
      </c>
      <c r="D15" s="12">
        <v>11011.63</v>
      </c>
      <c r="E15" s="12">
        <v>14268.69</v>
      </c>
      <c r="F15" s="12">
        <v>14515.53</v>
      </c>
      <c r="G15" s="12">
        <v>20080.97</v>
      </c>
      <c r="J15" t="s">
        <v>87</v>
      </c>
    </row>
    <row r="16" spans="2:15">
      <c r="B16" s="6" t="s">
        <v>46</v>
      </c>
      <c r="C16" s="12">
        <v>34627.300000000003</v>
      </c>
      <c r="D16" s="12">
        <v>30613.89</v>
      </c>
      <c r="E16" s="12">
        <v>33380.22</v>
      </c>
      <c r="F16" s="12">
        <v>33669.31</v>
      </c>
      <c r="G16" s="12">
        <v>34920.69</v>
      </c>
    </row>
    <row r="17" spans="2:17">
      <c r="B17" s="6"/>
      <c r="C17" s="12">
        <v>1811.82</v>
      </c>
      <c r="D17" s="12">
        <v>1242.23</v>
      </c>
      <c r="E17" s="7">
        <v>301.81</v>
      </c>
      <c r="F17" s="7">
        <v>334.52</v>
      </c>
      <c r="G17" s="12">
        <v>-4738.95</v>
      </c>
    </row>
    <row r="18" spans="2:17">
      <c r="B18" s="29" t="s">
        <v>47</v>
      </c>
      <c r="C18" s="30"/>
      <c r="D18" s="7"/>
      <c r="E18" s="7"/>
      <c r="F18" s="7"/>
      <c r="G18" s="10"/>
    </row>
    <row r="19" spans="2:17">
      <c r="B19" s="8" t="s">
        <v>48</v>
      </c>
      <c r="C19" s="11">
        <v>21002.78</v>
      </c>
      <c r="D19" s="11">
        <v>23676.46</v>
      </c>
      <c r="E19" s="11">
        <v>25190.73</v>
      </c>
      <c r="F19" s="11">
        <v>26130.82</v>
      </c>
      <c r="G19" s="11">
        <v>27973.79</v>
      </c>
    </row>
    <row r="20" spans="2:17">
      <c r="B20" s="8" t="s">
        <v>49</v>
      </c>
      <c r="C20" s="9">
        <v>24.19</v>
      </c>
      <c r="D20" s="9">
        <v>23.75</v>
      </c>
      <c r="E20" s="9">
        <v>23.31</v>
      </c>
      <c r="F20" s="9">
        <v>22.87</v>
      </c>
      <c r="G20" s="9">
        <v>22.87</v>
      </c>
    </row>
    <row r="21" spans="2:17">
      <c r="B21" s="8" t="s">
        <v>50</v>
      </c>
      <c r="C21" s="11">
        <v>7585.71</v>
      </c>
      <c r="D21" s="11">
        <v>8656.94</v>
      </c>
      <c r="E21" s="11">
        <v>9734.99</v>
      </c>
      <c r="F21" s="11">
        <v>10890.25</v>
      </c>
      <c r="G21" s="11">
        <v>12190.56</v>
      </c>
    </row>
    <row r="22" spans="2:17">
      <c r="B22" s="6" t="s">
        <v>51</v>
      </c>
      <c r="C22" s="12">
        <v>13392.88</v>
      </c>
      <c r="D22" s="12">
        <v>14995.77</v>
      </c>
      <c r="E22" s="12">
        <v>15432.43</v>
      </c>
      <c r="F22" s="12">
        <v>15217.7</v>
      </c>
      <c r="G22" s="12">
        <v>15760.36</v>
      </c>
    </row>
    <row r="23" spans="2:17">
      <c r="B23" s="8" t="s">
        <v>52</v>
      </c>
      <c r="C23" s="11">
        <v>3799.03</v>
      </c>
      <c r="D23" s="11">
        <v>4036.67</v>
      </c>
      <c r="E23" s="11">
        <v>4752.8</v>
      </c>
      <c r="F23" s="11">
        <v>6355.07</v>
      </c>
      <c r="G23" s="11">
        <v>6040.79</v>
      </c>
    </row>
    <row r="24" spans="2:17">
      <c r="B24" s="6" t="s">
        <v>53</v>
      </c>
      <c r="C24" s="12">
        <v>22624.21</v>
      </c>
      <c r="D24" s="12">
        <v>20493.55</v>
      </c>
      <c r="E24" s="12">
        <v>19934.39</v>
      </c>
      <c r="F24" s="12">
        <v>18458.419999999998</v>
      </c>
      <c r="G24" s="12">
        <v>16987.169999999998</v>
      </c>
    </row>
    <row r="25" spans="2:17">
      <c r="B25" s="8" t="s">
        <v>54</v>
      </c>
      <c r="C25" s="11">
        <v>3891.39</v>
      </c>
      <c r="D25" s="11">
        <v>4588.2299999999996</v>
      </c>
      <c r="E25" s="11">
        <v>4455.03</v>
      </c>
      <c r="F25" s="11">
        <v>3862.53</v>
      </c>
      <c r="G25" s="11">
        <v>4802.08</v>
      </c>
    </row>
    <row r="26" spans="2:17">
      <c r="B26" s="8" t="s">
        <v>55</v>
      </c>
      <c r="C26" s="11">
        <v>2602.88</v>
      </c>
      <c r="D26" s="11">
        <v>2708.32</v>
      </c>
      <c r="E26" s="11">
        <v>1818.04</v>
      </c>
      <c r="F26" s="11">
        <v>1216.7</v>
      </c>
      <c r="G26" s="11">
        <v>1114.48</v>
      </c>
    </row>
    <row r="27" spans="2:17">
      <c r="B27" s="8" t="s">
        <v>56</v>
      </c>
      <c r="C27" s="11">
        <v>2428.92</v>
      </c>
      <c r="D27" s="11">
        <v>1840.96</v>
      </c>
      <c r="E27" s="9">
        <v>462.86</v>
      </c>
      <c r="F27" s="9">
        <v>226.15</v>
      </c>
      <c r="G27" s="9">
        <v>944.75</v>
      </c>
    </row>
    <row r="28" spans="2:17">
      <c r="B28" s="8" t="s">
        <v>57</v>
      </c>
      <c r="C28" s="11">
        <v>8923.19</v>
      </c>
      <c r="D28" s="11">
        <v>9137.51</v>
      </c>
      <c r="E28" s="11">
        <v>6735.93</v>
      </c>
      <c r="F28" s="11">
        <v>5305.38</v>
      </c>
      <c r="G28" s="11">
        <v>6861.31</v>
      </c>
      <c r="J28" t="s">
        <v>83</v>
      </c>
    </row>
    <row r="29" spans="2:17">
      <c r="B29" s="8" t="s">
        <v>58</v>
      </c>
      <c r="C29" s="11">
        <v>5426.95</v>
      </c>
      <c r="D29" s="11">
        <v>5832.03</v>
      </c>
      <c r="E29" s="11">
        <v>5305.91</v>
      </c>
      <c r="F29" s="11">
        <v>4374.9799999999996</v>
      </c>
      <c r="G29" s="11">
        <v>4270.67</v>
      </c>
    </row>
    <row r="30" spans="2:17">
      <c r="B30" s="8" t="s">
        <v>59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M30">
        <v>2011</v>
      </c>
      <c r="N30">
        <v>2012</v>
      </c>
      <c r="O30">
        <v>2013</v>
      </c>
      <c r="P30">
        <v>2014</v>
      </c>
      <c r="Q30">
        <v>2015</v>
      </c>
    </row>
    <row r="31" spans="2:17">
      <c r="B31" s="8" t="s">
        <v>60</v>
      </c>
      <c r="C31" s="11">
        <v>14350.14</v>
      </c>
      <c r="D31" s="11">
        <v>14969.54</v>
      </c>
      <c r="E31" s="11">
        <v>12041.84</v>
      </c>
      <c r="F31" s="11">
        <v>9680.36</v>
      </c>
      <c r="G31" s="11">
        <v>11131.98</v>
      </c>
    </row>
    <row r="32" spans="2:17">
      <c r="B32" s="8" t="s">
        <v>61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L32" s="26" t="s">
        <v>89</v>
      </c>
      <c r="M32">
        <f>(C36/C33)</f>
        <v>-0.31888322471015895</v>
      </c>
      <c r="N32">
        <f t="shared" ref="N32:Q32" si="1">(D36/D33)</f>
        <v>-0.43943489464429941</v>
      </c>
      <c r="O32">
        <f t="shared" si="1"/>
        <v>-0.40646616169505445</v>
      </c>
      <c r="P32">
        <f t="shared" si="1"/>
        <v>-0.47711249252857146</v>
      </c>
      <c r="Q32">
        <f t="shared" si="1"/>
        <v>-0.31489383529020959</v>
      </c>
    </row>
    <row r="33" spans="2:17">
      <c r="B33" s="25" t="s">
        <v>62</v>
      </c>
      <c r="C33" s="11">
        <v>16271.85</v>
      </c>
      <c r="D33" s="11">
        <v>20280.82</v>
      </c>
      <c r="E33" s="11">
        <v>16580.47</v>
      </c>
      <c r="F33" s="11">
        <v>13334.13</v>
      </c>
      <c r="G33" s="11">
        <v>12282.33</v>
      </c>
    </row>
    <row r="34" spans="2:17">
      <c r="B34" s="8" t="s">
        <v>63</v>
      </c>
      <c r="C34" s="11">
        <v>3267.11</v>
      </c>
      <c r="D34" s="11">
        <v>3600.82</v>
      </c>
      <c r="E34" s="11">
        <v>2200.77</v>
      </c>
      <c r="F34" s="11">
        <v>2708.11</v>
      </c>
      <c r="G34" s="11">
        <v>2717.28</v>
      </c>
      <c r="L34" t="s">
        <v>90</v>
      </c>
      <c r="M34" t="s">
        <v>91</v>
      </c>
      <c r="N34" t="s">
        <v>91</v>
      </c>
      <c r="O34" t="s">
        <v>91</v>
      </c>
      <c r="P34" t="s">
        <v>91</v>
      </c>
      <c r="Q34" t="s">
        <v>91</v>
      </c>
    </row>
    <row r="35" spans="2:17">
      <c r="B35" s="8" t="s">
        <v>64</v>
      </c>
      <c r="C35" s="11">
        <v>19538.96</v>
      </c>
      <c r="D35" s="11">
        <v>23881.64</v>
      </c>
      <c r="E35" s="11">
        <v>18781.240000000002</v>
      </c>
      <c r="F35" s="11">
        <v>16042.24</v>
      </c>
      <c r="G35" s="11">
        <v>14999.61</v>
      </c>
    </row>
    <row r="36" spans="2:17">
      <c r="B36" s="18" t="s">
        <v>65</v>
      </c>
      <c r="C36" s="12">
        <v>-5188.82</v>
      </c>
      <c r="D36" s="12">
        <v>-8912.1</v>
      </c>
      <c r="E36" s="12">
        <v>-6739.4</v>
      </c>
      <c r="F36" s="12">
        <v>-6361.88</v>
      </c>
      <c r="G36" s="12">
        <v>-3867.63</v>
      </c>
    </row>
    <row r="37" spans="2:17">
      <c r="B37" s="8" t="s">
        <v>15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</row>
    <row r="38" spans="2:17">
      <c r="B38" s="23" t="s">
        <v>66</v>
      </c>
      <c r="C38" s="12">
        <v>34627.300000000003</v>
      </c>
      <c r="D38" s="12">
        <v>30613.89</v>
      </c>
      <c r="E38" s="12">
        <v>33380.22</v>
      </c>
      <c r="F38" s="12">
        <v>33669.31</v>
      </c>
      <c r="G38" s="12">
        <v>34920.69</v>
      </c>
    </row>
    <row r="39" spans="2:17">
      <c r="B39" s="35"/>
      <c r="C39" s="36"/>
      <c r="D39" s="36"/>
      <c r="E39" s="36"/>
      <c r="F39" s="36"/>
      <c r="G39" s="37"/>
    </row>
    <row r="40" spans="2:17">
      <c r="B40" s="8" t="s">
        <v>67</v>
      </c>
      <c r="C40" s="11">
        <v>19084.080000000002</v>
      </c>
      <c r="D40" s="11">
        <v>15413.62</v>
      </c>
      <c r="E40" s="11">
        <v>15090.21</v>
      </c>
      <c r="F40" s="11">
        <v>13036.73</v>
      </c>
      <c r="G40" s="11">
        <v>9882.65</v>
      </c>
    </row>
    <row r="41" spans="2:17">
      <c r="B41" s="8" t="s">
        <v>34</v>
      </c>
      <c r="C41" s="9">
        <v>314.98</v>
      </c>
      <c r="D41" s="9">
        <v>61.77</v>
      </c>
      <c r="E41" s="9">
        <v>59.91</v>
      </c>
      <c r="F41" s="9">
        <v>59.51</v>
      </c>
      <c r="G41" s="9">
        <v>46.1</v>
      </c>
    </row>
  </sheetData>
  <mergeCells count="5">
    <mergeCell ref="C3:G3"/>
    <mergeCell ref="B5:G5"/>
    <mergeCell ref="B39:G39"/>
    <mergeCell ref="B6:C6"/>
    <mergeCell ref="B18:C18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B43" sqref="B43"/>
    </sheetView>
  </sheetViews>
  <sheetFormatPr baseColWidth="10" defaultColWidth="8.83203125" defaultRowHeight="14" x14ac:dyDescent="0"/>
  <cols>
    <col min="2" max="2" width="30.83203125" style="13" customWidth="1"/>
    <col min="3" max="7" width="8.83203125" style="13"/>
  </cols>
  <sheetData>
    <row r="2" spans="2:7">
      <c r="B2" s="14"/>
      <c r="F2" s="14"/>
      <c r="G2" s="14"/>
    </row>
    <row r="3" spans="2:7" ht="15" customHeight="1">
      <c r="B3" s="5" t="s">
        <v>68</v>
      </c>
      <c r="C3" s="31" t="s">
        <v>1</v>
      </c>
      <c r="D3" s="32"/>
      <c r="E3" s="32"/>
      <c r="F3" s="32"/>
      <c r="G3" s="33"/>
    </row>
    <row r="4" spans="2:7">
      <c r="B4" s="6"/>
      <c r="C4" s="17" t="s">
        <v>79</v>
      </c>
      <c r="D4" s="17" t="s">
        <v>78</v>
      </c>
      <c r="E4" s="17" t="s">
        <v>80</v>
      </c>
      <c r="F4" s="17" t="s">
        <v>81</v>
      </c>
      <c r="G4" s="17" t="s">
        <v>82</v>
      </c>
    </row>
    <row r="5" spans="2:7">
      <c r="B5" s="31"/>
      <c r="C5" s="32"/>
      <c r="D5" s="32"/>
      <c r="E5" s="32"/>
      <c r="F5" s="32"/>
      <c r="G5" s="33"/>
    </row>
    <row r="6" spans="2:7">
      <c r="B6" s="6" t="s">
        <v>69</v>
      </c>
      <c r="C6" s="7">
        <v>1811.82</v>
      </c>
      <c r="D6" s="7">
        <v>1242.23</v>
      </c>
      <c r="E6" s="7">
        <v>301.81</v>
      </c>
      <c r="F6" s="7">
        <v>334.52</v>
      </c>
      <c r="G6" s="7">
        <v>-4738.95</v>
      </c>
    </row>
    <row r="7" spans="2:7">
      <c r="B7" s="8" t="s">
        <v>70</v>
      </c>
      <c r="C7" s="9">
        <v>1505.56</v>
      </c>
      <c r="D7" s="9">
        <v>3653.59</v>
      </c>
      <c r="E7" s="9">
        <v>2258.44</v>
      </c>
      <c r="F7" s="9">
        <v>2463.46</v>
      </c>
      <c r="G7" s="9">
        <v>-2562.67</v>
      </c>
    </row>
    <row r="8" spans="2:7">
      <c r="B8" s="38" t="s">
        <v>71</v>
      </c>
      <c r="C8" s="40">
        <v>-2521.88</v>
      </c>
      <c r="D8" s="40">
        <v>144.72</v>
      </c>
      <c r="E8" s="40">
        <v>991.5</v>
      </c>
      <c r="F8" s="40">
        <v>2552.91</v>
      </c>
      <c r="G8" s="40">
        <v>601.74</v>
      </c>
    </row>
    <row r="9" spans="2:7">
      <c r="B9" s="39"/>
      <c r="C9" s="40"/>
      <c r="D9" s="40"/>
      <c r="E9" s="40"/>
      <c r="F9" s="40"/>
      <c r="G9" s="40"/>
    </row>
    <row r="10" spans="2:7">
      <c r="B10" s="8" t="s">
        <v>72</v>
      </c>
      <c r="C10" s="9">
        <v>1648.42</v>
      </c>
      <c r="D10" s="9">
        <v>-4235.59</v>
      </c>
      <c r="E10" s="9">
        <v>-4045.69</v>
      </c>
      <c r="F10" s="9">
        <v>-5033.8100000000004</v>
      </c>
      <c r="G10" s="9">
        <v>2631.53</v>
      </c>
    </row>
    <row r="11" spans="2:7" ht="22">
      <c r="B11" s="6" t="s">
        <v>73</v>
      </c>
      <c r="C11" s="7">
        <v>635.87</v>
      </c>
      <c r="D11" s="7">
        <v>-432.5</v>
      </c>
      <c r="E11" s="7">
        <v>-714.07</v>
      </c>
      <c r="F11" s="7">
        <v>-6.89</v>
      </c>
      <c r="G11" s="7">
        <v>663.27</v>
      </c>
    </row>
    <row r="12" spans="2:7">
      <c r="B12" s="8" t="s">
        <v>74</v>
      </c>
      <c r="C12" s="9">
        <v>716.27</v>
      </c>
      <c r="D12" s="9">
        <v>1352.14</v>
      </c>
      <c r="E12" s="9">
        <v>919.64</v>
      </c>
      <c r="F12" s="9">
        <v>205.57</v>
      </c>
      <c r="G12" s="9">
        <v>198.68</v>
      </c>
    </row>
    <row r="13" spans="2:7">
      <c r="B13" s="8" t="s">
        <v>75</v>
      </c>
      <c r="C13" s="9">
        <v>1352.14</v>
      </c>
      <c r="D13" s="9">
        <v>919.64</v>
      </c>
      <c r="E13" s="9">
        <v>205.57</v>
      </c>
      <c r="F13" s="9">
        <v>198.68</v>
      </c>
      <c r="G13" s="9">
        <v>861.95</v>
      </c>
    </row>
    <row r="16" spans="2:7">
      <c r="B16" s="13" t="s">
        <v>83</v>
      </c>
    </row>
  </sheetData>
  <mergeCells count="8">
    <mergeCell ref="C3:G3"/>
    <mergeCell ref="B5:G5"/>
    <mergeCell ref="B8:B9"/>
    <mergeCell ref="G8:G9"/>
    <mergeCell ref="F8:F9"/>
    <mergeCell ref="E8:E9"/>
    <mergeCell ref="D8:D9"/>
    <mergeCell ref="C8:C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Balance Sheet</vt:lpstr>
      <vt:lpstr>Cash Flow Statement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2016-01-10T11:28:46Z</dcterms:modified>
</cp:coreProperties>
</file>