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ter.tadros\giftsender-server\giftsender-api\src\main\resources\Giftango\"/>
    </mc:Choice>
  </mc:AlternateContent>
  <bookViews>
    <workbookView xWindow="0" yWindow="0" windowWidth="20430" windowHeight="8250"/>
  </bookViews>
  <sheets>
    <sheet name="Report-9599-all" sheetId="1" r:id="rId1"/>
  </sheets>
  <calcPr calcId="152511"/>
</workbook>
</file>

<file path=xl/calcChain.xml><?xml version="1.0" encoding="utf-8"?>
<calcChain xmlns="http://schemas.openxmlformats.org/spreadsheetml/2006/main">
  <c r="E2" i="1" l="1"/>
  <c r="F2" i="1"/>
  <c r="E3" i="1"/>
  <c r="F3" i="1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E31" i="1"/>
  <c r="F31" i="1"/>
  <c r="E32" i="1"/>
  <c r="F32" i="1"/>
  <c r="E33" i="1"/>
  <c r="F33" i="1"/>
  <c r="E34" i="1"/>
  <c r="F34" i="1"/>
  <c r="E35" i="1"/>
  <c r="F35" i="1"/>
  <c r="E36" i="1"/>
  <c r="F36" i="1"/>
  <c r="E37" i="1"/>
  <c r="F37" i="1"/>
  <c r="E38" i="1"/>
  <c r="F38" i="1"/>
  <c r="E39" i="1"/>
  <c r="F39" i="1"/>
  <c r="E40" i="1"/>
  <c r="F40" i="1"/>
  <c r="E41" i="1"/>
  <c r="F41" i="1"/>
  <c r="E42" i="1"/>
  <c r="F42" i="1"/>
  <c r="E43" i="1"/>
  <c r="F43" i="1"/>
  <c r="E44" i="1"/>
  <c r="F44" i="1"/>
  <c r="E45" i="1"/>
  <c r="F45" i="1"/>
  <c r="E46" i="1"/>
  <c r="F46" i="1"/>
  <c r="E47" i="1"/>
  <c r="F47" i="1"/>
  <c r="E48" i="1"/>
  <c r="F48" i="1"/>
  <c r="E49" i="1"/>
  <c r="F49" i="1"/>
  <c r="E50" i="1"/>
  <c r="F50" i="1"/>
  <c r="E51" i="1"/>
  <c r="F51" i="1"/>
  <c r="E52" i="1"/>
  <c r="F52" i="1"/>
  <c r="E53" i="1"/>
  <c r="F53" i="1"/>
  <c r="E54" i="1"/>
  <c r="F54" i="1"/>
  <c r="E55" i="1"/>
  <c r="F55" i="1"/>
  <c r="E56" i="1"/>
  <c r="F56" i="1"/>
  <c r="E57" i="1"/>
  <c r="F57" i="1"/>
  <c r="E58" i="1"/>
  <c r="F58" i="1"/>
  <c r="E59" i="1"/>
  <c r="F59" i="1"/>
  <c r="E60" i="1"/>
  <c r="F60" i="1"/>
  <c r="E61" i="1"/>
  <c r="F61" i="1"/>
  <c r="E62" i="1"/>
  <c r="F62" i="1"/>
  <c r="E63" i="1"/>
  <c r="F63" i="1"/>
  <c r="E64" i="1"/>
  <c r="F64" i="1"/>
  <c r="E65" i="1"/>
  <c r="F65" i="1"/>
  <c r="E66" i="1"/>
  <c r="F66" i="1"/>
  <c r="E67" i="1"/>
  <c r="F67" i="1"/>
  <c r="E68" i="1"/>
  <c r="F68" i="1"/>
  <c r="E69" i="1"/>
  <c r="F69" i="1"/>
  <c r="E70" i="1"/>
  <c r="F70" i="1"/>
  <c r="E71" i="1"/>
  <c r="F71" i="1"/>
  <c r="E72" i="1"/>
  <c r="F72" i="1"/>
  <c r="E73" i="1"/>
  <c r="F73" i="1"/>
  <c r="E74" i="1"/>
  <c r="F74" i="1"/>
  <c r="E75" i="1"/>
  <c r="F75" i="1"/>
  <c r="E76" i="1"/>
  <c r="F76" i="1"/>
  <c r="E77" i="1"/>
  <c r="F77" i="1"/>
  <c r="E78" i="1"/>
  <c r="F78" i="1"/>
  <c r="E79" i="1"/>
  <c r="F79" i="1"/>
  <c r="E80" i="1"/>
  <c r="F80" i="1"/>
  <c r="E81" i="1"/>
  <c r="F81" i="1"/>
  <c r="E82" i="1"/>
  <c r="F82" i="1"/>
  <c r="E83" i="1"/>
  <c r="F83" i="1"/>
  <c r="E84" i="1"/>
  <c r="F84" i="1"/>
  <c r="E85" i="1"/>
  <c r="F85" i="1"/>
  <c r="E86" i="1"/>
  <c r="F86" i="1"/>
  <c r="E87" i="1"/>
  <c r="F87" i="1"/>
  <c r="E88" i="1"/>
  <c r="F88" i="1"/>
  <c r="E89" i="1"/>
  <c r="F89" i="1"/>
  <c r="E90" i="1"/>
  <c r="F90" i="1"/>
  <c r="E91" i="1"/>
  <c r="F91" i="1"/>
  <c r="E92" i="1"/>
  <c r="F92" i="1"/>
  <c r="E93" i="1"/>
  <c r="F93" i="1"/>
  <c r="E94" i="1"/>
  <c r="F94" i="1"/>
  <c r="E95" i="1"/>
  <c r="F95" i="1"/>
  <c r="E96" i="1"/>
  <c r="F96" i="1"/>
  <c r="E97" i="1"/>
  <c r="F97" i="1"/>
  <c r="E98" i="1"/>
  <c r="F98" i="1"/>
  <c r="E99" i="1"/>
  <c r="F99" i="1"/>
  <c r="E100" i="1"/>
  <c r="F100" i="1"/>
  <c r="E101" i="1"/>
  <c r="F101" i="1"/>
  <c r="E102" i="1"/>
  <c r="F102" i="1"/>
  <c r="E103" i="1"/>
  <c r="F103" i="1"/>
  <c r="E104" i="1"/>
  <c r="F104" i="1"/>
  <c r="E105" i="1"/>
  <c r="F105" i="1"/>
  <c r="E106" i="1"/>
  <c r="F106" i="1"/>
  <c r="E107" i="1"/>
  <c r="F107" i="1"/>
  <c r="E108" i="1"/>
  <c r="F108" i="1"/>
  <c r="E109" i="1"/>
  <c r="F109" i="1"/>
  <c r="E110" i="1"/>
  <c r="F110" i="1"/>
  <c r="E111" i="1"/>
  <c r="F111" i="1"/>
  <c r="E112" i="1"/>
  <c r="F112" i="1"/>
  <c r="E113" i="1"/>
  <c r="F113" i="1"/>
  <c r="E114" i="1"/>
  <c r="F114" i="1"/>
  <c r="E115" i="1"/>
  <c r="F115" i="1"/>
  <c r="E116" i="1"/>
  <c r="F116" i="1"/>
  <c r="E117" i="1"/>
  <c r="F117" i="1"/>
  <c r="E118" i="1"/>
  <c r="F118" i="1"/>
  <c r="E119" i="1"/>
  <c r="F119" i="1"/>
  <c r="E120" i="1"/>
  <c r="F120" i="1"/>
  <c r="E121" i="1"/>
  <c r="F121" i="1"/>
  <c r="E122" i="1"/>
  <c r="F122" i="1"/>
  <c r="E123" i="1"/>
  <c r="F123" i="1"/>
  <c r="E124" i="1"/>
  <c r="F124" i="1"/>
  <c r="E125" i="1"/>
  <c r="F125" i="1"/>
  <c r="E126" i="1"/>
  <c r="F126" i="1"/>
  <c r="E127" i="1"/>
  <c r="F127" i="1"/>
</calcChain>
</file>

<file path=xl/sharedStrings.xml><?xml version="1.0" encoding="utf-8"?>
<sst xmlns="http://schemas.openxmlformats.org/spreadsheetml/2006/main" count="258" uniqueCount="258">
  <si>
    <t>Merchant name</t>
  </si>
  <si>
    <t>BUN</t>
  </si>
  <si>
    <t>SolutionID</t>
  </si>
  <si>
    <t>Security Token</t>
  </si>
  <si>
    <t>Desktop Sample Link</t>
  </si>
  <si>
    <t>Mobile Sample Link</t>
  </si>
  <si>
    <t>Think Design Media</t>
  </si>
  <si>
    <t>IdL6MpOV2JvDGcJ1dVUrAcdR1f+DRVffn9YJy2gw6lQ3v9n3QBFoV11ga5I0hUr3</t>
  </si>
  <si>
    <t>American Eagle Outfitters</t>
  </si>
  <si>
    <t>3mOKZxgi69Kjp4VxhB54k3mV82SHYqg/hZ+z6SQUXbKFuHZM+d0HpACFsYy2xX+L</t>
  </si>
  <si>
    <t>REI</t>
  </si>
  <si>
    <t>J6COieyTdiHi+PkZv5KO1IictbhEsK8ItUaXIS4Gx5YELfwiYV3hljpgXf3WuF1W</t>
  </si>
  <si>
    <t>SpaFinder [USA]</t>
  </si>
  <si>
    <t>vwt77BMCZYpPT/NRUpSfH+G2wT4s0l/ezR9BEMaw5SGcL8R0OalucfgVlhQ2yFH8</t>
  </si>
  <si>
    <t>Lowe's</t>
  </si>
  <si>
    <t>KKHFQvkA7q46ndPfUtqc/02uKvTEdB9zltIBUi41VXDxbJoLloRbVvIuZPnqty+g</t>
  </si>
  <si>
    <t>Sears</t>
  </si>
  <si>
    <t>UgjsoVWn0sJkaFeSipjsduLRrricAOZ3dwU0g2hAoATbgkg3JRr2muLhjDkVDYHr</t>
  </si>
  <si>
    <t>Direct Connect Test</t>
  </si>
  <si>
    <t>dJoRSAVxazbXyluu7AorEl/G9RWcliRBs3pJ/Rf5pbYSf77IXAOPyu3Pt2U9Its3</t>
  </si>
  <si>
    <t>Magazine Gold Card</t>
  </si>
  <si>
    <t>TamLqltUahLNnMW6O4dEYhJU3PCNgTFgxUaZFwHrNNRj89CI9wf0Tz2iTIabfstU</t>
  </si>
  <si>
    <t>1-800Flowers.com</t>
  </si>
  <si>
    <t>pz4EMmttRaEGl9geVMfGJAKebDi6oMweQQznzkmTCi1i4H7sSIb1VWlV9lCbsjU4</t>
  </si>
  <si>
    <t>1-800-PetSupplies</t>
  </si>
  <si>
    <t>Qb/mgzAgGRmD/NRSiVABLGrRKxsuQO5EuYNfKlh8i0JGSufLf9p3c2cG9uw+8Eyg</t>
  </si>
  <si>
    <t>aerie</t>
  </si>
  <si>
    <t>YdhjourD09s5QYmT9lWlfVymz7bMrO7SP/10HtWI5IFsnJOuHeLZMEbuuqigXjuJ</t>
  </si>
  <si>
    <t>Aeropostale</t>
  </si>
  <si>
    <t>we7T5Qq0/KoAtCrTuaZwyHXLxba89IVydU6JHCC6+bHg0N008SFfY9F8YXGTmIpN</t>
  </si>
  <si>
    <t>Amazon [USA]</t>
  </si>
  <si>
    <t>dR+fDgFW3L4/meq0laD1Sq/I1nON3OkZhmzQXUU7/pUt3/kjiDLFjb4fAFdgJWsp</t>
  </si>
  <si>
    <t>American Airlines</t>
  </si>
  <si>
    <t>8PfwdkOcLLorFqstr8NjROlF4JJy1Z9Xmm+T3YvBSzQPHbXUjiUrN2ti+BbGIgzw</t>
  </si>
  <si>
    <t>Athleta</t>
  </si>
  <si>
    <t>ihYtHmTHCuHmnU11c9xKk9PZZB2iVVO9TltH+QMhUJx1HBk3RqYenni1Nuvb+a8c</t>
  </si>
  <si>
    <t>Babies"R"Us</t>
  </si>
  <si>
    <t>tpO8PtttL4QN14Qv1dx7HH1KBt84mgU7ce3+sxcmPzF3wOdPFVgA8BJbRobvEXJS</t>
  </si>
  <si>
    <t>Banana Republic</t>
  </si>
  <si>
    <t>1b5jfkNgYbiFJi4iiLoQvkHRX/lgD82jfFi3aqtgE8cdbUX3yPAFyw==</t>
  </si>
  <si>
    <t>Barewalls.com</t>
  </si>
  <si>
    <t>yRY3Ija+PzGoL8RiDzWiTq1NmMme2wLIskcHsBV7slL8pjRoXOOLswPVdstaiaSC</t>
  </si>
  <si>
    <t>Barnes &amp; Noble</t>
  </si>
  <si>
    <t>VtiqNyvxXiEzWiwkJCltVHZx2ANxYcwkbejT+Se2C4ISM3aOGB58ypbffDQJE/Zy</t>
  </si>
  <si>
    <t>Bass Pro Shops</t>
  </si>
  <si>
    <t>s3W6GuA85k3u+Bhr7cEQVv8n7Cq2mcf+8s6pfqbniNJattSMdD0sBj4kPc8CPyVa</t>
  </si>
  <si>
    <t>Bath &amp; Body Works</t>
  </si>
  <si>
    <t>8Z6gkWGWLHYjctXQ4jcvchDzp7YZNkoJ5qaKVlyafb258rrCDoppsLRjKdnWZaHP</t>
  </si>
  <si>
    <t xml:space="preserve">BedandBreakfast.com </t>
  </si>
  <si>
    <t>X/OhjOQ8lto38RgWJ/4EyNPLiHVzrkGOMfBw+5hg5gTK6LGH/4WkCQ==</t>
  </si>
  <si>
    <t>Boscov's</t>
  </si>
  <si>
    <t>KX2PgxhECg3Z6mc8JioaBYGWJ63pNn451aNuj+jhOxvmKciY6evT3Qc5lA+azcJ3</t>
  </si>
  <si>
    <t>Brinker 4-Choice Gift Card</t>
  </si>
  <si>
    <t>Y+xBvIX2ecG0sGH5MkaMOuRwamtAJ+kMObwVNi1HOM01gJ4TwoULey1kexo9b50d</t>
  </si>
  <si>
    <t>Buca di Beppo</t>
  </si>
  <si>
    <t>R2sUsCMnjIqaqLBA6Tg/Tq1QmJKvj5zgXvEJZWNT7MK2yq5ZDXG8o/j2S4aV3h4T</t>
  </si>
  <si>
    <t>Build-A-Bear WorkshopÂ®</t>
  </si>
  <si>
    <t>dC8evrwexPr9CmyRedRBd9xqT/oNl0Du03LsGvyt/jqXl4TrEs+t2YGd6UBnXKpR</t>
  </si>
  <si>
    <t>Cabela's</t>
  </si>
  <si>
    <t>fKJ6SasLqlWQ4W+Puw0qiOZCosFAnjDgljHFhsCn7l+8eI4voXMIbWb3ie7nJXGF</t>
  </si>
  <si>
    <t>Callaway</t>
  </si>
  <si>
    <t>TSriRTIdsj8rAWYG4KeJxgD5LX+YVD6N/N6xcRbU4iDrlMX267iyouQ7wkg3YHtR</t>
  </si>
  <si>
    <t>Celebrity Cruises</t>
  </si>
  <si>
    <t>wEG6mpwtDK2haIXov2k5uyKmliqabxI1R7KPcggM3r/bdDAP7BiczdCRFU/Ba+no</t>
  </si>
  <si>
    <t>Champs Sports</t>
  </si>
  <si>
    <t>pGk0pMLs5MGZCJE9LKmIXfBqT2nPGnmJi8mX9wJLwFW5dBiEGJxe8VbrN7NmMl7Z</t>
  </si>
  <si>
    <t>CharityChoice</t>
  </si>
  <si>
    <t>i6NvZdoho1jfCHSUdLmoFSTJiumloWMhbol0hgTFG3/vfvuMfPYXhDxjum2wgoe5</t>
  </si>
  <si>
    <t>The Children's Place</t>
  </si>
  <si>
    <t>v5Vd54aZ7AUPCuXINIsiRXQ3VhzaaUJDI523TKoTRJXUXrZpdNkbV7ZrCGr42x8c</t>
  </si>
  <si>
    <t>Chiliâ€™sÂ® Grill &amp; Bar</t>
  </si>
  <si>
    <t>uaUVBDglykOb4hZ45S7uHSnPTaM5viQyp5lnyJIuXpkj15rzRcegpf7wbqHqVQKL</t>
  </si>
  <si>
    <t>Columbia</t>
  </si>
  <si>
    <t>tAUi9/cHj4IkRCPAKK47seIjXZfrK71EfRg+OCh32wKjF1I0LFRNyBQBsr9eNtvk</t>
  </si>
  <si>
    <t>The Container Store</t>
  </si>
  <si>
    <t>sLhl/xE9ArMwZ4pC/7ksmbBd1FaxnX9koVwbBywLjClHESXtmlLwn/1tXXeuGa1U</t>
  </si>
  <si>
    <t>Cooking.com</t>
  </si>
  <si>
    <t>B3v1NW75YqvoXF1vz6xAl2BDmHNrxA3k1ckBTsVTiddeBD/i2FAx3SaWCQYZMjcF</t>
  </si>
  <si>
    <t>Crutchfield</t>
  </si>
  <si>
    <t>AdnpXtISyl8s6rQo6ThvQ1Cm9qu5EwzKAQWaTDvy9gZiFkNtkOX1RPwo/la0eh//</t>
  </si>
  <si>
    <t>CVS Pharmacy</t>
  </si>
  <si>
    <t>a170gP9oliMgeUB1eHV+h3SlUhdMiW/tGXiZbRI0BattbnzQEPKedIb3P7wPyo+s</t>
  </si>
  <si>
    <t>Dell</t>
  </si>
  <si>
    <t>nbFBWJ6sKbO1FDg+dNWR5bwaBzBk7x0VRhBcpR+kWJg7My0TXLdF9CAjNDVgeNGY</t>
  </si>
  <si>
    <t>Go Play Golf [formerly Fairway Rewards]</t>
  </si>
  <si>
    <t>wMMxjfv6MolYO19AF5cJuM8m8NtIYJOmDC9jGwnsn9hG6gvaNGhr1BCi3nI0PSxf</t>
  </si>
  <si>
    <t>Fanatics</t>
  </si>
  <si>
    <t>njaEJaa42VLoYw/wxDlr2hF4WkIjRjYdolP1NWFJjfuw2z/Ii6l9IYVuNqFPuT/f</t>
  </si>
  <si>
    <t>Fandango</t>
  </si>
  <si>
    <t>PDGOF8drldva9V/Ua43yzqooCmio2PT1Y+hOipQYrRf1iNorcGpc9mF9cvHnGaSE</t>
  </si>
  <si>
    <t>Foot Locker</t>
  </si>
  <si>
    <t>YHCCgh48rDoJD6JUtfJb8zbvmxKsk8KjylOGRZZp3rBXsbsZPsBPXmbRwgxee4cy</t>
  </si>
  <si>
    <t>Fragrancenet.com</t>
  </si>
  <si>
    <t>RytQ3GH+ycIlKLNUeB36fXd9kwygPbQ4+V1AofIv06bFj8bu0KCwsmVzN8TJhp6y</t>
  </si>
  <si>
    <t>FTD.com</t>
  </si>
  <si>
    <t>bAluDN9M/qgfLCniFFRggWY5dtJN0Gnbgwdy0ZfiKv1D503D4sL+YiNMDD1GEDqt</t>
  </si>
  <si>
    <t>GAP</t>
  </si>
  <si>
    <t>mvlGlTso1tg9g2CA0tbuP4PMeF/vauSusiEtK3+JeiYERGgld9hXsZwjwpmgKmYc</t>
  </si>
  <si>
    <t>Golfsmith</t>
  </si>
  <si>
    <t>Aou9oCQnxOwZFj3UaMVEhy2FH56/GyyLTzeDZ9sPDHjVy45HwkIdM2VBNZ+T0vko</t>
  </si>
  <si>
    <t>Great American Days</t>
  </si>
  <si>
    <t>jsNjYY5iBf44Q7tzt9a0bPd4NN3j63OoGo9cmjzxBFC/WGbANXtEVmqoR3CaHp5A</t>
  </si>
  <si>
    <t>GROUPON</t>
  </si>
  <si>
    <t>/XN88AQHEHxqpBbSFPdgSRTqDekhCNJAwplPb1RbIm057rU97OztBPVSLEIjG1Ft</t>
  </si>
  <si>
    <t>Hollywood Movie Money</t>
  </si>
  <si>
    <t>HA4mKEgEdu+Z+uxI0RaDlr2YOe7bRCzsLV3t1e7YNQt8fLNtEAdFd2i0K8M7Mu8v</t>
  </si>
  <si>
    <t>Apple iTunes [USA]</t>
  </si>
  <si>
    <t>GrMZUXidbjFxo2xGCkaH320Cz+74/4R1Kfi9UfgOfBhs9Nna3BoA085HuZlbx/0o</t>
  </si>
  <si>
    <t>JCPenney</t>
  </si>
  <si>
    <t>VKkLdGWjWWL8PJUpjQ0YvA3de+w930hS+ES93E2ethi4LFS441GIJoEbWeVz14OO</t>
  </si>
  <si>
    <t>Jelly Belly</t>
  </si>
  <si>
    <t>7LiXpFAzOd26XTHJTNE4QZiscciiJwv4laIOyxHU+kQUivs1w/qzwyNdgzKqqNNx</t>
  </si>
  <si>
    <t>Kmart</t>
  </si>
  <si>
    <t>HNotaLvS9QqnEVu7aFtvMcHBF+RPsuyUdd+U5uiOy75FypHer95rWFyiIklfxq8r</t>
  </si>
  <si>
    <t>L.L.Bean</t>
  </si>
  <si>
    <t>V16N4db9qVooe/gD8HlliDUbh6cvCAUcE5Ss030Axf+RbZnd9GE4uny/POLalTLk</t>
  </si>
  <si>
    <t>Landry's</t>
  </si>
  <si>
    <t>RiSjRUxo5g4yJWZR7ukQSEYZT2K19O5g8wsjEK04CLfyn4fzzb8wyRDh6p9rMjWw</t>
  </si>
  <si>
    <t>Lands' End</t>
  </si>
  <si>
    <t>TfJQC4ZWCV4W7oWlSpedtt+j9i4xF5CoUB/HfIpiiTk5UTO0/GYOYydYBP2vLYZS</t>
  </si>
  <si>
    <t>Legal Sea Foods</t>
  </si>
  <si>
    <t>yFXPtkGR+Z+JBzNZihy726WiKRqknZnm9gKv3TX+yIT8n84HANm0/BHxa7jPr5ml</t>
  </si>
  <si>
    <t>Lobster Gram</t>
  </si>
  <si>
    <t>7x4FwG9rGhwZSbncJwFQCAq4gs+GQH9YrTi1RXc7LaniK42nKlTE7htzNDAXsN6y</t>
  </si>
  <si>
    <t>Logan's Roadhouse</t>
  </si>
  <si>
    <t>Vj/WhUz26OYQ7NDEtVq6BnDUdGvaFh0hmCzWs1V/B81L9HI3RktcuGCPygitjjh2</t>
  </si>
  <si>
    <t>Magazines.com</t>
  </si>
  <si>
    <t>z5iRRII6wBxLEZsPiBcaqZIR3RxYYAI3/goJUFHWJ79MPj5pUL0GfOaJ9/3HsHFW</t>
  </si>
  <si>
    <t>Four Seasons Unforgettable Experience</t>
  </si>
  <si>
    <t>K6feVIBr5TNPGUxClUQjpGgKSC4ZIyAJ8iRUgGb0vwcf7DLzs/GThbXeWi3sfocc</t>
  </si>
  <si>
    <t>Marriott Stay Award</t>
  </si>
  <si>
    <t>jBa6hcj9UhFD6jksWd2NAvSt+axyI2rozreGNQn4Q97aWmdSboMw2kgLQ25ZorTU</t>
  </si>
  <si>
    <t>Maui Jim</t>
  </si>
  <si>
    <t>HVrqBVRks/HoEsPp5qNg5KLrX3ntTzKIgQSLfZpjGqZO1ycKRh59Tw3DjRPteKzG</t>
  </si>
  <si>
    <t>Music First</t>
  </si>
  <si>
    <t>qHv11jCnYBd4uQjjYPXeltGAyh0zqQpFjp3LAL0D+6jfD3eKniKG3FACNN/zL1Hh</t>
  </si>
  <si>
    <t>My Tech Card</t>
  </si>
  <si>
    <t>ikYDmbwOakSUb3+AuxiJEVn3yvbC5dlHltIEx1BCTUd99zYkUm7KgTM5fYd5jxO0</t>
  </si>
  <si>
    <t>Nascar.com</t>
  </si>
  <si>
    <t>qXZy203WDPJ+Tv5gRa3SEhleHj6JRmNRvxvOxCiMF37Ewr+Nh+kw4yKy8hwj7cK1</t>
  </si>
  <si>
    <t>NFLshop.com</t>
  </si>
  <si>
    <t>VFiONUjzdaHnTGKJaXDUED7efUPAcKyacTJBM88AU9Q6+fBIH1/AC0s+0TYLm0D8</t>
  </si>
  <si>
    <t>Nike</t>
  </si>
  <si>
    <t>GFc7r/SDTCr9WvGGC58ncPRcVoK0jP2EdJcokIVDVYsSkN20EENes2sC/QLhhCcL</t>
  </si>
  <si>
    <t>Nutrisystem</t>
  </si>
  <si>
    <t>vA7hrtN0WpI/+2YEyhtKk0az2vNc5r1ieWHOG7ulbEyGcXhX+x+1/L36nr4gZ8Gs</t>
  </si>
  <si>
    <t>Old Navy</t>
  </si>
  <si>
    <t>2fEek73J4e3go4sL0DVf+FMvmG2J3NiwbydO4XrLIXm/dEsFUANUss1IenjbQlb4</t>
  </si>
  <si>
    <t>Omaha Steaks</t>
  </si>
  <si>
    <t>eVKmgrYJ6MPMQgb3mmZ2A/Kw2rCOU4rhsB2/Hp3AgdCX3aJJxi8oCAhyKfRWzaVp</t>
  </si>
  <si>
    <t>Overstock.com</t>
  </si>
  <si>
    <t>JSjUNXN0P4jEs7Oh22i9uWH0Z6+u1FyaN+H1Zjc/5EkXr3WAhUokP6h+hVID2+G4</t>
  </si>
  <si>
    <t>Papa John's</t>
  </si>
  <si>
    <t>Iy3bLZO/GuFk06pnZEJSPVKWtolNZiJmCJ2th1Q53ufwKTnYrCckX7JA+19DtSLR</t>
  </si>
  <si>
    <t>Piperlime</t>
  </si>
  <si>
    <t>KsMtqGyCefN6FYyi8uU6TZgG6LGTNLqC86AJUG1cxlnKn4oIA4/BaVNswrf7ajXZ</t>
  </si>
  <si>
    <t>ProAm Golf</t>
  </si>
  <si>
    <t>iRQa+OsUJvgvh3FnT0kbs0UNfWyjaGKLo6YlVEMDaLmqiwsUcSGFsgSEqa1ODXXH</t>
  </si>
  <si>
    <t>P.S. by Aeropostale</t>
  </si>
  <si>
    <t>ZZVUi3EcipVKZ/myKq3EU/GAXd1bBHSAI/9vt2BVZaHHzXoJhAa0x1tc418XGgq+</t>
  </si>
  <si>
    <t>Rain Forest CafÃ©</t>
  </si>
  <si>
    <t>8tGnWW8DTkXRwGJIwnFxu23R53Kd/UfiomElqSpNzpAwefyOVpNWL4ednrnZriAu</t>
  </si>
  <si>
    <t>Red Door Spa</t>
  </si>
  <si>
    <t>GU+Rq4DYOci27JB99r3RAFEoH8pGlTzDW81qLxi4jr7Zk1BZ6EW1cBMyajSna+AY</t>
  </si>
  <si>
    <t>Red Robin</t>
  </si>
  <si>
    <t>Nc9827eLrl2QPJJH76V8VNcgOS6YdNaqYwRTg94cbJN0ApoBR3gYxKGMJ5g1on9y</t>
  </si>
  <si>
    <t>REGAL Entertainment Group</t>
  </si>
  <si>
    <t>LH3RlZwnncjFKgxRnAJWxYgKhRuS//Yn8TW5D4EmYLWtlCIqC32+GBIU5CPXGzkB</t>
  </si>
  <si>
    <t>Restaurant.com</t>
  </si>
  <si>
    <t>Wyzw4ua3+lKdEYnD64EYi9P9/yca/+pCakM5hH6emytnfxsZsZG5BrN6nrAiwTlT</t>
  </si>
  <si>
    <t>Maggiano's Little ItalyÂ®</t>
  </si>
  <si>
    <t>oLeMD2CYYO3yJQ/AH7kic9d96Ec8JcRd94mYTicC8LstC2s8Dl/fbaUb5uPFsvFJ</t>
  </si>
  <si>
    <t>Rixty</t>
  </si>
  <si>
    <t>RYVpMAY0g2WQAuVSU6X+JSlcrhHShPNnTX4SOtz1BbeIB3VrNpscW6E6Vf69ao11</t>
  </si>
  <si>
    <t>Sephora</t>
  </si>
  <si>
    <t>KE5UOou8p70z9ZDseV4cc8DPBLkI2RIKVqjx4Dfl4hS6FmvJs+PynzroElhG2JXl</t>
  </si>
  <si>
    <t>Shutterfly.com</t>
  </si>
  <si>
    <t>6giPEQessjVLYKjmDT6tda1C5lCfCO00o/IYhGk75pgU/kgihOdbvHAFMs799GjK</t>
  </si>
  <si>
    <t>Spa Week</t>
  </si>
  <si>
    <t>g6n2N5NKv4yNFHDfk9QcjvwGCaFzkXczxMwSFYCsm7J4HR+SeiyI9TAxgCZxAfGV</t>
  </si>
  <si>
    <t>SpaWish</t>
  </si>
  <si>
    <t>xxjo7aoXd3xhKlw+k0B60QiBmeDcIvUGNtmnytruWZnggXDyAauAjuSphakoUQXl</t>
  </si>
  <si>
    <t>Sports Authority</t>
  </si>
  <si>
    <t>e84bG45B0En6Kxs9colD/sv1G8b5dJJAOEGNBu3NllqInZPGdd5I7pVr96OoydgR</t>
  </si>
  <si>
    <t>Steak 'n Shake</t>
  </si>
  <si>
    <t>GNvpF5JPht3CHSlW0lZjAzptPCDup50m4kqSU9DwLxMFCRZvmjaUD87ub1/PEWlP</t>
  </si>
  <si>
    <t>TGI Fridays</t>
  </si>
  <si>
    <t>SFLeVn1MkJu9aahbN/WQFcdXr1mky0vIRJtu1IXd42UJkhzBpg7IAzIdjjSl8NgE</t>
  </si>
  <si>
    <t>Timberland</t>
  </si>
  <si>
    <t>pcxsxYu0kej1SPRIZ9cNFtlvZjX/44C894ITNaEH1GAC2xN2gB77blXxGc7OZ9fL</t>
  </si>
  <si>
    <t>Toys"R"Us</t>
  </si>
  <si>
    <t>vu2bKPIEAnt5k8Hdig5Zg4d38+iwDcXpOs2bwlaVkOIpEG0uPVIJ3R4u49nPKFnT</t>
  </si>
  <si>
    <t>Travelocity</t>
  </si>
  <si>
    <t>8RO3KhuWl02SjsjOP+rfFM++dhTkdyCW2Jz+RswkbyGCBLv5r/ztNutbS82pAZi8</t>
  </si>
  <si>
    <t>Walmart</t>
  </si>
  <si>
    <t>mst8QG3vvdHqoLed/x2fpnSV7rG3wE4sn00ndMfDTL8UYzXLMXVLkIcI5r8yVCC2</t>
  </si>
  <si>
    <t>WaySpa</t>
  </si>
  <si>
    <t>b8jmZBt73WZRLQMrPH93fnRfsf5eaT/HEI1qDK+NfbCV0AkTzRaAwZl0fm0SNKVw</t>
  </si>
  <si>
    <t>Wine.com</t>
  </si>
  <si>
    <t>CsGWLJOFPeiUD08j46oc4KWIN8DZIFJuDYEhtYOH4s1BqKXvTW0DVLMULHBZpeul</t>
  </si>
  <si>
    <t>Yard House</t>
  </si>
  <si>
    <t>HKYvSrufBC8w1c0y8z3lw+Aa+jd0+NTDPZ1H2c15SxtX7AK7jYDxybtgCWXU4P+R</t>
  </si>
  <si>
    <t>Zales</t>
  </si>
  <si>
    <t>Rq59yEgbYctC+5hJApD6EjVDjHZ+Pa4vs322HbjvbOoEPTL2kUhKMzx7rwYLJVnd</t>
  </si>
  <si>
    <t>Zappos.com</t>
  </si>
  <si>
    <t>Nso7jNs+OYVBdxQevOPCpSozkO3Cd0ncX+7zLB5JcunZhX570Q2mhzlTYPGHiz+H</t>
  </si>
  <si>
    <t>CanvasPop</t>
  </si>
  <si>
    <t>9n6DPsLbVShJFT+WyreOXvrVlqjnbjIWBo/DYYF72Ti/k05Zc3IzKgA0IGcqPWTl</t>
  </si>
  <si>
    <t>Ticket Jones</t>
  </si>
  <si>
    <t>SSu/SThy5zF5SuZY5qyX4wSXq5KHGDcY2DSHitU9Sa1ZPdhzitcPx5jWs7/aHo6d</t>
  </si>
  <si>
    <t>Wise Company</t>
  </si>
  <si>
    <t>sL9XKpDl5Zld1J1GXbWugZsTzz3nXWU3xA+Jv9+S77JjX9C0akt2PyoL3o0Tcr7J</t>
  </si>
  <si>
    <t>*Product Test*</t>
  </si>
  <si>
    <t>GeLrCHV2HcWlbn5nAipdRHR71mNQEoHV0yVL6HLIRCR131KMQot4D9Zrnls3AV1k</t>
  </si>
  <si>
    <t>Target</t>
  </si>
  <si>
    <t>R0pEdUDip+jwcOYv0Rxb3NQViaC22bXQ61Qhh8oGuz2lw0/LmcGF9QhSlS7Yy2Q/</t>
  </si>
  <si>
    <t>Brookstone</t>
  </si>
  <si>
    <t>YqghlkEQ0swA5l4L3uKcxpZe7GBbPjyIMHiVQvDt0BAxmnD2mYmKSQ==</t>
  </si>
  <si>
    <t>Chart House</t>
  </si>
  <si>
    <t>mjsRwjEAxfJiYrdAT250zYLgnK1udfDyINsLrUWK4spo01YGJB3ldw==</t>
  </si>
  <si>
    <t>Claim Jumper</t>
  </si>
  <si>
    <t>k0KfWwXgoNSOZIGg8Mnm97yd7U1Us3xo4sHdMPsZtnj6XKnjodvnnw==</t>
  </si>
  <si>
    <t>Express</t>
  </si>
  <si>
    <t>vFMMjnTc53oJd8d18Jk7fQ2z6UjgF49MIGUjy2zTGul8LD+x3VDYdg==</t>
  </si>
  <si>
    <t>FTD.com Promo Card [$15]</t>
  </si>
  <si>
    <t>Magazine Gold Gift Card</t>
  </si>
  <si>
    <t>4K4h0IDsIWQ9Yi6dvn8Qh9FO0c+tYXer8oJClHHmcOR+CROqAE4mDQ==</t>
  </si>
  <si>
    <t>Morton's The Steakhouse</t>
  </si>
  <si>
    <t>C0WFOQPhJCJWemwHwN6KJ1TWntr2yMYqEFM6KZduYo+IHg90O1159A==</t>
  </si>
  <si>
    <t>GAP [Options]</t>
  </si>
  <si>
    <t>FWrfk2HSOvBLqzm0mYKT68++QWB/dqyaY59M7LjYMVQIVLDRQHKMTg==</t>
  </si>
  <si>
    <t>McCormick &amp; Schmick's</t>
  </si>
  <si>
    <t>jqw5rmIi47nHEvZKiBE26+kgzzFBwVGSbB2jhtpHvExKDMNcXbXtPw==</t>
  </si>
  <si>
    <t>The Ritz-Carlton</t>
  </si>
  <si>
    <t>UmRnXVHPagGacSyaL2VOMmcQVxqQfJyRrqSTntJOjvCXk8Ca+laZMw==</t>
  </si>
  <si>
    <t>Hyatt Hotels and Resorts</t>
  </si>
  <si>
    <t>5tAeMHqeAH6vXOP+mWsaKQRadSuOVk5bVPOjvUJdvF3WlaBQ1rMmVw==</t>
  </si>
  <si>
    <t>Domino's Pizza</t>
  </si>
  <si>
    <t>/e88/4wgSoTYcLVqA6kQlLGPqd9jhbcXilFTKD92B6obZo89nnqJhQ==</t>
  </si>
  <si>
    <t>Carnival Cruises</t>
  </si>
  <si>
    <t>Royal Caribbean [Channel]</t>
  </si>
  <si>
    <t>Zeevex</t>
  </si>
  <si>
    <t>Black Angus Steakhouse</t>
  </si>
  <si>
    <t>GameStop</t>
  </si>
  <si>
    <t>Hulu</t>
  </si>
  <si>
    <t>Lord &amp; Taylor</t>
  </si>
  <si>
    <t>Skype</t>
  </si>
  <si>
    <t>IHOP</t>
  </si>
  <si>
    <t>bAluDN9M/qjA4rQlVoPfOFgzgU21rWaUPKMe4IyJejxzLyxgNdr4pQ==</t>
  </si>
  <si>
    <t>cUykXDUIxDiOLSzjLBSt0s3WPGw+bdrRmvO9lcYT7wTxAcSdX48rGQ==</t>
  </si>
  <si>
    <t>uequfMw4d6dhUEtpmMy9yScMOhEwutTrjwR94ervmRxh2KoXDZlTmA==</t>
  </si>
  <si>
    <t>XWoCaK5PfRGCoNpCLdu7MbNBefmWEObj+qD1fGoznWn5yM+irN8JQg==</t>
  </si>
  <si>
    <t>3umUgw7mTY/HWyhswx++fr9DtbzU4dWKRCCDz97fMQRzDjg5qy/Lvw==</t>
  </si>
  <si>
    <t>Np8/5/CcRmHEYrdn3zvGC1V1PwCb0CbnzlCUtgWNPmpMtoj8/BlYFg==</t>
  </si>
  <si>
    <t>8CE0Nmy2pa9e+HxEzoWkOh35lZPxPULI1D5TnZBz2Errn/7XzPotOw==</t>
  </si>
  <si>
    <t>ocjTZpg1i3fDkFojVnii1rj3ST4qPRN+MZAjgmBg6p3pok4jOWAVAQ==</t>
  </si>
  <si>
    <t>rFFCY50LlDiaUx1C/JkKB/3AAVdi4H9GyTiVbItZg05+3D2UGhZPag==</t>
  </si>
  <si>
    <t>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</si>
</sst>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tabSelected="1" topLeftCell="A106" workbookViewId="0">
      <selection activeCell="D125" sqref="D125"/>
    </sheetView>
  </sheetViews>
  <sheetFormatPr defaultRowHeight="15" x14ac:dyDescent="0.25"/>
  <cols>
    <col min="1" max="1" width="37.42578125" bestFit="1" customWidth="1"/>
    <col min="2" max="2" width="7" bestFit="1" customWidth="1"/>
    <col min="3" max="3" width="10.28515625" bestFit="1" customWidth="1"/>
    <col min="4" max="4" width="75.85546875" bestFit="1" customWidth="1"/>
    <col min="5" max="5" width="118.140625" bestFit="1" customWidth="1"/>
    <col min="6" max="6" width="87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208741</v>
      </c>
      <c r="C2">
        <v>127592</v>
      </c>
      <c r="D2" t="s">
        <v>7</v>
      </c>
      <c r="E2" t="str">
        <f>HYPERLINK("https://www.vcdelivery.com/Cert/T2/cert_MyCertificate.aspx?sample=true&amp;GSID=IdL6MpOV2Jse6l01VUm5Cw%3d%3d")</f>
        <v>https://www.vcdelivery.com/Cert/T2/cert_MyCertificate.aspx?sample=true&amp;GSID=IdL6MpOV2Jse6l01VUm5Cw%3d%3d</v>
      </c>
      <c r="F2" t="str">
        <f>HYPERLINK("https://www.vcdelivery.com/Cert/T2/cert_SampleCert_M.aspx?BUNID=208741&amp;GOFID=127592")</f>
        <v>https://www.vcdelivery.com/Cert/T2/cert_SampleCert_M.aspx?BUNID=208741&amp;GOFID=127592</v>
      </c>
    </row>
    <row r="3" spans="1:6" x14ac:dyDescent="0.25">
      <c r="A3" t="s">
        <v>8</v>
      </c>
      <c r="B3">
        <v>208754</v>
      </c>
      <c r="C3">
        <v>127614</v>
      </c>
      <c r="D3" t="s">
        <v>9</v>
      </c>
      <c r="E3" t="str">
        <f>HYPERLINK("https://www.vcdelivery.com/Cert/T2/cert_MyCertificate.aspx?sample=true&amp;GSID=3mOKZxgi69Kv8IkrxAXdDg%3d%3d")</f>
        <v>https://www.vcdelivery.com/Cert/T2/cert_MyCertificate.aspx?sample=true&amp;GSID=3mOKZxgi69Kv8IkrxAXdDg%3d%3d</v>
      </c>
      <c r="F3" t="str">
        <f>HYPERLINK("https://www.vcdelivery.com/Cert/T2/cert_SampleCert_M.aspx?BUNID=208754&amp;GOFID=127614")</f>
        <v>https://www.vcdelivery.com/Cert/T2/cert_SampleCert_M.aspx?BUNID=208754&amp;GOFID=127614</v>
      </c>
    </row>
    <row r="4" spans="1:6" x14ac:dyDescent="0.25">
      <c r="A4" t="s">
        <v>10</v>
      </c>
      <c r="B4">
        <v>208767</v>
      </c>
      <c r="C4">
        <v>127625</v>
      </c>
      <c r="D4" t="s">
        <v>11</v>
      </c>
      <c r="E4" t="str">
        <f>HYPERLINK("https://www.vcdelivery.com/Cert/T2/cert_MyCertificate.aspx?sample=true&amp;GSID=J6COieyTdiFQRpSHlS7x3g%3d%3d")</f>
        <v>https://www.vcdelivery.com/Cert/T2/cert_MyCertificate.aspx?sample=true&amp;GSID=J6COieyTdiFQRpSHlS7x3g%3d%3d</v>
      </c>
      <c r="F4" t="str">
        <f>HYPERLINK("https://www.vcdelivery.com/Cert/T2/cert_SampleCert_M.aspx?BUNID=208767&amp;GOFID=127625")</f>
        <v>https://www.vcdelivery.com/Cert/T2/cert_SampleCert_M.aspx?BUNID=208767&amp;GOFID=127625</v>
      </c>
    </row>
    <row r="5" spans="1:6" x14ac:dyDescent="0.25">
      <c r="A5" t="s">
        <v>12</v>
      </c>
      <c r="B5">
        <v>208780</v>
      </c>
      <c r="C5">
        <v>127647</v>
      </c>
      <c r="D5" t="s">
        <v>13</v>
      </c>
      <c r="E5" t="str">
        <f>HYPERLINK("https://www.vcdelivery.com/Cert/T2/cert_MyCertificate.aspx?sample=true&amp;GSID=vwt77BMCZYqMM0vht0FyAQ%3d%3d")</f>
        <v>https://www.vcdelivery.com/Cert/T2/cert_MyCertificate.aspx?sample=true&amp;GSID=vwt77BMCZYqMM0vht0FyAQ%3d%3d</v>
      </c>
      <c r="F5" t="str">
        <f>HYPERLINK("https://www.vcdelivery.com/Cert/T2/cert_SampleCert_M.aspx?BUNID=208780&amp;GOFID=127647")</f>
        <v>https://www.vcdelivery.com/Cert/T2/cert_SampleCert_M.aspx?BUNID=208780&amp;GOFID=127647</v>
      </c>
    </row>
    <row r="6" spans="1:6" x14ac:dyDescent="0.25">
      <c r="A6" t="s">
        <v>14</v>
      </c>
      <c r="B6">
        <v>224887</v>
      </c>
      <c r="C6">
        <v>146050</v>
      </c>
      <c r="D6" t="s">
        <v>15</v>
      </c>
      <c r="E6" t="str">
        <f>HYPERLINK("https://www.vcdelivery.com/Cert/T2/cert_MyCertificate.aspx?sample=true&amp;GSID=KKHFQvkA7q47jJEf9y20MA%3d%3d")</f>
        <v>https://www.vcdelivery.com/Cert/T2/cert_MyCertificate.aspx?sample=true&amp;GSID=KKHFQvkA7q47jJEf9y20MA%3d%3d</v>
      </c>
      <c r="F6" t="str">
        <f>HYPERLINK("https://www.vcdelivery.com/Cert/T2/cert_SampleCert_M.aspx?BUNID=224887&amp;GOFID=146050")</f>
        <v>https://www.vcdelivery.com/Cert/T2/cert_SampleCert_M.aspx?BUNID=224887&amp;GOFID=146050</v>
      </c>
    </row>
    <row r="7" spans="1:6" x14ac:dyDescent="0.25">
      <c r="A7" t="s">
        <v>16</v>
      </c>
      <c r="B7">
        <v>224900</v>
      </c>
      <c r="C7">
        <v>146072</v>
      </c>
      <c r="D7" t="s">
        <v>17</v>
      </c>
      <c r="E7" t="str">
        <f>HYPERLINK("https://www.vcdelivery.com/Cert/T2/cert_MyCertificate.aspx?sample=true&amp;GSID=UgjsoVWn0sIl4%2fskS2nZww%3d%3d")</f>
        <v>https://www.vcdelivery.com/Cert/T2/cert_MyCertificate.aspx?sample=true&amp;GSID=UgjsoVWn0sIl4%2fskS2nZww%3d%3d</v>
      </c>
      <c r="F7" t="str">
        <f>HYPERLINK("https://www.vcdelivery.com/Cert/T2/cert_SampleCert_M.aspx?BUNID=224900&amp;GOFID=146072")</f>
        <v>https://www.vcdelivery.com/Cert/T2/cert_SampleCert_M.aspx?BUNID=224900&amp;GOFID=146072</v>
      </c>
    </row>
    <row r="8" spans="1:6" x14ac:dyDescent="0.25">
      <c r="A8" t="s">
        <v>18</v>
      </c>
      <c r="B8">
        <v>224913</v>
      </c>
      <c r="C8">
        <v>146083</v>
      </c>
      <c r="D8" t="s">
        <v>19</v>
      </c>
      <c r="E8" t="str">
        <f>HYPERLINK("https://www.vcdelivery.com/Cert/T2/cert_MyCertificate.aspx?sample=true&amp;GSID=dJoRSAVxazbVZKy%2b3Zbkuw%3d%3d")</f>
        <v>https://www.vcdelivery.com/Cert/T2/cert_MyCertificate.aspx?sample=true&amp;GSID=dJoRSAVxazbVZKy%2b3Zbkuw%3d%3d</v>
      </c>
      <c r="F8" t="str">
        <f>HYPERLINK("https://www.vcdelivery.com/Cert/T2/cert_SampleCert_M.aspx?BUNID=224913&amp;GOFID=146083")</f>
        <v>https://www.vcdelivery.com/Cert/T2/cert_SampleCert_M.aspx?BUNID=224913&amp;GOFID=146083</v>
      </c>
    </row>
    <row r="9" spans="1:6" x14ac:dyDescent="0.25">
      <c r="A9" t="s">
        <v>20</v>
      </c>
      <c r="B9">
        <v>224926</v>
      </c>
      <c r="C9">
        <v>146105</v>
      </c>
      <c r="D9" t="s">
        <v>21</v>
      </c>
      <c r="E9" t="str">
        <f>HYPERLINK("https://www.vcdelivery.com/Cert/T2/cert_MyCertificate.aspx?sample=true&amp;GSID=TamLqltUahI0bqzgXIkP%2bg%3d%3d")</f>
        <v>https://www.vcdelivery.com/Cert/T2/cert_MyCertificate.aspx?sample=true&amp;GSID=TamLqltUahI0bqzgXIkP%2bg%3d%3d</v>
      </c>
      <c r="F9" t="str">
        <f>HYPERLINK("https://www.vcdelivery.com/Cert/T2/cert_SampleCert_M.aspx?BUNID=224926&amp;GOFID=146105")</f>
        <v>https://www.vcdelivery.com/Cert/T2/cert_SampleCert_M.aspx?BUNID=224926&amp;GOFID=146105</v>
      </c>
    </row>
    <row r="10" spans="1:6" x14ac:dyDescent="0.25">
      <c r="A10" t="s">
        <v>22</v>
      </c>
      <c r="B10">
        <v>224939</v>
      </c>
      <c r="C10">
        <v>146116</v>
      </c>
      <c r="D10" t="s">
        <v>23</v>
      </c>
      <c r="E10" t="str">
        <f>HYPERLINK("https://www.vcdelivery.com/Cert/T2/cert_MyCertificate.aspx?sample=true&amp;GSID=pz4EMmttRaF37F6VrMeIUQ%3d%3d")</f>
        <v>https://www.vcdelivery.com/Cert/T2/cert_MyCertificate.aspx?sample=true&amp;GSID=pz4EMmttRaF37F6VrMeIUQ%3d%3d</v>
      </c>
      <c r="F10" t="str">
        <f>HYPERLINK("https://www.vcdelivery.com/Cert/T2/cert_SampleCert_M.aspx?BUNID=224939&amp;GOFID=146116")</f>
        <v>https://www.vcdelivery.com/Cert/T2/cert_SampleCert_M.aspx?BUNID=224939&amp;GOFID=146116</v>
      </c>
    </row>
    <row r="11" spans="1:6" x14ac:dyDescent="0.25">
      <c r="A11" t="s">
        <v>24</v>
      </c>
      <c r="B11">
        <v>224952</v>
      </c>
      <c r="C11">
        <v>146127</v>
      </c>
      <c r="D11" t="s">
        <v>25</v>
      </c>
      <c r="E11" t="str">
        <f>HYPERLINK("https://www.vcdelivery.com/Cert/T2/cert_MyCertificate.aspx?sample=true&amp;GSID=Qb%2fmgzAgGRmin8OzK5AhpQ%3d%3d")</f>
        <v>https://www.vcdelivery.com/Cert/T2/cert_MyCertificate.aspx?sample=true&amp;GSID=Qb%2fmgzAgGRmin8OzK5AhpQ%3d%3d</v>
      </c>
      <c r="F11" t="str">
        <f>HYPERLINK("https://www.vcdelivery.com/Cert/T2/cert_SampleCert_M.aspx?BUNID=224952&amp;GOFID=146127")</f>
        <v>https://www.vcdelivery.com/Cert/T2/cert_SampleCert_M.aspx?BUNID=224952&amp;GOFID=146127</v>
      </c>
    </row>
    <row r="12" spans="1:6" x14ac:dyDescent="0.25">
      <c r="A12" t="s">
        <v>26</v>
      </c>
      <c r="B12">
        <v>224965</v>
      </c>
      <c r="C12">
        <v>146149</v>
      </c>
      <c r="D12" t="s">
        <v>27</v>
      </c>
      <c r="E12" t="str">
        <f>HYPERLINK("https://www.vcdelivery.com/Cert/T2/cert_MyCertificate.aspx?sample=true&amp;GSID=YdhjourD09uZq%2bBNOfvv%2fg%3d%3d")</f>
        <v>https://www.vcdelivery.com/Cert/T2/cert_MyCertificate.aspx?sample=true&amp;GSID=YdhjourD09uZq%2bBNOfvv%2fg%3d%3d</v>
      </c>
      <c r="F12" t="str">
        <f>HYPERLINK("https://www.vcdelivery.com/Cert/T2/cert_SampleCert_M.aspx?BUNID=224965&amp;GOFID=146149")</f>
        <v>https://www.vcdelivery.com/Cert/T2/cert_SampleCert_M.aspx?BUNID=224965&amp;GOFID=146149</v>
      </c>
    </row>
    <row r="13" spans="1:6" x14ac:dyDescent="0.25">
      <c r="A13" t="s">
        <v>28</v>
      </c>
      <c r="B13">
        <v>224978</v>
      </c>
      <c r="C13">
        <v>146160</v>
      </c>
      <c r="D13" t="s">
        <v>29</v>
      </c>
      <c r="E13" t="str">
        <f>HYPERLINK("https://www.vcdelivery.com/Cert/T2/cert_MyCertificate.aspx?sample=true&amp;GSID=we7T5Qq0%2fKrQuiGegLhV9Q%3d%3d")</f>
        <v>https://www.vcdelivery.com/Cert/T2/cert_MyCertificate.aspx?sample=true&amp;GSID=we7T5Qq0%2fKrQuiGegLhV9Q%3d%3d</v>
      </c>
      <c r="F13" t="str">
        <f>HYPERLINK("https://www.vcdelivery.com/Cert/T2/cert_SampleCert_M.aspx?BUNID=224978&amp;GOFID=146160")</f>
        <v>https://www.vcdelivery.com/Cert/T2/cert_SampleCert_M.aspx?BUNID=224978&amp;GOFID=146160</v>
      </c>
    </row>
    <row r="14" spans="1:6" x14ac:dyDescent="0.25">
      <c r="A14" t="s">
        <v>30</v>
      </c>
      <c r="B14">
        <v>224991</v>
      </c>
      <c r="C14">
        <v>146182</v>
      </c>
      <c r="D14" t="s">
        <v>31</v>
      </c>
      <c r="E14" t="str">
        <f>HYPERLINK("https://www.vcdelivery.com/Cert/T2/cert_MyCertificate.aspx?sample=true&amp;GSID=dR%2bfDgFW3L6n4%2blNa7naGw%3d%3d")</f>
        <v>https://www.vcdelivery.com/Cert/T2/cert_MyCertificate.aspx?sample=true&amp;GSID=dR%2bfDgFW3L6n4%2blNa7naGw%3d%3d</v>
      </c>
      <c r="F14" t="str">
        <f>HYPERLINK("https://www.vcdelivery.com/Cert/T2/cert_SampleCert_M.aspx?BUNID=224991&amp;GOFID=146182")</f>
        <v>https://www.vcdelivery.com/Cert/T2/cert_SampleCert_M.aspx?BUNID=224991&amp;GOFID=146182</v>
      </c>
    </row>
    <row r="15" spans="1:6" x14ac:dyDescent="0.25">
      <c r="A15" t="s">
        <v>32</v>
      </c>
      <c r="B15">
        <v>225004</v>
      </c>
      <c r="C15">
        <v>146193</v>
      </c>
      <c r="D15" t="s">
        <v>33</v>
      </c>
      <c r="E15" t="str">
        <f>HYPERLINK("https://www.vcdelivery.com/Cert/T2/cert_MyCertificate.aspx?sample=true&amp;GSID=8PfwdkOcLLq70HkBeGkbEg%3d%3d")</f>
        <v>https://www.vcdelivery.com/Cert/T2/cert_MyCertificate.aspx?sample=true&amp;GSID=8PfwdkOcLLq70HkBeGkbEg%3d%3d</v>
      </c>
      <c r="F15" t="str">
        <f>HYPERLINK("https://www.vcdelivery.com/Cert/T2/cert_SampleCert_M.aspx?BUNID=225004&amp;GOFID=146193")</f>
        <v>https://www.vcdelivery.com/Cert/T2/cert_SampleCert_M.aspx?BUNID=225004&amp;GOFID=146193</v>
      </c>
    </row>
    <row r="16" spans="1:6" x14ac:dyDescent="0.25">
      <c r="A16" t="s">
        <v>34</v>
      </c>
      <c r="B16">
        <v>225017</v>
      </c>
      <c r="C16">
        <v>146204</v>
      </c>
      <c r="D16" t="s">
        <v>35</v>
      </c>
      <c r="E16" t="str">
        <f>HYPERLINK("https://www.vcdelivery.com/Cert/T2/cert_MyCertificate.aspx?sample=true&amp;GSID=ihYtHmTHCuHZhOiP3bIRYg%3d%3d")</f>
        <v>https://www.vcdelivery.com/Cert/T2/cert_MyCertificate.aspx?sample=true&amp;GSID=ihYtHmTHCuHZhOiP3bIRYg%3d%3d</v>
      </c>
      <c r="F16" t="str">
        <f>HYPERLINK("https://www.vcdelivery.com/Cert/T2/cert_SampleCert_M.aspx?BUNID=225017&amp;GOFID=146204")</f>
        <v>https://www.vcdelivery.com/Cert/T2/cert_SampleCert_M.aspx?BUNID=225017&amp;GOFID=146204</v>
      </c>
    </row>
    <row r="17" spans="1:6" x14ac:dyDescent="0.25">
      <c r="A17" t="s">
        <v>36</v>
      </c>
      <c r="B17">
        <v>225030</v>
      </c>
      <c r="C17">
        <v>146215</v>
      </c>
      <c r="D17" t="s">
        <v>37</v>
      </c>
      <c r="E17" t="str">
        <f>HYPERLINK("https://www.vcdelivery.com/Cert/T2/cert_MyCertificate.aspx?sample=true&amp;GSID=tpO8PtttL4Txo1QiheEzvw%3d%3d")</f>
        <v>https://www.vcdelivery.com/Cert/T2/cert_MyCertificate.aspx?sample=true&amp;GSID=tpO8PtttL4Txo1QiheEzvw%3d%3d</v>
      </c>
      <c r="F17" t="str">
        <f>HYPERLINK("https://www.vcdelivery.com/Cert/T2/cert_SampleCert_M.aspx?BUNID=225030&amp;GOFID=146215")</f>
        <v>https://www.vcdelivery.com/Cert/T2/cert_SampleCert_M.aspx?BUNID=225030&amp;GOFID=146215</v>
      </c>
    </row>
    <row r="18" spans="1:6" x14ac:dyDescent="0.25">
      <c r="A18" t="s">
        <v>38</v>
      </c>
      <c r="B18">
        <v>225043</v>
      </c>
      <c r="C18">
        <v>146237</v>
      </c>
      <c r="D18" t="s">
        <v>39</v>
      </c>
      <c r="E18" t="str">
        <f>HYPERLINK("https://www.vcdelivery.com/Cert/T2/cert_MyCertificate.aspx?sample=true&amp;GSID=1b5jfkNgYbialaWGN1E4Eg%3d%3d")</f>
        <v>https://www.vcdelivery.com/Cert/T2/cert_MyCertificate.aspx?sample=true&amp;GSID=1b5jfkNgYbialaWGN1E4Eg%3d%3d</v>
      </c>
      <c r="F18" t="str">
        <f>HYPERLINK("https://www.vcdelivery.com/Cert/T2/cert_SampleCert_M.aspx?BUNID=225043&amp;GOFID=146237")</f>
        <v>https://www.vcdelivery.com/Cert/T2/cert_SampleCert_M.aspx?BUNID=225043&amp;GOFID=146237</v>
      </c>
    </row>
    <row r="19" spans="1:6" x14ac:dyDescent="0.25">
      <c r="A19" t="s">
        <v>40</v>
      </c>
      <c r="B19">
        <v>225056</v>
      </c>
      <c r="C19">
        <v>146248</v>
      </c>
      <c r="D19" t="s">
        <v>41</v>
      </c>
      <c r="E19" t="str">
        <f>HYPERLINK("https://www.vcdelivery.com/Cert/T2/cert_MyCertificate.aspx?sample=true&amp;GSID=yRY3Ija%2bPzHb%2bVl7VjZ9WA%3d%3d")</f>
        <v>https://www.vcdelivery.com/Cert/T2/cert_MyCertificate.aspx?sample=true&amp;GSID=yRY3Ija%2bPzHb%2bVl7VjZ9WA%3d%3d</v>
      </c>
      <c r="F19" t="str">
        <f>HYPERLINK("https://www.vcdelivery.com/Cert/T2/cert_SampleCert_M.aspx?BUNID=225056&amp;GOFID=146248")</f>
        <v>https://www.vcdelivery.com/Cert/T2/cert_SampleCert_M.aspx?BUNID=225056&amp;GOFID=146248</v>
      </c>
    </row>
    <row r="20" spans="1:6" x14ac:dyDescent="0.25">
      <c r="A20" t="s">
        <v>42</v>
      </c>
      <c r="B20">
        <v>225069</v>
      </c>
      <c r="C20">
        <v>146270</v>
      </c>
      <c r="D20" t="s">
        <v>43</v>
      </c>
      <c r="E20" t="str">
        <f>HYPERLINK("https://www.vcdelivery.com/Cert/T2/cert_MyCertificate.aspx?sample=true&amp;GSID=VtiqNyvxXiFj%2fj49mfx4DQ%3d%3d")</f>
        <v>https://www.vcdelivery.com/Cert/T2/cert_MyCertificate.aspx?sample=true&amp;GSID=VtiqNyvxXiFj%2fj49mfx4DQ%3d%3d</v>
      </c>
      <c r="F20" t="str">
        <f>HYPERLINK("https://www.vcdelivery.com/Cert/T2/cert_SampleCert_M.aspx?BUNID=225069&amp;GOFID=146270")</f>
        <v>https://www.vcdelivery.com/Cert/T2/cert_SampleCert_M.aspx?BUNID=225069&amp;GOFID=146270</v>
      </c>
    </row>
    <row r="21" spans="1:6" x14ac:dyDescent="0.25">
      <c r="A21" t="s">
        <v>44</v>
      </c>
      <c r="B21">
        <v>225082</v>
      </c>
      <c r="C21">
        <v>146292</v>
      </c>
      <c r="D21" t="s">
        <v>45</v>
      </c>
      <c r="E21" t="str">
        <f>HYPERLINK("https://www.vcdelivery.com/Cert/T2/cert_MyCertificate.aspx?sample=true&amp;GSID=s3W6GuA85k1EiXmOCPNjUQ%3d%3d")</f>
        <v>https://www.vcdelivery.com/Cert/T2/cert_MyCertificate.aspx?sample=true&amp;GSID=s3W6GuA85k1EiXmOCPNjUQ%3d%3d</v>
      </c>
      <c r="F21" t="str">
        <f>HYPERLINK("https://www.vcdelivery.com/Cert/T2/cert_SampleCert_M.aspx?BUNID=225082&amp;GOFID=146292")</f>
        <v>https://www.vcdelivery.com/Cert/T2/cert_SampleCert_M.aspx?BUNID=225082&amp;GOFID=146292</v>
      </c>
    </row>
    <row r="22" spans="1:6" x14ac:dyDescent="0.25">
      <c r="A22" t="s">
        <v>46</v>
      </c>
      <c r="B22">
        <v>225095</v>
      </c>
      <c r="C22">
        <v>146303</v>
      </c>
      <c r="D22" t="s">
        <v>47</v>
      </c>
      <c r="E22" t="str">
        <f>HYPERLINK("https://www.vcdelivery.com/Cert/T2/cert_MyCertificate.aspx?sample=true&amp;GSID=8Z6gkWGWLHbjKQyuNF4zUA%3d%3d")</f>
        <v>https://www.vcdelivery.com/Cert/T2/cert_MyCertificate.aspx?sample=true&amp;GSID=8Z6gkWGWLHbjKQyuNF4zUA%3d%3d</v>
      </c>
      <c r="F22" t="str">
        <f>HYPERLINK("https://www.vcdelivery.com/Cert/T2/cert_SampleCert_M.aspx?BUNID=225095&amp;GOFID=146303")</f>
        <v>https://www.vcdelivery.com/Cert/T2/cert_SampleCert_M.aspx?BUNID=225095&amp;GOFID=146303</v>
      </c>
    </row>
    <row r="23" spans="1:6" x14ac:dyDescent="0.25">
      <c r="A23" t="s">
        <v>48</v>
      </c>
      <c r="B23">
        <v>225108</v>
      </c>
      <c r="C23">
        <v>146314</v>
      </c>
      <c r="D23" t="s">
        <v>49</v>
      </c>
      <c r="E23" t="str">
        <f>HYPERLINK("https://www.vcdelivery.com/Cert/T2/cert_MyCertificate.aspx?sample=true&amp;GSID=X%2fOhjOQ8ltp%2baYw1s1MVvA%3d%3d")</f>
        <v>https://www.vcdelivery.com/Cert/T2/cert_MyCertificate.aspx?sample=true&amp;GSID=X%2fOhjOQ8ltp%2baYw1s1MVvA%3d%3d</v>
      </c>
      <c r="F23" t="str">
        <f>HYPERLINK("https://www.vcdelivery.com/Cert/T2/cert_SampleCert_M.aspx?BUNID=225108&amp;GOFID=146314")</f>
        <v>https://www.vcdelivery.com/Cert/T2/cert_SampleCert_M.aspx?BUNID=225108&amp;GOFID=146314</v>
      </c>
    </row>
    <row r="24" spans="1:6" x14ac:dyDescent="0.25">
      <c r="A24" t="s">
        <v>50</v>
      </c>
      <c r="B24">
        <v>225121</v>
      </c>
      <c r="C24">
        <v>146336</v>
      </c>
      <c r="D24" t="s">
        <v>51</v>
      </c>
      <c r="E24" t="str">
        <f>HYPERLINK("https://www.vcdelivery.com/Cert/T2/cert_MyCertificate.aspx?sample=true&amp;GSID=KX2PgxhECg1YzSfowgbjWw%3d%3d")</f>
        <v>https://www.vcdelivery.com/Cert/T2/cert_MyCertificate.aspx?sample=true&amp;GSID=KX2PgxhECg1YzSfowgbjWw%3d%3d</v>
      </c>
      <c r="F24" t="str">
        <f>HYPERLINK("https://www.vcdelivery.com/Cert/T2/cert_SampleCert_M.aspx?BUNID=225121&amp;GOFID=146336")</f>
        <v>https://www.vcdelivery.com/Cert/T2/cert_SampleCert_M.aspx?BUNID=225121&amp;GOFID=146336</v>
      </c>
    </row>
    <row r="25" spans="1:6" x14ac:dyDescent="0.25">
      <c r="A25" t="s">
        <v>52</v>
      </c>
      <c r="B25">
        <v>225134</v>
      </c>
      <c r="C25">
        <v>146358</v>
      </c>
      <c r="D25" t="s">
        <v>53</v>
      </c>
      <c r="E25" t="str">
        <f>HYPERLINK("https://www.vcdelivery.com/Cert/T2/cert_MyCertificate.aspx?sample=true&amp;GSID=Y%2bxBvIX2ecHibWreMVxXlA%3d%3d")</f>
        <v>https://www.vcdelivery.com/Cert/T2/cert_MyCertificate.aspx?sample=true&amp;GSID=Y%2bxBvIX2ecHibWreMVxXlA%3d%3d</v>
      </c>
      <c r="F25" t="str">
        <f>HYPERLINK("https://www.vcdelivery.com/Cert/T2/cert_SampleCert_M.aspx?BUNID=225134&amp;GOFID=146358")</f>
        <v>https://www.vcdelivery.com/Cert/T2/cert_SampleCert_M.aspx?BUNID=225134&amp;GOFID=146358</v>
      </c>
    </row>
    <row r="26" spans="1:6" x14ac:dyDescent="0.25">
      <c r="A26" t="s">
        <v>54</v>
      </c>
      <c r="B26">
        <v>225147</v>
      </c>
      <c r="C26">
        <v>146380</v>
      </c>
      <c r="D26" t="s">
        <v>55</v>
      </c>
      <c r="E26" t="str">
        <f>HYPERLINK("https://www.vcdelivery.com/Cert/T2/cert_MyCertificate.aspx?sample=true&amp;GSID=R2sUsCMnjIpIV4NobnyNOg%3d%3d")</f>
        <v>https://www.vcdelivery.com/Cert/T2/cert_MyCertificate.aspx?sample=true&amp;GSID=R2sUsCMnjIpIV4NobnyNOg%3d%3d</v>
      </c>
      <c r="F26" t="str">
        <f>HYPERLINK("https://www.vcdelivery.com/Cert/T2/cert_SampleCert_M.aspx?BUNID=225147&amp;GOFID=146380")</f>
        <v>https://www.vcdelivery.com/Cert/T2/cert_SampleCert_M.aspx?BUNID=225147&amp;GOFID=146380</v>
      </c>
    </row>
    <row r="27" spans="1:6" x14ac:dyDescent="0.25">
      <c r="A27" t="s">
        <v>56</v>
      </c>
      <c r="B27">
        <v>225160</v>
      </c>
      <c r="C27">
        <v>146391</v>
      </c>
      <c r="D27" t="s">
        <v>57</v>
      </c>
      <c r="E27" t="str">
        <f>HYPERLINK("https://www.vcdelivery.com/Cert/T2/cert_MyCertificate.aspx?sample=true&amp;GSID=dC8evrwexPpOjEKYJKhI7Q%3d%3d")</f>
        <v>https://www.vcdelivery.com/Cert/T2/cert_MyCertificate.aspx?sample=true&amp;GSID=dC8evrwexPpOjEKYJKhI7Q%3d%3d</v>
      </c>
      <c r="F27" t="str">
        <f>HYPERLINK("https://www.vcdelivery.com/Cert/T2/cert_SampleCert_M.aspx?BUNID=225160&amp;GOFID=146391")</f>
        <v>https://www.vcdelivery.com/Cert/T2/cert_SampleCert_M.aspx?BUNID=225160&amp;GOFID=146391</v>
      </c>
    </row>
    <row r="28" spans="1:6" x14ac:dyDescent="0.25">
      <c r="A28" t="s">
        <v>58</v>
      </c>
      <c r="B28">
        <v>225173</v>
      </c>
      <c r="C28">
        <v>146402</v>
      </c>
      <c r="D28" t="s">
        <v>59</v>
      </c>
      <c r="E28" t="str">
        <f>HYPERLINK("https://www.vcdelivery.com/Cert/T2/cert_MyCertificate.aspx?sample=true&amp;GSID=fKJ6SasLqlUz%2fDVGtzDpxA%3d%3d")</f>
        <v>https://www.vcdelivery.com/Cert/T2/cert_MyCertificate.aspx?sample=true&amp;GSID=fKJ6SasLqlUz%2fDVGtzDpxA%3d%3d</v>
      </c>
      <c r="F28" t="str">
        <f>HYPERLINK("https://www.vcdelivery.com/Cert/T2/cert_SampleCert_M.aspx?BUNID=225173&amp;GOFID=146402")</f>
        <v>https://www.vcdelivery.com/Cert/T2/cert_SampleCert_M.aspx?BUNID=225173&amp;GOFID=146402</v>
      </c>
    </row>
    <row r="29" spans="1:6" x14ac:dyDescent="0.25">
      <c r="A29" t="s">
        <v>60</v>
      </c>
      <c r="B29">
        <v>225186</v>
      </c>
      <c r="C29">
        <v>146413</v>
      </c>
      <c r="D29" t="s">
        <v>61</v>
      </c>
      <c r="E29" t="str">
        <f>HYPERLINK("https://www.vcdelivery.com/Cert/T2/cert_MyCertificate.aspx?sample=true&amp;GSID=TSriRTIdsj%2fcUFXCEdTXrQ%3d%3d")</f>
        <v>https://www.vcdelivery.com/Cert/T2/cert_MyCertificate.aspx?sample=true&amp;GSID=TSriRTIdsj%2fcUFXCEdTXrQ%3d%3d</v>
      </c>
      <c r="F29" t="str">
        <f>HYPERLINK("https://www.vcdelivery.com/Cert/T2/cert_SampleCert_M.aspx?BUNID=225186&amp;GOFID=146413")</f>
        <v>https://www.vcdelivery.com/Cert/T2/cert_SampleCert_M.aspx?BUNID=225186&amp;GOFID=146413</v>
      </c>
    </row>
    <row r="30" spans="1:6" x14ac:dyDescent="0.25">
      <c r="A30" t="s">
        <v>62</v>
      </c>
      <c r="B30">
        <v>225199</v>
      </c>
      <c r="C30">
        <v>146424</v>
      </c>
      <c r="D30" t="s">
        <v>63</v>
      </c>
      <c r="E30" t="str">
        <f>HYPERLINK("https://www.vcdelivery.com/Cert/T2/cert_MyCertificate.aspx?sample=true&amp;GSID=wEG6mpwtDK3lpfHYrCUMPA%3d%3d")</f>
        <v>https://www.vcdelivery.com/Cert/T2/cert_MyCertificate.aspx?sample=true&amp;GSID=wEG6mpwtDK3lpfHYrCUMPA%3d%3d</v>
      </c>
      <c r="F30" t="str">
        <f>HYPERLINK("https://www.vcdelivery.com/Cert/T2/cert_SampleCert_M.aspx?BUNID=225199&amp;GOFID=146424")</f>
        <v>https://www.vcdelivery.com/Cert/T2/cert_SampleCert_M.aspx?BUNID=225199&amp;GOFID=146424</v>
      </c>
    </row>
    <row r="31" spans="1:6" x14ac:dyDescent="0.25">
      <c r="A31" t="s">
        <v>64</v>
      </c>
      <c r="B31">
        <v>225212</v>
      </c>
      <c r="C31">
        <v>146435</v>
      </c>
      <c r="D31" t="s">
        <v>65</v>
      </c>
      <c r="E31" t="str">
        <f>HYPERLINK("https://www.vcdelivery.com/Cert/T2/cert_MyCertificate.aspx?sample=true&amp;GSID=pGk0pMLs5MEveZ73rtxx9g%3d%3d")</f>
        <v>https://www.vcdelivery.com/Cert/T2/cert_MyCertificate.aspx?sample=true&amp;GSID=pGk0pMLs5MEveZ73rtxx9g%3d%3d</v>
      </c>
      <c r="F31" t="str">
        <f>HYPERLINK("https://www.vcdelivery.com/Cert/T2/cert_SampleCert_M.aspx?BUNID=225212&amp;GOFID=146435")</f>
        <v>https://www.vcdelivery.com/Cert/T2/cert_SampleCert_M.aspx?BUNID=225212&amp;GOFID=146435</v>
      </c>
    </row>
    <row r="32" spans="1:6" x14ac:dyDescent="0.25">
      <c r="A32" t="s">
        <v>66</v>
      </c>
      <c r="B32">
        <v>225225</v>
      </c>
      <c r="C32">
        <v>146446</v>
      </c>
      <c r="D32" t="s">
        <v>67</v>
      </c>
      <c r="E32" t="str">
        <f>HYPERLINK("https://www.vcdelivery.com/Cert/T2/cert_MyCertificate.aspx?sample=true&amp;GSID=i6NvZdoho1iv5GXr3szamA%3d%3d")</f>
        <v>https://www.vcdelivery.com/Cert/T2/cert_MyCertificate.aspx?sample=true&amp;GSID=i6NvZdoho1iv5GXr3szamA%3d%3d</v>
      </c>
      <c r="F32" t="str">
        <f>HYPERLINK("https://www.vcdelivery.com/Cert/T2/cert_SampleCert_M.aspx?BUNID=225225&amp;GOFID=146446")</f>
        <v>https://www.vcdelivery.com/Cert/T2/cert_SampleCert_M.aspx?BUNID=225225&amp;GOFID=146446</v>
      </c>
    </row>
    <row r="33" spans="1:6" x14ac:dyDescent="0.25">
      <c r="A33" t="s">
        <v>68</v>
      </c>
      <c r="B33">
        <v>225238</v>
      </c>
      <c r="C33">
        <v>146457</v>
      </c>
      <c r="D33" t="s">
        <v>69</v>
      </c>
      <c r="E33" t="str">
        <f>HYPERLINK("https://www.vcdelivery.com/Cert/T2/cert_MyCertificate.aspx?sample=true&amp;GSID=v5Vd54aZ7AWcJGWwNwfREQ%3d%3d")</f>
        <v>https://www.vcdelivery.com/Cert/T2/cert_MyCertificate.aspx?sample=true&amp;GSID=v5Vd54aZ7AWcJGWwNwfREQ%3d%3d</v>
      </c>
      <c r="F33" t="str">
        <f>HYPERLINK("https://www.vcdelivery.com/Cert/T2/cert_SampleCert_M.aspx?BUNID=225238&amp;GOFID=146457")</f>
        <v>https://www.vcdelivery.com/Cert/T2/cert_SampleCert_M.aspx?BUNID=225238&amp;GOFID=146457</v>
      </c>
    </row>
    <row r="34" spans="1:6" x14ac:dyDescent="0.25">
      <c r="A34" t="s">
        <v>70</v>
      </c>
      <c r="B34">
        <v>225251</v>
      </c>
      <c r="C34">
        <v>146468</v>
      </c>
      <c r="D34" t="s">
        <v>71</v>
      </c>
      <c r="E34" t="str">
        <f>HYPERLINK("https://www.vcdelivery.com/Cert/T2/cert_MyCertificate.aspx?sample=true&amp;GSID=uaUVBDglykMFSfleIVkegA%3d%3d")</f>
        <v>https://www.vcdelivery.com/Cert/T2/cert_MyCertificate.aspx?sample=true&amp;GSID=uaUVBDglykMFSfleIVkegA%3d%3d</v>
      </c>
      <c r="F34" t="str">
        <f>HYPERLINK("https://www.vcdelivery.com/Cert/T2/cert_SampleCert_M.aspx?BUNID=225251&amp;GOFID=146468")</f>
        <v>https://www.vcdelivery.com/Cert/T2/cert_SampleCert_M.aspx?BUNID=225251&amp;GOFID=146468</v>
      </c>
    </row>
    <row r="35" spans="1:6" x14ac:dyDescent="0.25">
      <c r="A35" t="s">
        <v>72</v>
      </c>
      <c r="B35">
        <v>225264</v>
      </c>
      <c r="C35">
        <v>146479</v>
      </c>
      <c r="D35" t="s">
        <v>73</v>
      </c>
      <c r="E35" t="str">
        <f>HYPERLINK("https://www.vcdelivery.com/Cert/T2/cert_MyCertificate.aspx?sample=true&amp;GSID=tAUi9%2fcHj4LZ7xEBf%2b8z8w%3d%3d")</f>
        <v>https://www.vcdelivery.com/Cert/T2/cert_MyCertificate.aspx?sample=true&amp;GSID=tAUi9%2fcHj4LZ7xEBf%2b8z8w%3d%3d</v>
      </c>
      <c r="F35" t="str">
        <f>HYPERLINK("https://www.vcdelivery.com/Cert/T2/cert_SampleCert_M.aspx?BUNID=225264&amp;GOFID=146479")</f>
        <v>https://www.vcdelivery.com/Cert/T2/cert_SampleCert_M.aspx?BUNID=225264&amp;GOFID=146479</v>
      </c>
    </row>
    <row r="36" spans="1:6" x14ac:dyDescent="0.25">
      <c r="A36" t="s">
        <v>74</v>
      </c>
      <c r="B36">
        <v>225277</v>
      </c>
      <c r="C36">
        <v>146501</v>
      </c>
      <c r="D36" t="s">
        <v>75</v>
      </c>
      <c r="E36" t="str">
        <f>HYPERLINK("https://www.vcdelivery.com/Cert/T2/cert_MyCertificate.aspx?sample=true&amp;GSID=sLhl%2fxE9ArMozhTUFxI0Ow%3d%3d")</f>
        <v>https://www.vcdelivery.com/Cert/T2/cert_MyCertificate.aspx?sample=true&amp;GSID=sLhl%2fxE9ArMozhTUFxI0Ow%3d%3d</v>
      </c>
      <c r="F36" t="str">
        <f>HYPERLINK("https://www.vcdelivery.com/Cert/T2/cert_SampleCert_M.aspx?BUNID=225277&amp;GOFID=146501")</f>
        <v>https://www.vcdelivery.com/Cert/T2/cert_SampleCert_M.aspx?BUNID=225277&amp;GOFID=146501</v>
      </c>
    </row>
    <row r="37" spans="1:6" x14ac:dyDescent="0.25">
      <c r="A37" t="s">
        <v>76</v>
      </c>
      <c r="B37">
        <v>225290</v>
      </c>
      <c r="C37">
        <v>146512</v>
      </c>
      <c r="D37" t="s">
        <v>77</v>
      </c>
      <c r="E37" t="str">
        <f>HYPERLINK("https://www.vcdelivery.com/Cert/T2/cert_MyCertificate.aspx?sample=true&amp;GSID=B3v1NW75Yqvb34asSeTNTQ%3d%3d")</f>
        <v>https://www.vcdelivery.com/Cert/T2/cert_MyCertificate.aspx?sample=true&amp;GSID=B3v1NW75Yqvb34asSeTNTQ%3d%3d</v>
      </c>
      <c r="F37" t="str">
        <f>HYPERLINK("https://www.vcdelivery.com/Cert/T2/cert_SampleCert_M.aspx?BUNID=225290&amp;GOFID=146512")</f>
        <v>https://www.vcdelivery.com/Cert/T2/cert_SampleCert_M.aspx?BUNID=225290&amp;GOFID=146512</v>
      </c>
    </row>
    <row r="38" spans="1:6" x14ac:dyDescent="0.25">
      <c r="A38" t="s">
        <v>78</v>
      </c>
      <c r="B38">
        <v>225303</v>
      </c>
      <c r="C38">
        <v>146534</v>
      </c>
      <c r="D38" t="s">
        <v>79</v>
      </c>
      <c r="E38" t="str">
        <f>HYPERLINK("https://www.vcdelivery.com/Cert/T2/cert_MyCertificate.aspx?sample=true&amp;GSID=AdnpXtISyl%2fFkm3IcXiLbA%3d%3d")</f>
        <v>https://www.vcdelivery.com/Cert/T2/cert_MyCertificate.aspx?sample=true&amp;GSID=AdnpXtISyl%2fFkm3IcXiLbA%3d%3d</v>
      </c>
      <c r="F38" t="str">
        <f>HYPERLINK("https://www.vcdelivery.com/Cert/T2/cert_SampleCert_M.aspx?BUNID=225303&amp;GOFID=146534")</f>
        <v>https://www.vcdelivery.com/Cert/T2/cert_SampleCert_M.aspx?BUNID=225303&amp;GOFID=146534</v>
      </c>
    </row>
    <row r="39" spans="1:6" x14ac:dyDescent="0.25">
      <c r="A39" t="s">
        <v>80</v>
      </c>
      <c r="B39">
        <v>225316</v>
      </c>
      <c r="C39">
        <v>146556</v>
      </c>
      <c r="D39" t="s">
        <v>81</v>
      </c>
      <c r="E39" t="str">
        <f>HYPERLINK("https://www.vcdelivery.com/Cert/T2/cert_MyCertificate.aspx?sample=true&amp;GSID=a170gP9oliPCmMzIrtm0%2fQ%3d%3d")</f>
        <v>https://www.vcdelivery.com/Cert/T2/cert_MyCertificate.aspx?sample=true&amp;GSID=a170gP9oliPCmMzIrtm0%2fQ%3d%3d</v>
      </c>
      <c r="F39" t="str">
        <f>HYPERLINK("https://www.vcdelivery.com/Cert/T2/cert_SampleCert_M.aspx?BUNID=225316&amp;GOFID=146556")</f>
        <v>https://www.vcdelivery.com/Cert/T2/cert_SampleCert_M.aspx?BUNID=225316&amp;GOFID=146556</v>
      </c>
    </row>
    <row r="40" spans="1:6" x14ac:dyDescent="0.25">
      <c r="A40" t="s">
        <v>82</v>
      </c>
      <c r="B40">
        <v>225329</v>
      </c>
      <c r="C40">
        <v>146567</v>
      </c>
      <c r="D40" t="s">
        <v>83</v>
      </c>
      <c r="E40" t="str">
        <f>HYPERLINK("https://www.vcdelivery.com/Cert/T2/cert_MyCertificate.aspx?sample=true&amp;GSID=nbFBWJ6sKbNGttHO5TiQqA%3d%3d")</f>
        <v>https://www.vcdelivery.com/Cert/T2/cert_MyCertificate.aspx?sample=true&amp;GSID=nbFBWJ6sKbNGttHO5TiQqA%3d%3d</v>
      </c>
      <c r="F40" t="str">
        <f>HYPERLINK("https://www.vcdelivery.com/Cert/T2/cert_SampleCert_M.aspx?BUNID=225329&amp;GOFID=146567")</f>
        <v>https://www.vcdelivery.com/Cert/T2/cert_SampleCert_M.aspx?BUNID=225329&amp;GOFID=146567</v>
      </c>
    </row>
    <row r="41" spans="1:6" x14ac:dyDescent="0.25">
      <c r="A41" t="s">
        <v>84</v>
      </c>
      <c r="B41">
        <v>225342</v>
      </c>
      <c r="C41">
        <v>146578</v>
      </c>
      <c r="D41" t="s">
        <v>85</v>
      </c>
      <c r="E41" t="str">
        <f>HYPERLINK("https://www.vcdelivery.com/Cert/T2/cert_MyCertificate.aspx?sample=true&amp;GSID=wMMxjfv6MonKrk9UB%2f2SLQ%3d%3d")</f>
        <v>https://www.vcdelivery.com/Cert/T2/cert_MyCertificate.aspx?sample=true&amp;GSID=wMMxjfv6MonKrk9UB%2f2SLQ%3d%3d</v>
      </c>
      <c r="F41" t="str">
        <f>HYPERLINK("https://www.vcdelivery.com/Cert/T2/cert_SampleCert_M.aspx?BUNID=225342&amp;GOFID=146578")</f>
        <v>https://www.vcdelivery.com/Cert/T2/cert_SampleCert_M.aspx?BUNID=225342&amp;GOFID=146578</v>
      </c>
    </row>
    <row r="42" spans="1:6" x14ac:dyDescent="0.25">
      <c r="A42" t="s">
        <v>86</v>
      </c>
      <c r="B42">
        <v>225355</v>
      </c>
      <c r="C42">
        <v>146589</v>
      </c>
      <c r="D42" t="s">
        <v>87</v>
      </c>
      <c r="E42" t="str">
        <f>HYPERLINK("https://www.vcdelivery.com/Cert/T2/cert_MyCertificate.aspx?sample=true&amp;GSID=njaEJaa42VLh%2bZY8acAtMQ%3d%3d")</f>
        <v>https://www.vcdelivery.com/Cert/T2/cert_MyCertificate.aspx?sample=true&amp;GSID=njaEJaa42VLh%2bZY8acAtMQ%3d%3d</v>
      </c>
      <c r="F42" t="str">
        <f>HYPERLINK("https://www.vcdelivery.com/Cert/T2/cert_SampleCert_M.aspx?BUNID=225355&amp;GOFID=146589")</f>
        <v>https://www.vcdelivery.com/Cert/T2/cert_SampleCert_M.aspx?BUNID=225355&amp;GOFID=146589</v>
      </c>
    </row>
    <row r="43" spans="1:6" x14ac:dyDescent="0.25">
      <c r="A43" t="s">
        <v>88</v>
      </c>
      <c r="B43">
        <v>225368</v>
      </c>
      <c r="C43">
        <v>146600</v>
      </c>
      <c r="D43" t="s">
        <v>89</v>
      </c>
      <c r="E43" t="str">
        <f>HYPERLINK("https://www.vcdelivery.com/Cert/T2/cert_MyCertificate.aspx?sample=true&amp;GSID=PDGOF8drlduD5%2f8u9gTSOg%3d%3d")</f>
        <v>https://www.vcdelivery.com/Cert/T2/cert_MyCertificate.aspx?sample=true&amp;GSID=PDGOF8drlduD5%2f8u9gTSOg%3d%3d</v>
      </c>
      <c r="F43" t="str">
        <f>HYPERLINK("https://www.vcdelivery.com/Cert/T2/cert_SampleCert_M.aspx?BUNID=225368&amp;GOFID=146600")</f>
        <v>https://www.vcdelivery.com/Cert/T2/cert_SampleCert_M.aspx?BUNID=225368&amp;GOFID=146600</v>
      </c>
    </row>
    <row r="44" spans="1:6" x14ac:dyDescent="0.25">
      <c r="A44" t="s">
        <v>90</v>
      </c>
      <c r="B44">
        <v>225381</v>
      </c>
      <c r="C44">
        <v>146611</v>
      </c>
      <c r="D44" t="s">
        <v>91</v>
      </c>
      <c r="E44" t="str">
        <f>HYPERLINK("https://www.vcdelivery.com/Cert/T2/cert_MyCertificate.aspx?sample=true&amp;GSID=YHCCgh48rDr5dADWwXFaPQ%3d%3d")</f>
        <v>https://www.vcdelivery.com/Cert/T2/cert_MyCertificate.aspx?sample=true&amp;GSID=YHCCgh48rDr5dADWwXFaPQ%3d%3d</v>
      </c>
      <c r="F44" t="str">
        <f>HYPERLINK("https://www.vcdelivery.com/Cert/T2/cert_SampleCert_M.aspx?BUNID=225381&amp;GOFID=146611")</f>
        <v>https://www.vcdelivery.com/Cert/T2/cert_SampleCert_M.aspx?BUNID=225381&amp;GOFID=146611</v>
      </c>
    </row>
    <row r="45" spans="1:6" x14ac:dyDescent="0.25">
      <c r="A45" t="s">
        <v>92</v>
      </c>
      <c r="B45">
        <v>225394</v>
      </c>
      <c r="C45">
        <v>146622</v>
      </c>
      <c r="D45" t="s">
        <v>93</v>
      </c>
      <c r="E45" t="str">
        <f>HYPERLINK("https://www.vcdelivery.com/Cert/T2/cert_MyCertificate.aspx?sample=true&amp;GSID=RytQ3GH%2bycJNAcT8BZoFJQ%3d%3d")</f>
        <v>https://www.vcdelivery.com/Cert/T2/cert_MyCertificate.aspx?sample=true&amp;GSID=RytQ3GH%2bycJNAcT8BZoFJQ%3d%3d</v>
      </c>
      <c r="F45" t="str">
        <f>HYPERLINK("https://www.vcdelivery.com/Cert/T2/cert_SampleCert_M.aspx?BUNID=225394&amp;GOFID=146622")</f>
        <v>https://www.vcdelivery.com/Cert/T2/cert_SampleCert_M.aspx?BUNID=225394&amp;GOFID=146622</v>
      </c>
    </row>
    <row r="46" spans="1:6" x14ac:dyDescent="0.25">
      <c r="A46" t="s">
        <v>94</v>
      </c>
      <c r="B46">
        <v>225407</v>
      </c>
      <c r="C46">
        <v>146633</v>
      </c>
      <c r="D46" t="s">
        <v>95</v>
      </c>
      <c r="E46" t="str">
        <f>HYPERLINK("https://www.vcdelivery.com/Cert/T2/cert_MyCertificate.aspx?sample=true&amp;GSID=bAluDN9M%2fqhyY1m8dbRn6A%3d%3d")</f>
        <v>https://www.vcdelivery.com/Cert/T2/cert_MyCertificate.aspx?sample=true&amp;GSID=bAluDN9M%2fqhyY1m8dbRn6A%3d%3d</v>
      </c>
      <c r="F46" t="str">
        <f>HYPERLINK("https://www.vcdelivery.com/Cert/T2/cert_SampleCert_M.aspx?BUNID=225407&amp;GOFID=146633")</f>
        <v>https://www.vcdelivery.com/Cert/T2/cert_SampleCert_M.aspx?BUNID=225407&amp;GOFID=146633</v>
      </c>
    </row>
    <row r="47" spans="1:6" x14ac:dyDescent="0.25">
      <c r="A47" t="s">
        <v>96</v>
      </c>
      <c r="B47">
        <v>225420</v>
      </c>
      <c r="C47">
        <v>146655</v>
      </c>
      <c r="D47" t="s">
        <v>97</v>
      </c>
      <c r="E47" t="str">
        <f>HYPERLINK("https://www.vcdelivery.com/Cert/T2/cert_MyCertificate.aspx?sample=true&amp;GSID=mvlGlTso1tjhYYIxOngnVg%3d%3d")</f>
        <v>https://www.vcdelivery.com/Cert/T2/cert_MyCertificate.aspx?sample=true&amp;GSID=mvlGlTso1tjhYYIxOngnVg%3d%3d</v>
      </c>
      <c r="F47" t="str">
        <f>HYPERLINK("https://www.vcdelivery.com/Cert/T2/cert_SampleCert_M.aspx?BUNID=225420&amp;GOFID=146655")</f>
        <v>https://www.vcdelivery.com/Cert/T2/cert_SampleCert_M.aspx?BUNID=225420&amp;GOFID=146655</v>
      </c>
    </row>
    <row r="48" spans="1:6" x14ac:dyDescent="0.25">
      <c r="A48" t="s">
        <v>98</v>
      </c>
      <c r="B48">
        <v>225433</v>
      </c>
      <c r="C48">
        <v>146666</v>
      </c>
      <c r="D48" t="s">
        <v>99</v>
      </c>
      <c r="E48" t="str">
        <f>HYPERLINK("https://www.vcdelivery.com/Cert/T2/cert_MyCertificate.aspx?sample=true&amp;GSID=Aou9oCQnxOwoBLU8gjgWMg%3d%3d")</f>
        <v>https://www.vcdelivery.com/Cert/T2/cert_MyCertificate.aspx?sample=true&amp;GSID=Aou9oCQnxOwoBLU8gjgWMg%3d%3d</v>
      </c>
      <c r="F48" t="str">
        <f>HYPERLINK("https://www.vcdelivery.com/Cert/T2/cert_SampleCert_M.aspx?BUNID=225433&amp;GOFID=146666")</f>
        <v>https://www.vcdelivery.com/Cert/T2/cert_SampleCert_M.aspx?BUNID=225433&amp;GOFID=146666</v>
      </c>
    </row>
    <row r="49" spans="1:6" x14ac:dyDescent="0.25">
      <c r="A49" t="s">
        <v>100</v>
      </c>
      <c r="B49">
        <v>225446</v>
      </c>
      <c r="C49">
        <v>146677</v>
      </c>
      <c r="D49" t="s">
        <v>101</v>
      </c>
      <c r="E49" t="str">
        <f>HYPERLINK("https://www.vcdelivery.com/Cert/T2/cert_MyCertificate.aspx?sample=true&amp;GSID=jsNjYY5iBf4hlMNDY7RoKw%3d%3d")</f>
        <v>https://www.vcdelivery.com/Cert/T2/cert_MyCertificate.aspx?sample=true&amp;GSID=jsNjYY5iBf4hlMNDY7RoKw%3d%3d</v>
      </c>
      <c r="F49" t="str">
        <f>HYPERLINK("https://www.vcdelivery.com/Cert/T2/cert_SampleCert_M.aspx?BUNID=225446&amp;GOFID=146677")</f>
        <v>https://www.vcdelivery.com/Cert/T2/cert_SampleCert_M.aspx?BUNID=225446&amp;GOFID=146677</v>
      </c>
    </row>
    <row r="50" spans="1:6" x14ac:dyDescent="0.25">
      <c r="A50" t="s">
        <v>102</v>
      </c>
      <c r="B50">
        <v>225459</v>
      </c>
      <c r="C50">
        <v>146688</v>
      </c>
      <c r="D50" t="s">
        <v>103</v>
      </c>
      <c r="E50" t="str">
        <f>HYPERLINK("https://www.vcdelivery.com/Cert/T2/cert_MyCertificate.aspx?sample=true&amp;GSID=%2fXN88AQHEHyIzB6SkYZJ5A%3d%3d")</f>
        <v>https://www.vcdelivery.com/Cert/T2/cert_MyCertificate.aspx?sample=true&amp;GSID=%2fXN88AQHEHyIzB6SkYZJ5A%3d%3d</v>
      </c>
      <c r="F50" t="str">
        <f>HYPERLINK("https://www.vcdelivery.com/Cert/T2/cert_SampleCert_M.aspx?BUNID=225459&amp;GOFID=146688")</f>
        <v>https://www.vcdelivery.com/Cert/T2/cert_SampleCert_M.aspx?BUNID=225459&amp;GOFID=146688</v>
      </c>
    </row>
    <row r="51" spans="1:6" x14ac:dyDescent="0.25">
      <c r="A51" t="s">
        <v>104</v>
      </c>
      <c r="B51">
        <v>225472</v>
      </c>
      <c r="C51">
        <v>146699</v>
      </c>
      <c r="D51" t="s">
        <v>105</v>
      </c>
      <c r="E51" t="str">
        <f>HYPERLINK("https://www.vcdelivery.com/Cert/T2/cert_MyCertificate.aspx?sample=true&amp;GSID=HA4mKEgEdu8k6TXujbPFmQ%3d%3d")</f>
        <v>https://www.vcdelivery.com/Cert/T2/cert_MyCertificate.aspx?sample=true&amp;GSID=HA4mKEgEdu8k6TXujbPFmQ%3d%3d</v>
      </c>
      <c r="F51" t="str">
        <f>HYPERLINK("https://www.vcdelivery.com/Cert/T2/cert_SampleCert_M.aspx?BUNID=225472&amp;GOFID=146699")</f>
        <v>https://www.vcdelivery.com/Cert/T2/cert_SampleCert_M.aspx?BUNID=225472&amp;GOFID=146699</v>
      </c>
    </row>
    <row r="52" spans="1:6" x14ac:dyDescent="0.25">
      <c r="A52" t="s">
        <v>106</v>
      </c>
      <c r="B52">
        <v>225485</v>
      </c>
      <c r="C52">
        <v>146721</v>
      </c>
      <c r="D52" t="s">
        <v>107</v>
      </c>
      <c r="E52" t="str">
        <f>HYPERLINK("https://www.vcdelivery.com/Cert/T2/cert_MyCertificate.aspx?sample=true&amp;GSID=GrMZUXidbjEgyD%2b8RBGMng%3d%3d")</f>
        <v>https://www.vcdelivery.com/Cert/T2/cert_MyCertificate.aspx?sample=true&amp;GSID=GrMZUXidbjEgyD%2b8RBGMng%3d%3d</v>
      </c>
      <c r="F52" t="str">
        <f>HYPERLINK("https://www.vcdelivery.com/Cert/T2/cert_SampleCert_M.aspx?BUNID=225485&amp;GOFID=146721")</f>
        <v>https://www.vcdelivery.com/Cert/T2/cert_SampleCert_M.aspx?BUNID=225485&amp;GOFID=146721</v>
      </c>
    </row>
    <row r="53" spans="1:6" x14ac:dyDescent="0.25">
      <c r="A53" t="s">
        <v>108</v>
      </c>
      <c r="B53">
        <v>225498</v>
      </c>
      <c r="C53">
        <v>146732</v>
      </c>
      <c r="D53" t="s">
        <v>109</v>
      </c>
      <c r="E53" t="str">
        <f>HYPERLINK("https://www.vcdelivery.com/Cert/T2/cert_MyCertificate.aspx?sample=true&amp;GSID=VKkLdGWjWWKLggbPdEWXbQ%3d%3d")</f>
        <v>https://www.vcdelivery.com/Cert/T2/cert_MyCertificate.aspx?sample=true&amp;GSID=VKkLdGWjWWKLggbPdEWXbQ%3d%3d</v>
      </c>
      <c r="F53" t="str">
        <f>HYPERLINK("https://www.vcdelivery.com/Cert/T2/cert_SampleCert_M.aspx?BUNID=225498&amp;GOFID=146732")</f>
        <v>https://www.vcdelivery.com/Cert/T2/cert_SampleCert_M.aspx?BUNID=225498&amp;GOFID=146732</v>
      </c>
    </row>
    <row r="54" spans="1:6" x14ac:dyDescent="0.25">
      <c r="A54" t="s">
        <v>110</v>
      </c>
      <c r="B54">
        <v>225511</v>
      </c>
      <c r="C54">
        <v>146754</v>
      </c>
      <c r="D54" t="s">
        <v>111</v>
      </c>
      <c r="E54" t="str">
        <f>HYPERLINK("https://www.vcdelivery.com/Cert/T2/cert_MyCertificate.aspx?sample=true&amp;GSID=7LiXpFAzOd3H4qJ5o6KFRQ%3d%3d")</f>
        <v>https://www.vcdelivery.com/Cert/T2/cert_MyCertificate.aspx?sample=true&amp;GSID=7LiXpFAzOd3H4qJ5o6KFRQ%3d%3d</v>
      </c>
      <c r="F54" t="str">
        <f>HYPERLINK("https://www.vcdelivery.com/Cert/T2/cert_SampleCert_M.aspx?BUNID=225511&amp;GOFID=146754")</f>
        <v>https://www.vcdelivery.com/Cert/T2/cert_SampleCert_M.aspx?BUNID=225511&amp;GOFID=146754</v>
      </c>
    </row>
    <row r="55" spans="1:6" x14ac:dyDescent="0.25">
      <c r="A55" t="s">
        <v>112</v>
      </c>
      <c r="B55">
        <v>225524</v>
      </c>
      <c r="C55">
        <v>146765</v>
      </c>
      <c r="D55" t="s">
        <v>113</v>
      </c>
      <c r="E55" t="str">
        <f>HYPERLINK("https://www.vcdelivery.com/Cert/T2/cert_MyCertificate.aspx?sample=true&amp;GSID=HNotaLvS9QpX1s222RBbiA%3d%3d")</f>
        <v>https://www.vcdelivery.com/Cert/T2/cert_MyCertificate.aspx?sample=true&amp;GSID=HNotaLvS9QpX1s222RBbiA%3d%3d</v>
      </c>
      <c r="F55" t="str">
        <f>HYPERLINK("https://www.vcdelivery.com/Cert/T2/cert_SampleCert_M.aspx?BUNID=225524&amp;GOFID=146765")</f>
        <v>https://www.vcdelivery.com/Cert/T2/cert_SampleCert_M.aspx?BUNID=225524&amp;GOFID=146765</v>
      </c>
    </row>
    <row r="56" spans="1:6" x14ac:dyDescent="0.25">
      <c r="A56" t="s">
        <v>114</v>
      </c>
      <c r="B56">
        <v>225537</v>
      </c>
      <c r="C56">
        <v>146787</v>
      </c>
      <c r="D56" t="s">
        <v>115</v>
      </c>
      <c r="E56" t="str">
        <f>HYPERLINK("https://www.vcdelivery.com/Cert/T2/cert_MyCertificate.aspx?sample=true&amp;GSID=V16N4db9qVrvbPcMhKzEdg%3d%3d")</f>
        <v>https://www.vcdelivery.com/Cert/T2/cert_MyCertificate.aspx?sample=true&amp;GSID=V16N4db9qVrvbPcMhKzEdg%3d%3d</v>
      </c>
      <c r="F56" t="str">
        <f>HYPERLINK("https://www.vcdelivery.com/Cert/T2/cert_SampleCert_M.aspx?BUNID=225537&amp;GOFID=146787")</f>
        <v>https://www.vcdelivery.com/Cert/T2/cert_SampleCert_M.aspx?BUNID=225537&amp;GOFID=146787</v>
      </c>
    </row>
    <row r="57" spans="1:6" x14ac:dyDescent="0.25">
      <c r="A57" t="s">
        <v>116</v>
      </c>
      <c r="B57">
        <v>225550</v>
      </c>
      <c r="C57">
        <v>146798</v>
      </c>
      <c r="D57" t="s">
        <v>117</v>
      </c>
      <c r="E57" t="str">
        <f>HYPERLINK("https://www.vcdelivery.com/Cert/T2/cert_MyCertificate.aspx?sample=true&amp;GSID=RiSjRUxo5g4Wu1j8BhMehg%3d%3d")</f>
        <v>https://www.vcdelivery.com/Cert/T2/cert_MyCertificate.aspx?sample=true&amp;GSID=RiSjRUxo5g4Wu1j8BhMehg%3d%3d</v>
      </c>
      <c r="F57" t="str">
        <f>HYPERLINK("https://www.vcdelivery.com/Cert/T2/cert_SampleCert_M.aspx?BUNID=225550&amp;GOFID=146798")</f>
        <v>https://www.vcdelivery.com/Cert/T2/cert_SampleCert_M.aspx?BUNID=225550&amp;GOFID=146798</v>
      </c>
    </row>
    <row r="58" spans="1:6" x14ac:dyDescent="0.25">
      <c r="A58" t="s">
        <v>118</v>
      </c>
      <c r="B58">
        <v>225563</v>
      </c>
      <c r="C58">
        <v>146820</v>
      </c>
      <c r="D58" t="s">
        <v>119</v>
      </c>
      <c r="E58" t="str">
        <f>HYPERLINK("https://www.vcdelivery.com/Cert/T2/cert_MyCertificate.aspx?sample=true&amp;GSID=TfJQC4ZWCV57rwVFzTLgFQ%3d%3d")</f>
        <v>https://www.vcdelivery.com/Cert/T2/cert_MyCertificate.aspx?sample=true&amp;GSID=TfJQC4ZWCV57rwVFzTLgFQ%3d%3d</v>
      </c>
      <c r="F58" t="str">
        <f>HYPERLINK("https://www.vcdelivery.com/Cert/T2/cert_SampleCert_M.aspx?BUNID=225563&amp;GOFID=146820")</f>
        <v>https://www.vcdelivery.com/Cert/T2/cert_SampleCert_M.aspx?BUNID=225563&amp;GOFID=146820</v>
      </c>
    </row>
    <row r="59" spans="1:6" x14ac:dyDescent="0.25">
      <c r="A59" t="s">
        <v>120</v>
      </c>
      <c r="B59">
        <v>225576</v>
      </c>
      <c r="C59">
        <v>146831</v>
      </c>
      <c r="D59" t="s">
        <v>121</v>
      </c>
      <c r="E59" t="str">
        <f>HYPERLINK("https://www.vcdelivery.com/Cert/T2/cert_MyCertificate.aspx?sample=true&amp;GSID=yFXPtkGR%2bZ%2bdERcRFyIGiA%3d%3d")</f>
        <v>https://www.vcdelivery.com/Cert/T2/cert_MyCertificate.aspx?sample=true&amp;GSID=yFXPtkGR%2bZ%2bdERcRFyIGiA%3d%3d</v>
      </c>
      <c r="F59" t="str">
        <f>HYPERLINK("https://www.vcdelivery.com/Cert/T2/cert_SampleCert_M.aspx?BUNID=225576&amp;GOFID=146831")</f>
        <v>https://www.vcdelivery.com/Cert/T2/cert_SampleCert_M.aspx?BUNID=225576&amp;GOFID=146831</v>
      </c>
    </row>
    <row r="60" spans="1:6" x14ac:dyDescent="0.25">
      <c r="A60" t="s">
        <v>122</v>
      </c>
      <c r="B60">
        <v>225589</v>
      </c>
      <c r="C60">
        <v>146842</v>
      </c>
      <c r="D60" t="s">
        <v>123</v>
      </c>
      <c r="E60" t="str">
        <f>HYPERLINK("https://www.vcdelivery.com/Cert/T2/cert_MyCertificate.aspx?sample=true&amp;GSID=7x4FwG9rGhz9qup4h4B5ww%3d%3d")</f>
        <v>https://www.vcdelivery.com/Cert/T2/cert_MyCertificate.aspx?sample=true&amp;GSID=7x4FwG9rGhz9qup4h4B5ww%3d%3d</v>
      </c>
      <c r="F60" t="str">
        <f>HYPERLINK("https://www.vcdelivery.com/Cert/T2/cert_SampleCert_M.aspx?BUNID=225589&amp;GOFID=146842")</f>
        <v>https://www.vcdelivery.com/Cert/T2/cert_SampleCert_M.aspx?BUNID=225589&amp;GOFID=146842</v>
      </c>
    </row>
    <row r="61" spans="1:6" x14ac:dyDescent="0.25">
      <c r="A61" t="s">
        <v>124</v>
      </c>
      <c r="B61">
        <v>225602</v>
      </c>
      <c r="C61">
        <v>146853</v>
      </c>
      <c r="D61" t="s">
        <v>125</v>
      </c>
      <c r="E61" t="str">
        <f>HYPERLINK("https://www.vcdelivery.com/Cert/T2/cert_MyCertificate.aspx?sample=true&amp;GSID=Vj%2fWhUz26OZj3D%2fWQ4Ijeg%3d%3d")</f>
        <v>https://www.vcdelivery.com/Cert/T2/cert_MyCertificate.aspx?sample=true&amp;GSID=Vj%2fWhUz26OZj3D%2fWQ4Ijeg%3d%3d</v>
      </c>
      <c r="F61" t="str">
        <f>HYPERLINK("https://www.vcdelivery.com/Cert/T2/cert_SampleCert_M.aspx?BUNID=225602&amp;GOFID=146853")</f>
        <v>https://www.vcdelivery.com/Cert/T2/cert_SampleCert_M.aspx?BUNID=225602&amp;GOFID=146853</v>
      </c>
    </row>
    <row r="62" spans="1:6" x14ac:dyDescent="0.25">
      <c r="A62" t="s">
        <v>126</v>
      </c>
      <c r="B62">
        <v>225615</v>
      </c>
      <c r="C62">
        <v>146864</v>
      </c>
      <c r="D62" t="s">
        <v>127</v>
      </c>
      <c r="E62" t="str">
        <f>HYPERLINK("https://www.vcdelivery.com/Cert/T2/cert_MyCertificate.aspx?sample=true&amp;GSID=z5iRRII6wBzIBRFH8kvJmQ%3d%3d")</f>
        <v>https://www.vcdelivery.com/Cert/T2/cert_MyCertificate.aspx?sample=true&amp;GSID=z5iRRII6wBzIBRFH8kvJmQ%3d%3d</v>
      </c>
      <c r="F62" t="str">
        <f>HYPERLINK("https://www.vcdelivery.com/Cert/T2/cert_SampleCert_M.aspx?BUNID=225615&amp;GOFID=146864")</f>
        <v>https://www.vcdelivery.com/Cert/T2/cert_SampleCert_M.aspx?BUNID=225615&amp;GOFID=146864</v>
      </c>
    </row>
    <row r="63" spans="1:6" x14ac:dyDescent="0.25">
      <c r="A63" t="s">
        <v>128</v>
      </c>
      <c r="B63">
        <v>225628</v>
      </c>
      <c r="C63">
        <v>146875</v>
      </c>
      <c r="D63" t="s">
        <v>129</v>
      </c>
      <c r="E63" t="str">
        <f>HYPERLINK("https://www.vcdelivery.com/Cert/T2/cert_MyCertificate.aspx?sample=true&amp;GSID=K6feVIBr5TMcrPPhEvumyg%3d%3d")</f>
        <v>https://www.vcdelivery.com/Cert/T2/cert_MyCertificate.aspx?sample=true&amp;GSID=K6feVIBr5TMcrPPhEvumyg%3d%3d</v>
      </c>
      <c r="F63" t="str">
        <f>HYPERLINK("https://www.vcdelivery.com/Cert/T2/cert_SampleCert_M.aspx?BUNID=225628&amp;GOFID=146875")</f>
        <v>https://www.vcdelivery.com/Cert/T2/cert_SampleCert_M.aspx?BUNID=225628&amp;GOFID=146875</v>
      </c>
    </row>
    <row r="64" spans="1:6" x14ac:dyDescent="0.25">
      <c r="A64" t="s">
        <v>130</v>
      </c>
      <c r="B64">
        <v>225641</v>
      </c>
      <c r="C64">
        <v>146886</v>
      </c>
      <c r="D64" t="s">
        <v>131</v>
      </c>
      <c r="E64" t="str">
        <f>HYPERLINK("https://www.vcdelivery.com/Cert/T2/cert_MyCertificate.aspx?sample=true&amp;GSID=jBa6hcj9UhEyMOBCK%2brlPA%3d%3d")</f>
        <v>https://www.vcdelivery.com/Cert/T2/cert_MyCertificate.aspx?sample=true&amp;GSID=jBa6hcj9UhEyMOBCK%2brlPA%3d%3d</v>
      </c>
      <c r="F64" t="str">
        <f>HYPERLINK("https://www.vcdelivery.com/Cert/T2/cert_SampleCert_M.aspx?BUNID=225641&amp;GOFID=146886")</f>
        <v>https://www.vcdelivery.com/Cert/T2/cert_SampleCert_M.aspx?BUNID=225641&amp;GOFID=146886</v>
      </c>
    </row>
    <row r="65" spans="1:6" x14ac:dyDescent="0.25">
      <c r="A65" t="s">
        <v>132</v>
      </c>
      <c r="B65">
        <v>225654</v>
      </c>
      <c r="C65">
        <v>146897</v>
      </c>
      <c r="D65" t="s">
        <v>133</v>
      </c>
      <c r="E65" t="str">
        <f>HYPERLINK("https://www.vcdelivery.com/Cert/T2/cert_MyCertificate.aspx?sample=true&amp;GSID=HVrqBVRks%2fGRg8odw5%2fi%2fw%3d%3d")</f>
        <v>https://www.vcdelivery.com/Cert/T2/cert_MyCertificate.aspx?sample=true&amp;GSID=HVrqBVRks%2fGRg8odw5%2fi%2fw%3d%3d</v>
      </c>
      <c r="F65" t="str">
        <f>HYPERLINK("https://www.vcdelivery.com/Cert/T2/cert_SampleCert_M.aspx?BUNID=225654&amp;GOFID=146897")</f>
        <v>https://www.vcdelivery.com/Cert/T2/cert_SampleCert_M.aspx?BUNID=225654&amp;GOFID=146897</v>
      </c>
    </row>
    <row r="66" spans="1:6" x14ac:dyDescent="0.25">
      <c r="A66" t="s">
        <v>134</v>
      </c>
      <c r="B66">
        <v>225667</v>
      </c>
      <c r="C66">
        <v>146908</v>
      </c>
      <c r="D66" t="s">
        <v>135</v>
      </c>
      <c r="E66" t="str">
        <f>HYPERLINK("https://www.vcdelivery.com/Cert/T2/cert_MyCertificate.aspx?sample=true&amp;GSID=qHv11jCnYBdog8WFyknRsQ%3d%3d")</f>
        <v>https://www.vcdelivery.com/Cert/T2/cert_MyCertificate.aspx?sample=true&amp;GSID=qHv11jCnYBdog8WFyknRsQ%3d%3d</v>
      </c>
      <c r="F66" t="str">
        <f>HYPERLINK("https://www.vcdelivery.com/Cert/T2/cert_SampleCert_M.aspx?BUNID=225667&amp;GOFID=146908")</f>
        <v>https://www.vcdelivery.com/Cert/T2/cert_SampleCert_M.aspx?BUNID=225667&amp;GOFID=146908</v>
      </c>
    </row>
    <row r="67" spans="1:6" x14ac:dyDescent="0.25">
      <c r="A67" t="s">
        <v>136</v>
      </c>
      <c r="B67">
        <v>225680</v>
      </c>
      <c r="C67">
        <v>146919</v>
      </c>
      <c r="D67" t="s">
        <v>137</v>
      </c>
      <c r="E67" t="str">
        <f>HYPERLINK("https://www.vcdelivery.com/Cert/T2/cert_MyCertificate.aspx?sample=true&amp;GSID=ikYDmbwOakTZOz%2fwUOjwHQ%3d%3d")</f>
        <v>https://www.vcdelivery.com/Cert/T2/cert_MyCertificate.aspx?sample=true&amp;GSID=ikYDmbwOakTZOz%2fwUOjwHQ%3d%3d</v>
      </c>
      <c r="F67" t="str">
        <f>HYPERLINK("https://www.vcdelivery.com/Cert/T2/cert_SampleCert_M.aspx?BUNID=225680&amp;GOFID=146919")</f>
        <v>https://www.vcdelivery.com/Cert/T2/cert_SampleCert_M.aspx?BUNID=225680&amp;GOFID=146919</v>
      </c>
    </row>
    <row r="68" spans="1:6" x14ac:dyDescent="0.25">
      <c r="A68" t="s">
        <v>138</v>
      </c>
      <c r="B68">
        <v>225693</v>
      </c>
      <c r="C68">
        <v>146930</v>
      </c>
      <c r="D68" t="s">
        <v>139</v>
      </c>
      <c r="E68" t="str">
        <f>HYPERLINK("https://www.vcdelivery.com/Cert/T2/cert_MyCertificate.aspx?sample=true&amp;GSID=qXZy203WDPK1Ns2rJBt6ew%3d%3d")</f>
        <v>https://www.vcdelivery.com/Cert/T2/cert_MyCertificate.aspx?sample=true&amp;GSID=qXZy203WDPK1Ns2rJBt6ew%3d%3d</v>
      </c>
      <c r="F68" t="str">
        <f>HYPERLINK("https://www.vcdelivery.com/Cert/T2/cert_SampleCert_M.aspx?BUNID=225693&amp;GOFID=146930")</f>
        <v>https://www.vcdelivery.com/Cert/T2/cert_SampleCert_M.aspx?BUNID=225693&amp;GOFID=146930</v>
      </c>
    </row>
    <row r="69" spans="1:6" x14ac:dyDescent="0.25">
      <c r="A69" t="s">
        <v>140</v>
      </c>
      <c r="B69">
        <v>225706</v>
      </c>
      <c r="C69">
        <v>146941</v>
      </c>
      <c r="D69" t="s">
        <v>141</v>
      </c>
      <c r="E69" t="str">
        <f>HYPERLINK("https://www.vcdelivery.com/Cert/T2/cert_MyCertificate.aspx?sample=true&amp;GSID=VFiONUjzdaFaOKL8D3VoRQ%3d%3d")</f>
        <v>https://www.vcdelivery.com/Cert/T2/cert_MyCertificate.aspx?sample=true&amp;GSID=VFiONUjzdaFaOKL8D3VoRQ%3d%3d</v>
      </c>
      <c r="F69" t="str">
        <f>HYPERLINK("https://www.vcdelivery.com/Cert/T2/cert_SampleCert_M.aspx?BUNID=225706&amp;GOFID=146941")</f>
        <v>https://www.vcdelivery.com/Cert/T2/cert_SampleCert_M.aspx?BUNID=225706&amp;GOFID=146941</v>
      </c>
    </row>
    <row r="70" spans="1:6" x14ac:dyDescent="0.25">
      <c r="A70" t="s">
        <v>142</v>
      </c>
      <c r="B70">
        <v>225719</v>
      </c>
      <c r="C70">
        <v>146952</v>
      </c>
      <c r="D70" t="s">
        <v>143</v>
      </c>
      <c r="E70" t="str">
        <f>HYPERLINK("https://www.vcdelivery.com/Cert/T2/cert_MyCertificate.aspx?sample=true&amp;GSID=GFc7r%2fSDTCqBJjJbWAIdUg%3d%3d")</f>
        <v>https://www.vcdelivery.com/Cert/T2/cert_MyCertificate.aspx?sample=true&amp;GSID=GFc7r%2fSDTCqBJjJbWAIdUg%3d%3d</v>
      </c>
      <c r="F70" t="str">
        <f>HYPERLINK("https://www.vcdelivery.com/Cert/T2/cert_SampleCert_M.aspx?BUNID=225719&amp;GOFID=146952")</f>
        <v>https://www.vcdelivery.com/Cert/T2/cert_SampleCert_M.aspx?BUNID=225719&amp;GOFID=146952</v>
      </c>
    </row>
    <row r="71" spans="1:6" x14ac:dyDescent="0.25">
      <c r="A71" t="s">
        <v>144</v>
      </c>
      <c r="B71">
        <v>225732</v>
      </c>
      <c r="C71">
        <v>146974</v>
      </c>
      <c r="D71" t="s">
        <v>145</v>
      </c>
      <c r="E71" t="str">
        <f>HYPERLINK("https://www.vcdelivery.com/Cert/T2/cert_MyCertificate.aspx?sample=true&amp;GSID=vA7hrtN0WpKQA1Ztbr36YQ%3d%3d")</f>
        <v>https://www.vcdelivery.com/Cert/T2/cert_MyCertificate.aspx?sample=true&amp;GSID=vA7hrtN0WpKQA1Ztbr36YQ%3d%3d</v>
      </c>
      <c r="F71" t="str">
        <f>HYPERLINK("https://www.vcdelivery.com/Cert/T2/cert_SampleCert_M.aspx?BUNID=225732&amp;GOFID=146974")</f>
        <v>https://www.vcdelivery.com/Cert/T2/cert_SampleCert_M.aspx?BUNID=225732&amp;GOFID=146974</v>
      </c>
    </row>
    <row r="72" spans="1:6" x14ac:dyDescent="0.25">
      <c r="A72" t="s">
        <v>146</v>
      </c>
      <c r="B72">
        <v>225745</v>
      </c>
      <c r="C72">
        <v>146996</v>
      </c>
      <c r="D72" t="s">
        <v>147</v>
      </c>
      <c r="E72" t="str">
        <f>HYPERLINK("https://www.vcdelivery.com/Cert/T2/cert_MyCertificate.aspx?sample=true&amp;GSID=2fEek73J4e2HMQn0oNRNrA%3d%3d")</f>
        <v>https://www.vcdelivery.com/Cert/T2/cert_MyCertificate.aspx?sample=true&amp;GSID=2fEek73J4e2HMQn0oNRNrA%3d%3d</v>
      </c>
      <c r="F72" t="str">
        <f>HYPERLINK("https://www.vcdelivery.com/Cert/T2/cert_SampleCert_M.aspx?BUNID=225745&amp;GOFID=146996")</f>
        <v>https://www.vcdelivery.com/Cert/T2/cert_SampleCert_M.aspx?BUNID=225745&amp;GOFID=146996</v>
      </c>
    </row>
    <row r="73" spans="1:6" x14ac:dyDescent="0.25">
      <c r="A73" t="s">
        <v>148</v>
      </c>
      <c r="B73">
        <v>225758</v>
      </c>
      <c r="C73">
        <v>147007</v>
      </c>
      <c r="D73" t="s">
        <v>149</v>
      </c>
      <c r="E73" t="str">
        <f>HYPERLINK("https://www.vcdelivery.com/Cert/T2/cert_MyCertificate.aspx?sample=true&amp;GSID=eVKmgrYJ6MOD6ax1wMYhlQ%3d%3d")</f>
        <v>https://www.vcdelivery.com/Cert/T2/cert_MyCertificate.aspx?sample=true&amp;GSID=eVKmgrYJ6MOD6ax1wMYhlQ%3d%3d</v>
      </c>
      <c r="F73" t="str">
        <f>HYPERLINK("https://www.vcdelivery.com/Cert/T2/cert_SampleCert_M.aspx?BUNID=225758&amp;GOFID=147007")</f>
        <v>https://www.vcdelivery.com/Cert/T2/cert_SampleCert_M.aspx?BUNID=225758&amp;GOFID=147007</v>
      </c>
    </row>
    <row r="74" spans="1:6" x14ac:dyDescent="0.25">
      <c r="A74" t="s">
        <v>150</v>
      </c>
      <c r="B74">
        <v>225771</v>
      </c>
      <c r="C74">
        <v>147018</v>
      </c>
      <c r="D74" t="s">
        <v>151</v>
      </c>
      <c r="E74" t="str">
        <f>HYPERLINK("https://www.vcdelivery.com/Cert/T2/cert_MyCertificate.aspx?sample=true&amp;GSID=JSjUNXN0P4jhIsiMS6WFSg%3d%3d")</f>
        <v>https://www.vcdelivery.com/Cert/T2/cert_MyCertificate.aspx?sample=true&amp;GSID=JSjUNXN0P4jhIsiMS6WFSg%3d%3d</v>
      </c>
      <c r="F74" t="str">
        <f>HYPERLINK("https://www.vcdelivery.com/Cert/T2/cert_SampleCert_M.aspx?BUNID=225771&amp;GOFID=147018")</f>
        <v>https://www.vcdelivery.com/Cert/T2/cert_SampleCert_M.aspx?BUNID=225771&amp;GOFID=147018</v>
      </c>
    </row>
    <row r="75" spans="1:6" x14ac:dyDescent="0.25">
      <c r="A75" t="s">
        <v>152</v>
      </c>
      <c r="B75">
        <v>225784</v>
      </c>
      <c r="C75">
        <v>147040</v>
      </c>
      <c r="D75" t="s">
        <v>153</v>
      </c>
      <c r="E75" t="str">
        <f>HYPERLINK("https://www.vcdelivery.com/Cert/T2/cert_MyCertificate.aspx?sample=true&amp;GSID=Iy3bLZO%2fGuHJC%2bZHPYxnjg%3d%3d")</f>
        <v>https://www.vcdelivery.com/Cert/T2/cert_MyCertificate.aspx?sample=true&amp;GSID=Iy3bLZO%2fGuHJC%2bZHPYxnjg%3d%3d</v>
      </c>
      <c r="F75" t="str">
        <f>HYPERLINK("https://www.vcdelivery.com/Cert/T2/cert_SampleCert_M.aspx?BUNID=225784&amp;GOFID=147040")</f>
        <v>https://www.vcdelivery.com/Cert/T2/cert_SampleCert_M.aspx?BUNID=225784&amp;GOFID=147040</v>
      </c>
    </row>
    <row r="76" spans="1:6" x14ac:dyDescent="0.25">
      <c r="A76" t="s">
        <v>154</v>
      </c>
      <c r="B76">
        <v>225797</v>
      </c>
      <c r="C76">
        <v>147051</v>
      </c>
      <c r="D76" t="s">
        <v>155</v>
      </c>
      <c r="E76" t="str">
        <f>HYPERLINK("https://www.vcdelivery.com/Cert/T2/cert_MyCertificate.aspx?sample=true&amp;GSID=KsMtqGyCefOkSAPYNgX8uQ%3d%3d")</f>
        <v>https://www.vcdelivery.com/Cert/T2/cert_MyCertificate.aspx?sample=true&amp;GSID=KsMtqGyCefOkSAPYNgX8uQ%3d%3d</v>
      </c>
      <c r="F76" t="str">
        <f>HYPERLINK("https://www.vcdelivery.com/Cert/T2/cert_SampleCert_M.aspx?BUNID=225797&amp;GOFID=147051")</f>
        <v>https://www.vcdelivery.com/Cert/T2/cert_SampleCert_M.aspx?BUNID=225797&amp;GOFID=147051</v>
      </c>
    </row>
    <row r="77" spans="1:6" x14ac:dyDescent="0.25">
      <c r="A77" t="s">
        <v>156</v>
      </c>
      <c r="B77">
        <v>225810</v>
      </c>
      <c r="C77">
        <v>147062</v>
      </c>
      <c r="D77" t="s">
        <v>157</v>
      </c>
      <c r="E77" t="str">
        <f>HYPERLINK("https://www.vcdelivery.com/Cert/T2/cert_MyCertificate.aspx?sample=true&amp;GSID=iRQa%2bOsUJvj1dtWYS36aQg%3d%3d")</f>
        <v>https://www.vcdelivery.com/Cert/T2/cert_MyCertificate.aspx?sample=true&amp;GSID=iRQa%2bOsUJvj1dtWYS36aQg%3d%3d</v>
      </c>
      <c r="F77" t="str">
        <f>HYPERLINK("https://www.vcdelivery.com/Cert/T2/cert_SampleCert_M.aspx?BUNID=225810&amp;GOFID=147062")</f>
        <v>https://www.vcdelivery.com/Cert/T2/cert_SampleCert_M.aspx?BUNID=225810&amp;GOFID=147062</v>
      </c>
    </row>
    <row r="78" spans="1:6" x14ac:dyDescent="0.25">
      <c r="A78" t="s">
        <v>158</v>
      </c>
      <c r="B78">
        <v>225823</v>
      </c>
      <c r="C78">
        <v>147084</v>
      </c>
      <c r="D78" t="s">
        <v>159</v>
      </c>
      <c r="E78" t="str">
        <f>HYPERLINK("https://www.vcdelivery.com/Cert/T2/cert_MyCertificate.aspx?sample=true&amp;GSID=ZZVUi3EcipXkM9ttVaxYOQ%3d%3d")</f>
        <v>https://www.vcdelivery.com/Cert/T2/cert_MyCertificate.aspx?sample=true&amp;GSID=ZZVUi3EcipXkM9ttVaxYOQ%3d%3d</v>
      </c>
      <c r="F78" t="str">
        <f>HYPERLINK("https://www.vcdelivery.com/Cert/T2/cert_SampleCert_M.aspx?BUNID=225823&amp;GOFID=147084")</f>
        <v>https://www.vcdelivery.com/Cert/T2/cert_SampleCert_M.aspx?BUNID=225823&amp;GOFID=147084</v>
      </c>
    </row>
    <row r="79" spans="1:6" x14ac:dyDescent="0.25">
      <c r="A79" t="s">
        <v>160</v>
      </c>
      <c r="B79">
        <v>225836</v>
      </c>
      <c r="C79">
        <v>147095</v>
      </c>
      <c r="D79" t="s">
        <v>161</v>
      </c>
      <c r="E79" t="str">
        <f>HYPERLINK("https://www.vcdelivery.com/Cert/T2/cert_MyCertificate.aspx?sample=true&amp;GSID=8tGnWW8DTkWIslzE8%2bLj2g%3d%3d")</f>
        <v>https://www.vcdelivery.com/Cert/T2/cert_MyCertificate.aspx?sample=true&amp;GSID=8tGnWW8DTkWIslzE8%2bLj2g%3d%3d</v>
      </c>
      <c r="F79" t="str">
        <f>HYPERLINK("https://www.vcdelivery.com/Cert/T2/cert_SampleCert_M.aspx?BUNID=225836&amp;GOFID=147095")</f>
        <v>https://www.vcdelivery.com/Cert/T2/cert_SampleCert_M.aspx?BUNID=225836&amp;GOFID=147095</v>
      </c>
    </row>
    <row r="80" spans="1:6" x14ac:dyDescent="0.25">
      <c r="A80" t="s">
        <v>162</v>
      </c>
      <c r="B80">
        <v>225849</v>
      </c>
      <c r="C80">
        <v>147106</v>
      </c>
      <c r="D80" t="s">
        <v>163</v>
      </c>
      <c r="E80" t="str">
        <f>HYPERLINK("https://www.vcdelivery.com/Cert/T2/cert_MyCertificate.aspx?sample=true&amp;GSID=GU%2bRq4DYOcgiBbv49OyrVg%3d%3d")</f>
        <v>https://www.vcdelivery.com/Cert/T2/cert_MyCertificate.aspx?sample=true&amp;GSID=GU%2bRq4DYOcgiBbv49OyrVg%3d%3d</v>
      </c>
      <c r="F80" t="str">
        <f>HYPERLINK("https://www.vcdelivery.com/Cert/T2/cert_SampleCert_M.aspx?BUNID=225849&amp;GOFID=147106")</f>
        <v>https://www.vcdelivery.com/Cert/T2/cert_SampleCert_M.aspx?BUNID=225849&amp;GOFID=147106</v>
      </c>
    </row>
    <row r="81" spans="1:6" x14ac:dyDescent="0.25">
      <c r="A81" t="s">
        <v>164</v>
      </c>
      <c r="B81">
        <v>225862</v>
      </c>
      <c r="C81">
        <v>147128</v>
      </c>
      <c r="D81" t="s">
        <v>165</v>
      </c>
      <c r="E81" t="str">
        <f>HYPERLINK("https://www.vcdelivery.com/Cert/T2/cert_MyCertificate.aspx?sample=true&amp;GSID=Nc9827eLrl2LLbnhT9VAng%3d%3d")</f>
        <v>https://www.vcdelivery.com/Cert/T2/cert_MyCertificate.aspx?sample=true&amp;GSID=Nc9827eLrl2LLbnhT9VAng%3d%3d</v>
      </c>
      <c r="F81" t="str">
        <f>HYPERLINK("https://www.vcdelivery.com/Cert/T2/cert_SampleCert_M.aspx?BUNID=225862&amp;GOFID=147128")</f>
        <v>https://www.vcdelivery.com/Cert/T2/cert_SampleCert_M.aspx?BUNID=225862&amp;GOFID=147128</v>
      </c>
    </row>
    <row r="82" spans="1:6" x14ac:dyDescent="0.25">
      <c r="A82" t="s">
        <v>166</v>
      </c>
      <c r="B82">
        <v>225875</v>
      </c>
      <c r="C82">
        <v>147139</v>
      </c>
      <c r="D82" t="s">
        <v>167</v>
      </c>
      <c r="E82" t="str">
        <f>HYPERLINK("https://www.vcdelivery.com/Cert/T2/cert_MyCertificate.aspx?sample=true&amp;GSID=LH3RlZwnnci%2bHiGyxTSvJQ%3d%3d")</f>
        <v>https://www.vcdelivery.com/Cert/T2/cert_MyCertificate.aspx?sample=true&amp;GSID=LH3RlZwnnci%2bHiGyxTSvJQ%3d%3d</v>
      </c>
      <c r="F82" t="str">
        <f>HYPERLINK("https://www.vcdelivery.com/Cert/T2/cert_SampleCert_M.aspx?BUNID=225875&amp;GOFID=147139")</f>
        <v>https://www.vcdelivery.com/Cert/T2/cert_SampleCert_M.aspx?BUNID=225875&amp;GOFID=147139</v>
      </c>
    </row>
    <row r="83" spans="1:6" x14ac:dyDescent="0.25">
      <c r="A83" t="s">
        <v>168</v>
      </c>
      <c r="B83">
        <v>225888</v>
      </c>
      <c r="C83">
        <v>147150</v>
      </c>
      <c r="D83" t="s">
        <v>169</v>
      </c>
      <c r="E83" t="str">
        <f>HYPERLINK("https://www.vcdelivery.com/Cert/T2/cert_MyCertificate.aspx?sample=true&amp;GSID=Wyzw4ua3%2blLCqbztA29zWw%3d%3d")</f>
        <v>https://www.vcdelivery.com/Cert/T2/cert_MyCertificate.aspx?sample=true&amp;GSID=Wyzw4ua3%2blLCqbztA29zWw%3d%3d</v>
      </c>
      <c r="F83" t="str">
        <f>HYPERLINK("https://www.vcdelivery.com/Cert/T2/cert_SampleCert_M.aspx?BUNID=225888&amp;GOFID=147150")</f>
        <v>https://www.vcdelivery.com/Cert/T2/cert_SampleCert_M.aspx?BUNID=225888&amp;GOFID=147150</v>
      </c>
    </row>
    <row r="84" spans="1:6" x14ac:dyDescent="0.25">
      <c r="A84" t="s">
        <v>170</v>
      </c>
      <c r="B84">
        <v>225901</v>
      </c>
      <c r="C84">
        <v>147161</v>
      </c>
      <c r="D84" t="s">
        <v>171</v>
      </c>
      <c r="E84" t="str">
        <f>HYPERLINK("https://www.vcdelivery.com/Cert/T2/cert_MyCertificate.aspx?sample=true&amp;GSID=oLeMD2CYYO0foaU3O3nN0g%3d%3d")</f>
        <v>https://www.vcdelivery.com/Cert/T2/cert_MyCertificate.aspx?sample=true&amp;GSID=oLeMD2CYYO0foaU3O3nN0g%3d%3d</v>
      </c>
      <c r="F84" t="str">
        <f>HYPERLINK("https://www.vcdelivery.com/Cert/T2/cert_SampleCert_M.aspx?BUNID=225901&amp;GOFID=147161")</f>
        <v>https://www.vcdelivery.com/Cert/T2/cert_SampleCert_M.aspx?BUNID=225901&amp;GOFID=147161</v>
      </c>
    </row>
    <row r="85" spans="1:6" x14ac:dyDescent="0.25">
      <c r="A85" t="s">
        <v>172</v>
      </c>
      <c r="B85">
        <v>225914</v>
      </c>
      <c r="C85">
        <v>147172</v>
      </c>
      <c r="D85" t="s">
        <v>173</v>
      </c>
      <c r="E85" t="str">
        <f>HYPERLINK("https://www.vcdelivery.com/Cert/T2/cert_MyCertificate.aspx?sample=true&amp;GSID=RYVpMAY0g2UeefN%2bwue19g%3d%3d")</f>
        <v>https://www.vcdelivery.com/Cert/T2/cert_MyCertificate.aspx?sample=true&amp;GSID=RYVpMAY0g2UeefN%2bwue19g%3d%3d</v>
      </c>
      <c r="F85" t="str">
        <f>HYPERLINK("https://www.vcdelivery.com/Cert/T2/cert_SampleCert_M.aspx?BUNID=225914&amp;GOFID=147172")</f>
        <v>https://www.vcdelivery.com/Cert/T2/cert_SampleCert_M.aspx?BUNID=225914&amp;GOFID=147172</v>
      </c>
    </row>
    <row r="86" spans="1:6" x14ac:dyDescent="0.25">
      <c r="A86" t="s">
        <v>174</v>
      </c>
      <c r="B86">
        <v>225927</v>
      </c>
      <c r="C86">
        <v>147183</v>
      </c>
      <c r="D86" t="s">
        <v>175</v>
      </c>
      <c r="E86" t="str">
        <f>HYPERLINK("https://www.vcdelivery.com/Cert/T2/cert_MyCertificate.aspx?sample=true&amp;GSID=KE5UOou8p708vyldACot9w%3d%3d")</f>
        <v>https://www.vcdelivery.com/Cert/T2/cert_MyCertificate.aspx?sample=true&amp;GSID=KE5UOou8p708vyldACot9w%3d%3d</v>
      </c>
      <c r="F86" t="str">
        <f>HYPERLINK("https://www.vcdelivery.com/Cert/T2/cert_SampleCert_M.aspx?BUNID=225927&amp;GOFID=147183")</f>
        <v>https://www.vcdelivery.com/Cert/T2/cert_SampleCert_M.aspx?BUNID=225927&amp;GOFID=147183</v>
      </c>
    </row>
    <row r="87" spans="1:6" x14ac:dyDescent="0.25">
      <c r="A87" t="s">
        <v>176</v>
      </c>
      <c r="B87">
        <v>225940</v>
      </c>
      <c r="C87">
        <v>147194</v>
      </c>
      <c r="D87" t="s">
        <v>177</v>
      </c>
      <c r="E87" t="str">
        <f>HYPERLINK("https://www.vcdelivery.com/Cert/T2/cert_MyCertificate.aspx?sample=true&amp;GSID=6giPEQessjVZn%2bmi1%2fNf1Q%3d%3d")</f>
        <v>https://www.vcdelivery.com/Cert/T2/cert_MyCertificate.aspx?sample=true&amp;GSID=6giPEQessjVZn%2bmi1%2fNf1Q%3d%3d</v>
      </c>
      <c r="F87" t="str">
        <f>HYPERLINK("https://www.vcdelivery.com/Cert/T2/cert_SampleCert_M.aspx?BUNID=225940&amp;GOFID=147194")</f>
        <v>https://www.vcdelivery.com/Cert/T2/cert_SampleCert_M.aspx?BUNID=225940&amp;GOFID=147194</v>
      </c>
    </row>
    <row r="88" spans="1:6" x14ac:dyDescent="0.25">
      <c r="A88" t="s">
        <v>178</v>
      </c>
      <c r="B88">
        <v>225953</v>
      </c>
      <c r="C88">
        <v>147205</v>
      </c>
      <c r="D88" t="s">
        <v>179</v>
      </c>
      <c r="E88" t="str">
        <f>HYPERLINK("https://www.vcdelivery.com/Cert/T2/cert_MyCertificate.aspx?sample=true&amp;GSID=g6n2N5NKv4xctZ0SrE0myA%3d%3d")</f>
        <v>https://www.vcdelivery.com/Cert/T2/cert_MyCertificate.aspx?sample=true&amp;GSID=g6n2N5NKv4xctZ0SrE0myA%3d%3d</v>
      </c>
      <c r="F88" t="str">
        <f>HYPERLINK("https://www.vcdelivery.com/Cert/T2/cert_SampleCert_M.aspx?BUNID=225953&amp;GOFID=147205")</f>
        <v>https://www.vcdelivery.com/Cert/T2/cert_SampleCert_M.aspx?BUNID=225953&amp;GOFID=147205</v>
      </c>
    </row>
    <row r="89" spans="1:6" x14ac:dyDescent="0.25">
      <c r="A89" t="s">
        <v>180</v>
      </c>
      <c r="B89">
        <v>225966</v>
      </c>
      <c r="C89">
        <v>147227</v>
      </c>
      <c r="D89" t="s">
        <v>181</v>
      </c>
      <c r="E89" t="str">
        <f>HYPERLINK("https://www.vcdelivery.com/Cert/T2/cert_MyCertificate.aspx?sample=true&amp;GSID=xxjo7aoXd3wOBq9AGGrsmg%3d%3d")</f>
        <v>https://www.vcdelivery.com/Cert/T2/cert_MyCertificate.aspx?sample=true&amp;GSID=xxjo7aoXd3wOBq9AGGrsmg%3d%3d</v>
      </c>
      <c r="F89" t="str">
        <f>HYPERLINK("https://www.vcdelivery.com/Cert/T2/cert_SampleCert_M.aspx?BUNID=225966&amp;GOFID=147227")</f>
        <v>https://www.vcdelivery.com/Cert/T2/cert_SampleCert_M.aspx?BUNID=225966&amp;GOFID=147227</v>
      </c>
    </row>
    <row r="90" spans="1:6" x14ac:dyDescent="0.25">
      <c r="A90" t="s">
        <v>182</v>
      </c>
      <c r="B90">
        <v>225979</v>
      </c>
      <c r="C90">
        <v>147249</v>
      </c>
      <c r="D90" t="s">
        <v>183</v>
      </c>
      <c r="E90" t="str">
        <f>HYPERLINK("https://www.vcdelivery.com/Cert/T2/cert_MyCertificate.aspx?sample=true&amp;GSID=e84bG45B0EkSfQqYzHCCAA%3d%3d")</f>
        <v>https://www.vcdelivery.com/Cert/T2/cert_MyCertificate.aspx?sample=true&amp;GSID=e84bG45B0EkSfQqYzHCCAA%3d%3d</v>
      </c>
      <c r="F90" t="str">
        <f>HYPERLINK("https://www.vcdelivery.com/Cert/T2/cert_SampleCert_M.aspx?BUNID=225979&amp;GOFID=147249")</f>
        <v>https://www.vcdelivery.com/Cert/T2/cert_SampleCert_M.aspx?BUNID=225979&amp;GOFID=147249</v>
      </c>
    </row>
    <row r="91" spans="1:6" x14ac:dyDescent="0.25">
      <c r="A91" t="s">
        <v>184</v>
      </c>
      <c r="B91">
        <v>225992</v>
      </c>
      <c r="C91">
        <v>147260</v>
      </c>
      <c r="D91" t="s">
        <v>185</v>
      </c>
      <c r="E91" t="str">
        <f>HYPERLINK("https://www.vcdelivery.com/Cert/T2/cert_MyCertificate.aspx?sample=true&amp;GSID=GNvpF5JPht3YnF9Q%2bzmypg%3d%3d")</f>
        <v>https://www.vcdelivery.com/Cert/T2/cert_MyCertificate.aspx?sample=true&amp;GSID=GNvpF5JPht3YnF9Q%2bzmypg%3d%3d</v>
      </c>
      <c r="F91" t="str">
        <f>HYPERLINK("https://www.vcdelivery.com/Cert/T2/cert_SampleCert_M.aspx?BUNID=225992&amp;GOFID=147260")</f>
        <v>https://www.vcdelivery.com/Cert/T2/cert_SampleCert_M.aspx?BUNID=225992&amp;GOFID=147260</v>
      </c>
    </row>
    <row r="92" spans="1:6" x14ac:dyDescent="0.25">
      <c r="A92" t="s">
        <v>186</v>
      </c>
      <c r="B92">
        <v>226005</v>
      </c>
      <c r="C92">
        <v>147282</v>
      </c>
      <c r="D92" t="s">
        <v>187</v>
      </c>
      <c r="E92" t="str">
        <f>HYPERLINK("https://www.vcdelivery.com/Cert/T2/cert_MyCertificate.aspx?sample=true&amp;GSID=SFLeVn1MkJs%2fjD3AfaGeLw%3d%3d")</f>
        <v>https://www.vcdelivery.com/Cert/T2/cert_MyCertificate.aspx?sample=true&amp;GSID=SFLeVn1MkJs%2fjD3AfaGeLw%3d%3d</v>
      </c>
      <c r="F92" t="str">
        <f>HYPERLINK("https://www.vcdelivery.com/Cert/T2/cert_SampleCert_M.aspx?BUNID=226005&amp;GOFID=147282")</f>
        <v>https://www.vcdelivery.com/Cert/T2/cert_SampleCert_M.aspx?BUNID=226005&amp;GOFID=147282</v>
      </c>
    </row>
    <row r="93" spans="1:6" x14ac:dyDescent="0.25">
      <c r="A93" t="s">
        <v>188</v>
      </c>
      <c r="B93">
        <v>226018</v>
      </c>
      <c r="C93">
        <v>147293</v>
      </c>
      <c r="D93" t="s">
        <v>189</v>
      </c>
      <c r="E93" t="str">
        <f>HYPERLINK("https://www.vcdelivery.com/Cert/T2/cert_MyCertificate.aspx?sample=true&amp;GSID=pcxsxYu0kehAWz%2b1r6pAZg%3d%3d")</f>
        <v>https://www.vcdelivery.com/Cert/T2/cert_MyCertificate.aspx?sample=true&amp;GSID=pcxsxYu0kehAWz%2b1r6pAZg%3d%3d</v>
      </c>
      <c r="F93" t="str">
        <f>HYPERLINK("https://www.vcdelivery.com/Cert/T2/cert_SampleCert_M.aspx?BUNID=226018&amp;GOFID=147293")</f>
        <v>https://www.vcdelivery.com/Cert/T2/cert_SampleCert_M.aspx?BUNID=226018&amp;GOFID=147293</v>
      </c>
    </row>
    <row r="94" spans="1:6" x14ac:dyDescent="0.25">
      <c r="A94" t="s">
        <v>190</v>
      </c>
      <c r="B94">
        <v>226031</v>
      </c>
      <c r="C94">
        <v>147315</v>
      </c>
      <c r="D94" t="s">
        <v>191</v>
      </c>
      <c r="E94" t="str">
        <f>HYPERLINK("https://www.vcdelivery.com/Cert/T2/cert_MyCertificate.aspx?sample=true&amp;GSID=vu2bKPIEAntK3kUlIDN%2bMw%3d%3d")</f>
        <v>https://www.vcdelivery.com/Cert/T2/cert_MyCertificate.aspx?sample=true&amp;GSID=vu2bKPIEAntK3kUlIDN%2bMw%3d%3d</v>
      </c>
      <c r="F94" t="str">
        <f>HYPERLINK("https://www.vcdelivery.com/Cert/T2/cert_SampleCert_M.aspx?BUNID=226031&amp;GOFID=147315")</f>
        <v>https://www.vcdelivery.com/Cert/T2/cert_SampleCert_M.aspx?BUNID=226031&amp;GOFID=147315</v>
      </c>
    </row>
    <row r="95" spans="1:6" x14ac:dyDescent="0.25">
      <c r="A95" t="s">
        <v>192</v>
      </c>
      <c r="B95">
        <v>226044</v>
      </c>
      <c r="C95">
        <v>147326</v>
      </c>
      <c r="D95" t="s">
        <v>193</v>
      </c>
      <c r="E95" t="str">
        <f>HYPERLINK("https://www.vcdelivery.com/Cert/T2/cert_MyCertificate.aspx?sample=true&amp;GSID=8RO3KhuWl00FjSrXjmKi%2fw%3d%3d")</f>
        <v>https://www.vcdelivery.com/Cert/T2/cert_MyCertificate.aspx?sample=true&amp;GSID=8RO3KhuWl00FjSrXjmKi%2fw%3d%3d</v>
      </c>
      <c r="F95" t="str">
        <f>HYPERLINK("https://www.vcdelivery.com/Cert/T2/cert_SampleCert_M.aspx?BUNID=226044&amp;GOFID=147326")</f>
        <v>https://www.vcdelivery.com/Cert/T2/cert_SampleCert_M.aspx?BUNID=226044&amp;GOFID=147326</v>
      </c>
    </row>
    <row r="96" spans="1:6" x14ac:dyDescent="0.25">
      <c r="A96" t="s">
        <v>194</v>
      </c>
      <c r="B96">
        <v>226057</v>
      </c>
      <c r="C96">
        <v>147337</v>
      </c>
      <c r="D96" t="s">
        <v>195</v>
      </c>
      <c r="E96" t="str">
        <f>HYPERLINK("https://www.vcdelivery.com/Cert/T2/cert_MyCertificate.aspx?sample=true&amp;GSID=mst8QG3vvdEyQ0vllaPZbw%3d%3d")</f>
        <v>https://www.vcdelivery.com/Cert/T2/cert_MyCertificate.aspx?sample=true&amp;GSID=mst8QG3vvdEyQ0vllaPZbw%3d%3d</v>
      </c>
      <c r="F96" t="str">
        <f>HYPERLINK("https://www.vcdelivery.com/Cert/T2/cert_SampleCert_M.aspx?BUNID=226057&amp;GOFID=147337")</f>
        <v>https://www.vcdelivery.com/Cert/T2/cert_SampleCert_M.aspx?BUNID=226057&amp;GOFID=147337</v>
      </c>
    </row>
    <row r="97" spans="1:6" x14ac:dyDescent="0.25">
      <c r="A97" t="s">
        <v>196</v>
      </c>
      <c r="B97">
        <v>226070</v>
      </c>
      <c r="C97">
        <v>147359</v>
      </c>
      <c r="D97" t="s">
        <v>197</v>
      </c>
      <c r="E97" t="str">
        <f>HYPERLINK("https://www.vcdelivery.com/Cert/T2/cert_MyCertificate.aspx?sample=true&amp;GSID=b8jmZBt73WZWgytCZuV0YQ%3d%3d")</f>
        <v>https://www.vcdelivery.com/Cert/T2/cert_MyCertificate.aspx?sample=true&amp;GSID=b8jmZBt73WZWgytCZuV0YQ%3d%3d</v>
      </c>
      <c r="F97" t="str">
        <f>HYPERLINK("https://www.vcdelivery.com/Cert/T2/cert_SampleCert_M.aspx?BUNID=226070&amp;GOFID=147359")</f>
        <v>https://www.vcdelivery.com/Cert/T2/cert_SampleCert_M.aspx?BUNID=226070&amp;GOFID=147359</v>
      </c>
    </row>
    <row r="98" spans="1:6" x14ac:dyDescent="0.25">
      <c r="A98" t="s">
        <v>198</v>
      </c>
      <c r="B98">
        <v>226083</v>
      </c>
      <c r="C98">
        <v>147370</v>
      </c>
      <c r="D98" t="s">
        <v>199</v>
      </c>
      <c r="E98" t="str">
        <f>HYPERLINK("https://www.vcdelivery.com/Cert/T2/cert_MyCertificate.aspx?sample=true&amp;GSID=CsGWLJOFPejKTaBVZWnYlA%3d%3d")</f>
        <v>https://www.vcdelivery.com/Cert/T2/cert_MyCertificate.aspx?sample=true&amp;GSID=CsGWLJOFPejKTaBVZWnYlA%3d%3d</v>
      </c>
      <c r="F98" t="str">
        <f>HYPERLINK("https://www.vcdelivery.com/Cert/T2/cert_SampleCert_M.aspx?BUNID=226083&amp;GOFID=147370")</f>
        <v>https://www.vcdelivery.com/Cert/T2/cert_SampleCert_M.aspx?BUNID=226083&amp;GOFID=147370</v>
      </c>
    </row>
    <row r="99" spans="1:6" x14ac:dyDescent="0.25">
      <c r="A99" t="s">
        <v>200</v>
      </c>
      <c r="B99">
        <v>226096</v>
      </c>
      <c r="C99">
        <v>147381</v>
      </c>
      <c r="D99" t="s">
        <v>201</v>
      </c>
      <c r="E99" t="str">
        <f>HYPERLINK("https://www.vcdelivery.com/Cert/T2/cert_MyCertificate.aspx?sample=true&amp;GSID=HKYvSrufBC%2fYbYQN748lIA%3d%3d")</f>
        <v>https://www.vcdelivery.com/Cert/T2/cert_MyCertificate.aspx?sample=true&amp;GSID=HKYvSrufBC%2fYbYQN748lIA%3d%3d</v>
      </c>
      <c r="F99" t="str">
        <f>HYPERLINK("https://www.vcdelivery.com/Cert/T2/cert_SampleCert_M.aspx?BUNID=226096&amp;GOFID=147381")</f>
        <v>https://www.vcdelivery.com/Cert/T2/cert_SampleCert_M.aspx?BUNID=226096&amp;GOFID=147381</v>
      </c>
    </row>
    <row r="100" spans="1:6" x14ac:dyDescent="0.25">
      <c r="A100" t="s">
        <v>202</v>
      </c>
      <c r="B100">
        <v>226109</v>
      </c>
      <c r="C100">
        <v>147403</v>
      </c>
      <c r="D100" t="s">
        <v>203</v>
      </c>
      <c r="E100" t="str">
        <f>HYPERLINK("https://www.vcdelivery.com/Cert/T2/cert_MyCertificate.aspx?sample=true&amp;GSID=Rq59yEgbYcuy7YA15rSeCQ%3d%3d")</f>
        <v>https://www.vcdelivery.com/Cert/T2/cert_MyCertificate.aspx?sample=true&amp;GSID=Rq59yEgbYcuy7YA15rSeCQ%3d%3d</v>
      </c>
      <c r="F100" t="str">
        <f>HYPERLINK("https://www.vcdelivery.com/Cert/T2/cert_SampleCert_M.aspx?BUNID=226109&amp;GOFID=147403")</f>
        <v>https://www.vcdelivery.com/Cert/T2/cert_SampleCert_M.aspx?BUNID=226109&amp;GOFID=147403</v>
      </c>
    </row>
    <row r="101" spans="1:6" x14ac:dyDescent="0.25">
      <c r="A101" t="s">
        <v>204</v>
      </c>
      <c r="B101">
        <v>226122</v>
      </c>
      <c r="C101">
        <v>147414</v>
      </c>
      <c r="D101" t="s">
        <v>205</v>
      </c>
      <c r="E101" t="str">
        <f>HYPERLINK("https://www.vcdelivery.com/Cert/T2/cert_MyCertificate.aspx?sample=true&amp;GSID=Nso7jNs%2bOYUgCV8kPj1LnA%3d%3d")</f>
        <v>https://www.vcdelivery.com/Cert/T2/cert_MyCertificate.aspx?sample=true&amp;GSID=Nso7jNs%2bOYUgCV8kPj1LnA%3d%3d</v>
      </c>
      <c r="F101" t="str">
        <f>HYPERLINK("https://www.vcdelivery.com/Cert/T2/cert_SampleCert_M.aspx?BUNID=226122&amp;GOFID=147414")</f>
        <v>https://www.vcdelivery.com/Cert/T2/cert_SampleCert_M.aspx?BUNID=226122&amp;GOFID=147414</v>
      </c>
    </row>
    <row r="102" spans="1:6" x14ac:dyDescent="0.25">
      <c r="A102" t="s">
        <v>206</v>
      </c>
      <c r="B102">
        <v>226135</v>
      </c>
      <c r="C102">
        <v>147436</v>
      </c>
      <c r="D102" t="s">
        <v>207</v>
      </c>
      <c r="E102" t="str">
        <f>HYPERLINK("https://www.vcdelivery.com/Cert/T2/cert_MyCertificate.aspx?sample=true&amp;GSID=9n6DPsLbVSgoj%2bwdCUWqNw%3d%3d")</f>
        <v>https://www.vcdelivery.com/Cert/T2/cert_MyCertificate.aspx?sample=true&amp;GSID=9n6DPsLbVSgoj%2bwdCUWqNw%3d%3d</v>
      </c>
      <c r="F102" t="str">
        <f>HYPERLINK("https://www.vcdelivery.com/Cert/T2/cert_SampleCert_M.aspx?BUNID=226135&amp;GOFID=147436")</f>
        <v>https://www.vcdelivery.com/Cert/T2/cert_SampleCert_M.aspx?BUNID=226135&amp;GOFID=147436</v>
      </c>
    </row>
    <row r="103" spans="1:6" x14ac:dyDescent="0.25">
      <c r="A103" t="s">
        <v>208</v>
      </c>
      <c r="B103">
        <v>226148</v>
      </c>
      <c r="C103">
        <v>147458</v>
      </c>
      <c r="D103" t="s">
        <v>209</v>
      </c>
      <c r="E103" t="str">
        <f>HYPERLINK("https://www.vcdelivery.com/Cert/T2/cert_MyCertificate.aspx?sample=true&amp;GSID=SSu%2fSThy5zHV65AwwdzM3g%3d%3d")</f>
        <v>https://www.vcdelivery.com/Cert/T2/cert_MyCertificate.aspx?sample=true&amp;GSID=SSu%2fSThy5zHV65AwwdzM3g%3d%3d</v>
      </c>
      <c r="F103" t="str">
        <f>HYPERLINK("https://www.vcdelivery.com/Cert/T2/cert_SampleCert_M.aspx?BUNID=226148&amp;GOFID=147458")</f>
        <v>https://www.vcdelivery.com/Cert/T2/cert_SampleCert_M.aspx?BUNID=226148&amp;GOFID=147458</v>
      </c>
    </row>
    <row r="104" spans="1:6" x14ac:dyDescent="0.25">
      <c r="A104" t="s">
        <v>210</v>
      </c>
      <c r="B104">
        <v>226161</v>
      </c>
      <c r="C104">
        <v>147491</v>
      </c>
      <c r="D104" t="s">
        <v>211</v>
      </c>
      <c r="E104" t="str">
        <f>HYPERLINK("https://www.vcdelivery.com/Cert/T2/cert_MyCertificate.aspx?sample=true&amp;GSID=sL9XKpDl5ZmwTe9P9p6Tdg%3d%3d")</f>
        <v>https://www.vcdelivery.com/Cert/T2/cert_MyCertificate.aspx?sample=true&amp;GSID=sL9XKpDl5ZmwTe9P9p6Tdg%3d%3d</v>
      </c>
      <c r="F104" t="str">
        <f>HYPERLINK("https://www.vcdelivery.com/Cert/T2/cert_SampleCert_M.aspx?BUNID=226161&amp;GOFID=147491")</f>
        <v>https://www.vcdelivery.com/Cert/T2/cert_SampleCert_M.aspx?BUNID=226161&amp;GOFID=147491</v>
      </c>
    </row>
    <row r="105" spans="1:6" x14ac:dyDescent="0.25">
      <c r="A105" t="s">
        <v>212</v>
      </c>
      <c r="B105">
        <v>226174</v>
      </c>
      <c r="C105">
        <v>147502</v>
      </c>
      <c r="D105" t="s">
        <v>213</v>
      </c>
      <c r="E105" t="str">
        <f>HYPERLINK("https://www.vcdelivery.com/Cert/T2/cert_MyCertificate.aspx?sample=true&amp;GSID=GeLrCHV2HcWPnmxFh858kg%3d%3d")</f>
        <v>https://www.vcdelivery.com/Cert/T2/cert_MyCertificate.aspx?sample=true&amp;GSID=GeLrCHV2HcWPnmxFh858kg%3d%3d</v>
      </c>
      <c r="F105" t="str">
        <f>HYPERLINK("https://www.vcdelivery.com/Cert/T2/cert_SampleCert_M.aspx?BUNID=226174&amp;GOFID=147502")</f>
        <v>https://www.vcdelivery.com/Cert/T2/cert_SampleCert_M.aspx?BUNID=226174&amp;GOFID=147502</v>
      </c>
    </row>
    <row r="106" spans="1:6" x14ac:dyDescent="0.25">
      <c r="A106" t="s">
        <v>214</v>
      </c>
      <c r="B106">
        <v>226187</v>
      </c>
      <c r="C106">
        <v>147513</v>
      </c>
      <c r="D106" t="s">
        <v>215</v>
      </c>
      <c r="E106" t="str">
        <f>HYPERLINK("https://www.vcdelivery.com/Cert/T2/cert_MyCertificate.aspx?sample=true&amp;GSID=R0pEdUDip%2biwwHDha8x2Tg%3d%3d")</f>
        <v>https://www.vcdelivery.com/Cert/T2/cert_MyCertificate.aspx?sample=true&amp;GSID=R0pEdUDip%2biwwHDha8x2Tg%3d%3d</v>
      </c>
      <c r="F106" t="str">
        <f>HYPERLINK("https://www.vcdelivery.com/Cert/T2/cert_SampleCert_M.aspx?BUNID=226187&amp;GOFID=147513")</f>
        <v>https://www.vcdelivery.com/Cert/T2/cert_SampleCert_M.aspx?BUNID=226187&amp;GOFID=147513</v>
      </c>
    </row>
    <row r="107" spans="1:6" x14ac:dyDescent="0.25">
      <c r="A107" t="s">
        <v>216</v>
      </c>
      <c r="B107">
        <v>239395</v>
      </c>
      <c r="C107">
        <v>162682</v>
      </c>
      <c r="D107" t="s">
        <v>217</v>
      </c>
      <c r="E107" t="str">
        <f>HYPERLINK("https://www.vcdelivery.com/Cert/T2/cert_MyCertificate.aspx?sample=true&amp;GSID=YqghlkEQ0sz5c%2fjypA7sfQ%3d%3d")</f>
        <v>https://www.vcdelivery.com/Cert/T2/cert_MyCertificate.aspx?sample=true&amp;GSID=YqghlkEQ0sz5c%2fjypA7sfQ%3d%3d</v>
      </c>
      <c r="F107" t="str">
        <f>HYPERLINK("https://www.vcdelivery.com/Cert/T2/cert_SampleCert_M.aspx?BUNID=239395&amp;GOFID=162682")</f>
        <v>https://www.vcdelivery.com/Cert/T2/cert_SampleCert_M.aspx?BUNID=239395&amp;GOFID=162682</v>
      </c>
    </row>
    <row r="108" spans="1:6" x14ac:dyDescent="0.25">
      <c r="A108" t="s">
        <v>218</v>
      </c>
      <c r="B108">
        <v>239408</v>
      </c>
      <c r="C108">
        <v>162704</v>
      </c>
      <c r="D108" t="s">
        <v>219</v>
      </c>
      <c r="E108" t="str">
        <f>HYPERLINK("https://www.vcdelivery.com/Cert/T2/cert_MyCertificate.aspx?sample=true&amp;GSID=mjsRwjEAxfL9GOCLu8UiHw%3d%3d")</f>
        <v>https://www.vcdelivery.com/Cert/T2/cert_MyCertificate.aspx?sample=true&amp;GSID=mjsRwjEAxfL9GOCLu8UiHw%3d%3d</v>
      </c>
      <c r="F108" t="str">
        <f>HYPERLINK("https://www.vcdelivery.com/Cert/T2/cert_SampleCert_M.aspx?BUNID=239408&amp;GOFID=162704")</f>
        <v>https://www.vcdelivery.com/Cert/T2/cert_SampleCert_M.aspx?BUNID=239408&amp;GOFID=162704</v>
      </c>
    </row>
    <row r="109" spans="1:6" x14ac:dyDescent="0.25">
      <c r="A109" t="s">
        <v>220</v>
      </c>
      <c r="B109">
        <v>239421</v>
      </c>
      <c r="C109">
        <v>166950</v>
      </c>
      <c r="D109" t="s">
        <v>221</v>
      </c>
      <c r="E109" t="str">
        <f>HYPERLINK("https://www.vcdelivery.com/Cert/T2/cert_MyCertificate.aspx?sample=true&amp;GSID=k0KfWwXgoNT4ZcNqrP2GaA%3d%3d")</f>
        <v>https://www.vcdelivery.com/Cert/T2/cert_MyCertificate.aspx?sample=true&amp;GSID=k0KfWwXgoNT4ZcNqrP2GaA%3d%3d</v>
      </c>
      <c r="F109" t="str">
        <f>HYPERLINK("https://www.vcdelivery.com/Cert/T2/cert_SampleCert_M.aspx?BUNID=239421&amp;GOFID=166950")</f>
        <v>https://www.vcdelivery.com/Cert/T2/cert_SampleCert_M.aspx?BUNID=239421&amp;GOFID=166950</v>
      </c>
    </row>
    <row r="110" spans="1:6" x14ac:dyDescent="0.25">
      <c r="A110" t="s">
        <v>222</v>
      </c>
      <c r="B110">
        <v>239434</v>
      </c>
      <c r="C110">
        <v>162715</v>
      </c>
      <c r="D110" t="s">
        <v>223</v>
      </c>
      <c r="E110" t="str">
        <f>HYPERLINK("https://www.vcdelivery.com/Cert/T2/cert_MyCertificate.aspx?sample=true&amp;GSID=vFMMjnTc53osQEGDna0G8Q%3d%3d")</f>
        <v>https://www.vcdelivery.com/Cert/T2/cert_MyCertificate.aspx?sample=true&amp;GSID=vFMMjnTc53osQEGDna0G8Q%3d%3d</v>
      </c>
      <c r="F110" t="str">
        <f>HYPERLINK("https://www.vcdelivery.com/Cert/T2/cert_SampleCert_M.aspx?BUNID=239434&amp;GOFID=162715")</f>
        <v>https://www.vcdelivery.com/Cert/T2/cert_SampleCert_M.aspx?BUNID=239434&amp;GOFID=162715</v>
      </c>
    </row>
    <row r="111" spans="1:6" x14ac:dyDescent="0.25">
      <c r="A111" t="s">
        <v>224</v>
      </c>
      <c r="B111">
        <v>225407</v>
      </c>
      <c r="C111">
        <v>146633</v>
      </c>
      <c r="D111" t="s">
        <v>248</v>
      </c>
      <c r="E111" t="str">
        <f>HYPERLINK("https://www.vcdelivery.com/Cert/T2/cert_MyCertificate.aspx?sample=true&amp;GSID=6bEQoDhDuMgp5IELvlxw6A%3d%3d")</f>
        <v>https://www.vcdelivery.com/Cert/T2/cert_MyCertificate.aspx?sample=true&amp;GSID=6bEQoDhDuMgp5IELvlxw6A%3d%3d</v>
      </c>
      <c r="F111" t="str">
        <f>HYPERLINK("https://www.vcdelivery.com/Cert/T2/cert_SampleCert_M.aspx?BUNID=239447&amp;GOFID=162737")</f>
        <v>https://www.vcdelivery.com/Cert/T2/cert_SampleCert_M.aspx?BUNID=239447&amp;GOFID=162737</v>
      </c>
    </row>
    <row r="112" spans="1:6" x14ac:dyDescent="0.25">
      <c r="A112" t="s">
        <v>225</v>
      </c>
      <c r="B112">
        <v>239460</v>
      </c>
      <c r="C112">
        <v>162759</v>
      </c>
      <c r="D112" t="s">
        <v>226</v>
      </c>
      <c r="E112" t="str">
        <f>HYPERLINK("https://www.vcdelivery.com/Cert/T2/cert_MyCertificate.aspx?sample=true&amp;GSID=4K4h0IDsIWQVPaELHcS7YA%3d%3d")</f>
        <v>https://www.vcdelivery.com/Cert/T2/cert_MyCertificate.aspx?sample=true&amp;GSID=4K4h0IDsIWQVPaELHcS7YA%3d%3d</v>
      </c>
      <c r="F112" t="str">
        <f>HYPERLINK("https://www.vcdelivery.com/Cert/T2/cert_SampleCert_M.aspx?BUNID=239460&amp;GOFID=162759")</f>
        <v>https://www.vcdelivery.com/Cert/T2/cert_SampleCert_M.aspx?BUNID=239460&amp;GOFID=162759</v>
      </c>
    </row>
    <row r="113" spans="1:6" x14ac:dyDescent="0.25">
      <c r="A113" t="s">
        <v>227</v>
      </c>
      <c r="B113">
        <v>239473</v>
      </c>
      <c r="C113">
        <v>162748</v>
      </c>
      <c r="D113" t="s">
        <v>228</v>
      </c>
      <c r="E113" t="str">
        <f>HYPERLINK("https://www.vcdelivery.com/Cert/T2/cert_MyCertificate.aspx?sample=true&amp;GSID=C0WFOQPhJCLv18Xjxyi0RA%3d%3d")</f>
        <v>https://www.vcdelivery.com/Cert/T2/cert_MyCertificate.aspx?sample=true&amp;GSID=C0WFOQPhJCLv18Xjxyi0RA%3d%3d</v>
      </c>
      <c r="F113" t="str">
        <f>HYPERLINK("https://www.vcdelivery.com/Cert/T2/cert_SampleCert_M.aspx?BUNID=239473&amp;GOFID=162748")</f>
        <v>https://www.vcdelivery.com/Cert/T2/cert_SampleCert_M.aspx?BUNID=239473&amp;GOFID=162748</v>
      </c>
    </row>
    <row r="114" spans="1:6" x14ac:dyDescent="0.25">
      <c r="A114" t="s">
        <v>229</v>
      </c>
      <c r="B114">
        <v>243269</v>
      </c>
      <c r="C114">
        <v>167027</v>
      </c>
      <c r="D114" t="s">
        <v>230</v>
      </c>
      <c r="E114" t="str">
        <f>HYPERLINK("https://www.vcdelivery.com/Cert/T2/cert_MyCertificate.aspx?sample=true&amp;GSID=FWrfk2HSOvCXtnMxn%2fGK2g%3d%3d")</f>
        <v>https://www.vcdelivery.com/Cert/T2/cert_MyCertificate.aspx?sample=true&amp;GSID=FWrfk2HSOvCXtnMxn%2fGK2g%3d%3d</v>
      </c>
      <c r="F114" t="str">
        <f>HYPERLINK("https://www.vcdelivery.com/Cert/T2/cert_SampleCert_M.aspx?BUNID=243269&amp;GOFID=167027")</f>
        <v>https://www.vcdelivery.com/Cert/T2/cert_SampleCert_M.aspx?BUNID=243269&amp;GOFID=167027</v>
      </c>
    </row>
    <row r="115" spans="1:6" x14ac:dyDescent="0.25">
      <c r="A115" t="s">
        <v>231</v>
      </c>
      <c r="B115">
        <v>247364</v>
      </c>
      <c r="C115">
        <v>171691</v>
      </c>
      <c r="D115" t="s">
        <v>232</v>
      </c>
      <c r="E115" t="str">
        <f>HYPERLINK("https://www.vcdelivery.com/Cert/T2/cert_MyCertificate.aspx?sample=true&amp;GSID=jqw5rmIi47kxCuFJxAMHlg%3d%3d")</f>
        <v>https://www.vcdelivery.com/Cert/T2/cert_MyCertificate.aspx?sample=true&amp;GSID=jqw5rmIi47kxCuFJxAMHlg%3d%3d</v>
      </c>
      <c r="F115" t="str">
        <f>HYPERLINK("https://www.vcdelivery.com/Cert/T2/cert_SampleCert_M.aspx?BUNID=247364&amp;GOFID=171691")</f>
        <v>https://www.vcdelivery.com/Cert/T2/cert_SampleCert_M.aspx?BUNID=247364&amp;GOFID=171691</v>
      </c>
    </row>
    <row r="116" spans="1:6" x14ac:dyDescent="0.25">
      <c r="A116" t="s">
        <v>233</v>
      </c>
      <c r="B116">
        <v>247377</v>
      </c>
      <c r="C116">
        <v>171889</v>
      </c>
      <c r="D116" t="s">
        <v>234</v>
      </c>
      <c r="E116" t="str">
        <f>HYPERLINK("https://www.vcdelivery.com/Cert/T2/cert_MyCertificate.aspx?sample=true&amp;GSID=UmRnXVHPagEYPVVslWNIaw%3d%3d")</f>
        <v>https://www.vcdelivery.com/Cert/T2/cert_MyCertificate.aspx?sample=true&amp;GSID=UmRnXVHPagEYPVVslWNIaw%3d%3d</v>
      </c>
      <c r="F116" t="str">
        <f>HYPERLINK("https://www.vcdelivery.com/Cert/T2/cert_SampleCert_M.aspx?BUNID=247377&amp;GOFID=171889")</f>
        <v>https://www.vcdelivery.com/Cert/T2/cert_SampleCert_M.aspx?BUNID=247377&amp;GOFID=171889</v>
      </c>
    </row>
    <row r="117" spans="1:6" x14ac:dyDescent="0.25">
      <c r="A117" t="s">
        <v>235</v>
      </c>
      <c r="B117">
        <v>249821</v>
      </c>
      <c r="C117">
        <v>174485</v>
      </c>
      <c r="D117" t="s">
        <v>236</v>
      </c>
      <c r="E117" t="str">
        <f>HYPERLINK("https://www.vcdelivery.com/Cert/T2/cert_MyCertificate.aspx?sample=true&amp;GSID=5tAeMHqeAH7asoIA89cLIQ%3d%3d")</f>
        <v>https://www.vcdelivery.com/Cert/T2/cert_MyCertificate.aspx?sample=true&amp;GSID=5tAeMHqeAH7asoIA89cLIQ%3d%3d</v>
      </c>
      <c r="F117" t="str">
        <f>HYPERLINK("https://www.vcdelivery.com/Cert/T2/cert_SampleCert_M.aspx?BUNID=249821&amp;GOFID=174485")</f>
        <v>https://www.vcdelivery.com/Cert/T2/cert_SampleCert_M.aspx?BUNID=249821&amp;GOFID=174485</v>
      </c>
    </row>
    <row r="118" spans="1:6" x14ac:dyDescent="0.25">
      <c r="A118" t="s">
        <v>237</v>
      </c>
      <c r="B118">
        <v>256750</v>
      </c>
      <c r="C118">
        <v>182262</v>
      </c>
      <c r="D118" t="s">
        <v>238</v>
      </c>
      <c r="E118" t="str">
        <f>HYPERLINK("https://www.vcdelivery.com/Cert/T2/cert_MyCertificate.aspx?sample=true&amp;GSID=%2fe88%2f4wgSoQhBZW%2bPgvTxw%3d%3d")</f>
        <v>https://www.vcdelivery.com/Cert/T2/cert_MyCertificate.aspx?sample=true&amp;GSID=%2fe88%2f4wgSoQhBZW%2bPgvTxw%3d%3d</v>
      </c>
      <c r="F118" t="str">
        <f>HYPERLINK("https://www.vcdelivery.com/Cert/T2/cert_SampleCert_M.aspx?BUNID=256750&amp;GOFID=182262")</f>
        <v>https://www.vcdelivery.com/Cert/T2/cert_SampleCert_M.aspx?BUNID=256750&amp;GOFID=182262</v>
      </c>
    </row>
    <row r="119" spans="1:6" x14ac:dyDescent="0.25">
      <c r="A119" t="s">
        <v>239</v>
      </c>
      <c r="B119">
        <v>458900</v>
      </c>
      <c r="C119">
        <v>388325</v>
      </c>
      <c r="D119" t="s">
        <v>249</v>
      </c>
      <c r="E119" t="str">
        <f>HYPERLINK("https://www.vcdelivery.com/Cert/T2/cert_MyCertificate.aspx?sample=true&amp;GSID=cUykXDUIxDhvTiCiyyeWcQ%3d%3d")</f>
        <v>https://www.vcdelivery.com/Cert/T2/cert_MyCertificate.aspx?sample=true&amp;GSID=cUykXDUIxDhvTiCiyyeWcQ%3d%3d</v>
      </c>
      <c r="F119" t="str">
        <f>HYPERLINK("https://www.vcdelivery.com/Cert/T2/cert_SampleCert_M.aspx?BUNID=458900&amp;GOFID=388325")</f>
        <v>https://www.vcdelivery.com/Cert/T2/cert_SampleCert_M.aspx?BUNID=458900&amp;GOFID=388325</v>
      </c>
    </row>
    <row r="120" spans="1:6" x14ac:dyDescent="0.25">
      <c r="A120" t="s">
        <v>240</v>
      </c>
      <c r="B120">
        <v>458913</v>
      </c>
      <c r="C120">
        <v>388336</v>
      </c>
      <c r="D120" t="s">
        <v>250</v>
      </c>
      <c r="E120" t="str">
        <f>HYPERLINK("https://www.vcdelivery.com/Cert/T2/cert_MyCertificate.aspx?sample=true&amp;GSID=uequfMw4d6cD0f2bEuWuCg%3d%3d")</f>
        <v>https://www.vcdelivery.com/Cert/T2/cert_MyCertificate.aspx?sample=true&amp;GSID=uequfMw4d6cD0f2bEuWuCg%3d%3d</v>
      </c>
      <c r="F120" t="str">
        <f>HYPERLINK("https://www.vcdelivery.com/Cert/T2/cert_SampleCert_M.aspx?BUNID=458913&amp;GOFID=388336")</f>
        <v>https://www.vcdelivery.com/Cert/T2/cert_SampleCert_M.aspx?BUNID=458913&amp;GOFID=388336</v>
      </c>
    </row>
    <row r="121" spans="1:6" x14ac:dyDescent="0.25">
      <c r="A121" t="s">
        <v>241</v>
      </c>
      <c r="B121">
        <v>459290</v>
      </c>
      <c r="C121">
        <v>388710</v>
      </c>
      <c r="D121" t="s">
        <v>251</v>
      </c>
      <c r="E121" t="str">
        <f>HYPERLINK("https://www.vcdelivery.com/Cert/T2/cert_MyCertificate.aspx?sample=true&amp;GSID=XWoCaK5PfRHgdXj3Uh2CRg%3d%3d")</f>
        <v>https://www.vcdelivery.com/Cert/T2/cert_MyCertificate.aspx?sample=true&amp;GSID=XWoCaK5PfRHgdXj3Uh2CRg%3d%3d</v>
      </c>
      <c r="F121" t="str">
        <f>HYPERLINK("https://www.vcdelivery.com/Cert/T2/cert_SampleCert_M.aspx?BUNID=459290&amp;GOFID=388710")</f>
        <v>https://www.vcdelivery.com/Cert/T2/cert_SampleCert_M.aspx?BUNID=459290&amp;GOFID=388710</v>
      </c>
    </row>
    <row r="122" spans="1:6" x14ac:dyDescent="0.25">
      <c r="A122" t="s">
        <v>242</v>
      </c>
      <c r="B122">
        <v>498342</v>
      </c>
      <c r="C122">
        <v>403483</v>
      </c>
      <c r="D122" t="s">
        <v>252</v>
      </c>
      <c r="E122" t="str">
        <f>HYPERLINK("https://www.vcdelivery.com/Cert/T2/cert_MyCertificate.aspx?sample=true&amp;GSID=3umUgw7mTY8DuJkGvw0obA%3d%3d")</f>
        <v>https://www.vcdelivery.com/Cert/T2/cert_MyCertificate.aspx?sample=true&amp;GSID=3umUgw7mTY8DuJkGvw0obA%3d%3d</v>
      </c>
      <c r="F122" t="str">
        <f>HYPERLINK("https://www.vcdelivery.com/Cert/T2/cert_SampleCert_M.aspx?BUNID=498342&amp;GOFID=403483")</f>
        <v>https://www.vcdelivery.com/Cert/T2/cert_SampleCert_M.aspx?BUNID=498342&amp;GOFID=403483</v>
      </c>
    </row>
    <row r="123" spans="1:6" x14ac:dyDescent="0.25">
      <c r="A123" t="s">
        <v>243</v>
      </c>
      <c r="B123">
        <v>579956</v>
      </c>
      <c r="C123">
        <v>461530</v>
      </c>
      <c r="D123" t="s">
        <v>253</v>
      </c>
      <c r="E123" t="str">
        <f>HYPERLINK("https://www.vcdelivery.com/Cert/T2/cert_MyCertificate.aspx?sample=true&amp;GSID=Np8%2f5%2fCcRmFc9OWkVzPCmQ%3d%3d")</f>
        <v>https://www.vcdelivery.com/Cert/T2/cert_MyCertificate.aspx?sample=true&amp;GSID=Np8%2f5%2fCcRmFc9OWkVzPCmQ%3d%3d</v>
      </c>
      <c r="F123" t="str">
        <f>HYPERLINK("https://www.vcdelivery.com/Cert/T2/cert_SampleCert_M.aspx?BUNID=579956&amp;GOFID=461530")</f>
        <v>https://www.vcdelivery.com/Cert/T2/cert_SampleCert_M.aspx?BUNID=579956&amp;GOFID=461530</v>
      </c>
    </row>
    <row r="124" spans="1:6" x14ac:dyDescent="0.25">
      <c r="A124" t="s">
        <v>244</v>
      </c>
      <c r="B124">
        <v>597753</v>
      </c>
      <c r="C124">
        <v>474367</v>
      </c>
      <c r="D124" t="s">
        <v>257</v>
      </c>
      <c r="E124" t="str">
        <f>HYPERLINK("https://www.vcdelivery.com/Cert/T2/cert_MyCertificate.aspx?sample=true&amp;GSID=m1j%2fj1OOjz50%2f2ArVadzpA%3d%3d")</f>
        <v>https://www.vcdelivery.com/Cert/T2/cert_MyCertificate.aspx?sample=true&amp;GSID=m1j%2fj1OOjz50%2f2ArVadzpA%3d%3d</v>
      </c>
      <c r="F124" t="str">
        <f>HYPERLINK("https://www.vcdelivery.com/Cert/T2/cert_SampleCert_M.aspx?BUNID=597753&amp;GOFID=474367")</f>
        <v>https://www.vcdelivery.com/Cert/T2/cert_SampleCert_M.aspx?BUNID=597753&amp;GOFID=474367</v>
      </c>
    </row>
    <row r="125" spans="1:6" x14ac:dyDescent="0.25">
      <c r="A125" t="s">
        <v>245</v>
      </c>
      <c r="B125">
        <v>597766</v>
      </c>
      <c r="C125">
        <v>474378</v>
      </c>
      <c r="D125" t="s">
        <v>254</v>
      </c>
      <c r="E125" t="str">
        <f>HYPERLINK("https://www.vcdelivery.com/Cert/T2/cert_MyCertificate.aspx?sample=true&amp;GSID=8CE0Nmy2pa%2breKsqmWuzxA%3d%3d")</f>
        <v>https://www.vcdelivery.com/Cert/T2/cert_MyCertificate.aspx?sample=true&amp;GSID=8CE0Nmy2pa%2breKsqmWuzxA%3d%3d</v>
      </c>
      <c r="F125" t="str">
        <f>HYPERLINK("https://www.vcdelivery.com/Cert/T2/cert_SampleCert_M.aspx?BUNID=597766&amp;GOFID=474378")</f>
        <v>https://www.vcdelivery.com/Cert/T2/cert_SampleCert_M.aspx?BUNID=597766&amp;GOFID=474378</v>
      </c>
    </row>
    <row r="126" spans="1:6" x14ac:dyDescent="0.25">
      <c r="A126" t="s">
        <v>246</v>
      </c>
      <c r="B126">
        <v>597779</v>
      </c>
      <c r="C126">
        <v>474389</v>
      </c>
      <c r="D126" t="s">
        <v>255</v>
      </c>
      <c r="E126" t="str">
        <f>HYPERLINK("https://www.vcdelivery.com/Cert/T2/cert_MyCertificate.aspx?sample=true&amp;GSID=ocjTZpg1i3erUlwp65ogxA%3d%3d")</f>
        <v>https://www.vcdelivery.com/Cert/T2/cert_MyCertificate.aspx?sample=true&amp;GSID=ocjTZpg1i3erUlwp65ogxA%3d%3d</v>
      </c>
      <c r="F126" t="str">
        <f>HYPERLINK("https://www.vcdelivery.com/Cert/T2/cert_SampleCert_M.aspx?BUNID=597779&amp;GOFID=474389")</f>
        <v>https://www.vcdelivery.com/Cert/T2/cert_SampleCert_M.aspx?BUNID=597779&amp;GOFID=474389</v>
      </c>
    </row>
    <row r="127" spans="1:6" x14ac:dyDescent="0.25">
      <c r="A127" t="s">
        <v>247</v>
      </c>
      <c r="B127">
        <v>652483</v>
      </c>
      <c r="C127">
        <v>510337</v>
      </c>
      <c r="D127" t="s">
        <v>256</v>
      </c>
      <c r="E127" t="str">
        <f>HYPERLINK("https://www.vcdelivery.com/Cert/T2/cert_MyCertificate.aspx?sample=true&amp;GSID=rFFCY50LlDiousPeQ%2bPlgg%3d%3d")</f>
        <v>https://www.vcdelivery.com/Cert/T2/cert_MyCertificate.aspx?sample=true&amp;GSID=rFFCY50LlDiousPeQ%2bPlgg%3d%3d</v>
      </c>
      <c r="F127" t="str">
        <f>HYPERLINK("https://www.vcdelivery.com/Cert/T2/cert_SampleCert_M.aspx?BUNID=652483&amp;GOFID=510337")</f>
        <v>https://www.vcdelivery.com/Cert/T2/cert_SampleCert_M.aspx?BUNID=652483&amp;GOFID=510337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Report-9599-all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Renner</dc:creator>
  <cp:lastModifiedBy>Peter Tadros</cp:lastModifiedBy>
  <dcterms:created xsi:type="dcterms:W3CDTF">2014-04-03T18:27:37Z</dcterms:created>
  <dcterms:modified xsi:type="dcterms:W3CDTF">2014-04-15T23:55:36Z</dcterms:modified>
</cp:coreProperties>
</file>