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P0654410\Documents\MODELOS\Tabelas\"/>
    </mc:Choice>
  </mc:AlternateContent>
  <xr:revisionPtr revIDLastSave="0" documentId="13_ncr:1_{F688F3FE-B15B-41B3-A310-2B822A9A224F}" xr6:coauthVersionLast="47" xr6:coauthVersionMax="47" xr10:uidLastSave="{00000000-0000-0000-0000-000000000000}"/>
  <bookViews>
    <workbookView xWindow="-120" yWindow="-120" windowWidth="20730" windowHeight="11160" tabRatio="753" activeTab="5" xr2:uid="{00000000-000D-0000-FFFF-FFFF00000000}"/>
  </bookViews>
  <sheets>
    <sheet name="cliente" sheetId="1" r:id="rId1"/>
    <sheet name="produto" sheetId="2" r:id="rId2"/>
    <sheet name="Empresa_frete" sheetId="3" r:id="rId3"/>
    <sheet name="Entrega" sheetId="4" r:id="rId4"/>
    <sheet name="Carteira_Digital" sheetId="5" r:id="rId5"/>
    <sheet name="pagamento_cartao" sheetId="6" r:id="rId6"/>
    <sheet name="conta" sheetId="7" r:id="rId7"/>
    <sheet name="formas_pagamento" sheetId="8" r:id="rId8"/>
    <sheet name="pedido" sheetId="9" r:id="rId9"/>
    <sheet name="estoque" sheetId="10" r:id="rId10"/>
    <sheet name="fornecedor" sheetId="11" r:id="rId11"/>
    <sheet name="vendedor" sheetId="12" r:id="rId12"/>
    <sheet name="produto_pedido" sheetId="13" r:id="rId13"/>
    <sheet name="produto_vendedor" sheetId="14" r:id="rId14"/>
    <sheet name="produto_fornecedor" sheetId="15" r:id="rId15"/>
    <sheet name="produto_em_estoque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16" l="1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2" i="16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2" i="15"/>
  <c r="D3" i="14"/>
  <c r="D4" i="14"/>
  <c r="D5" i="14"/>
  <c r="D6" i="14"/>
  <c r="D7" i="14"/>
  <c r="D8" i="14"/>
  <c r="D9" i="14"/>
  <c r="D10" i="14"/>
  <c r="D2" i="14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" i="13"/>
  <c r="K3" i="12"/>
  <c r="K4" i="12"/>
  <c r="K2" i="12"/>
  <c r="K3" i="11"/>
  <c r="K4" i="11"/>
  <c r="K5" i="11"/>
  <c r="K2" i="11"/>
  <c r="G2" i="10"/>
  <c r="G3" i="10"/>
  <c r="G4" i="10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2" i="9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" i="8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" i="7"/>
  <c r="G3" i="6"/>
  <c r="G4" i="6"/>
  <c r="G5" i="6"/>
  <c r="G6" i="6"/>
  <c r="G7" i="6"/>
  <c r="G8" i="6"/>
  <c r="G9" i="6"/>
  <c r="G10" i="6"/>
  <c r="G11" i="6"/>
  <c r="G12" i="6"/>
  <c r="G2" i="6"/>
  <c r="F3" i="5"/>
  <c r="F4" i="5"/>
  <c r="F5" i="5"/>
  <c r="F6" i="5"/>
  <c r="F7" i="5"/>
  <c r="F8" i="5"/>
  <c r="F9" i="5"/>
  <c r="F10" i="5"/>
  <c r="F11" i="5"/>
  <c r="F12" i="5"/>
  <c r="F13" i="5"/>
  <c r="F14" i="5"/>
  <c r="F2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2" i="4"/>
  <c r="J3" i="3"/>
  <c r="J4" i="3"/>
  <c r="J5" i="3"/>
  <c r="J2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2" i="2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tc={B73CCDDC-F49C-4D36-B8F7-2239EDFBABF9}</author>
    <author>tc={8D6AB9B2-6EC7-4DAB-9147-1526ADAED328}</author>
  </authors>
  <commentList>
    <comment ref="B1" authorId="0" shapeId="0" xr:uid="{B73CCDDC-F49C-4D36-B8F7-2239EDFBABF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'Audio e Video',' Automotivo','Bebês','Beleza e Perfumaria','Brinquedos','Cama, Mesa e Banho','Casa e Contrução','Celular e Smartphone','Decoração','Eletrodomésticos','Esporte e Lazer','Ferramentas','Games','Informática','Livros','Moda','Móveis','Papelaria','Pet Shop','Relógios','TVs'</t>
      </text>
    </comment>
    <comment ref="E1" authorId="1" shapeId="0" xr:uid="{8D6AB9B2-6EC7-4DAB-9147-1526ADAED32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 Sim, Não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tc={75402D64-350F-45BA-B651-D3BF5F2DBAC1}</author>
  </authors>
  <commentList>
    <comment ref="C1" authorId="0" shapeId="0" xr:uid="{75402D64-350F-45BA-B651-D3BF5F2DBA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'Separado pelo fornecedor','Saiu do centro de distribuição','A caminho da sua cidade', 'Na rota de entrega','Entregue'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tc={9C008F5F-FE98-4CAF-AD3F-95DC6D00328E}</author>
  </authors>
  <commentList>
    <comment ref="C1" authorId="0" shapeId="0" xr:uid="{9C008F5F-FE98-4CAF-AD3F-95DC6D0032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'VISA','MASTERCARD','ELO','MAESTRO','AMERICAN EXPRESS','HIPERCARD'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tc={4E93D323-C416-4560-A9F3-18F4DBCFB160}</author>
  </authors>
  <commentList>
    <comment ref="B1" authorId="0" shapeId="0" xr:uid="{4E93D323-C416-4560-A9F3-18F4DBCFB16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Pessoa Jurídica, Pessoa Física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tc={69E5D5B1-DBE0-4CDF-899C-9AC831EF85F7}</author>
  </authors>
  <commentList>
    <comment ref="D1" authorId="0" shapeId="0" xr:uid="{69E5D5B1-DBE0-4CDF-899C-9AC831EF85F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 'Cancelado','Em andamento','Processando','Enviado','Entregue'</t>
      </text>
    </comment>
  </commentList>
</comments>
</file>

<file path=xl/sharedStrings.xml><?xml version="1.0" encoding="utf-8"?>
<sst xmlns="http://schemas.openxmlformats.org/spreadsheetml/2006/main" count="1550" uniqueCount="806">
  <si>
    <t>nome completo</t>
  </si>
  <si>
    <t>CPF</t>
  </si>
  <si>
    <t>Data de nascimento</t>
  </si>
  <si>
    <t>e-mail</t>
  </si>
  <si>
    <t>Telefone 1</t>
  </si>
  <si>
    <t>Telefone 2</t>
  </si>
  <si>
    <t>Logradouro</t>
  </si>
  <si>
    <t>Endereço</t>
  </si>
  <si>
    <t>Numero residencial</t>
  </si>
  <si>
    <t>bairro</t>
  </si>
  <si>
    <t>complemento</t>
  </si>
  <si>
    <t>cidade</t>
  </si>
  <si>
    <t>estado</t>
  </si>
  <si>
    <t>CEP</t>
  </si>
  <si>
    <t>Ubiratan Jesus da Motta Filho</t>
  </si>
  <si>
    <t>1995-08-21</t>
  </si>
  <si>
    <t>mottaubiratan@gmail.com</t>
  </si>
  <si>
    <t>null</t>
  </si>
  <si>
    <t>rua</t>
  </si>
  <si>
    <t>Vereador Yrlan Cavet</t>
  </si>
  <si>
    <t>Alto Boqueirão</t>
  </si>
  <si>
    <t>casa 18</t>
  </si>
  <si>
    <t xml:space="preserve">Curitiba </t>
  </si>
  <si>
    <t>PR</t>
  </si>
  <si>
    <t>Vera Cristina Cordeiro da Motta</t>
  </si>
  <si>
    <t>1995-05-20</t>
  </si>
  <si>
    <t>veracristina@gmail.com</t>
  </si>
  <si>
    <t>41999999999</t>
  </si>
  <si>
    <t>ave</t>
  </si>
  <si>
    <t>Sete de Setembro</t>
  </si>
  <si>
    <t>255</t>
  </si>
  <si>
    <t>Centro</t>
  </si>
  <si>
    <t>Henry Ubiratan Cordeiro da Motta</t>
  </si>
  <si>
    <t>12378945665</t>
  </si>
  <si>
    <t>henrymotta@gmail.com</t>
  </si>
  <si>
    <t>41998745632</t>
  </si>
  <si>
    <t>ala</t>
  </si>
  <si>
    <t>Prudente de Moraes</t>
  </si>
  <si>
    <t>3596</t>
  </si>
  <si>
    <t>Merces</t>
  </si>
  <si>
    <t>Milton Nascimento</t>
  </si>
  <si>
    <t>32165498745</t>
  </si>
  <si>
    <t>1942-10-26</t>
  </si>
  <si>
    <t>miltonnascimento@gmail.com</t>
  </si>
  <si>
    <t>41996857412</t>
  </si>
  <si>
    <t>1500</t>
  </si>
  <si>
    <t>Hauer</t>
  </si>
  <si>
    <t>Tom Jobim</t>
  </si>
  <si>
    <t>15948723619</t>
  </si>
  <si>
    <t>1927-01-25</t>
  </si>
  <si>
    <t>tomjobim@gmail.com</t>
  </si>
  <si>
    <t>41996857489</t>
  </si>
  <si>
    <t>51998745885</t>
  </si>
  <si>
    <t>Comendador Macedo</t>
  </si>
  <si>
    <t>655</t>
  </si>
  <si>
    <t>Alto da XV</t>
  </si>
  <si>
    <t>praça</t>
  </si>
  <si>
    <t>Edson Arantes do Nascimento</t>
  </si>
  <si>
    <t>23651948718</t>
  </si>
  <si>
    <t>1940-10-23</t>
  </si>
  <si>
    <t>pele@gmail.com</t>
  </si>
  <si>
    <t>41991236548</t>
  </si>
  <si>
    <t>11259885457</t>
  </si>
  <si>
    <t>Dom Pedro II</t>
  </si>
  <si>
    <t>72</t>
  </si>
  <si>
    <t>Batel</t>
  </si>
  <si>
    <t>Apto. 15</t>
  </si>
  <si>
    <t>Emilio Santiago</t>
  </si>
  <si>
    <t>32564197849</t>
  </si>
  <si>
    <t>1946-12-06</t>
  </si>
  <si>
    <t>santiagoemilio@gmail.com</t>
  </si>
  <si>
    <t>41985475362</t>
  </si>
  <si>
    <t>41966325487</t>
  </si>
  <si>
    <t>Cândido de Abreu</t>
  </si>
  <si>
    <t>300</t>
  </si>
  <si>
    <t>Centro Civico</t>
  </si>
  <si>
    <t>Apto 403</t>
  </si>
  <si>
    <t>Joaquim Maria Machado de Assis</t>
  </si>
  <si>
    <t>11133355598</t>
  </si>
  <si>
    <t>machadoassis@gmail.com</t>
  </si>
  <si>
    <t>41996254159</t>
  </si>
  <si>
    <t>Voluntários da Pátria</t>
  </si>
  <si>
    <t>865</t>
  </si>
  <si>
    <t>Apto 20</t>
  </si>
  <si>
    <t>Hilária Batista de Almeida</t>
  </si>
  <si>
    <t>12398765445</t>
  </si>
  <si>
    <t>hilariaalmeida@gmail.com</t>
  </si>
  <si>
    <t>41985436587</t>
  </si>
  <si>
    <t>21885458748</t>
  </si>
  <si>
    <t>José Bonifácio</t>
  </si>
  <si>
    <t>13</t>
  </si>
  <si>
    <t>Carolina Maria de Jesus</t>
  </si>
  <si>
    <t>33211566487</t>
  </si>
  <si>
    <t>carolinajesus@gmail.com</t>
  </si>
  <si>
    <t>41985748623</t>
  </si>
  <si>
    <t>41995636541</t>
  </si>
  <si>
    <t>machado de assis</t>
  </si>
  <si>
    <t>1313</t>
  </si>
  <si>
    <t>Higienópolis</t>
  </si>
  <si>
    <t>São Paulo</t>
  </si>
  <si>
    <t>SP</t>
  </si>
  <si>
    <t>Sebastião Bernardes de Souza Prata</t>
  </si>
  <si>
    <t>44266598791</t>
  </si>
  <si>
    <t>grandeotelo@gmail.com</t>
  </si>
  <si>
    <t>41987987456</t>
  </si>
  <si>
    <t>São João Batista</t>
  </si>
  <si>
    <t>130</t>
  </si>
  <si>
    <t>Leblon</t>
  </si>
  <si>
    <t>Rio de Janeiro</t>
  </si>
  <si>
    <t>RJ</t>
  </si>
  <si>
    <t>Elza Soares</t>
  </si>
  <si>
    <t>12365897469</t>
  </si>
  <si>
    <t>elzasoares@gmail.com</t>
  </si>
  <si>
    <t>41998554113</t>
  </si>
  <si>
    <t>Presidente Farias</t>
  </si>
  <si>
    <t>3131</t>
  </si>
  <si>
    <t>Barra da Tijuca</t>
  </si>
  <si>
    <t>ap 808</t>
  </si>
  <si>
    <t>Gilberto Gil</t>
  </si>
  <si>
    <t>15648975631</t>
  </si>
  <si>
    <t>gilbertogil@gmail.com</t>
  </si>
  <si>
    <t>41912365498</t>
  </si>
  <si>
    <t>Linha verde</t>
  </si>
  <si>
    <t>654</t>
  </si>
  <si>
    <t>Jardins</t>
  </si>
  <si>
    <t>Conceição Evaristo</t>
  </si>
  <si>
    <t>32564198765</t>
  </si>
  <si>
    <t>evaristoconceicao@gmail.com</t>
  </si>
  <si>
    <t>41900522145</t>
  </si>
  <si>
    <t>Vereador João</t>
  </si>
  <si>
    <t>101</t>
  </si>
  <si>
    <t>São Sebastiao</t>
  </si>
  <si>
    <t>Milton Santos</t>
  </si>
  <si>
    <t>35798641852</t>
  </si>
  <si>
    <t>miltonsantos@gmail.com</t>
  </si>
  <si>
    <t>41990236549</t>
  </si>
  <si>
    <t>41995559698</t>
  </si>
  <si>
    <t>Desembargador Motta</t>
  </si>
  <si>
    <t>985</t>
  </si>
  <si>
    <t>Capelinha</t>
  </si>
  <si>
    <t>casa 2</t>
  </si>
  <si>
    <t>Alfredo da Rocha Vianna Filho</t>
  </si>
  <si>
    <t>96385274114</t>
  </si>
  <si>
    <t>rochavianna@gmail.com</t>
  </si>
  <si>
    <t>41920007849</t>
  </si>
  <si>
    <t>41336526487</t>
  </si>
  <si>
    <t>Tulio Genoval</t>
  </si>
  <si>
    <t>2654</t>
  </si>
  <si>
    <t>Bezerra da Silva</t>
  </si>
  <si>
    <t>12396314785</t>
  </si>
  <si>
    <t>bezerrasilva@gmail.com</t>
  </si>
  <si>
    <t>41991025468</t>
  </si>
  <si>
    <t>João Escussiato</t>
  </si>
  <si>
    <t>1594</t>
  </si>
  <si>
    <t>André Rebouças</t>
  </si>
  <si>
    <t>65471283945</t>
  </si>
  <si>
    <t>andrereboucas@gmail.com</t>
  </si>
  <si>
    <t>41963254987</t>
  </si>
  <si>
    <t>Guilherme Weigart</t>
  </si>
  <si>
    <t>333</t>
  </si>
  <si>
    <t>João da Cruz e Sousa</t>
  </si>
  <si>
    <t>45682719346</t>
  </si>
  <si>
    <t>joaosouza@gmail.com</t>
  </si>
  <si>
    <t>41925415698</t>
  </si>
  <si>
    <t>415748996</t>
  </si>
  <si>
    <t>est</t>
  </si>
  <si>
    <t>Dona Maria</t>
  </si>
  <si>
    <t>569</t>
  </si>
  <si>
    <t>Benedita da Silva</t>
  </si>
  <si>
    <t>32654897139</t>
  </si>
  <si>
    <t>beneditasilva@gmail.com</t>
  </si>
  <si>
    <t>41987458963</t>
  </si>
  <si>
    <t>11998569951</t>
  </si>
  <si>
    <t>Maria Bonita</t>
  </si>
  <si>
    <t>485</t>
  </si>
  <si>
    <t>Leandro Roque de Oliveira</t>
  </si>
  <si>
    <t>emicida@gmail.com</t>
  </si>
  <si>
    <t>41990231235</t>
  </si>
  <si>
    <t>21995987458</t>
  </si>
  <si>
    <t>Bandeirantes</t>
  </si>
  <si>
    <t>213</t>
  </si>
  <si>
    <t>Gustavo Pereira Marques</t>
  </si>
  <si>
    <t>13345678941</t>
  </si>
  <si>
    <t>djonga@gmail.com</t>
  </si>
  <si>
    <t>41995265148</t>
  </si>
  <si>
    <t>Maestro Carlos Frank</t>
  </si>
  <si>
    <t>598</t>
  </si>
  <si>
    <t>Aparecida Suely Barboza</t>
  </si>
  <si>
    <t>13564987594</t>
  </si>
  <si>
    <t>negrasue@gmail.com</t>
  </si>
  <si>
    <t>41996325874</t>
  </si>
  <si>
    <t>Irmãos Rebouças</t>
  </si>
  <si>
    <t>78</t>
  </si>
  <si>
    <t xml:space="preserve">Ubiratan Jesus da Motta </t>
  </si>
  <si>
    <t>32566598748</t>
  </si>
  <si>
    <t>ubiratanmotta11@gmail.com</t>
  </si>
  <si>
    <t>41998745685</t>
  </si>
  <si>
    <t>Uganda</t>
  </si>
  <si>
    <t>622</t>
  </si>
  <si>
    <t>Edilson Ramos dos Santos</t>
  </si>
  <si>
    <t>52487965497</t>
  </si>
  <si>
    <t>ersantoss@gmail.com</t>
  </si>
  <si>
    <t>41996254478</t>
  </si>
  <si>
    <t>41999658955</t>
  </si>
  <si>
    <t>Angola</t>
  </si>
  <si>
    <t>652</t>
  </si>
  <si>
    <t>Nome</t>
  </si>
  <si>
    <t>Categoria</t>
  </si>
  <si>
    <t>Descricao</t>
  </si>
  <si>
    <t>Preco_unitario</t>
  </si>
  <si>
    <t>Possui_garantia_estendida</t>
  </si>
  <si>
    <t>Avaliacao</t>
  </si>
  <si>
    <t>Dimensoes</t>
  </si>
  <si>
    <t>Razao_social</t>
  </si>
  <si>
    <t>Nome_fantasia</t>
  </si>
  <si>
    <t>CNPJ</t>
  </si>
  <si>
    <t>Responsavel</t>
  </si>
  <si>
    <t>Email_1</t>
  </si>
  <si>
    <t>Email_2</t>
  </si>
  <si>
    <t>Telefone_1</t>
  </si>
  <si>
    <t>Telefone_2</t>
  </si>
  <si>
    <t>idEntregaEmpresa_frete</t>
  </si>
  <si>
    <t>Codigo_rastreio</t>
  </si>
  <si>
    <t>Status_entrega</t>
  </si>
  <si>
    <t>Prazo_entrega</t>
  </si>
  <si>
    <t>Valor_frete</t>
  </si>
  <si>
    <t>Numero_carteira</t>
  </si>
  <si>
    <t>Data_adesão</t>
  </si>
  <si>
    <t>Valor_em_conta</t>
  </si>
  <si>
    <t>Valor_de_cashback</t>
  </si>
  <si>
    <t>Nome_completo_titular</t>
  </si>
  <si>
    <t>Numero_cartao</t>
  </si>
  <si>
    <t>Bandeira_cartao</t>
  </si>
  <si>
    <t>Data_validade</t>
  </si>
  <si>
    <t>CPF_CNPJ_titular</t>
  </si>
  <si>
    <t>idContaCliente</t>
  </si>
  <si>
    <t>Tipo_conta</t>
  </si>
  <si>
    <t>Data_fundacao</t>
  </si>
  <si>
    <t>Data_anivesario</t>
  </si>
  <si>
    <t>Atividade_economica</t>
  </si>
  <si>
    <t>Profissao</t>
  </si>
  <si>
    <t>idFormas_pagamento_cliente</t>
  </si>
  <si>
    <t>idFormas_pagamento_pagamento_cartao</t>
  </si>
  <si>
    <t>idFormas_pagamento_carteira_digital</t>
  </si>
  <si>
    <t>Pix</t>
  </si>
  <si>
    <t>Boleto</t>
  </si>
  <si>
    <t>Transferencia_bancaria</t>
  </si>
  <si>
    <t>idPedidoCliente</t>
  </si>
  <si>
    <t>idPedidoEntrega</t>
  </si>
  <si>
    <t>idPedidoFormas_pagamento</t>
  </si>
  <si>
    <t>Status_do_pedido</t>
  </si>
  <si>
    <t>Data_do_pedido</t>
  </si>
  <si>
    <t>Valor_total_pedido</t>
  </si>
  <si>
    <t>Local_estoque</t>
  </si>
  <si>
    <t>Endereco_fornecedor</t>
  </si>
  <si>
    <t>Contato_email_1</t>
  </si>
  <si>
    <t>Contato_email_2</t>
  </si>
  <si>
    <t>Contato_telefone_1</t>
  </si>
  <si>
    <t>Contato_telefone_2</t>
  </si>
  <si>
    <t>CPF_CNPJ</t>
  </si>
  <si>
    <t>Local_vendedor</t>
  </si>
  <si>
    <t>Nome_vendedor</t>
  </si>
  <si>
    <t>Quantidade_produto</t>
  </si>
  <si>
    <t>Status_pp</t>
  </si>
  <si>
    <t>Quantidade_estoque</t>
  </si>
  <si>
    <t>Belvedere</t>
  </si>
  <si>
    <t>Gávea</t>
  </si>
  <si>
    <t>sobrado</t>
  </si>
  <si>
    <t>Jardim Botânico</t>
  </si>
  <si>
    <t>Ingleses</t>
  </si>
  <si>
    <t xml:space="preserve">casa 1 </t>
  </si>
  <si>
    <t>Florianópolis</t>
  </si>
  <si>
    <t>SC</t>
  </si>
  <si>
    <t>Jurerê</t>
  </si>
  <si>
    <t>casa</t>
  </si>
  <si>
    <t>Pinheiros</t>
  </si>
  <si>
    <t>Ap 1005</t>
  </si>
  <si>
    <t>Morumbi</t>
  </si>
  <si>
    <t>Moema</t>
  </si>
  <si>
    <t>Santa Cândida</t>
  </si>
  <si>
    <t>Boa Vista</t>
  </si>
  <si>
    <t>1839-06-21</t>
  </si>
  <si>
    <t>1854-01-13</t>
  </si>
  <si>
    <t>1914-03-14</t>
  </si>
  <si>
    <t>1915-10-18</t>
  </si>
  <si>
    <t>1930-06-23</t>
  </si>
  <si>
    <t>1942-06-26</t>
  </si>
  <si>
    <t>1946-11-29</t>
  </si>
  <si>
    <t>1926-05-03</t>
  </si>
  <si>
    <t>1897-04-23</t>
  </si>
  <si>
    <t>1927-02-23</t>
  </si>
  <si>
    <t>1838-01-13</t>
  </si>
  <si>
    <t>1861-11-24</t>
  </si>
  <si>
    <t>1942-04-26</t>
  </si>
  <si>
    <t>1985-17-08</t>
  </si>
  <si>
    <t>1994-06-04</t>
  </si>
  <si>
    <t>1971-12-28</t>
  </si>
  <si>
    <t>1970-04-10</t>
  </si>
  <si>
    <t>1972-11-12</t>
  </si>
  <si>
    <t>81935445</t>
  </si>
  <si>
    <t>80810060</t>
  </si>
  <si>
    <t>81570090</t>
  </si>
  <si>
    <t>81920120</t>
  </si>
  <si>
    <t>82640200</t>
  </si>
  <si>
    <t>81830325</t>
  </si>
  <si>
    <t>81240390</t>
  </si>
  <si>
    <t>82640620</t>
  </si>
  <si>
    <t>82800150</t>
  </si>
  <si>
    <t>81530245</t>
  </si>
  <si>
    <t>20241220</t>
  </si>
  <si>
    <t>22713573</t>
  </si>
  <si>
    <t>21616040</t>
  </si>
  <si>
    <t>21210300</t>
  </si>
  <si>
    <t>05723340</t>
  </si>
  <si>
    <t>01218011</t>
  </si>
  <si>
    <t>03979000</t>
  </si>
  <si>
    <t>03649010</t>
  </si>
  <si>
    <t>04896240</t>
  </si>
  <si>
    <t>04156030</t>
  </si>
  <si>
    <t>04775100</t>
  </si>
  <si>
    <t>88052655</t>
  </si>
  <si>
    <t>88032320</t>
  </si>
  <si>
    <t>88070730</t>
  </si>
  <si>
    <t>Audio e Video</t>
  </si>
  <si>
    <t>Fone Ouvido A6S Bluetooth Preto ABS + Case. Os Fones A6S têm um estilo único que se inspira na simplicidade</t>
  </si>
  <si>
    <t>Sim</t>
  </si>
  <si>
    <t>Fone De Ouvido Sem Fio Bluetooth</t>
  </si>
  <si>
    <t>Fone de Ouvido Sem Fio WAAW by Alok Sense</t>
  </si>
  <si>
    <t>Fone de Ouvido Sem Fio WAAW by Alok Sense 200HB, Bluetooth, Microfone Integrado</t>
  </si>
  <si>
    <t>Fone De Ouvido Rosa Azul Roxo Preto Gatinho Bluetooth Led Orelha Gato Dobrável sem Fio - caixa som banheiro</t>
  </si>
  <si>
    <t>Fone De Ouvido Rosa Gatinho</t>
  </si>
  <si>
    <t>Automotivo</t>
  </si>
  <si>
    <t>Pneu Aro 13” Goodyear</t>
  </si>
  <si>
    <t>Pneu Aro 13” Goodyear 175/70R13 82T - Direction Touring</t>
  </si>
  <si>
    <t>13"</t>
  </si>
  <si>
    <t>Som Automotivo Pioneer MP3</t>
  </si>
  <si>
    <t>Som Automotivo Pioneer MP3 Player Rádio AM/FM - Bluetooth USB Auxiliar MVH-S218BT</t>
  </si>
  <si>
    <t>Não</t>
  </si>
  <si>
    <t>Capacete Moto Integral Fechado</t>
  </si>
  <si>
    <t>Capacete Moto Integral Fechado Masculino e Feminino Pro Tork R8 Com Viseira Fumê 56 58 60 Com Nota F</t>
  </si>
  <si>
    <t>Bebês</t>
  </si>
  <si>
    <t>Cadeirinha para Auto Go Safe</t>
  </si>
  <si>
    <t>Cadeirinha para Auto Go Safe Alessa Nero - 9 a 36kg</t>
  </si>
  <si>
    <t>Andador Infantil Sonoro</t>
  </si>
  <si>
    <t>Andador Infantil Sonoro até 12 Kg Styll Baby Softway Laranja</t>
  </si>
  <si>
    <t>Kit Bolsa Bebê</t>
  </si>
  <si>
    <t>Kit Bolsa Bebê Mala Mochila Saída Maternidade Menino Menina - Bambinelli</t>
  </si>
  <si>
    <t>Beleza e Perfumaria</t>
  </si>
  <si>
    <t>Brinquedos</t>
  </si>
  <si>
    <t>Cama, Mesa e Banho</t>
  </si>
  <si>
    <t>Casa e Contrução</t>
  </si>
  <si>
    <t>Celular e Smartphone</t>
  </si>
  <si>
    <t>Decoração</t>
  </si>
  <si>
    <t>Eletrodomésticos</t>
  </si>
  <si>
    <t>Esporte e Lazer</t>
  </si>
  <si>
    <t>Ferramentas</t>
  </si>
  <si>
    <t>Games</t>
  </si>
  <si>
    <t>Informática</t>
  </si>
  <si>
    <t>Livros</t>
  </si>
  <si>
    <t>Moda</t>
  </si>
  <si>
    <t>Móveis</t>
  </si>
  <si>
    <t>Papelaria</t>
  </si>
  <si>
    <t>Pet Shop</t>
  </si>
  <si>
    <t>Relógios</t>
  </si>
  <si>
    <t>TVs</t>
  </si>
  <si>
    <t>Escova Secadora Mondial</t>
  </si>
  <si>
    <t>Escova Secadora Mondial Cerâmica 1200W - com Íons 3 Velocidades Golden Rose ES-02</t>
  </si>
  <si>
    <t>Maquina De Acabamento Trimmer</t>
  </si>
  <si>
    <t>Maquina De Acabamento Trimmer Para Cabelo E Barba Bivolt Hairstar KM 203 - HAIR CLIPPER</t>
  </si>
  <si>
    <t>Hidratante Facial Vichy</t>
  </si>
  <si>
    <t>Hidratante Facial Vichy - Minéral 89</t>
  </si>
  <si>
    <t>Cozinha Infantil Fogão</t>
  </si>
  <si>
    <t>Cozinha Infantil Fogão Brinquedo Completa Pia Sai Água Interativa Grande - Pais&amp;Filhos</t>
  </si>
  <si>
    <t>Moto Elétrica Infantil</t>
  </si>
  <si>
    <t>Moto Elétrica Infantil Ban 2 Marchas 6V - Bandeirante</t>
  </si>
  <si>
    <t>Boneca Bebê Reborn</t>
  </si>
  <si>
    <t>Boneca Bebê Reborn Gatinha De 55cm 100% Silicone Brastoy</t>
  </si>
  <si>
    <t>Cortina Roma Para Sala</t>
  </si>
  <si>
    <t>Cortina Roma Para Sala e Quarto 4,00 x 2,50 Admirare</t>
  </si>
  <si>
    <t>Kit Com 04 Toalhas De Banho Gigante</t>
  </si>
  <si>
    <t>Kit Com 04 Toalhas De Banho Gigante / Banhão Quasar - Verde/Rosa/Cinza/Azul - 75x150cm - Lmpeter</t>
  </si>
  <si>
    <t>Tapete Saturs Shaggy Pelo Alto</t>
  </si>
  <si>
    <t>Tapete Saturs Shaggy Pelo Alto Mesclado Cinza - 50 x 100 cm Tapete para Sala e Quarto - Tapetes Saturs</t>
  </si>
  <si>
    <t>Churrasqueira Elétrica Mondial</t>
  </si>
  <si>
    <t>Churrasqueira Elétrica Mondial 1800W - Grand Steak &amp; Grill</t>
  </si>
  <si>
    <t>Lavadora de Alta Pressão Electrolux</t>
  </si>
  <si>
    <t>Lavadora de Alta Pressão Electrolux Powerwash Eco - EWS30 1800 Libras 1450W Mangueira 3m</t>
  </si>
  <si>
    <t>Torneira para Cozinha Gourmet Dupla de Mesa</t>
  </si>
  <si>
    <t>Torneira para Cozinha Gourmet Dupla de Mesa - com Monocomando Cromada Nell AM-2679</t>
  </si>
  <si>
    <t>Samsung Galaxy A13</t>
  </si>
  <si>
    <t>Smartphone Samsung Galaxy A13 128GB Azul 4G - Octa-Core 4GB RAM 6,6” Câm Quádrupla + Selfie 8MP</t>
  </si>
  <si>
    <t>iPhone 11</t>
  </si>
  <si>
    <t>iPhone 11 Apple 64GB Branco 6,1” 12MP iOS</t>
  </si>
  <si>
    <t>Motorola Moto g31</t>
  </si>
  <si>
    <t>Motorola Moto g31 128GB Azul 4G - Octa-Core 4GB RAM 6,4” Câm. Tripla + Selfie 13MP</t>
  </si>
  <si>
    <t>Espelho Redondo Decorativo</t>
  </si>
  <si>
    <t>Espelho Redondo Decorativo Suspenso Com Alça 50cm + Suporte Marrom Alça Caramelo - ORNATO</t>
  </si>
  <si>
    <t>Nicho Prateleira 2 Peças</t>
  </si>
  <si>
    <t>Nicho Prateleira 2 Peças para Decoração Banheiro Mdf Branco - Decorarte</t>
  </si>
  <si>
    <t>Quadros Decorativos Sala Orquidea</t>
  </si>
  <si>
    <t>Quadros Decorativos Sala Orquidea Lírio Branca Amarela Top - AQUIQTEM</t>
  </si>
  <si>
    <t>Geladeira/Refrigerador Brastemp</t>
  </si>
  <si>
    <t>Geladeira/Refrigerador Brastemp Frost Free Duplex - Branca 375L BRM44 HBANA</t>
  </si>
  <si>
    <t>Lavadora de Roupas Electrolux</t>
  </si>
  <si>
    <t>Lavadora de Roupas Electrolux LAC12 - 12Kg Cesto Inox 12 Programas de Lavagem</t>
  </si>
  <si>
    <t>FogAo de Piso 4 Bocas Esmaltec Bali Acendimento Manual 0104002103</t>
  </si>
  <si>
    <t>Tênis Branco Feminino</t>
  </si>
  <si>
    <t>Fogão de Piso 4 Bocas</t>
  </si>
  <si>
    <t>Tênis Branco Feminino Vili Esportivo</t>
  </si>
  <si>
    <t>Bicicleta aro 29</t>
  </si>
  <si>
    <t>Bicicleta aro 29 alfameq atx freio a disco 24 marchas</t>
  </si>
  <si>
    <t>Bermuda Adidas</t>
  </si>
  <si>
    <t>Bermuda Adidas 3S Masculina</t>
  </si>
  <si>
    <t>Kit Ferramentas Sparta</t>
  </si>
  <si>
    <t>Kit Ferramentas Sparta 129 Peças 13564 - com Maleta</t>
  </si>
  <si>
    <t>Jogo De Ferramentas Manuais</t>
  </si>
  <si>
    <t>Jogo De Ferramentas Manuais 189 Peças Fasterr FST007 Profissional</t>
  </si>
  <si>
    <t>Esmerilhadeira 5''</t>
  </si>
  <si>
    <t>Esmerilhadeira 5'' 900w Gws 9-125s 220v Controle Velocidade Bosch</t>
  </si>
  <si>
    <t>PlayStation 5</t>
  </si>
  <si>
    <t>PlayStation 5 825GB 1 Controle Branco Sony - com Horizon Forbidden West</t>
  </si>
  <si>
    <t>Nintendo Switch</t>
  </si>
  <si>
    <t>Nintendo Switch OLED 64GB Branco 2 Controles - Joy-Con 7.0”</t>
  </si>
  <si>
    <t>Xbox Series X</t>
  </si>
  <si>
    <t>Xbox Series X 2020 Nova Geração 1TB SSD - 1 Controle Preto Microsoft</t>
  </si>
  <si>
    <t>Notebook Samsung Book</t>
  </si>
  <si>
    <t>Notebook Samsung Book Intel Core i7 8GB 256GB SSD - 15,6” Full HD Windows 11 NP550XDA-KU1BR</t>
  </si>
  <si>
    <t>Impressora Multifuncional Epson</t>
  </si>
  <si>
    <t>Impressora Multifuncional Epson Ecotank L4260 - Tanque de Tinta Colorida USB Wi-Fi</t>
  </si>
  <si>
    <t>Monitor Gamer AOC G2</t>
  </si>
  <si>
    <t>Monitor Gamer AOC G2 Hero 27” LED Widescreen - Full HD HDMI VGA IPS 144Hz 1ms</t>
  </si>
  <si>
    <t>PRESENÇA DE ANTÍGONA</t>
  </si>
  <si>
    <t>Livro - PRESENÇA DE ANTÍGONA</t>
  </si>
  <si>
    <t>0</t>
  </si>
  <si>
    <t>Álbum Copa do Mundo</t>
  </si>
  <si>
    <t>Álbum Copa do Mundo Box Exclusivo Capa Dura - Prata+ 50 Pacotes de Figurinhas Copa do Mundo 2022</t>
  </si>
  <si>
    <t>Box Livros J.K. Rowling</t>
  </si>
  <si>
    <t>Box Livros J.K. Rowling Edição Especial - Harry Potter Exclusivo</t>
  </si>
  <si>
    <t>Bolsa Feminina Luxuosa</t>
  </si>
  <si>
    <t>Bolsa Feminina Luxuosa Grande Matelassê Alça Ombro Com Franja - Sobrinhos Moda</t>
  </si>
  <si>
    <t>Mochila Tática Militar</t>
  </si>
  <si>
    <t>Mochila Tática Militar Impermeavel Masculina Feminina 30 Lts - M&amp;C</t>
  </si>
  <si>
    <t>Sandalia Feminina Salto Baixo</t>
  </si>
  <si>
    <t>Sandalia Feminina Salto Baixo Grosso Confort Barato Via Angel 49.02</t>
  </si>
  <si>
    <t>Guarda-roupa Casal</t>
  </si>
  <si>
    <t>Guarda-roupa Casal com Espelho 4 Portas 4 Gavetas - Araplac Pequim</t>
  </si>
  <si>
    <t>Cozinha Compacta Madesa</t>
  </si>
  <si>
    <t>Cozinha Compacta Madesa Emilly Pop Com Armário e Balcão</t>
  </si>
  <si>
    <t>Sofá Retrátil e Reclinável</t>
  </si>
  <si>
    <t>Sofá Retrátil e Reclinável Cama inBox Compact 1,50m Tecido Suede Velusoft Cinza</t>
  </si>
  <si>
    <t>Lousa Quadro Branco</t>
  </si>
  <si>
    <t>Lousa Quadro Branco Moldura De Aluminio 60x40 Cm + Caneta/Apagador - Papelaria Web</t>
  </si>
  <si>
    <t>Resma de Sulfite 500 folhas A4</t>
  </si>
  <si>
    <t>Resma de Sulfite 500 folhas A4 - Report</t>
  </si>
  <si>
    <t>Calculadora Financeira HP 12C</t>
  </si>
  <si>
    <t>Calculadora Financeira HP 12C Gold, 120 Funções, Visor LCD, RPN e ALG</t>
  </si>
  <si>
    <t>Ração Premium para Cachorro</t>
  </si>
  <si>
    <t>Ração Premium para Cachorro Dog Chow ExtraLife - Adulto Carne Frango e Arroz 10,1kg</t>
  </si>
  <si>
    <t>Cercado Cachorro Articulado</t>
  </si>
  <si>
    <t>Cercado Cachorro Articulado Móvel Pet 6 Telas 60cm - IGUANNA</t>
  </si>
  <si>
    <t>Kit Shampoo e Condicionador Colônia</t>
  </si>
  <si>
    <t>Kit Shampoo e Condicionador Colônia - Cachorro e Gato Neutro Sanol Dog</t>
  </si>
  <si>
    <t>Smatrwach Relógio Digital</t>
  </si>
  <si>
    <t>Smatrwach Relógio Digital D20 Original Masculino E Feminino - 01Smart</t>
  </si>
  <si>
    <t>Relógio Champion Feminino</t>
  </si>
  <si>
    <t>Relógio Champion Feminino Elegance Dourado CN27652W + Kit Colar e Brincos</t>
  </si>
  <si>
    <t>Relógio Feminino Champion</t>
  </si>
  <si>
    <t>Relógio Feminino Champion Digital Espelhado Prata Original Ch40080s</t>
  </si>
  <si>
    <t>Smart TV 50” Crystal 4K Samsung</t>
  </si>
  <si>
    <t>Smart TV 50” Crystal 4K Samsung 50AU7700 - Wi-Fi Bluetooth HDR Alexa Built in 3 HDMI 1 USB</t>
  </si>
  <si>
    <t>50"</t>
  </si>
  <si>
    <t>Smart TV 50” 4K UHD D-LED</t>
  </si>
  <si>
    <t>Smart TV 50” 4K UHD D-LED Semp RK8500 - VA Wi-Fi 4 HDMI 1 USB</t>
  </si>
  <si>
    <t>Smart TV 65” Crystal 4K Samsung</t>
  </si>
  <si>
    <t>Smart TV 65” Crystal 4K Samsung 65AU7700 Wi-Fi - Bluetooth HDR Alexa Built in 3 HDMI 1 USB</t>
  </si>
  <si>
    <t>65"</t>
  </si>
  <si>
    <t>Brasspress Transportes Urgentes</t>
  </si>
  <si>
    <t>Brasspress Transportes Urgentes Ltda</t>
  </si>
  <si>
    <t>Daniel Costa</t>
  </si>
  <si>
    <t>frete@brasspress.com</t>
  </si>
  <si>
    <t>costadaniel@brasspress.com</t>
  </si>
  <si>
    <t>11998569847</t>
  </si>
  <si>
    <t>11902541159</t>
  </si>
  <si>
    <t>48740351000165</t>
  </si>
  <si>
    <t>Miguel da Silva</t>
  </si>
  <si>
    <t>frete@saomiguel.com</t>
  </si>
  <si>
    <t>silvamiguel@saomiguel.com</t>
  </si>
  <si>
    <t>21995245698</t>
  </si>
  <si>
    <t>21998456789</t>
  </si>
  <si>
    <t>Fedex Brasil Logistica e Transporte LTDA</t>
  </si>
  <si>
    <t>Frederico Lima</t>
  </si>
  <si>
    <t>frete@fedex.com</t>
  </si>
  <si>
    <t>frederico@fedex.com</t>
  </si>
  <si>
    <t>41995002315</t>
  </si>
  <si>
    <t>41995462365</t>
  </si>
  <si>
    <t>Expresso São Miguel Ltda</t>
  </si>
  <si>
    <t>EMPRESA BRASILEIRA DE CORREIOS E TELEGRAFOS</t>
  </si>
  <si>
    <t xml:space="preserve">Fedex </t>
  </si>
  <si>
    <t xml:space="preserve">Expresso São Miguel </t>
  </si>
  <si>
    <t>CORREIOS</t>
  </si>
  <si>
    <t>34028316000103</t>
  </si>
  <si>
    <t>10970887000285</t>
  </si>
  <si>
    <t>João da Silva</t>
  </si>
  <si>
    <t>frete@correios.com.br</t>
  </si>
  <si>
    <t>silvajoao@correios.com.br</t>
  </si>
  <si>
    <t>51999666444</t>
  </si>
  <si>
    <t>51987456852</t>
  </si>
  <si>
    <t>Separado pelo fornecedor</t>
  </si>
  <si>
    <t>Saiu do centro de distribuição</t>
  </si>
  <si>
    <t>A caminho da sua cidade</t>
  </si>
  <si>
    <t>Na rota de entrega</t>
  </si>
  <si>
    <t>Entregue</t>
  </si>
  <si>
    <t>11,90</t>
  </si>
  <si>
    <t>20,49</t>
  </si>
  <si>
    <t>7,99</t>
  </si>
  <si>
    <t>8,00</t>
  </si>
  <si>
    <t>9,40</t>
  </si>
  <si>
    <t>22,90</t>
  </si>
  <si>
    <t>13,13</t>
  </si>
  <si>
    <t>13,00</t>
  </si>
  <si>
    <t>25,40</t>
  </si>
  <si>
    <t>22,99</t>
  </si>
  <si>
    <t>A100001</t>
  </si>
  <si>
    <t>A100002</t>
  </si>
  <si>
    <t>A100003</t>
  </si>
  <si>
    <t>A100004</t>
  </si>
  <si>
    <t>B200001</t>
  </si>
  <si>
    <t>B200002</t>
  </si>
  <si>
    <t>B200003</t>
  </si>
  <si>
    <t>B200004</t>
  </si>
  <si>
    <t>C300001</t>
  </si>
  <si>
    <t>C300002</t>
  </si>
  <si>
    <t>C300003</t>
  </si>
  <si>
    <t>C300004</t>
  </si>
  <si>
    <t>D400001</t>
  </si>
  <si>
    <t>D400002</t>
  </si>
  <si>
    <t>D400003</t>
  </si>
  <si>
    <t>2022-10-25</t>
  </si>
  <si>
    <t>2022-10-05</t>
  </si>
  <si>
    <t>2022-10-07</t>
  </si>
  <si>
    <t>2022-10-10</t>
  </si>
  <si>
    <t>2022-10-31</t>
  </si>
  <si>
    <t>2022-10-24</t>
  </si>
  <si>
    <t>2022-10-27</t>
  </si>
  <si>
    <t>2022-10-22</t>
  </si>
  <si>
    <t>2022-10-20</t>
  </si>
  <si>
    <t>2022-10-21</t>
  </si>
  <si>
    <t>2022-01-15</t>
  </si>
  <si>
    <t>2022-02-18</t>
  </si>
  <si>
    <t>2022-03-05</t>
  </si>
  <si>
    <t>2022-04-10</t>
  </si>
  <si>
    <t>2022-05-20</t>
  </si>
  <si>
    <t>2022-06-07</t>
  </si>
  <si>
    <t>2022-07-18</t>
  </si>
  <si>
    <t>2022-08-21</t>
  </si>
  <si>
    <t>2021-08-13</t>
  </si>
  <si>
    <t>2021-09-03</t>
  </si>
  <si>
    <t>2021-10-19</t>
  </si>
  <si>
    <t>2021-11-29</t>
  </si>
  <si>
    <t>2021-12-12</t>
  </si>
  <si>
    <t>0.00</t>
  </si>
  <si>
    <t>190.00</t>
  </si>
  <si>
    <t>1230.58</t>
  </si>
  <si>
    <t>98.42</t>
  </si>
  <si>
    <t>59.00</t>
  </si>
  <si>
    <t>5000.00</t>
  </si>
  <si>
    <t>72.81</t>
  </si>
  <si>
    <t>604.59</t>
  </si>
  <si>
    <t>231.09</t>
  </si>
  <si>
    <t>259.14</t>
  </si>
  <si>
    <t>231.00</t>
  </si>
  <si>
    <t>712.00</t>
  </si>
  <si>
    <t>29.69</t>
  </si>
  <si>
    <t>1234567891234567</t>
  </si>
  <si>
    <t>3216549879874568</t>
  </si>
  <si>
    <t>1478523698521478</t>
  </si>
  <si>
    <t>3698521478954123</t>
  </si>
  <si>
    <t>9856745812563458</t>
  </si>
  <si>
    <t>9854965874125632</t>
  </si>
  <si>
    <t>2135549628414384</t>
  </si>
  <si>
    <t>1345649846315489</t>
  </si>
  <si>
    <t>1565435748696854</t>
  </si>
  <si>
    <t>1354897658451354</t>
  </si>
  <si>
    <t>1653548794161268</t>
  </si>
  <si>
    <t>VISA</t>
  </si>
  <si>
    <t>MASTERCARD</t>
  </si>
  <si>
    <t>ELO</t>
  </si>
  <si>
    <t>MAESTRO</t>
  </si>
  <si>
    <t>AMERICAN EXPRESS</t>
  </si>
  <si>
    <t>HIPERCARD</t>
  </si>
  <si>
    <t>2026-10-01</t>
  </si>
  <si>
    <t>2025-07-19</t>
  </si>
  <si>
    <t>2024-08-21</t>
  </si>
  <si>
    <t>2028-12-10</t>
  </si>
  <si>
    <t>2023-05-20</t>
  </si>
  <si>
    <t>2022-12-10</t>
  </si>
  <si>
    <t>2026-05-21</t>
  </si>
  <si>
    <t>2025-06-15</t>
  </si>
  <si>
    <t>2030-09-20</t>
  </si>
  <si>
    <t>2028-12-16</t>
  </si>
  <si>
    <t>2026-10-18</t>
  </si>
  <si>
    <t>Pessoa Física</t>
  </si>
  <si>
    <t>15645897698</t>
  </si>
  <si>
    <t>2005-11-26</t>
  </si>
  <si>
    <t>Professor</t>
  </si>
  <si>
    <t>Analista RH</t>
  </si>
  <si>
    <t>Estudante</t>
  </si>
  <si>
    <t>Cantor</t>
  </si>
  <si>
    <t>Jogador de Futebol</t>
  </si>
  <si>
    <t>Escritor</t>
  </si>
  <si>
    <t>Sambista e Mãe de Santo</t>
  </si>
  <si>
    <t>Escritora</t>
  </si>
  <si>
    <t>Ator</t>
  </si>
  <si>
    <t>Cantora</t>
  </si>
  <si>
    <t>Geógrafo</t>
  </si>
  <si>
    <t>Maestro</t>
  </si>
  <si>
    <t>Cantor e Compositor</t>
  </si>
  <si>
    <t>Engenheiro</t>
  </si>
  <si>
    <t>Poeta</t>
  </si>
  <si>
    <t>Deputada Federal</t>
  </si>
  <si>
    <t>Rapper e Compositor</t>
  </si>
  <si>
    <t>Assesora Juridica</t>
  </si>
  <si>
    <t>Funcionário Publico</t>
  </si>
  <si>
    <t>Tenente do Exercito Brasileiro</t>
  </si>
  <si>
    <t>Cancelado</t>
  </si>
  <si>
    <t>Em andamento</t>
  </si>
  <si>
    <t>Processando</t>
  </si>
  <si>
    <t>2022-10-12</t>
  </si>
  <si>
    <t>2022-10-13</t>
  </si>
  <si>
    <t>2022-09-29</t>
  </si>
  <si>
    <t>2022-10-16</t>
  </si>
  <si>
    <t>2022-09-13</t>
  </si>
  <si>
    <t>2022-09-22</t>
  </si>
  <si>
    <t>2022-10-06</t>
  </si>
  <si>
    <t>2022-06-13</t>
  </si>
  <si>
    <t>Curitiba</t>
  </si>
  <si>
    <t>Pedro Souza</t>
  </si>
  <si>
    <t>Jose dos Flores</t>
  </si>
  <si>
    <t>cd-curitiba@estoque.com</t>
  </si>
  <si>
    <t>cd-riodejaneiro@estoque.com</t>
  </si>
  <si>
    <t>cd-saopaulo@estoque.com</t>
  </si>
  <si>
    <t>41998569632</t>
  </si>
  <si>
    <t>21998548962</t>
  </si>
  <si>
    <t>11985478596</t>
  </si>
  <si>
    <t>41998569630</t>
  </si>
  <si>
    <t>11985478590</t>
  </si>
  <si>
    <t>21998548960</t>
  </si>
  <si>
    <t>Fornecimento Ilimitado Ltda</t>
  </si>
  <si>
    <t>Ilimitado</t>
  </si>
  <si>
    <t>10152325000115</t>
  </si>
  <si>
    <t>51258659000132</t>
  </si>
  <si>
    <t>26159847000119</t>
  </si>
  <si>
    <t>95259132000120</t>
  </si>
  <si>
    <t>Eletronicos Brasil SA.</t>
  </si>
  <si>
    <t>Brasa Eletronicos</t>
  </si>
  <si>
    <t>Moveis do Brasil Ltda</t>
  </si>
  <si>
    <t>Movil Moveis</t>
  </si>
  <si>
    <t>Celulares e Comunicação Ltda</t>
  </si>
  <si>
    <t>CelCom Brasil</t>
  </si>
  <si>
    <t>Rua Zumbi dos Palmares, Curitiba - Paraná / Brasil</t>
  </si>
  <si>
    <t>Rua Tia Ciata, Rio de Janeiro - Rio de Janeiro / Brasil</t>
  </si>
  <si>
    <t xml:space="preserve">Avenida Tom Jobim, São Paulo - São Paulo / Brasil </t>
  </si>
  <si>
    <t xml:space="preserve">Avenida Engenheiro Rebouças, Curitiba - Paraná / Brasil </t>
  </si>
  <si>
    <t>contato@ilimitado.com.br</t>
  </si>
  <si>
    <t>contato@brasaeletronico.com.br</t>
  </si>
  <si>
    <t>contato@movilmoveis.com</t>
  </si>
  <si>
    <t>contato@celcom.com.br</t>
  </si>
  <si>
    <t>vendas@celcom.com.br</t>
  </si>
  <si>
    <t>41998887445</t>
  </si>
  <si>
    <t>21985554775</t>
  </si>
  <si>
    <t>11905515454</t>
  </si>
  <si>
    <t>41998552364</t>
  </si>
  <si>
    <t>41998887450</t>
  </si>
  <si>
    <t>Vendas de Eletronicos e variados</t>
  </si>
  <si>
    <t>Vendas &amp; Vendas</t>
  </si>
  <si>
    <t>Brinquedos Infantis Ltda</t>
  </si>
  <si>
    <t>Brinquedos e Cia</t>
  </si>
  <si>
    <t>FERGERO</t>
  </si>
  <si>
    <t>Ferramentas Gerais de Operações AS</t>
  </si>
  <si>
    <t>12159158000125</t>
  </si>
  <si>
    <t>48159357000137</t>
  </si>
  <si>
    <t>1313254800131</t>
  </si>
  <si>
    <t xml:space="preserve">São Paulo </t>
  </si>
  <si>
    <t>Bruno Ferreira Junior</t>
  </si>
  <si>
    <t>Aldemar Maroto Peixoto</t>
  </si>
  <si>
    <t>Antonio Guilherme Pontes</t>
  </si>
  <si>
    <t>bruno@vendasvendas.com</t>
  </si>
  <si>
    <t>aldemarmaroto@brinquedos.com</t>
  </si>
  <si>
    <t>antonio@fergero.com.br</t>
  </si>
  <si>
    <t>41987456321</t>
  </si>
  <si>
    <t>11985258741</t>
  </si>
  <si>
    <t>21905412563</t>
  </si>
  <si>
    <t>1985-08-17</t>
  </si>
  <si>
    <t>49.9</t>
  </si>
  <si>
    <t>4.3</t>
  </si>
  <si>
    <t>303.9</t>
  </si>
  <si>
    <t>332.91</t>
  </si>
  <si>
    <t>4.9</t>
  </si>
  <si>
    <t>419.99</t>
  </si>
  <si>
    <t>4.7</t>
  </si>
  <si>
    <t>112.41</t>
  </si>
  <si>
    <t>313.41</t>
  </si>
  <si>
    <t>4.6</t>
  </si>
  <si>
    <t>152.15</t>
  </si>
  <si>
    <t>134.91</t>
  </si>
  <si>
    <t>147.24</t>
  </si>
  <si>
    <t>4.8</t>
  </si>
  <si>
    <t>67.99</t>
  </si>
  <si>
    <t>3.9</t>
  </si>
  <si>
    <t>116.94</t>
  </si>
  <si>
    <t>273.54</t>
  </si>
  <si>
    <t>109.16</t>
  </si>
  <si>
    <t>4.2</t>
  </si>
  <si>
    <t>125.09</t>
  </si>
  <si>
    <t>43.55</t>
  </si>
  <si>
    <t>3.1</t>
  </si>
  <si>
    <t>139.00</t>
  </si>
  <si>
    <t>479.90</t>
  </si>
  <si>
    <t>399.99</t>
  </si>
  <si>
    <t>1214.10</t>
  </si>
  <si>
    <t>3254.07</t>
  </si>
  <si>
    <t>1151.10</t>
  </si>
  <si>
    <t>109.25</t>
  </si>
  <si>
    <t>44.00</t>
  </si>
  <si>
    <t>5.0</t>
  </si>
  <si>
    <t>47.69</t>
  </si>
  <si>
    <t>3.3</t>
  </si>
  <si>
    <t>2849.05</t>
  </si>
  <si>
    <t>2059.00</t>
  </si>
  <si>
    <t>479.00</t>
  </si>
  <si>
    <t>86.39</t>
  </si>
  <si>
    <t>1149.00</t>
  </si>
  <si>
    <t>57.69</t>
  </si>
  <si>
    <t>113.91</t>
  </si>
  <si>
    <t>167.31</t>
  </si>
  <si>
    <t>538.23</t>
  </si>
  <si>
    <t>4654.90</t>
  </si>
  <si>
    <t>2564.05</t>
  </si>
  <si>
    <t>4084.91</t>
  </si>
  <si>
    <t>3959.10</t>
  </si>
  <si>
    <t>1619.10</t>
  </si>
  <si>
    <t>1394.10</t>
  </si>
  <si>
    <t>26.80</t>
  </si>
  <si>
    <t>244.90</t>
  </si>
  <si>
    <t>4.4</t>
  </si>
  <si>
    <t>227.91</t>
  </si>
  <si>
    <t>50.26</t>
  </si>
  <si>
    <t>149.00</t>
  </si>
  <si>
    <t>61.87</t>
  </si>
  <si>
    <t>645.91</t>
  </si>
  <si>
    <t>629.99</t>
  </si>
  <si>
    <t>4.5</t>
  </si>
  <si>
    <t>799.90</t>
  </si>
  <si>
    <t>4.0</t>
  </si>
  <si>
    <t>48.95</t>
  </si>
  <si>
    <t>19.99</t>
  </si>
  <si>
    <t>359.99</t>
  </si>
  <si>
    <t>107.70</t>
  </si>
  <si>
    <t>115.67</t>
  </si>
  <si>
    <t>34.20</t>
  </si>
  <si>
    <t>77.31</t>
  </si>
  <si>
    <t>239.90</t>
  </si>
  <si>
    <t>247.35</t>
  </si>
  <si>
    <t>2516.55</t>
  </si>
  <si>
    <t>2299.00</t>
  </si>
  <si>
    <t>3699.30</t>
  </si>
  <si>
    <t>1</t>
  </si>
  <si>
    <t>2</t>
  </si>
  <si>
    <t>3</t>
  </si>
  <si>
    <t>4</t>
  </si>
  <si>
    <t>00</t>
  </si>
  <si>
    <t>5</t>
  </si>
  <si>
    <t>12</t>
  </si>
  <si>
    <t>25</t>
  </si>
  <si>
    <t>6</t>
  </si>
  <si>
    <t>7</t>
  </si>
  <si>
    <t>10</t>
  </si>
  <si>
    <t>18</t>
  </si>
  <si>
    <t>21</t>
  </si>
  <si>
    <t>Compra pelo site</t>
  </si>
  <si>
    <t>Compra pelo Aplicativo</t>
  </si>
  <si>
    <t>Compra na Loja</t>
  </si>
  <si>
    <t>2022-10-17</t>
  </si>
  <si>
    <t>2022-07-20</t>
  </si>
  <si>
    <t>8</t>
  </si>
  <si>
    <t>9</t>
  </si>
  <si>
    <t>11</t>
  </si>
  <si>
    <t>14</t>
  </si>
  <si>
    <t>15</t>
  </si>
  <si>
    <t>Janderson Moreira</t>
  </si>
  <si>
    <t>Lorena Gonçalves Pinto</t>
  </si>
  <si>
    <t>Marilza Aparecida Nepomoceno</t>
  </si>
  <si>
    <t>Ivanildo da Silva</t>
  </si>
  <si>
    <t>idPeProduto</t>
  </si>
  <si>
    <t>idPePedido</t>
  </si>
  <si>
    <t>Disponivel</t>
  </si>
  <si>
    <t>Sem estoque</t>
  </si>
  <si>
    <t>idVeVendedor</t>
  </si>
  <si>
    <t>idVeProduto</t>
  </si>
  <si>
    <t>idFoFornecedor</t>
  </si>
  <si>
    <t>idFoProduto</t>
  </si>
  <si>
    <t>idEsEstoque</t>
  </si>
  <si>
    <t>idEsProduto</t>
  </si>
  <si>
    <t>10428307000430</t>
  </si>
  <si>
    <t>98765432198</t>
  </si>
  <si>
    <t>Marechal Floriano Peixoto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</si>
</sst>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theme="1"/>
      <name val="Calibri"/>
    </font>
    <font>
      <sz val="9"/>
      <color theme="1"/>
      <name val="Segoe UI"/>
      <family val="2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5" fillId="0" borderId="0" xfId="0" applyFont="1"/>
    <xf numFmtId="49" fontId="6" fillId="0" borderId="0" xfId="0" applyNumberFormat="1" applyFont="1"/>
    <xf numFmtId="49" fontId="7" fillId="0" borderId="0" xfId="0" applyNumberFormat="1" applyFont="1"/>
    <xf numFmtId="49" fontId="4" fillId="0" borderId="0" xfId="0" applyNumberFormat="1" applyFont="1"/>
    <xf numFmtId="49" fontId="8" fillId="0" borderId="0" xfId="0" applyNumberFormat="1" applyFont="1"/>
    <xf numFmtId="49" fontId="0" fillId="0" borderId="0" xfId="0" applyNumberFormat="1"/>
    <xf numFmtId="0" fontId="8" fillId="0" borderId="0" xfId="0" applyFont="1"/>
    <xf numFmtId="0" fontId="3" fillId="0" borderId="0" xfId="0" applyFont="1"/>
    <xf numFmtId="49" fontId="3" fillId="0" borderId="0" xfId="0" applyNumberFormat="1" applyFont="1"/>
    <xf numFmtId="0" fontId="8" fillId="0" borderId="0" xfId="0" applyFont="1" applyAlignment="1">
      <alignment vertical="center"/>
    </xf>
    <xf numFmtId="49" fontId="9" fillId="0" borderId="0" xfId="0" applyNumberFormat="1" applyFont="1"/>
    <xf numFmtId="49" fontId="2" fillId="0" borderId="0" xfId="0" applyNumberFormat="1" applyFo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Ubiratan" id="{CF788A87-06F0-4B31-88EE-CA5FA0360C3E}" userId="e1fe04978cb19078" providerId="Windows Liv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10-20T03:34:12.21" personId="{CF788A87-06F0-4B31-88EE-CA5FA0360C3E}" id="{B73CCDDC-F49C-4D36-B8F7-2239EDFBABF9}">
    <text>'Audio e Video',' Automotivo','Bebês','Beleza e Perfumaria','Brinquedos','Cama, Mesa e Banho','Casa e Contrução','Celular e Smartphone','Decoração','Eletrodomésticos','Esporte e Lazer','Ferramentas','Games','Informática','Livros','Moda','Móveis','Papelaria','Pet Shop','Relógios','TVs'</text>
  </threadedComment>
  <threadedComment ref="E1" dT="2022-10-20T03:36:41.53" personId="{CF788A87-06F0-4B31-88EE-CA5FA0360C3E}" id="{8D6AB9B2-6EC7-4DAB-9147-1526ADAED328}">
    <text xml:space="preserve"> Sim, Não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2-10-20T14:55:33.94" personId="{CF788A87-06F0-4B31-88EE-CA5FA0360C3E}" id="{75402D64-350F-45BA-B651-D3BF5F2DBAC1}">
    <text>'Separado pelo fornecedor','Saiu do centro de distribuição','A caminho da sua cidade', 'Na rota de entrega','Entregue'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10-20T17:11:14.68" personId="{CF788A87-06F0-4B31-88EE-CA5FA0360C3E}" id="{9C008F5F-FE98-4CAF-AD3F-95DC6D00328E}">
    <text>'VISA','MASTERCARD','ELO','MAESTRO','AMERICAN EXPRESS','HIPERCARD'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2-10-20T17:15:02.70" personId="{CF788A87-06F0-4B31-88EE-CA5FA0360C3E}" id="{4E93D323-C416-4560-A9F3-18F4DBCFB160}">
    <text>Pessoa Jurídica, Pessoa Física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D1" dT="2022-10-20T17:26:16.74" personId="{CF788A87-06F0-4B31-88EE-CA5FA0360C3E}" id="{69E5D5B1-DBE0-4CDF-899C-9AC831EF85F7}">
    <text xml:space="preserve"> 'Cancelado','Em andamento','Processando','Enviado','Entregue'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ottaubiratan@gmail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4.x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97"/>
  <sheetViews>
    <sheetView topLeftCell="C1" workbookViewId="0">
      <selection activeCell="N8" sqref="N8"/>
    </sheetView>
  </sheetViews>
  <sheetFormatPr defaultColWidth="14.42578125" defaultRowHeight="15" customHeight="1" x14ac:dyDescent="0.25"/>
  <cols>
    <col min="1" max="1" width="33" bestFit="1" customWidth="1"/>
    <col min="2" max="2" width="13.140625" bestFit="1" customWidth="1"/>
    <col min="3" max="3" width="18.7109375" customWidth="1"/>
    <col min="4" max="4" width="28.7109375" bestFit="1" customWidth="1"/>
    <col min="5" max="5" width="13.140625" bestFit="1" customWidth="1"/>
    <col min="6" max="6" width="12" bestFit="1" customWidth="1"/>
    <col min="7" max="7" width="11" customWidth="1"/>
    <col min="8" max="8" width="21" bestFit="1" customWidth="1"/>
    <col min="9" max="9" width="18.7109375" customWidth="1"/>
    <col min="10" max="10" width="14.42578125" customWidth="1"/>
    <col min="11" max="11" width="13.5703125" customWidth="1"/>
    <col min="12" max="12" width="19.140625" bestFit="1" customWidth="1"/>
    <col min="13" max="13" width="7" customWidth="1"/>
    <col min="14" max="14" width="9" customWidth="1"/>
    <col min="15" max="26" width="8.710937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6" x14ac:dyDescent="0.25">
      <c r="A2" s="2" t="s">
        <v>14</v>
      </c>
      <c r="B2" s="2">
        <v>12345678912</v>
      </c>
      <c r="C2" s="2" t="s">
        <v>15</v>
      </c>
      <c r="D2" s="3" t="s">
        <v>16</v>
      </c>
      <c r="E2" s="2">
        <v>41997569604</v>
      </c>
      <c r="F2" s="2" t="s">
        <v>17</v>
      </c>
      <c r="G2" s="2" t="s">
        <v>18</v>
      </c>
      <c r="H2" s="2" t="s">
        <v>19</v>
      </c>
      <c r="I2" s="2">
        <v>1000</v>
      </c>
      <c r="J2" s="2" t="s">
        <v>20</v>
      </c>
      <c r="K2" s="2" t="s">
        <v>21</v>
      </c>
      <c r="L2" s="2" t="s">
        <v>22</v>
      </c>
      <c r="M2" s="2" t="s">
        <v>23</v>
      </c>
      <c r="N2" s="2">
        <v>81720340</v>
      </c>
      <c r="P2" t="str">
        <f>CONCATENATE("(","'",A2,"'",",'",B2,"'",",'",C2,"'",",'",D2,"'",",'",E2,"'",",'",F2,"'",",'",G2,"'",",'",H2,"'",",'",I2,"'",",'",J2,"'",",'",K2,"'",",'",L2,"'",",'",M2,"'",",'",N2,"'",")")</f>
        <v>('Ubiratan Jesus da Motta Filho','12345678912','1995-08-21','mottaubiratan@gmail.com','41997569604','null','rua','Vereador Yrlan Cavet','1000','Alto Boqueirão','casa 18','Curitiba ','PR','81720340')</v>
      </c>
    </row>
    <row r="3" spans="1:16" x14ac:dyDescent="0.25">
      <c r="A3" s="2" t="s">
        <v>24</v>
      </c>
      <c r="B3" s="2" t="s">
        <v>804</v>
      </c>
      <c r="C3" s="2" t="s">
        <v>25</v>
      </c>
      <c r="D3" s="2" t="s">
        <v>26</v>
      </c>
      <c r="E3" s="2" t="s">
        <v>27</v>
      </c>
      <c r="F3" s="2" t="s">
        <v>17</v>
      </c>
      <c r="G3" s="2" t="s">
        <v>28</v>
      </c>
      <c r="H3" s="2" t="s">
        <v>29</v>
      </c>
      <c r="I3" s="2" t="s">
        <v>30</v>
      </c>
      <c r="J3" s="2" t="s">
        <v>31</v>
      </c>
      <c r="K3" s="2" t="s">
        <v>17</v>
      </c>
      <c r="L3" s="2" t="s">
        <v>22</v>
      </c>
      <c r="M3" s="2" t="s">
        <v>23</v>
      </c>
      <c r="N3" s="2" t="s">
        <v>300</v>
      </c>
      <c r="P3" t="str">
        <f t="shared" ref="P3:P26" si="0">CONCATENATE("(","'",A3,"'",",'",B3,"'",",'",C3,"'",",'",D3,"'",",'",E3,"'",",'",F3,"'",",'",G3,"'",",'",H3,"'",",'",I3,"'",",'",J3,"'",",'",K3,"'",",'",L3,"'",",'",M3,"'",",'",N3,"'",")")</f>
        <v>('Vera Cristina Cordeiro da Motta','98765432198','1995-05-20','veracristina@gmail.com','41999999999','null','ave','Sete de Setembro','255','Centro','null','Curitiba ','PR','80810060')</v>
      </c>
    </row>
    <row r="4" spans="1:16" x14ac:dyDescent="0.25">
      <c r="A4" s="2" t="s">
        <v>32</v>
      </c>
      <c r="B4" s="2" t="s">
        <v>33</v>
      </c>
      <c r="C4" s="11" t="s">
        <v>603</v>
      </c>
      <c r="D4" s="2" t="s">
        <v>34</v>
      </c>
      <c r="E4" s="2" t="s">
        <v>35</v>
      </c>
      <c r="F4" s="2" t="s">
        <v>17</v>
      </c>
      <c r="G4" s="2" t="s">
        <v>36</v>
      </c>
      <c r="H4" s="2" t="s">
        <v>37</v>
      </c>
      <c r="I4" s="2" t="s">
        <v>38</v>
      </c>
      <c r="J4" s="2" t="s">
        <v>39</v>
      </c>
      <c r="K4" s="2" t="s">
        <v>17</v>
      </c>
      <c r="L4" s="2" t="s">
        <v>22</v>
      </c>
      <c r="M4" s="2" t="s">
        <v>23</v>
      </c>
      <c r="N4" s="2" t="s">
        <v>299</v>
      </c>
      <c r="P4" t="str">
        <f t="shared" si="0"/>
        <v>('Henry Ubiratan Cordeiro da Motta','12378945665','2005-11-26','henrymotta@gmail.com','41998745632','null','ala','Prudente de Moraes','3596','Merces','null','Curitiba ','PR','81935445')</v>
      </c>
    </row>
    <row r="5" spans="1:16" x14ac:dyDescent="0.25">
      <c r="A5" s="2" t="s">
        <v>40</v>
      </c>
      <c r="B5" s="2" t="s">
        <v>41</v>
      </c>
      <c r="C5" s="2" t="s">
        <v>42</v>
      </c>
      <c r="D5" s="2" t="s">
        <v>43</v>
      </c>
      <c r="E5" s="2" t="s">
        <v>44</v>
      </c>
      <c r="F5" s="2" t="s">
        <v>17</v>
      </c>
      <c r="G5" s="2" t="s">
        <v>28</v>
      </c>
      <c r="H5" s="2" t="s">
        <v>805</v>
      </c>
      <c r="I5" s="2" t="s">
        <v>45</v>
      </c>
      <c r="J5" s="2" t="s">
        <v>46</v>
      </c>
      <c r="K5" s="2" t="s">
        <v>17</v>
      </c>
      <c r="L5" s="2" t="s">
        <v>22</v>
      </c>
      <c r="M5" s="2" t="s">
        <v>23</v>
      </c>
      <c r="N5" s="2" t="s">
        <v>301</v>
      </c>
      <c r="P5" t="str">
        <f t="shared" si="0"/>
        <v>('Milton Nascimento','32165498745','1942-10-26','miltonnascimento@gmail.com','41996857412','null','ave','Marechal Floriano Peixoto','1500','Hauer','null','Curitiba ','PR','81570090')</v>
      </c>
    </row>
    <row r="6" spans="1:16" x14ac:dyDescent="0.25">
      <c r="A6" s="2" t="s">
        <v>47</v>
      </c>
      <c r="B6" s="2" t="s">
        <v>48</v>
      </c>
      <c r="C6" s="2" t="s">
        <v>49</v>
      </c>
      <c r="D6" s="2" t="s">
        <v>50</v>
      </c>
      <c r="E6" s="2" t="s">
        <v>51</v>
      </c>
      <c r="F6" s="2" t="s">
        <v>52</v>
      </c>
      <c r="G6" s="2" t="s">
        <v>18</v>
      </c>
      <c r="H6" s="2" t="s">
        <v>53</v>
      </c>
      <c r="I6" s="2" t="s">
        <v>54</v>
      </c>
      <c r="J6" s="2" t="s">
        <v>55</v>
      </c>
      <c r="K6" s="2" t="s">
        <v>56</v>
      </c>
      <c r="L6" s="2" t="s">
        <v>22</v>
      </c>
      <c r="M6" s="2" t="s">
        <v>23</v>
      </c>
      <c r="N6" s="2" t="s">
        <v>302</v>
      </c>
      <c r="P6" t="str">
        <f t="shared" si="0"/>
        <v>('Tom Jobim','15948723619','1927-01-25','tomjobim@gmail.com','41996857489','51998745885','rua','Comendador Macedo','655','Alto da XV','praça','Curitiba ','PR','81920120')</v>
      </c>
    </row>
    <row r="7" spans="1:16" x14ac:dyDescent="0.25">
      <c r="A7" s="2" t="s">
        <v>57</v>
      </c>
      <c r="B7" s="2" t="s">
        <v>58</v>
      </c>
      <c r="C7" s="2" t="s">
        <v>59</v>
      </c>
      <c r="D7" s="2" t="s">
        <v>60</v>
      </c>
      <c r="E7" s="2" t="s">
        <v>61</v>
      </c>
      <c r="F7" s="2" t="s">
        <v>62</v>
      </c>
      <c r="G7" s="2" t="s">
        <v>36</v>
      </c>
      <c r="H7" s="2" t="s">
        <v>63</v>
      </c>
      <c r="I7" s="2" t="s">
        <v>64</v>
      </c>
      <c r="J7" s="2" t="s">
        <v>65</v>
      </c>
      <c r="K7" s="2" t="s">
        <v>66</v>
      </c>
      <c r="L7" s="2" t="s">
        <v>22</v>
      </c>
      <c r="M7" s="2" t="s">
        <v>23</v>
      </c>
      <c r="N7" s="2" t="s">
        <v>303</v>
      </c>
      <c r="P7" t="str">
        <f t="shared" si="0"/>
        <v>('Edson Arantes do Nascimento','23651948718','1940-10-23','pele@gmail.com','41991236548','11259885457','ala','Dom Pedro II','72','Batel','Apto. 15','Curitiba ','PR','82640200')</v>
      </c>
    </row>
    <row r="8" spans="1:16" x14ac:dyDescent="0.25">
      <c r="A8" s="2" t="s">
        <v>67</v>
      </c>
      <c r="B8" s="2" t="s">
        <v>68</v>
      </c>
      <c r="C8" s="2" t="s">
        <v>69</v>
      </c>
      <c r="D8" s="2" t="s">
        <v>70</v>
      </c>
      <c r="E8" s="2" t="s">
        <v>71</v>
      </c>
      <c r="F8" s="2" t="s">
        <v>72</v>
      </c>
      <c r="G8" s="2" t="s">
        <v>28</v>
      </c>
      <c r="H8" s="2" t="s">
        <v>73</v>
      </c>
      <c r="I8" s="2" t="s">
        <v>74</v>
      </c>
      <c r="J8" s="2" t="s">
        <v>75</v>
      </c>
      <c r="K8" s="2" t="s">
        <v>76</v>
      </c>
      <c r="L8" s="2" t="s">
        <v>22</v>
      </c>
      <c r="M8" s="2" t="s">
        <v>23</v>
      </c>
      <c r="N8" s="2" t="s">
        <v>304</v>
      </c>
      <c r="P8" t="str">
        <f t="shared" si="0"/>
        <v>('Emilio Santiago','32564197849','1946-12-06','santiagoemilio@gmail.com','41985475362','41966325487','ave','Cândido de Abreu','300','Centro Civico','Apto 403','Curitiba ','PR','81830325')</v>
      </c>
    </row>
    <row r="9" spans="1:16" x14ac:dyDescent="0.25">
      <c r="A9" s="2" t="s">
        <v>77</v>
      </c>
      <c r="B9" s="2" t="s">
        <v>78</v>
      </c>
      <c r="C9" s="2" t="s">
        <v>281</v>
      </c>
      <c r="D9" s="2" t="s">
        <v>79</v>
      </c>
      <c r="E9" s="2" t="s">
        <v>80</v>
      </c>
      <c r="F9" s="2" t="s">
        <v>17</v>
      </c>
      <c r="G9" s="2" t="s">
        <v>18</v>
      </c>
      <c r="H9" s="2" t="s">
        <v>81</v>
      </c>
      <c r="I9" s="2" t="s">
        <v>82</v>
      </c>
      <c r="J9" s="2" t="s">
        <v>31</v>
      </c>
      <c r="K9" s="2" t="s">
        <v>83</v>
      </c>
      <c r="L9" s="2" t="s">
        <v>22</v>
      </c>
      <c r="M9" s="2" t="s">
        <v>23</v>
      </c>
      <c r="N9" s="2" t="s">
        <v>305</v>
      </c>
      <c r="P9" t="str">
        <f t="shared" si="0"/>
        <v>('Joaquim Maria Machado de Assis','11133355598','1839-06-21','machadoassis@gmail.com','41996254159','null','rua','Voluntários da Pátria','865','Centro','Apto 20','Curitiba ','PR','81240390')</v>
      </c>
    </row>
    <row r="10" spans="1:16" x14ac:dyDescent="0.25">
      <c r="A10" s="2" t="s">
        <v>84</v>
      </c>
      <c r="B10" s="2" t="s">
        <v>85</v>
      </c>
      <c r="C10" s="2" t="s">
        <v>282</v>
      </c>
      <c r="D10" s="2" t="s">
        <v>86</v>
      </c>
      <c r="E10" s="2" t="s">
        <v>87</v>
      </c>
      <c r="F10" s="2" t="s">
        <v>88</v>
      </c>
      <c r="G10" s="2" t="s">
        <v>18</v>
      </c>
      <c r="H10" s="2" t="s">
        <v>89</v>
      </c>
      <c r="I10" s="2" t="s">
        <v>90</v>
      </c>
      <c r="J10" s="2" t="s">
        <v>31</v>
      </c>
      <c r="K10" s="2" t="s">
        <v>56</v>
      </c>
      <c r="L10" s="2" t="s">
        <v>22</v>
      </c>
      <c r="M10" s="2" t="s">
        <v>23</v>
      </c>
      <c r="N10" s="2" t="s">
        <v>306</v>
      </c>
      <c r="P10" t="str">
        <f t="shared" si="0"/>
        <v>('Hilária Batista de Almeida','12398765445','1854-01-13','hilariaalmeida@gmail.com','41985436587','21885458748','rua','José Bonifácio','13','Centro','praça','Curitiba ','PR','82640620')</v>
      </c>
    </row>
    <row r="11" spans="1:16" x14ac:dyDescent="0.25">
      <c r="A11" s="2" t="s">
        <v>91</v>
      </c>
      <c r="B11" s="2" t="s">
        <v>92</v>
      </c>
      <c r="C11" s="2" t="s">
        <v>283</v>
      </c>
      <c r="D11" s="2" t="s">
        <v>93</v>
      </c>
      <c r="E11" s="2" t="s">
        <v>94</v>
      </c>
      <c r="F11" s="2" t="s">
        <v>95</v>
      </c>
      <c r="G11" s="2" t="s">
        <v>18</v>
      </c>
      <c r="H11" s="2" t="s">
        <v>96</v>
      </c>
      <c r="I11" s="2" t="s">
        <v>97</v>
      </c>
      <c r="J11" s="2" t="s">
        <v>98</v>
      </c>
      <c r="K11" s="2" t="s">
        <v>17</v>
      </c>
      <c r="L11" s="2" t="s">
        <v>99</v>
      </c>
      <c r="M11" s="2" t="s">
        <v>100</v>
      </c>
      <c r="N11" s="2" t="s">
        <v>313</v>
      </c>
      <c r="P11" t="str">
        <f t="shared" si="0"/>
        <v>('Carolina Maria de Jesus','33211566487','1914-03-14','carolinajesus@gmail.com','41985748623','41995636541','rua','machado de assis','1313','Higienópolis','null','São Paulo','SP','05723340')</v>
      </c>
    </row>
    <row r="12" spans="1:16" x14ac:dyDescent="0.25">
      <c r="A12" s="2" t="s">
        <v>101</v>
      </c>
      <c r="B12" s="2" t="s">
        <v>102</v>
      </c>
      <c r="C12" s="2" t="s">
        <v>284</v>
      </c>
      <c r="D12" s="2" t="s">
        <v>103</v>
      </c>
      <c r="E12" s="2" t="s">
        <v>104</v>
      </c>
      <c r="F12" s="2" t="s">
        <v>17</v>
      </c>
      <c r="G12" s="2" t="s">
        <v>18</v>
      </c>
      <c r="H12" s="2" t="s">
        <v>105</v>
      </c>
      <c r="I12" s="2" t="s">
        <v>106</v>
      </c>
      <c r="J12" s="2" t="s">
        <v>107</v>
      </c>
      <c r="K12" s="2" t="s">
        <v>17</v>
      </c>
      <c r="L12" s="2" t="s">
        <v>108</v>
      </c>
      <c r="M12" s="2" t="s">
        <v>109</v>
      </c>
      <c r="N12" s="2" t="s">
        <v>309</v>
      </c>
      <c r="P12" t="str">
        <f t="shared" si="0"/>
        <v>('Sebastião Bernardes de Souza Prata','44266598791','1915-10-18','grandeotelo@gmail.com','41987987456','null','rua','São João Batista','130','Leblon','null','Rio de Janeiro','RJ','20241220')</v>
      </c>
    </row>
    <row r="13" spans="1:16" x14ac:dyDescent="0.25">
      <c r="A13" s="2" t="s">
        <v>110</v>
      </c>
      <c r="B13" s="2" t="s">
        <v>111</v>
      </c>
      <c r="C13" s="2" t="s">
        <v>285</v>
      </c>
      <c r="D13" s="2" t="s">
        <v>112</v>
      </c>
      <c r="E13" s="2" t="s">
        <v>113</v>
      </c>
      <c r="F13" s="2" t="s">
        <v>17</v>
      </c>
      <c r="G13" s="2" t="s">
        <v>28</v>
      </c>
      <c r="H13" s="2" t="s">
        <v>114</v>
      </c>
      <c r="I13" s="2" t="s">
        <v>115</v>
      </c>
      <c r="J13" s="2" t="s">
        <v>116</v>
      </c>
      <c r="K13" s="2" t="s">
        <v>117</v>
      </c>
      <c r="L13" s="2" t="s">
        <v>108</v>
      </c>
      <c r="M13" s="2" t="s">
        <v>109</v>
      </c>
      <c r="N13" s="2" t="s">
        <v>310</v>
      </c>
      <c r="P13" t="str">
        <f t="shared" si="0"/>
        <v>('Elza Soares','12365897469','1930-06-23','elzasoares@gmail.com','41998554113','null','ave','Presidente Farias','3131','Barra da Tijuca','ap 808','Rio de Janeiro','RJ','22713573')</v>
      </c>
    </row>
    <row r="14" spans="1:16" x14ac:dyDescent="0.25">
      <c r="A14" s="2" t="s">
        <v>118</v>
      </c>
      <c r="B14" s="2" t="s">
        <v>119</v>
      </c>
      <c r="C14" s="2" t="s">
        <v>286</v>
      </c>
      <c r="D14" s="2" t="s">
        <v>120</v>
      </c>
      <c r="E14" s="2" t="s">
        <v>121</v>
      </c>
      <c r="F14" s="2" t="s">
        <v>17</v>
      </c>
      <c r="G14" s="2" t="s">
        <v>28</v>
      </c>
      <c r="H14" s="2" t="s">
        <v>122</v>
      </c>
      <c r="I14" s="2" t="s">
        <v>123</v>
      </c>
      <c r="J14" s="2" t="s">
        <v>124</v>
      </c>
      <c r="K14" s="2" t="s">
        <v>17</v>
      </c>
      <c r="L14" s="2" t="s">
        <v>99</v>
      </c>
      <c r="M14" s="2" t="s">
        <v>100</v>
      </c>
      <c r="N14" s="2" t="s">
        <v>314</v>
      </c>
      <c r="P14" t="str">
        <f t="shared" si="0"/>
        <v>('Gilberto Gil','15648975631','1942-06-26','gilbertogil@gmail.com','41912365498','null','ave','Linha verde','654','Jardins','null','São Paulo','SP','01218011')</v>
      </c>
    </row>
    <row r="15" spans="1:16" x14ac:dyDescent="0.25">
      <c r="A15" s="2" t="s">
        <v>125</v>
      </c>
      <c r="B15" s="2" t="s">
        <v>126</v>
      </c>
      <c r="C15" s="2" t="s">
        <v>287</v>
      </c>
      <c r="D15" s="2" t="s">
        <v>127</v>
      </c>
      <c r="E15" s="2" t="s">
        <v>128</v>
      </c>
      <c r="F15" s="2" t="s">
        <v>17</v>
      </c>
      <c r="G15" s="2" t="s">
        <v>18</v>
      </c>
      <c r="H15" s="2" t="s">
        <v>129</v>
      </c>
      <c r="I15" s="2" t="s">
        <v>130</v>
      </c>
      <c r="J15" s="2" t="s">
        <v>131</v>
      </c>
      <c r="K15" s="2" t="s">
        <v>17</v>
      </c>
      <c r="L15" s="2" t="s">
        <v>99</v>
      </c>
      <c r="M15" s="2" t="s">
        <v>100</v>
      </c>
      <c r="N15" s="2" t="s">
        <v>318</v>
      </c>
      <c r="P15" t="str">
        <f t="shared" si="0"/>
        <v>('Conceição Evaristo','32564198765','1946-11-29','evaristoconceicao@gmail.com','41900522145','null','rua','Vereador João','101','São Sebastiao','null','São Paulo','SP','04156030')</v>
      </c>
    </row>
    <row r="16" spans="1:16" x14ac:dyDescent="0.25">
      <c r="A16" s="2" t="s">
        <v>132</v>
      </c>
      <c r="B16" s="2" t="s">
        <v>133</v>
      </c>
      <c r="C16" s="2" t="s">
        <v>288</v>
      </c>
      <c r="D16" s="2" t="s">
        <v>134</v>
      </c>
      <c r="E16" s="2" t="s">
        <v>135</v>
      </c>
      <c r="F16" s="2" t="s">
        <v>136</v>
      </c>
      <c r="G16" s="2" t="s">
        <v>18</v>
      </c>
      <c r="H16" s="2" t="s">
        <v>137</v>
      </c>
      <c r="I16" s="2" t="s">
        <v>138</v>
      </c>
      <c r="J16" s="2" t="s">
        <v>139</v>
      </c>
      <c r="K16" s="2" t="s">
        <v>140</v>
      </c>
      <c r="L16" s="2" t="s">
        <v>99</v>
      </c>
      <c r="M16" s="2" t="s">
        <v>100</v>
      </c>
      <c r="N16" s="2" t="s">
        <v>319</v>
      </c>
      <c r="P16" t="str">
        <f t="shared" si="0"/>
        <v>('Milton Santos','35798641852','1926-05-03','miltonsantos@gmail.com','41990236549','41995559698','rua','Desembargador Motta','985','Capelinha','casa 2','São Paulo','SP','04775100')</v>
      </c>
    </row>
    <row r="17" spans="1:16" x14ac:dyDescent="0.25">
      <c r="A17" s="2" t="s">
        <v>141</v>
      </c>
      <c r="B17" s="2" t="s">
        <v>142</v>
      </c>
      <c r="C17" s="2" t="s">
        <v>289</v>
      </c>
      <c r="D17" s="2" t="s">
        <v>143</v>
      </c>
      <c r="E17" s="2" t="s">
        <v>144</v>
      </c>
      <c r="F17" s="2" t="s">
        <v>145</v>
      </c>
      <c r="G17" s="2" t="s">
        <v>18</v>
      </c>
      <c r="H17" s="2" t="s">
        <v>146</v>
      </c>
      <c r="I17" s="2" t="s">
        <v>147</v>
      </c>
      <c r="J17" s="2" t="s">
        <v>265</v>
      </c>
      <c r="K17" s="2" t="s">
        <v>17</v>
      </c>
      <c r="L17" s="2" t="s">
        <v>271</v>
      </c>
      <c r="M17" s="2" t="s">
        <v>272</v>
      </c>
      <c r="N17" s="2" t="s">
        <v>322</v>
      </c>
      <c r="P17" t="str">
        <f t="shared" si="0"/>
        <v>('Alfredo da Rocha Vianna Filho','96385274114','1897-04-23','rochavianna@gmail.com','41920007849','41336526487','rua','Tulio Genoval','2654','Belvedere','null','Florianópolis','SC','88070730')</v>
      </c>
    </row>
    <row r="18" spans="1:16" x14ac:dyDescent="0.25">
      <c r="A18" s="2" t="s">
        <v>148</v>
      </c>
      <c r="B18" s="2" t="s">
        <v>149</v>
      </c>
      <c r="C18" s="2" t="s">
        <v>290</v>
      </c>
      <c r="D18" s="2" t="s">
        <v>150</v>
      </c>
      <c r="E18" s="2" t="s">
        <v>151</v>
      </c>
      <c r="F18" s="2" t="s">
        <v>17</v>
      </c>
      <c r="G18" s="2" t="s">
        <v>28</v>
      </c>
      <c r="H18" s="2" t="s">
        <v>152</v>
      </c>
      <c r="I18" s="2" t="s">
        <v>153</v>
      </c>
      <c r="J18" s="2" t="s">
        <v>266</v>
      </c>
      <c r="K18" s="2" t="s">
        <v>267</v>
      </c>
      <c r="L18" s="2" t="s">
        <v>108</v>
      </c>
      <c r="M18" s="2" t="s">
        <v>109</v>
      </c>
      <c r="N18" s="2" t="s">
        <v>311</v>
      </c>
      <c r="P18" t="str">
        <f t="shared" si="0"/>
        <v>('Bezerra da Silva','12396314785','1927-02-23','bezerrasilva@gmail.com','41991025468','null','ave','João Escussiato','1594','Gávea','sobrado','Rio de Janeiro','RJ','21616040')</v>
      </c>
    </row>
    <row r="19" spans="1:16" ht="15.75" customHeight="1" x14ac:dyDescent="0.25">
      <c r="A19" s="2" t="s">
        <v>154</v>
      </c>
      <c r="B19" s="2" t="s">
        <v>155</v>
      </c>
      <c r="C19" s="2" t="s">
        <v>291</v>
      </c>
      <c r="D19" s="2" t="s">
        <v>156</v>
      </c>
      <c r="E19" s="2" t="s">
        <v>157</v>
      </c>
      <c r="F19" s="2" t="s">
        <v>17</v>
      </c>
      <c r="G19" s="2" t="s">
        <v>36</v>
      </c>
      <c r="H19" s="2" t="s">
        <v>158</v>
      </c>
      <c r="I19" s="2" t="s">
        <v>159</v>
      </c>
      <c r="J19" s="2" t="s">
        <v>268</v>
      </c>
      <c r="K19" s="2" t="s">
        <v>17</v>
      </c>
      <c r="L19" s="2" t="s">
        <v>108</v>
      </c>
      <c r="M19" s="2" t="s">
        <v>109</v>
      </c>
      <c r="N19" s="2" t="s">
        <v>312</v>
      </c>
      <c r="P19" t="str">
        <f t="shared" si="0"/>
        <v>('André Rebouças','65471283945','1838-01-13','andrereboucas@gmail.com','41963254987','null','ala','Guilherme Weigart','333','Jardim Botânico','null','Rio de Janeiro','RJ','21210300')</v>
      </c>
    </row>
    <row r="20" spans="1:16" ht="15.75" customHeight="1" x14ac:dyDescent="0.25">
      <c r="A20" s="2" t="s">
        <v>160</v>
      </c>
      <c r="B20" s="2" t="s">
        <v>161</v>
      </c>
      <c r="C20" s="2" t="s">
        <v>292</v>
      </c>
      <c r="D20" s="2" t="s">
        <v>162</v>
      </c>
      <c r="E20" s="2" t="s">
        <v>163</v>
      </c>
      <c r="F20" s="2" t="s">
        <v>164</v>
      </c>
      <c r="G20" s="2" t="s">
        <v>165</v>
      </c>
      <c r="H20" s="2" t="s">
        <v>166</v>
      </c>
      <c r="I20" s="2" t="s">
        <v>167</v>
      </c>
      <c r="J20" s="2" t="s">
        <v>269</v>
      </c>
      <c r="K20" s="2" t="s">
        <v>270</v>
      </c>
      <c r="L20" s="2" t="s">
        <v>271</v>
      </c>
      <c r="M20" s="2" t="s">
        <v>272</v>
      </c>
      <c r="N20" s="2" t="s">
        <v>320</v>
      </c>
      <c r="P20" t="str">
        <f t="shared" si="0"/>
        <v>('João da Cruz e Sousa','45682719346','1861-11-24','joaosouza@gmail.com','41925415698','415748996','est','Dona Maria','569','Ingleses','casa 1 ','Florianópolis','SC','88052655')</v>
      </c>
    </row>
    <row r="21" spans="1:16" ht="15.75" customHeight="1" x14ac:dyDescent="0.25">
      <c r="A21" s="2" t="s">
        <v>168</v>
      </c>
      <c r="B21" s="2" t="s">
        <v>169</v>
      </c>
      <c r="C21" s="2" t="s">
        <v>293</v>
      </c>
      <c r="D21" s="2" t="s">
        <v>170</v>
      </c>
      <c r="E21" s="2" t="s">
        <v>171</v>
      </c>
      <c r="F21" s="2" t="s">
        <v>172</v>
      </c>
      <c r="G21" s="2" t="s">
        <v>165</v>
      </c>
      <c r="H21" s="2" t="s">
        <v>173</v>
      </c>
      <c r="I21" s="2" t="s">
        <v>174</v>
      </c>
      <c r="J21" s="2" t="s">
        <v>273</v>
      </c>
      <c r="K21" s="2" t="s">
        <v>274</v>
      </c>
      <c r="L21" s="2" t="s">
        <v>271</v>
      </c>
      <c r="M21" s="2" t="s">
        <v>272</v>
      </c>
      <c r="N21" s="2" t="s">
        <v>321</v>
      </c>
      <c r="P21" t="str">
        <f t="shared" si="0"/>
        <v>('Benedita da Silva','32654897139','1942-04-26','beneditasilva@gmail.com','41987458963','11998569951','est','Maria Bonita','485','Jurerê','casa','Florianópolis','SC','88032320')</v>
      </c>
    </row>
    <row r="22" spans="1:16" ht="15.75" customHeight="1" x14ac:dyDescent="0.25">
      <c r="A22" s="2" t="s">
        <v>175</v>
      </c>
      <c r="B22" s="11" t="s">
        <v>602</v>
      </c>
      <c r="C22" s="11" t="s">
        <v>692</v>
      </c>
      <c r="D22" s="2" t="s">
        <v>176</v>
      </c>
      <c r="E22" s="2" t="s">
        <v>177</v>
      </c>
      <c r="F22" s="2" t="s">
        <v>178</v>
      </c>
      <c r="G22" s="2" t="s">
        <v>28</v>
      </c>
      <c r="H22" s="2" t="s">
        <v>179</v>
      </c>
      <c r="I22" s="2" t="s">
        <v>180</v>
      </c>
      <c r="J22" s="2" t="s">
        <v>275</v>
      </c>
      <c r="K22" s="2" t="s">
        <v>276</v>
      </c>
      <c r="L22" s="2" t="s">
        <v>99</v>
      </c>
      <c r="M22" s="2" t="s">
        <v>100</v>
      </c>
      <c r="N22" s="2" t="s">
        <v>315</v>
      </c>
      <c r="P22" t="str">
        <f t="shared" si="0"/>
        <v>('Leandro Roque de Oliveira','15645897698','1985-08-17','emicida@gmail.com','41990231235','21995987458','ave','Bandeirantes','213','Pinheiros','Ap 1005','São Paulo','SP','03979000')</v>
      </c>
    </row>
    <row r="23" spans="1:16" ht="15.75" customHeight="1" x14ac:dyDescent="0.25">
      <c r="A23" s="2" t="s">
        <v>181</v>
      </c>
      <c r="B23" s="2" t="s">
        <v>182</v>
      </c>
      <c r="C23" s="2" t="s">
        <v>295</v>
      </c>
      <c r="D23" s="2" t="s">
        <v>183</v>
      </c>
      <c r="E23" s="2" t="s">
        <v>184</v>
      </c>
      <c r="F23" s="2" t="s">
        <v>17</v>
      </c>
      <c r="G23" s="2" t="s">
        <v>18</v>
      </c>
      <c r="H23" s="2" t="s">
        <v>185</v>
      </c>
      <c r="I23" s="2" t="s">
        <v>186</v>
      </c>
      <c r="J23" s="2" t="s">
        <v>277</v>
      </c>
      <c r="K23" s="2" t="s">
        <v>17</v>
      </c>
      <c r="L23" s="2" t="s">
        <v>99</v>
      </c>
      <c r="M23" s="2" t="s">
        <v>100</v>
      </c>
      <c r="N23" s="2" t="s">
        <v>316</v>
      </c>
      <c r="P23" t="str">
        <f t="shared" si="0"/>
        <v>('Gustavo Pereira Marques','13345678941','1994-06-04','djonga@gmail.com','41995265148','null','rua','Maestro Carlos Frank','598','Morumbi','null','São Paulo','SP','03649010')</v>
      </c>
    </row>
    <row r="24" spans="1:16" ht="15.75" customHeight="1" x14ac:dyDescent="0.25">
      <c r="A24" s="2" t="s">
        <v>187</v>
      </c>
      <c r="B24" s="2" t="s">
        <v>188</v>
      </c>
      <c r="C24" s="2" t="s">
        <v>296</v>
      </c>
      <c r="D24" s="2" t="s">
        <v>189</v>
      </c>
      <c r="E24" s="2" t="s">
        <v>190</v>
      </c>
      <c r="F24" s="2" t="s">
        <v>17</v>
      </c>
      <c r="G24" s="2" t="s">
        <v>18</v>
      </c>
      <c r="H24" s="2" t="s">
        <v>191</v>
      </c>
      <c r="I24" s="2" t="s">
        <v>192</v>
      </c>
      <c r="J24" s="2" t="s">
        <v>278</v>
      </c>
      <c r="K24" s="2" t="s">
        <v>17</v>
      </c>
      <c r="L24" s="2" t="s">
        <v>99</v>
      </c>
      <c r="M24" s="2" t="s">
        <v>100</v>
      </c>
      <c r="N24" s="2" t="s">
        <v>317</v>
      </c>
      <c r="P24" t="str">
        <f t="shared" si="0"/>
        <v>('Aparecida Suely Barboza','13564987594','1971-12-28','negrasue@gmail.com','41996325874','null','rua','Irmãos Rebouças','78','Moema','null','São Paulo','SP','04896240')</v>
      </c>
    </row>
    <row r="25" spans="1:16" ht="15.75" customHeight="1" x14ac:dyDescent="0.25">
      <c r="A25" s="2" t="s">
        <v>193</v>
      </c>
      <c r="B25" s="2" t="s">
        <v>194</v>
      </c>
      <c r="C25" s="2" t="s">
        <v>297</v>
      </c>
      <c r="D25" s="2" t="s">
        <v>195</v>
      </c>
      <c r="E25" s="2" t="s">
        <v>196</v>
      </c>
      <c r="F25" s="2" t="s">
        <v>17</v>
      </c>
      <c r="G25" s="2" t="s">
        <v>18</v>
      </c>
      <c r="H25" s="2" t="s">
        <v>197</v>
      </c>
      <c r="I25" s="2" t="s">
        <v>198</v>
      </c>
      <c r="J25" s="2" t="s">
        <v>279</v>
      </c>
      <c r="K25" s="2" t="s">
        <v>17</v>
      </c>
      <c r="L25" s="2" t="s">
        <v>22</v>
      </c>
      <c r="M25" s="2" t="s">
        <v>23</v>
      </c>
      <c r="N25" s="2" t="s">
        <v>307</v>
      </c>
      <c r="P25" t="str">
        <f t="shared" si="0"/>
        <v>('Ubiratan Jesus da Motta ','32566598748','1970-04-10','ubiratanmotta11@gmail.com','41998745685','null','rua','Uganda','622','Santa Cândida','null','Curitiba ','PR','82800150')</v>
      </c>
    </row>
    <row r="26" spans="1:16" ht="15.75" customHeight="1" x14ac:dyDescent="0.25">
      <c r="A26" s="2" t="s">
        <v>199</v>
      </c>
      <c r="B26" s="2" t="s">
        <v>200</v>
      </c>
      <c r="C26" s="2" t="s">
        <v>298</v>
      </c>
      <c r="D26" s="2" t="s">
        <v>201</v>
      </c>
      <c r="E26" s="2" t="s">
        <v>202</v>
      </c>
      <c r="F26" s="2" t="s">
        <v>203</v>
      </c>
      <c r="G26" s="2" t="s">
        <v>165</v>
      </c>
      <c r="H26" s="2" t="s">
        <v>204</v>
      </c>
      <c r="I26" s="2" t="s">
        <v>205</v>
      </c>
      <c r="J26" s="2" t="s">
        <v>280</v>
      </c>
      <c r="K26" s="2" t="s">
        <v>17</v>
      </c>
      <c r="L26" s="2" t="s">
        <v>22</v>
      </c>
      <c r="M26" s="2" t="s">
        <v>23</v>
      </c>
      <c r="N26" s="2" t="s">
        <v>308</v>
      </c>
      <c r="P26" t="str">
        <f t="shared" si="0"/>
        <v>('Edilson Ramos dos Santos','52487965497','1972-11-12','ersantoss@gmail.com','41996254478','41999658955','est','Angola','652','Boa Vista','null','Curitiba ','PR','81530245')</v>
      </c>
    </row>
    <row r="27" spans="1:16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6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6" ht="15.75" customHeight="1" x14ac:dyDescent="0.25"/>
    <row r="30" spans="1:16" ht="15.75" customHeight="1" x14ac:dyDescent="0.25"/>
    <row r="31" spans="1:16" ht="15.75" customHeight="1" x14ac:dyDescent="0.25"/>
    <row r="32" spans="1:1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hyperlinks>
    <hyperlink ref="D2" r:id="rId1" xr:uid="{00000000-0004-0000-0000-000000000000}"/>
  </hyperlinks>
  <pageMargins left="0.511811024" right="0.511811024" top="0.78740157499999996" bottom="0.78740157499999996" header="0" footer="0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00"/>
  <sheetViews>
    <sheetView workbookViewId="0">
      <selection activeCell="F4" sqref="F4"/>
    </sheetView>
  </sheetViews>
  <sheetFormatPr defaultColWidth="14.42578125" defaultRowHeight="15" customHeight="1" x14ac:dyDescent="0.25"/>
  <cols>
    <col min="1" max="1" width="13.85546875" bestFit="1" customWidth="1"/>
    <col min="2" max="2" width="14.42578125" bestFit="1" customWidth="1"/>
    <col min="3" max="3" width="28.7109375" bestFit="1" customWidth="1"/>
    <col min="4" max="4" width="7.85546875" bestFit="1" customWidth="1"/>
    <col min="5" max="6" width="12" bestFit="1" customWidth="1"/>
    <col min="7" max="26" width="8.7109375" customWidth="1"/>
  </cols>
  <sheetData>
    <row r="1" spans="1:7" x14ac:dyDescent="0.25">
      <c r="A1" s="1" t="s">
        <v>253</v>
      </c>
      <c r="B1" s="1" t="s">
        <v>216</v>
      </c>
      <c r="C1" s="1" t="s">
        <v>217</v>
      </c>
      <c r="D1" s="1" t="s">
        <v>218</v>
      </c>
      <c r="E1" s="1" t="s">
        <v>219</v>
      </c>
      <c r="F1" s="1" t="s">
        <v>220</v>
      </c>
    </row>
    <row r="2" spans="1:7" ht="15" customHeight="1" x14ac:dyDescent="0.25">
      <c r="A2" s="9" t="s">
        <v>635</v>
      </c>
      <c r="B2" s="9" t="s">
        <v>636</v>
      </c>
      <c r="C2" s="9" t="s">
        <v>638</v>
      </c>
      <c r="D2" s="9" t="s">
        <v>17</v>
      </c>
      <c r="E2" s="9" t="s">
        <v>641</v>
      </c>
      <c r="F2" s="9" t="s">
        <v>644</v>
      </c>
      <c r="G2" t="str">
        <f>CONCATENATE("(","'",A2,"'",",'",B2,"'",",'",C2,"'",",'",D2,"'",",'",E2,"'",",'",F2,")",",")</f>
        <v>('Curitiba','Pedro Souza','cd-curitiba@estoque.com','null','41998569632','41998569630),</v>
      </c>
    </row>
    <row r="3" spans="1:7" ht="15" customHeight="1" x14ac:dyDescent="0.25">
      <c r="A3" s="12" t="s">
        <v>108</v>
      </c>
      <c r="B3" s="9" t="s">
        <v>502</v>
      </c>
      <c r="C3" s="6" t="s">
        <v>639</v>
      </c>
      <c r="D3" s="6" t="s">
        <v>17</v>
      </c>
      <c r="E3" s="9" t="s">
        <v>642</v>
      </c>
      <c r="F3" s="9" t="s">
        <v>646</v>
      </c>
      <c r="G3" t="str">
        <f t="shared" ref="G3:G4" si="0">CONCATENATE("(","'",A3,"'",",'",B3,"'",",'",C3,"'",",'",D3,"'",",'",E3,"'",",'",F3,")",",")</f>
        <v>('Rio de Janeiro','João da Silva','cd-riodejaneiro@estoque.com','null','21998548962','21998548960),</v>
      </c>
    </row>
    <row r="4" spans="1:7" ht="15" customHeight="1" x14ac:dyDescent="0.25">
      <c r="A4" s="9" t="s">
        <v>99</v>
      </c>
      <c r="B4" s="9" t="s">
        <v>637</v>
      </c>
      <c r="C4" s="9" t="s">
        <v>640</v>
      </c>
      <c r="D4" s="9" t="s">
        <v>17</v>
      </c>
      <c r="E4" s="9" t="s">
        <v>643</v>
      </c>
      <c r="F4" s="9" t="s">
        <v>645</v>
      </c>
      <c r="G4" t="str">
        <f t="shared" si="0"/>
        <v>('São Paulo','Jose dos Flores','cd-saopaulo@estoque.com','null','11985478596','11985478590),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11024" right="0.511811024" top="0.78740157499999996" bottom="0.78740157499999996" header="0" footer="0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000"/>
  <sheetViews>
    <sheetView workbookViewId="0">
      <selection activeCell="A5" sqref="A5"/>
    </sheetView>
  </sheetViews>
  <sheetFormatPr defaultColWidth="14.42578125" defaultRowHeight="15" customHeight="1" x14ac:dyDescent="0.25"/>
  <cols>
    <col min="1" max="1" width="26.5703125" bestFit="1" customWidth="1"/>
    <col min="2" max="2" width="14.5703125" bestFit="1" customWidth="1"/>
    <col min="3" max="3" width="17.7109375" customWidth="1"/>
    <col min="4" max="4" width="29.85546875" bestFit="1" customWidth="1"/>
    <col min="5" max="5" width="51.7109375" bestFit="1" customWidth="1"/>
    <col min="6" max="7" width="16.140625" bestFit="1" customWidth="1"/>
    <col min="8" max="9" width="19" bestFit="1" customWidth="1"/>
    <col min="10" max="26" width="8.7109375" customWidth="1"/>
  </cols>
  <sheetData>
    <row r="1" spans="1:11" x14ac:dyDescent="0.25">
      <c r="A1" s="1" t="s">
        <v>213</v>
      </c>
      <c r="B1" s="1" t="s">
        <v>214</v>
      </c>
      <c r="C1" s="1" t="s">
        <v>215</v>
      </c>
      <c r="D1" s="1" t="s">
        <v>216</v>
      </c>
      <c r="E1" s="1" t="s">
        <v>254</v>
      </c>
      <c r="F1" s="1" t="s">
        <v>255</v>
      </c>
      <c r="G1" s="1" t="s">
        <v>256</v>
      </c>
      <c r="H1" s="1" t="s">
        <v>257</v>
      </c>
      <c r="I1" s="1" t="s">
        <v>258</v>
      </c>
    </row>
    <row r="2" spans="1:11" ht="15" customHeight="1" x14ac:dyDescent="0.25">
      <c r="A2" s="9" t="s">
        <v>647</v>
      </c>
      <c r="B2" s="9" t="s">
        <v>648</v>
      </c>
      <c r="C2" s="9" t="s">
        <v>649</v>
      </c>
      <c r="D2" s="9" t="s">
        <v>789</v>
      </c>
      <c r="E2" s="9" t="s">
        <v>659</v>
      </c>
      <c r="F2" s="9" t="s">
        <v>663</v>
      </c>
      <c r="G2" s="9" t="s">
        <v>17</v>
      </c>
      <c r="H2" s="9" t="s">
        <v>668</v>
      </c>
      <c r="I2" s="9" t="s">
        <v>672</v>
      </c>
      <c r="J2" s="9"/>
      <c r="K2" t="str">
        <f>CONCATENATE("(","'",A2,,"'",",'",B2,"'",",'",C2,"'",",'",D2,"'",",'",E2,"'",",'",F2,"'",",'",G2,"'",",'",H2,"'",",'",I2,"'",")",",")</f>
        <v>('Fornecimento Ilimitado Ltda','Ilimitado','10152325000115','Janderson Moreira','Rua Zumbi dos Palmares, Curitiba - Paraná / Brasil','contato@ilimitado.com.br','null','41998887445','41998887450'),</v>
      </c>
    </row>
    <row r="3" spans="1:11" ht="15" customHeight="1" x14ac:dyDescent="0.25">
      <c r="A3" s="9" t="s">
        <v>653</v>
      </c>
      <c r="B3" s="9" t="s">
        <v>654</v>
      </c>
      <c r="C3" s="9" t="s">
        <v>650</v>
      </c>
      <c r="D3" s="9" t="s">
        <v>790</v>
      </c>
      <c r="E3" s="9" t="s">
        <v>660</v>
      </c>
      <c r="F3" s="9" t="s">
        <v>664</v>
      </c>
      <c r="G3" s="9" t="s">
        <v>17</v>
      </c>
      <c r="H3" s="9" t="s">
        <v>669</v>
      </c>
      <c r="I3" s="9" t="s">
        <v>17</v>
      </c>
      <c r="J3" s="6"/>
      <c r="K3" t="str">
        <f t="shared" ref="K3:K5" si="0">CONCATENATE("(","'",A3,,"'",",'",B3,"'",",'",C3,"'",",'",D3,"'",",'",E3,"'",",'",F3,"'",",'",G3,"'",",'",H3,"'",",'",I3,"'",")",",")</f>
        <v>('Eletronicos Brasil SA.','Brasa Eletronicos','51258659000132','Lorena Gonçalves Pinto','Rua Tia Ciata, Rio de Janeiro - Rio de Janeiro / Brasil','contato@brasaeletronico.com.br','null','21985554775','null'),</v>
      </c>
    </row>
    <row r="4" spans="1:11" ht="15" customHeight="1" x14ac:dyDescent="0.25">
      <c r="A4" s="9" t="s">
        <v>655</v>
      </c>
      <c r="B4" s="9" t="s">
        <v>656</v>
      </c>
      <c r="C4" s="9" t="s">
        <v>651</v>
      </c>
      <c r="D4" s="9" t="s">
        <v>791</v>
      </c>
      <c r="E4" s="9" t="s">
        <v>661</v>
      </c>
      <c r="F4" s="9" t="s">
        <v>665</v>
      </c>
      <c r="G4" s="9" t="s">
        <v>17</v>
      </c>
      <c r="H4" s="9" t="s">
        <v>670</v>
      </c>
      <c r="I4" s="9" t="s">
        <v>17</v>
      </c>
      <c r="J4" s="6"/>
      <c r="K4" t="str">
        <f t="shared" si="0"/>
        <v>('Moveis do Brasil Ltda','Movil Moveis','26159847000119','Marilza Aparecida Nepomoceno','Avenida Tom Jobim, São Paulo - São Paulo / Brasil ','contato@movilmoveis.com','null','11905515454','null'),</v>
      </c>
    </row>
    <row r="5" spans="1:11" ht="15" customHeight="1" x14ac:dyDescent="0.25">
      <c r="A5" s="9" t="s">
        <v>657</v>
      </c>
      <c r="B5" s="9" t="s">
        <v>658</v>
      </c>
      <c r="C5" s="9" t="s">
        <v>652</v>
      </c>
      <c r="D5" s="9" t="s">
        <v>792</v>
      </c>
      <c r="E5" s="9" t="s">
        <v>662</v>
      </c>
      <c r="F5" s="9" t="s">
        <v>666</v>
      </c>
      <c r="G5" s="9" t="s">
        <v>667</v>
      </c>
      <c r="H5" s="9" t="s">
        <v>671</v>
      </c>
      <c r="I5" s="9" t="s">
        <v>17</v>
      </c>
      <c r="J5" s="6"/>
      <c r="K5" t="str">
        <f t="shared" si="0"/>
        <v>('Celulares e Comunicação Ltda','CelCom Brasil','95259132000120','Ivanildo da Silva','Avenida Engenheiro Rebouças, Curitiba - Paraná / Brasil ','contato@celcom.com.br','vendas@celcom.com.br','41998552364','null'),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11024" right="0.511811024" top="0.78740157499999996" bottom="0.78740157499999996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000"/>
  <sheetViews>
    <sheetView workbookViewId="0">
      <selection activeCell="K2" sqref="K2:K4"/>
    </sheetView>
  </sheetViews>
  <sheetFormatPr defaultColWidth="14.42578125" defaultRowHeight="15" customHeight="1" x14ac:dyDescent="0.25"/>
  <cols>
    <col min="1" max="1" width="34.28515625" bestFit="1" customWidth="1"/>
    <col min="2" max="2" width="16.5703125" bestFit="1" customWidth="1"/>
    <col min="3" max="4" width="15.140625" bestFit="1" customWidth="1"/>
    <col min="5" max="5" width="25" bestFit="1" customWidth="1"/>
    <col min="6" max="6" width="31.7109375" bestFit="1" customWidth="1"/>
    <col min="7" max="7" width="7.85546875" bestFit="1" customWidth="1"/>
    <col min="8" max="8" width="12" bestFit="1" customWidth="1"/>
    <col min="9" max="9" width="11" bestFit="1" customWidth="1"/>
    <col min="10" max="26" width="8.7109375" customWidth="1"/>
  </cols>
  <sheetData>
    <row r="1" spans="1:11" x14ac:dyDescent="0.25">
      <c r="A1" s="1" t="s">
        <v>213</v>
      </c>
      <c r="B1" s="1" t="s">
        <v>214</v>
      </c>
      <c r="C1" s="1" t="s">
        <v>259</v>
      </c>
      <c r="D1" s="1" t="s">
        <v>260</v>
      </c>
      <c r="E1" s="1" t="s">
        <v>261</v>
      </c>
      <c r="F1" s="1" t="s">
        <v>217</v>
      </c>
      <c r="G1" s="1" t="s">
        <v>218</v>
      </c>
      <c r="H1" s="1" t="s">
        <v>219</v>
      </c>
      <c r="I1" s="1" t="s">
        <v>220</v>
      </c>
    </row>
    <row r="2" spans="1:11" ht="15" customHeight="1" x14ac:dyDescent="0.25">
      <c r="A2" s="9" t="s">
        <v>673</v>
      </c>
      <c r="B2" s="9" t="s">
        <v>674</v>
      </c>
      <c r="C2" s="9" t="s">
        <v>679</v>
      </c>
      <c r="D2" s="9" t="s">
        <v>635</v>
      </c>
      <c r="E2" s="9" t="s">
        <v>683</v>
      </c>
      <c r="F2" s="9" t="s">
        <v>686</v>
      </c>
      <c r="G2" s="9" t="s">
        <v>17</v>
      </c>
      <c r="H2" s="9" t="s">
        <v>689</v>
      </c>
      <c r="I2" s="9" t="s">
        <v>17</v>
      </c>
      <c r="K2" t="str">
        <f>CONCATENATE("(","'",A2,"'",",'",B2,"'",",'",C2,"'",",'",D2,"'",",'",E2,"'",",'",F2,"'",",'",G2,"'",",'",H2,"'",",'",I2,"'",")",",")</f>
        <v>('Vendas de Eletronicos e variados','Vendas &amp; Vendas','12159158000125','Curitiba','Bruno Ferreira Junior','bruno@vendasvendas.com','null','41987456321','null'),</v>
      </c>
    </row>
    <row r="3" spans="1:11" ht="15" customHeight="1" x14ac:dyDescent="0.25">
      <c r="A3" s="9" t="s">
        <v>675</v>
      </c>
      <c r="B3" s="9" t="s">
        <v>676</v>
      </c>
      <c r="C3" s="9" t="s">
        <v>680</v>
      </c>
      <c r="D3" s="9" t="s">
        <v>682</v>
      </c>
      <c r="E3" s="9" t="s">
        <v>684</v>
      </c>
      <c r="F3" s="9" t="s">
        <v>687</v>
      </c>
      <c r="G3" s="9" t="s">
        <v>17</v>
      </c>
      <c r="H3" s="9" t="s">
        <v>690</v>
      </c>
      <c r="I3" s="9" t="s">
        <v>17</v>
      </c>
      <c r="K3" t="str">
        <f t="shared" ref="K3:K4" si="0">CONCATENATE("(","'",A3,"'",",'",B3,"'",",'",C3,"'",",'",D3,"'",",'",E3,"'",",'",F3,"'",",'",G3,"'",",'",H3,"'",",'",I3,"'",")",",")</f>
        <v>('Brinquedos Infantis Ltda','Brinquedos e Cia','48159357000137','São Paulo ','Aldemar Maroto Peixoto','aldemarmaroto@brinquedos.com','null','11985258741','null'),</v>
      </c>
    </row>
    <row r="4" spans="1:11" ht="15" customHeight="1" x14ac:dyDescent="0.25">
      <c r="A4" s="9" t="s">
        <v>678</v>
      </c>
      <c r="B4" s="9" t="s">
        <v>677</v>
      </c>
      <c r="C4" s="9" t="s">
        <v>681</v>
      </c>
      <c r="D4" s="9" t="s">
        <v>108</v>
      </c>
      <c r="E4" s="9" t="s">
        <v>685</v>
      </c>
      <c r="F4" s="9" t="s">
        <v>688</v>
      </c>
      <c r="G4" s="9" t="s">
        <v>17</v>
      </c>
      <c r="H4" s="9" t="s">
        <v>691</v>
      </c>
      <c r="I4" s="9" t="s">
        <v>17</v>
      </c>
      <c r="K4" t="str">
        <f t="shared" si="0"/>
        <v>('Ferramentas Gerais de Operações AS','FERGERO','1313254800131','Rio de Janeiro','Antonio Guilherme Pontes','antonio@fergero.com.br','null','21905412563','null'),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11024" right="0.511811024" top="0.78740157499999996" bottom="0.78740157499999996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000"/>
  <sheetViews>
    <sheetView workbookViewId="0">
      <selection activeCell="A2" sqref="A2:A12"/>
    </sheetView>
  </sheetViews>
  <sheetFormatPr defaultColWidth="14.42578125" defaultRowHeight="15" customHeight="1" x14ac:dyDescent="0.25"/>
  <cols>
    <col min="1" max="1" width="12.140625" bestFit="1" customWidth="1"/>
    <col min="2" max="2" width="11.28515625" bestFit="1" customWidth="1"/>
    <col min="3" max="3" width="19.85546875" bestFit="1" customWidth="1"/>
    <col min="4" max="4" width="9.7109375" bestFit="1" customWidth="1"/>
    <col min="5" max="26" width="8.7109375" customWidth="1"/>
  </cols>
  <sheetData>
    <row r="1" spans="1:5" x14ac:dyDescent="0.25">
      <c r="A1" s="1" t="s">
        <v>793</v>
      </c>
      <c r="B1" s="1" t="s">
        <v>794</v>
      </c>
      <c r="C1" t="s">
        <v>262</v>
      </c>
      <c r="D1" t="s">
        <v>263</v>
      </c>
    </row>
    <row r="2" spans="1:5" ht="15" customHeight="1" x14ac:dyDescent="0.25">
      <c r="A2">
        <v>5</v>
      </c>
      <c r="B2">
        <v>1</v>
      </c>
      <c r="C2">
        <v>1</v>
      </c>
      <c r="D2" s="8" t="s">
        <v>796</v>
      </c>
      <c r="E2" t="str">
        <f>_xlfn.CONCAT("(",A2,",",B2,",",C2,",","'",D2,"'",")",",")</f>
        <v>(5,1,1,'Sem estoque'),</v>
      </c>
    </row>
    <row r="3" spans="1:5" ht="15" customHeight="1" x14ac:dyDescent="0.25">
      <c r="A3">
        <v>6</v>
      </c>
      <c r="B3">
        <v>2</v>
      </c>
      <c r="C3">
        <v>1</v>
      </c>
      <c r="D3" s="8" t="s">
        <v>796</v>
      </c>
      <c r="E3" t="str">
        <f t="shared" ref="E3:E27" si="0">_xlfn.CONCAT("(",A3,",",B3,",",C3,",","'",D3,"'",")",",")</f>
        <v>(6,2,1,'Sem estoque'),</v>
      </c>
    </row>
    <row r="4" spans="1:5" ht="15" customHeight="1" x14ac:dyDescent="0.25">
      <c r="A4">
        <v>16</v>
      </c>
      <c r="B4">
        <v>3</v>
      </c>
      <c r="C4">
        <v>2</v>
      </c>
      <c r="D4" s="8" t="s">
        <v>796</v>
      </c>
      <c r="E4" t="str">
        <f t="shared" si="0"/>
        <v>(16,3,2,'Sem estoque'),</v>
      </c>
    </row>
    <row r="5" spans="1:5" ht="15" customHeight="1" x14ac:dyDescent="0.25">
      <c r="A5">
        <v>23</v>
      </c>
      <c r="B5">
        <v>4</v>
      </c>
      <c r="C5">
        <v>2</v>
      </c>
      <c r="D5" t="s">
        <v>795</v>
      </c>
      <c r="E5" t="str">
        <f t="shared" si="0"/>
        <v>(23,4,2,'Disponivel'),</v>
      </c>
    </row>
    <row r="6" spans="1:5" ht="15" customHeight="1" x14ac:dyDescent="0.25">
      <c r="A6">
        <v>34</v>
      </c>
      <c r="B6">
        <v>4</v>
      </c>
      <c r="C6">
        <v>1</v>
      </c>
      <c r="D6" t="s">
        <v>795</v>
      </c>
      <c r="E6" t="str">
        <f t="shared" si="0"/>
        <v>(34,4,1,'Disponivel'),</v>
      </c>
    </row>
    <row r="7" spans="1:5" ht="15" customHeight="1" x14ac:dyDescent="0.25">
      <c r="A7">
        <v>40</v>
      </c>
      <c r="B7">
        <v>4</v>
      </c>
      <c r="C7">
        <v>2</v>
      </c>
      <c r="D7" t="s">
        <v>795</v>
      </c>
      <c r="E7" t="str">
        <f t="shared" si="0"/>
        <v>(40,4,2,'Disponivel'),</v>
      </c>
    </row>
    <row r="8" spans="1:5" ht="15" customHeight="1" x14ac:dyDescent="0.25">
      <c r="A8">
        <v>63</v>
      </c>
      <c r="B8">
        <v>5</v>
      </c>
      <c r="C8">
        <v>2</v>
      </c>
      <c r="D8" t="s">
        <v>795</v>
      </c>
      <c r="E8" t="str">
        <f t="shared" si="0"/>
        <v>(63,5,2,'Disponivel'),</v>
      </c>
    </row>
    <row r="9" spans="1:5" ht="15" customHeight="1" x14ac:dyDescent="0.25">
      <c r="A9">
        <v>59</v>
      </c>
      <c r="B9">
        <v>6</v>
      </c>
      <c r="C9">
        <v>3</v>
      </c>
      <c r="D9" t="s">
        <v>795</v>
      </c>
      <c r="E9" t="str">
        <f t="shared" si="0"/>
        <v>(59,6,3,'Disponivel'),</v>
      </c>
    </row>
    <row r="10" spans="1:5" ht="15" customHeight="1" x14ac:dyDescent="0.25">
      <c r="A10">
        <v>46</v>
      </c>
      <c r="B10">
        <v>6</v>
      </c>
      <c r="C10">
        <v>1</v>
      </c>
      <c r="D10" t="s">
        <v>795</v>
      </c>
      <c r="E10" t="str">
        <f t="shared" si="0"/>
        <v>(46,6,1,'Disponivel'),</v>
      </c>
    </row>
    <row r="11" spans="1:5" ht="15" customHeight="1" x14ac:dyDescent="0.25">
      <c r="A11">
        <v>31</v>
      </c>
      <c r="B11">
        <v>6</v>
      </c>
      <c r="C11">
        <v>1</v>
      </c>
      <c r="D11" t="s">
        <v>795</v>
      </c>
      <c r="E11" t="str">
        <f t="shared" si="0"/>
        <v>(31,6,1,'Disponivel'),</v>
      </c>
    </row>
    <row r="12" spans="1:5" ht="15" customHeight="1" x14ac:dyDescent="0.25">
      <c r="A12">
        <v>38</v>
      </c>
      <c r="B12">
        <v>7</v>
      </c>
      <c r="C12">
        <v>1</v>
      </c>
      <c r="D12" t="s">
        <v>795</v>
      </c>
      <c r="E12" t="str">
        <f t="shared" si="0"/>
        <v>(38,7,1,'Disponivel'),</v>
      </c>
    </row>
    <row r="13" spans="1:5" ht="15" customHeight="1" x14ac:dyDescent="0.25">
      <c r="A13">
        <v>40</v>
      </c>
      <c r="B13">
        <v>7</v>
      </c>
      <c r="C13">
        <v>5</v>
      </c>
      <c r="D13" t="s">
        <v>795</v>
      </c>
      <c r="E13" t="str">
        <f t="shared" si="0"/>
        <v>(40,7,5,'Disponivel'),</v>
      </c>
    </row>
    <row r="14" spans="1:5" ht="15" customHeight="1" x14ac:dyDescent="0.25">
      <c r="A14">
        <v>22</v>
      </c>
      <c r="B14">
        <v>8</v>
      </c>
      <c r="C14">
        <v>1</v>
      </c>
      <c r="D14" t="s">
        <v>795</v>
      </c>
      <c r="E14" t="str">
        <f t="shared" si="0"/>
        <v>(22,8,1,'Disponivel'),</v>
      </c>
    </row>
    <row r="15" spans="1:5" ht="15" customHeight="1" x14ac:dyDescent="0.25">
      <c r="A15">
        <v>10</v>
      </c>
      <c r="B15">
        <v>9</v>
      </c>
      <c r="C15">
        <v>1</v>
      </c>
      <c r="D15" t="s">
        <v>795</v>
      </c>
      <c r="E15" t="str">
        <f t="shared" si="0"/>
        <v>(10,9,1,'Disponivel'),</v>
      </c>
    </row>
    <row r="16" spans="1:5" ht="15" customHeight="1" x14ac:dyDescent="0.25">
      <c r="A16">
        <v>11</v>
      </c>
      <c r="B16">
        <v>9</v>
      </c>
      <c r="C16">
        <v>1</v>
      </c>
      <c r="D16" t="s">
        <v>795</v>
      </c>
      <c r="E16" t="str">
        <f t="shared" si="0"/>
        <v>(11,9,1,'Disponivel'),</v>
      </c>
    </row>
    <row r="17" spans="1:5" ht="15" customHeight="1" x14ac:dyDescent="0.25">
      <c r="A17">
        <v>19</v>
      </c>
      <c r="B17">
        <v>10</v>
      </c>
      <c r="C17">
        <v>1</v>
      </c>
      <c r="D17" t="s">
        <v>795</v>
      </c>
      <c r="E17" t="str">
        <f t="shared" si="0"/>
        <v>(19,10,1,'Disponivel'),</v>
      </c>
    </row>
    <row r="18" spans="1:5" ht="15" customHeight="1" x14ac:dyDescent="0.25">
      <c r="A18">
        <v>28</v>
      </c>
      <c r="B18">
        <v>11</v>
      </c>
      <c r="C18">
        <v>1</v>
      </c>
      <c r="D18" t="s">
        <v>795</v>
      </c>
      <c r="E18" t="str">
        <f t="shared" si="0"/>
        <v>(28,11,1,'Disponivel'),</v>
      </c>
    </row>
    <row r="19" spans="1:5" ht="15" customHeight="1" x14ac:dyDescent="0.25">
      <c r="A19">
        <v>29</v>
      </c>
      <c r="B19">
        <v>11</v>
      </c>
      <c r="C19">
        <v>1</v>
      </c>
      <c r="D19" t="s">
        <v>795</v>
      </c>
      <c r="E19" t="str">
        <f t="shared" si="0"/>
        <v>(29,11,1,'Disponivel'),</v>
      </c>
    </row>
    <row r="20" spans="1:5" ht="15" customHeight="1" x14ac:dyDescent="0.25">
      <c r="A20">
        <v>30</v>
      </c>
      <c r="B20">
        <v>11</v>
      </c>
      <c r="C20">
        <v>1</v>
      </c>
      <c r="D20" t="s">
        <v>795</v>
      </c>
      <c r="E20" t="str">
        <f t="shared" si="0"/>
        <v>(30,11,1,'Disponivel'),</v>
      </c>
    </row>
    <row r="21" spans="1:5" ht="15.75" customHeight="1" x14ac:dyDescent="0.25">
      <c r="A21">
        <v>44</v>
      </c>
      <c r="B21">
        <v>12</v>
      </c>
      <c r="C21">
        <v>2</v>
      </c>
      <c r="D21" t="s">
        <v>795</v>
      </c>
      <c r="E21" t="str">
        <f t="shared" si="0"/>
        <v>(44,12,2,'Disponivel'),</v>
      </c>
    </row>
    <row r="22" spans="1:5" ht="15.75" customHeight="1" x14ac:dyDescent="0.25">
      <c r="A22">
        <v>47</v>
      </c>
      <c r="B22">
        <v>12</v>
      </c>
      <c r="C22">
        <v>1</v>
      </c>
      <c r="D22" t="s">
        <v>795</v>
      </c>
      <c r="E22" t="str">
        <f t="shared" si="0"/>
        <v>(47,12,1,'Disponivel'),</v>
      </c>
    </row>
    <row r="23" spans="1:5" ht="15.75" customHeight="1" x14ac:dyDescent="0.25">
      <c r="A23">
        <v>51</v>
      </c>
      <c r="B23">
        <v>13</v>
      </c>
      <c r="C23">
        <v>1</v>
      </c>
      <c r="D23" t="s">
        <v>795</v>
      </c>
      <c r="E23" t="str">
        <f t="shared" si="0"/>
        <v>(51,13,1,'Disponivel'),</v>
      </c>
    </row>
    <row r="24" spans="1:5" ht="15.75" customHeight="1" x14ac:dyDescent="0.25">
      <c r="A24">
        <v>49</v>
      </c>
      <c r="B24">
        <v>13</v>
      </c>
      <c r="C24">
        <v>1</v>
      </c>
      <c r="D24" t="s">
        <v>795</v>
      </c>
      <c r="E24" t="str">
        <f t="shared" si="0"/>
        <v>(49,13,1,'Disponivel'),</v>
      </c>
    </row>
    <row r="25" spans="1:5" ht="15.75" customHeight="1" x14ac:dyDescent="0.25">
      <c r="A25">
        <v>54</v>
      </c>
      <c r="B25">
        <v>14</v>
      </c>
      <c r="C25">
        <v>1</v>
      </c>
      <c r="D25" t="s">
        <v>795</v>
      </c>
      <c r="E25" t="str">
        <f t="shared" si="0"/>
        <v>(54,14,1,'Disponivel'),</v>
      </c>
    </row>
    <row r="26" spans="1:5" ht="15.75" customHeight="1" x14ac:dyDescent="0.25">
      <c r="A26">
        <v>58</v>
      </c>
      <c r="B26">
        <v>14</v>
      </c>
      <c r="C26">
        <v>2</v>
      </c>
      <c r="D26" t="s">
        <v>795</v>
      </c>
      <c r="E26" t="str">
        <f t="shared" si="0"/>
        <v>(58,14,2,'Disponivel'),</v>
      </c>
    </row>
    <row r="27" spans="1:5" ht="15.75" customHeight="1" x14ac:dyDescent="0.25">
      <c r="A27">
        <v>61</v>
      </c>
      <c r="B27">
        <v>15</v>
      </c>
      <c r="C27">
        <v>2</v>
      </c>
      <c r="D27" t="s">
        <v>795</v>
      </c>
      <c r="E27" t="str">
        <f t="shared" si="0"/>
        <v>(61,15,2,'Disponivel'),</v>
      </c>
    </row>
    <row r="28" spans="1:5" ht="15.75" customHeight="1" x14ac:dyDescent="0.25"/>
    <row r="29" spans="1:5" ht="15.75" customHeight="1" x14ac:dyDescent="0.25"/>
    <row r="30" spans="1:5" ht="15.75" customHeight="1" x14ac:dyDescent="0.25"/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11024" right="0.511811024" top="0.78740157499999996" bottom="0.78740157499999996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000"/>
  <sheetViews>
    <sheetView workbookViewId="0">
      <selection activeCell="D2" sqref="D2:D10"/>
    </sheetView>
  </sheetViews>
  <sheetFormatPr defaultColWidth="14.42578125" defaultRowHeight="15" customHeight="1" x14ac:dyDescent="0.25"/>
  <cols>
    <col min="1" max="1" width="19.85546875" bestFit="1" customWidth="1"/>
    <col min="2" max="2" width="12.28515625" bestFit="1" customWidth="1"/>
    <col min="3" max="3" width="19.85546875" bestFit="1" customWidth="1"/>
    <col min="4" max="26" width="8.7109375" customWidth="1"/>
  </cols>
  <sheetData>
    <row r="1" spans="1:4" x14ac:dyDescent="0.25">
      <c r="A1" s="1" t="s">
        <v>797</v>
      </c>
      <c r="B1" t="s">
        <v>798</v>
      </c>
      <c r="C1" t="s">
        <v>262</v>
      </c>
    </row>
    <row r="2" spans="1:4" ht="15" customHeight="1" x14ac:dyDescent="0.25">
      <c r="A2">
        <v>1</v>
      </c>
      <c r="B2">
        <v>5</v>
      </c>
      <c r="C2">
        <v>5</v>
      </c>
      <c r="D2" t="str">
        <f>CONCATENATE("(",A2,",",B2,",",C2,")",",")</f>
        <v>(1,5,5),</v>
      </c>
    </row>
    <row r="3" spans="1:4" ht="15" customHeight="1" x14ac:dyDescent="0.25">
      <c r="A3">
        <v>2</v>
      </c>
      <c r="B3">
        <v>6</v>
      </c>
      <c r="C3">
        <v>2</v>
      </c>
      <c r="D3" t="str">
        <f t="shared" ref="D3:D10" si="0">CONCATENATE("(",A3,",",B3,",",C3,")",",")</f>
        <v>(2,6,2),</v>
      </c>
    </row>
    <row r="4" spans="1:4" ht="15" customHeight="1" x14ac:dyDescent="0.25">
      <c r="A4">
        <v>3</v>
      </c>
      <c r="B4">
        <v>16</v>
      </c>
      <c r="C4">
        <v>5</v>
      </c>
      <c r="D4" t="str">
        <f t="shared" si="0"/>
        <v>(3,16,5),</v>
      </c>
    </row>
    <row r="5" spans="1:4" ht="15" customHeight="1" x14ac:dyDescent="0.25">
      <c r="A5">
        <v>1</v>
      </c>
      <c r="B5">
        <v>23</v>
      </c>
      <c r="C5">
        <v>1</v>
      </c>
      <c r="D5" t="str">
        <f t="shared" si="0"/>
        <v>(1,23,1),</v>
      </c>
    </row>
    <row r="6" spans="1:4" ht="15" customHeight="1" x14ac:dyDescent="0.25">
      <c r="A6">
        <v>2</v>
      </c>
      <c r="B6">
        <v>34</v>
      </c>
      <c r="C6">
        <v>2</v>
      </c>
      <c r="D6" t="str">
        <f t="shared" si="0"/>
        <v>(2,34,2),</v>
      </c>
    </row>
    <row r="7" spans="1:4" ht="15" customHeight="1" x14ac:dyDescent="0.25">
      <c r="A7">
        <v>3</v>
      </c>
      <c r="B7">
        <v>40</v>
      </c>
      <c r="C7">
        <v>1</v>
      </c>
      <c r="D7" t="str">
        <f t="shared" si="0"/>
        <v>(3,40,1),</v>
      </c>
    </row>
    <row r="8" spans="1:4" ht="15" customHeight="1" x14ac:dyDescent="0.25">
      <c r="A8">
        <v>1</v>
      </c>
      <c r="B8">
        <v>63</v>
      </c>
      <c r="C8">
        <v>6</v>
      </c>
      <c r="D8" t="str">
        <f t="shared" si="0"/>
        <v>(1,63,6),</v>
      </c>
    </row>
    <row r="9" spans="1:4" ht="15" customHeight="1" x14ac:dyDescent="0.25">
      <c r="A9">
        <v>2</v>
      </c>
      <c r="B9">
        <v>59</v>
      </c>
      <c r="C9">
        <v>1</v>
      </c>
      <c r="D9" t="str">
        <f t="shared" si="0"/>
        <v>(2,59,1),</v>
      </c>
    </row>
    <row r="10" spans="1:4" ht="15" customHeight="1" x14ac:dyDescent="0.25">
      <c r="A10">
        <v>3</v>
      </c>
      <c r="B10">
        <v>46</v>
      </c>
      <c r="C10">
        <v>1</v>
      </c>
      <c r="D10" t="str">
        <f t="shared" si="0"/>
        <v>(3,46,1),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11024" right="0.511811024" top="0.78740157499999996" bottom="0.78740157499999996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000"/>
  <sheetViews>
    <sheetView workbookViewId="0">
      <selection sqref="A1:B1"/>
    </sheetView>
  </sheetViews>
  <sheetFormatPr defaultColWidth="14.42578125" defaultRowHeight="15" customHeight="1" x14ac:dyDescent="0.25"/>
  <cols>
    <col min="1" max="1" width="15.140625" bestFit="1" customWidth="1"/>
    <col min="2" max="2" width="12" bestFit="1" customWidth="1"/>
    <col min="3" max="26" width="8.7109375" customWidth="1"/>
  </cols>
  <sheetData>
    <row r="1" spans="1:3" ht="15" customHeight="1" x14ac:dyDescent="0.25">
      <c r="A1" t="s">
        <v>799</v>
      </c>
      <c r="B1" t="s">
        <v>800</v>
      </c>
    </row>
    <row r="2" spans="1:3" ht="15" customHeight="1" x14ac:dyDescent="0.25">
      <c r="A2">
        <v>1</v>
      </c>
      <c r="B2">
        <v>1</v>
      </c>
      <c r="C2" t="str">
        <f>CONCATENATE("(",A2,",",B2,")",",")</f>
        <v>(1,1),</v>
      </c>
    </row>
    <row r="3" spans="1:3" ht="15" customHeight="1" x14ac:dyDescent="0.25">
      <c r="A3">
        <v>1</v>
      </c>
      <c r="B3">
        <v>2</v>
      </c>
      <c r="C3" t="str">
        <f t="shared" ref="C3:C37" si="0">CONCATENATE("(",A3,",",B3,")",",")</f>
        <v>(1,2),</v>
      </c>
    </row>
    <row r="4" spans="1:3" ht="15" customHeight="1" x14ac:dyDescent="0.25">
      <c r="A4">
        <v>1</v>
      </c>
      <c r="B4">
        <v>3</v>
      </c>
      <c r="C4" t="str">
        <f t="shared" si="0"/>
        <v>(1,3),</v>
      </c>
    </row>
    <row r="5" spans="1:3" ht="15" customHeight="1" x14ac:dyDescent="0.25">
      <c r="A5">
        <v>1</v>
      </c>
      <c r="B5">
        <v>4</v>
      </c>
      <c r="C5" t="str">
        <f t="shared" si="0"/>
        <v>(1,4),</v>
      </c>
    </row>
    <row r="6" spans="1:3" ht="15" customHeight="1" x14ac:dyDescent="0.25">
      <c r="A6">
        <v>1</v>
      </c>
      <c r="B6">
        <v>5</v>
      </c>
      <c r="C6" t="str">
        <f t="shared" si="0"/>
        <v>(1,5),</v>
      </c>
    </row>
    <row r="7" spans="1:3" ht="15" customHeight="1" x14ac:dyDescent="0.25">
      <c r="A7">
        <v>1</v>
      </c>
      <c r="B7">
        <v>6</v>
      </c>
      <c r="C7" t="str">
        <f t="shared" si="0"/>
        <v>(1,6),</v>
      </c>
    </row>
    <row r="8" spans="1:3" ht="15" customHeight="1" x14ac:dyDescent="0.25">
      <c r="A8">
        <v>1</v>
      </c>
      <c r="B8">
        <v>7</v>
      </c>
      <c r="C8" t="str">
        <f t="shared" si="0"/>
        <v>(1,7),</v>
      </c>
    </row>
    <row r="9" spans="1:3" ht="15" customHeight="1" x14ac:dyDescent="0.25">
      <c r="A9">
        <v>1</v>
      </c>
      <c r="B9">
        <v>8</v>
      </c>
      <c r="C9" t="str">
        <f t="shared" si="0"/>
        <v>(1,8),</v>
      </c>
    </row>
    <row r="10" spans="1:3" ht="15" customHeight="1" x14ac:dyDescent="0.25">
      <c r="A10">
        <v>1</v>
      </c>
      <c r="B10">
        <v>9</v>
      </c>
      <c r="C10" t="str">
        <f t="shared" si="0"/>
        <v>(1,9),</v>
      </c>
    </row>
    <row r="11" spans="1:3" ht="15" customHeight="1" x14ac:dyDescent="0.25">
      <c r="A11">
        <v>1</v>
      </c>
      <c r="B11">
        <v>10</v>
      </c>
      <c r="C11" t="str">
        <f t="shared" si="0"/>
        <v>(1,10),</v>
      </c>
    </row>
    <row r="12" spans="1:3" ht="15" customHeight="1" x14ac:dyDescent="0.25">
      <c r="A12">
        <v>1</v>
      </c>
      <c r="B12">
        <v>11</v>
      </c>
      <c r="C12" t="str">
        <f t="shared" si="0"/>
        <v>(1,11),</v>
      </c>
    </row>
    <row r="13" spans="1:3" ht="15" customHeight="1" x14ac:dyDescent="0.25">
      <c r="A13">
        <v>1</v>
      </c>
      <c r="B13">
        <v>12</v>
      </c>
      <c r="C13" t="str">
        <f t="shared" si="0"/>
        <v>(1,12),</v>
      </c>
    </row>
    <row r="14" spans="1:3" ht="15" customHeight="1" x14ac:dyDescent="0.25">
      <c r="A14">
        <v>2</v>
      </c>
      <c r="B14">
        <v>61</v>
      </c>
      <c r="C14" t="str">
        <f t="shared" si="0"/>
        <v>(2,61),</v>
      </c>
    </row>
    <row r="15" spans="1:3" ht="15" customHeight="1" x14ac:dyDescent="0.25">
      <c r="A15">
        <v>2</v>
      </c>
      <c r="B15">
        <v>62</v>
      </c>
      <c r="C15" t="str">
        <f t="shared" si="0"/>
        <v>(2,62),</v>
      </c>
    </row>
    <row r="16" spans="1:3" ht="15" customHeight="1" x14ac:dyDescent="0.25">
      <c r="A16">
        <v>2</v>
      </c>
      <c r="B16">
        <v>63</v>
      </c>
      <c r="C16" t="str">
        <f t="shared" si="0"/>
        <v>(2,63),</v>
      </c>
    </row>
    <row r="17" spans="1:3" ht="15" customHeight="1" x14ac:dyDescent="0.25">
      <c r="A17">
        <v>2</v>
      </c>
      <c r="B17">
        <v>28</v>
      </c>
      <c r="C17" t="str">
        <f t="shared" si="0"/>
        <v>(2,28),</v>
      </c>
    </row>
    <row r="18" spans="1:3" ht="15" customHeight="1" x14ac:dyDescent="0.25">
      <c r="A18">
        <v>2</v>
      </c>
      <c r="B18">
        <v>29</v>
      </c>
      <c r="C18" t="str">
        <f t="shared" si="0"/>
        <v>(2,29),</v>
      </c>
    </row>
    <row r="19" spans="1:3" ht="15" customHeight="1" x14ac:dyDescent="0.25">
      <c r="A19">
        <v>2</v>
      </c>
      <c r="B19">
        <v>30</v>
      </c>
      <c r="C19" t="str">
        <f t="shared" si="0"/>
        <v>(2,30),</v>
      </c>
    </row>
    <row r="20" spans="1:3" ht="15" customHeight="1" x14ac:dyDescent="0.25">
      <c r="A20">
        <v>2</v>
      </c>
      <c r="B20">
        <v>37</v>
      </c>
      <c r="C20" t="str">
        <f t="shared" si="0"/>
        <v>(2,37),</v>
      </c>
    </row>
    <row r="21" spans="1:3" ht="15.75" customHeight="1" x14ac:dyDescent="0.25">
      <c r="A21">
        <v>2</v>
      </c>
      <c r="B21">
        <v>38</v>
      </c>
      <c r="C21" t="str">
        <f t="shared" si="0"/>
        <v>(2,38),</v>
      </c>
    </row>
    <row r="22" spans="1:3" ht="15.75" customHeight="1" x14ac:dyDescent="0.25">
      <c r="A22">
        <v>2</v>
      </c>
      <c r="B22">
        <v>39</v>
      </c>
      <c r="C22" t="str">
        <f t="shared" si="0"/>
        <v>(2,39),</v>
      </c>
    </row>
    <row r="23" spans="1:3" ht="15.75" customHeight="1" x14ac:dyDescent="0.25">
      <c r="A23">
        <v>2</v>
      </c>
      <c r="B23">
        <v>40</v>
      </c>
      <c r="C23" t="str">
        <f t="shared" si="0"/>
        <v>(2,40),</v>
      </c>
    </row>
    <row r="24" spans="1:3" ht="15.75" customHeight="1" x14ac:dyDescent="0.25">
      <c r="A24">
        <v>2</v>
      </c>
      <c r="B24">
        <v>41</v>
      </c>
      <c r="C24" t="str">
        <f t="shared" si="0"/>
        <v>(2,41),</v>
      </c>
    </row>
    <row r="25" spans="1:3" ht="15.75" customHeight="1" x14ac:dyDescent="0.25">
      <c r="A25">
        <v>2</v>
      </c>
      <c r="B25">
        <v>42</v>
      </c>
      <c r="C25" t="str">
        <f t="shared" si="0"/>
        <v>(2,42),</v>
      </c>
    </row>
    <row r="26" spans="1:3" ht="15.75" customHeight="1" x14ac:dyDescent="0.25">
      <c r="A26">
        <v>3</v>
      </c>
      <c r="B26">
        <v>16</v>
      </c>
      <c r="C26" t="str">
        <f t="shared" si="0"/>
        <v>(3,16),</v>
      </c>
    </row>
    <row r="27" spans="1:3" ht="15.75" customHeight="1" x14ac:dyDescent="0.25">
      <c r="A27">
        <v>3</v>
      </c>
      <c r="B27">
        <v>17</v>
      </c>
      <c r="C27" t="str">
        <f t="shared" si="0"/>
        <v>(3,17),</v>
      </c>
    </row>
    <row r="28" spans="1:3" ht="15.75" customHeight="1" x14ac:dyDescent="0.25">
      <c r="A28">
        <v>3</v>
      </c>
      <c r="B28">
        <v>18</v>
      </c>
      <c r="C28" t="str">
        <f t="shared" si="0"/>
        <v>(3,18),</v>
      </c>
    </row>
    <row r="29" spans="1:3" ht="15.75" customHeight="1" x14ac:dyDescent="0.25">
      <c r="A29">
        <v>3</v>
      </c>
      <c r="B29">
        <v>25</v>
      </c>
      <c r="C29" t="str">
        <f t="shared" si="0"/>
        <v>(3,25),</v>
      </c>
    </row>
    <row r="30" spans="1:3" ht="15.75" customHeight="1" x14ac:dyDescent="0.25">
      <c r="A30">
        <v>3</v>
      </c>
      <c r="B30">
        <v>26</v>
      </c>
      <c r="C30" t="str">
        <f t="shared" si="0"/>
        <v>(3,26),</v>
      </c>
    </row>
    <row r="31" spans="1:3" ht="15.75" customHeight="1" x14ac:dyDescent="0.25">
      <c r="A31">
        <v>3</v>
      </c>
      <c r="B31">
        <v>27</v>
      </c>
      <c r="C31" t="str">
        <f t="shared" si="0"/>
        <v>(3,27),</v>
      </c>
    </row>
    <row r="32" spans="1:3" ht="15.75" customHeight="1" x14ac:dyDescent="0.25">
      <c r="A32">
        <v>3</v>
      </c>
      <c r="B32">
        <v>49</v>
      </c>
      <c r="C32" t="str">
        <f t="shared" si="0"/>
        <v>(3,49),</v>
      </c>
    </row>
    <row r="33" spans="1:3" ht="15.75" customHeight="1" x14ac:dyDescent="0.25">
      <c r="A33">
        <v>3</v>
      </c>
      <c r="B33">
        <v>50</v>
      </c>
      <c r="C33" t="str">
        <f t="shared" si="0"/>
        <v>(3,50),</v>
      </c>
    </row>
    <row r="34" spans="1:3" ht="15.75" customHeight="1" x14ac:dyDescent="0.25">
      <c r="A34">
        <v>3</v>
      </c>
      <c r="B34">
        <v>51</v>
      </c>
      <c r="C34" t="str">
        <f t="shared" si="0"/>
        <v>(3,51),</v>
      </c>
    </row>
    <row r="35" spans="1:3" ht="15.75" customHeight="1" x14ac:dyDescent="0.25">
      <c r="A35">
        <v>4</v>
      </c>
      <c r="B35">
        <v>22</v>
      </c>
      <c r="C35" t="str">
        <f t="shared" si="0"/>
        <v>(4,22),</v>
      </c>
    </row>
    <row r="36" spans="1:3" ht="15.75" customHeight="1" x14ac:dyDescent="0.25">
      <c r="A36">
        <v>4</v>
      </c>
      <c r="B36">
        <v>23</v>
      </c>
      <c r="C36" t="str">
        <f t="shared" si="0"/>
        <v>(4,23),</v>
      </c>
    </row>
    <row r="37" spans="1:3" ht="15.75" customHeight="1" x14ac:dyDescent="0.25">
      <c r="A37">
        <v>4</v>
      </c>
      <c r="B37">
        <v>24</v>
      </c>
      <c r="C37" t="str">
        <f t="shared" si="0"/>
        <v>(4,24),</v>
      </c>
    </row>
    <row r="38" spans="1:3" ht="15.75" customHeight="1" x14ac:dyDescent="0.25"/>
    <row r="39" spans="1:3" ht="15.75" customHeight="1" x14ac:dyDescent="0.25"/>
    <row r="40" spans="1:3" ht="15.75" customHeight="1" x14ac:dyDescent="0.25"/>
    <row r="41" spans="1:3" ht="15.75" customHeight="1" x14ac:dyDescent="0.25"/>
    <row r="42" spans="1:3" ht="15.75" customHeight="1" x14ac:dyDescent="0.25"/>
    <row r="43" spans="1:3" ht="15.75" customHeight="1" x14ac:dyDescent="0.25"/>
    <row r="44" spans="1:3" ht="15.75" customHeight="1" x14ac:dyDescent="0.25"/>
    <row r="45" spans="1:3" ht="15.75" customHeight="1" x14ac:dyDescent="0.25"/>
    <row r="46" spans="1:3" ht="15.75" customHeight="1" x14ac:dyDescent="0.25"/>
    <row r="47" spans="1:3" ht="15.75" customHeight="1" x14ac:dyDescent="0.25"/>
    <row r="48" spans="1: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11024" right="0.511811024" top="0.78740157499999996" bottom="0.78740157499999996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99"/>
  <sheetViews>
    <sheetView workbookViewId="0">
      <selection activeCell="E1" sqref="E1"/>
    </sheetView>
  </sheetViews>
  <sheetFormatPr defaultColWidth="14.42578125" defaultRowHeight="15" customHeight="1" x14ac:dyDescent="0.25"/>
  <cols>
    <col min="1" max="2" width="11.7109375" bestFit="1" customWidth="1"/>
    <col min="3" max="3" width="20" bestFit="1" customWidth="1"/>
    <col min="4" max="26" width="8.7109375" customWidth="1"/>
  </cols>
  <sheetData>
    <row r="1" spans="1:5" x14ac:dyDescent="0.25">
      <c r="A1" s="1" t="s">
        <v>801</v>
      </c>
      <c r="B1" t="s">
        <v>802</v>
      </c>
      <c r="C1" t="s">
        <v>264</v>
      </c>
    </row>
    <row r="2" spans="1:5" ht="15" customHeight="1" x14ac:dyDescent="0.25">
      <c r="A2">
        <v>1</v>
      </c>
      <c r="B2">
        <v>21</v>
      </c>
      <c r="C2">
        <v>10</v>
      </c>
      <c r="E2" t="str">
        <f>CONCATENATE("(",A2,",",B2,",",C2,")",",")</f>
        <v>(1,21,10),</v>
      </c>
    </row>
    <row r="3" spans="1:5" ht="15" customHeight="1" x14ac:dyDescent="0.25">
      <c r="A3">
        <v>1</v>
      </c>
      <c r="B3">
        <v>22</v>
      </c>
      <c r="C3">
        <v>15</v>
      </c>
      <c r="E3" t="str">
        <f t="shared" ref="E3:E30" si="0">CONCATENATE("(",A3,",",B3,",",C3,")",",")</f>
        <v>(1,22,15),</v>
      </c>
    </row>
    <row r="4" spans="1:5" ht="15" customHeight="1" x14ac:dyDescent="0.25">
      <c r="A4">
        <v>1</v>
      </c>
      <c r="B4">
        <v>23</v>
      </c>
      <c r="C4">
        <v>20</v>
      </c>
      <c r="E4" t="str">
        <f t="shared" si="0"/>
        <v>(1,23,20),</v>
      </c>
    </row>
    <row r="5" spans="1:5" ht="15" customHeight="1" x14ac:dyDescent="0.25">
      <c r="A5">
        <v>1</v>
      </c>
      <c r="B5">
        <v>24</v>
      </c>
      <c r="C5">
        <v>5</v>
      </c>
      <c r="E5" t="str">
        <f t="shared" si="0"/>
        <v>(1,24,5),</v>
      </c>
    </row>
    <row r="6" spans="1:5" ht="15" customHeight="1" x14ac:dyDescent="0.25">
      <c r="A6">
        <v>1</v>
      </c>
      <c r="B6">
        <v>25</v>
      </c>
      <c r="C6">
        <v>16</v>
      </c>
      <c r="E6" t="str">
        <f t="shared" si="0"/>
        <v>(1,25,16),</v>
      </c>
    </row>
    <row r="7" spans="1:5" ht="15" customHeight="1" x14ac:dyDescent="0.25">
      <c r="A7">
        <v>1</v>
      </c>
      <c r="B7">
        <v>26</v>
      </c>
      <c r="C7">
        <v>80</v>
      </c>
      <c r="E7" t="str">
        <f t="shared" si="0"/>
        <v>(1,26,80),</v>
      </c>
    </row>
    <row r="8" spans="1:5" ht="15" customHeight="1" x14ac:dyDescent="0.25">
      <c r="A8">
        <v>1</v>
      </c>
      <c r="B8">
        <v>27</v>
      </c>
      <c r="C8">
        <v>10</v>
      </c>
      <c r="E8" t="str">
        <f t="shared" si="0"/>
        <v>(1,27,10),</v>
      </c>
    </row>
    <row r="9" spans="1:5" ht="15" customHeight="1" x14ac:dyDescent="0.25">
      <c r="A9">
        <v>1</v>
      </c>
      <c r="B9">
        <v>28</v>
      </c>
      <c r="C9">
        <v>20</v>
      </c>
      <c r="E9" t="str">
        <f t="shared" si="0"/>
        <v>(1,28,20),</v>
      </c>
    </row>
    <row r="10" spans="1:5" ht="15" customHeight="1" x14ac:dyDescent="0.25">
      <c r="A10">
        <v>1</v>
      </c>
      <c r="B10">
        <v>29</v>
      </c>
      <c r="C10">
        <v>35</v>
      </c>
      <c r="E10" t="str">
        <f t="shared" si="0"/>
        <v>(1,29,35),</v>
      </c>
    </row>
    <row r="11" spans="1:5" ht="15" customHeight="1" x14ac:dyDescent="0.25">
      <c r="A11">
        <v>1</v>
      </c>
      <c r="B11">
        <v>30</v>
      </c>
      <c r="C11">
        <v>40</v>
      </c>
      <c r="E11" t="str">
        <f t="shared" si="0"/>
        <v>(1,30,40),</v>
      </c>
    </row>
    <row r="12" spans="1:5" ht="15" customHeight="1" x14ac:dyDescent="0.25">
      <c r="A12">
        <v>2</v>
      </c>
      <c r="B12">
        <v>35</v>
      </c>
      <c r="C12">
        <v>90</v>
      </c>
      <c r="E12" t="str">
        <f t="shared" si="0"/>
        <v>(2,35,90),</v>
      </c>
    </row>
    <row r="13" spans="1:5" ht="15" customHeight="1" x14ac:dyDescent="0.25">
      <c r="A13">
        <v>2</v>
      </c>
      <c r="B13">
        <v>36</v>
      </c>
      <c r="C13">
        <v>100</v>
      </c>
      <c r="E13" t="str">
        <f t="shared" si="0"/>
        <v>(2,36,100),</v>
      </c>
    </row>
    <row r="14" spans="1:5" ht="15" customHeight="1" x14ac:dyDescent="0.25">
      <c r="A14">
        <v>2</v>
      </c>
      <c r="B14">
        <v>37</v>
      </c>
      <c r="C14">
        <v>120</v>
      </c>
      <c r="E14" t="str">
        <f t="shared" si="0"/>
        <v>(2,37,120),</v>
      </c>
    </row>
    <row r="15" spans="1:5" ht="15" customHeight="1" x14ac:dyDescent="0.25">
      <c r="A15">
        <v>2</v>
      </c>
      <c r="B15">
        <v>38</v>
      </c>
      <c r="C15">
        <v>130</v>
      </c>
      <c r="E15" t="str">
        <f t="shared" si="0"/>
        <v>(2,38,130),</v>
      </c>
    </row>
    <row r="16" spans="1:5" ht="15" customHeight="1" x14ac:dyDescent="0.25">
      <c r="A16">
        <v>2</v>
      </c>
      <c r="B16">
        <v>39</v>
      </c>
      <c r="C16">
        <v>200</v>
      </c>
      <c r="E16" t="str">
        <f t="shared" si="0"/>
        <v>(2,39,200),</v>
      </c>
    </row>
    <row r="17" spans="1:5" ht="15" customHeight="1" x14ac:dyDescent="0.25">
      <c r="A17">
        <v>2</v>
      </c>
      <c r="B17">
        <v>40</v>
      </c>
      <c r="C17">
        <v>150</v>
      </c>
      <c r="E17" t="str">
        <f t="shared" si="0"/>
        <v>(2,40,150),</v>
      </c>
    </row>
    <row r="18" spans="1:5" ht="15" customHeight="1" x14ac:dyDescent="0.25">
      <c r="A18">
        <v>2</v>
      </c>
      <c r="B18">
        <v>41</v>
      </c>
      <c r="C18">
        <v>199</v>
      </c>
      <c r="E18" t="str">
        <f t="shared" si="0"/>
        <v>(2,41,199),</v>
      </c>
    </row>
    <row r="19" spans="1:5" ht="15" customHeight="1" x14ac:dyDescent="0.25">
      <c r="A19">
        <v>2</v>
      </c>
      <c r="B19">
        <v>42</v>
      </c>
      <c r="C19">
        <v>154</v>
      </c>
      <c r="E19" t="str">
        <f t="shared" si="0"/>
        <v>(2,42,154),</v>
      </c>
    </row>
    <row r="20" spans="1:5" ht="15" customHeight="1" x14ac:dyDescent="0.25">
      <c r="A20">
        <v>2</v>
      </c>
      <c r="B20">
        <v>43</v>
      </c>
      <c r="C20">
        <v>137</v>
      </c>
      <c r="E20" t="str">
        <f t="shared" si="0"/>
        <v>(2,43,137),</v>
      </c>
    </row>
    <row r="21" spans="1:5" ht="15.75" customHeight="1" x14ac:dyDescent="0.25">
      <c r="A21">
        <v>2</v>
      </c>
      <c r="B21">
        <v>44</v>
      </c>
      <c r="C21">
        <v>183</v>
      </c>
      <c r="E21" t="str">
        <f t="shared" si="0"/>
        <v>(2,44,183),</v>
      </c>
    </row>
    <row r="22" spans="1:5" ht="15.75" customHeight="1" x14ac:dyDescent="0.25">
      <c r="A22">
        <v>3</v>
      </c>
      <c r="B22">
        <v>53</v>
      </c>
      <c r="C22">
        <v>200</v>
      </c>
      <c r="E22" t="str">
        <f t="shared" si="0"/>
        <v>(3,53,200),</v>
      </c>
    </row>
    <row r="23" spans="1:5" ht="15.75" customHeight="1" x14ac:dyDescent="0.25">
      <c r="A23">
        <v>3</v>
      </c>
      <c r="B23">
        <v>54</v>
      </c>
      <c r="C23">
        <v>200</v>
      </c>
      <c r="E23" t="str">
        <f t="shared" si="0"/>
        <v>(3,54,200),</v>
      </c>
    </row>
    <row r="24" spans="1:5" ht="15.75" customHeight="1" x14ac:dyDescent="0.25">
      <c r="A24">
        <v>3</v>
      </c>
      <c r="B24">
        <v>55</v>
      </c>
      <c r="C24">
        <v>200</v>
      </c>
      <c r="E24" t="str">
        <f t="shared" si="0"/>
        <v>(3,55,200),</v>
      </c>
    </row>
    <row r="25" spans="1:5" ht="15.75" customHeight="1" x14ac:dyDescent="0.25">
      <c r="A25">
        <v>3</v>
      </c>
      <c r="B25">
        <v>56</v>
      </c>
      <c r="C25">
        <v>200</v>
      </c>
      <c r="E25" t="str">
        <f t="shared" si="0"/>
        <v>(3,56,200),</v>
      </c>
    </row>
    <row r="26" spans="1:5" ht="15.75" customHeight="1" x14ac:dyDescent="0.25">
      <c r="A26">
        <v>3</v>
      </c>
      <c r="B26">
        <v>57</v>
      </c>
      <c r="C26">
        <v>200</v>
      </c>
      <c r="E26" t="str">
        <f t="shared" si="0"/>
        <v>(3,57,200),</v>
      </c>
    </row>
    <row r="27" spans="1:5" ht="15.75" customHeight="1" x14ac:dyDescent="0.25">
      <c r="A27">
        <v>3</v>
      </c>
      <c r="B27">
        <v>58</v>
      </c>
      <c r="C27">
        <v>200</v>
      </c>
      <c r="E27" t="str">
        <f t="shared" si="0"/>
        <v>(3,58,200),</v>
      </c>
    </row>
    <row r="28" spans="1:5" ht="15.75" customHeight="1" x14ac:dyDescent="0.25">
      <c r="A28">
        <v>3</v>
      </c>
      <c r="B28">
        <v>59</v>
      </c>
      <c r="C28">
        <v>200</v>
      </c>
      <c r="E28" t="str">
        <f t="shared" si="0"/>
        <v>(3,59,200),</v>
      </c>
    </row>
    <row r="29" spans="1:5" ht="15.75" customHeight="1" x14ac:dyDescent="0.25">
      <c r="A29">
        <v>3</v>
      </c>
      <c r="B29">
        <v>60</v>
      </c>
      <c r="C29">
        <v>200</v>
      </c>
      <c r="E29" t="str">
        <f t="shared" si="0"/>
        <v>(3,60,200),</v>
      </c>
    </row>
    <row r="30" spans="1:5" ht="15.75" customHeight="1" x14ac:dyDescent="0.25">
      <c r="A30">
        <v>3</v>
      </c>
      <c r="B30">
        <v>61</v>
      </c>
      <c r="C30">
        <v>200</v>
      </c>
      <c r="E30" t="str">
        <f t="shared" si="0"/>
        <v>(3,61,200),</v>
      </c>
    </row>
    <row r="31" spans="1:5" ht="15.75" customHeight="1" x14ac:dyDescent="0.25">
      <c r="A31">
        <v>3</v>
      </c>
      <c r="B31">
        <v>62</v>
      </c>
      <c r="C31">
        <v>200</v>
      </c>
      <c r="E31" t="str">
        <f>CONCATENATE("(",A31,",",B31,",",C31,")",",")</f>
        <v>(3,62,200),</v>
      </c>
    </row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topLeftCell="A49" workbookViewId="0">
      <selection activeCell="D63" sqref="D63"/>
    </sheetView>
  </sheetViews>
  <sheetFormatPr defaultColWidth="14.42578125" defaultRowHeight="15" customHeight="1" x14ac:dyDescent="0.25"/>
  <cols>
    <col min="1" max="1" width="43" bestFit="1" customWidth="1"/>
    <col min="2" max="2" width="11.5703125" bestFit="1" customWidth="1"/>
    <col min="3" max="3" width="41.7109375" customWidth="1"/>
    <col min="4" max="4" width="14.140625" customWidth="1"/>
    <col min="5" max="5" width="25.140625" customWidth="1"/>
    <col min="6" max="6" width="9.42578125" customWidth="1"/>
    <col min="7" max="7" width="10.85546875" customWidth="1"/>
    <col min="8" max="26" width="8.7109375" customWidth="1"/>
  </cols>
  <sheetData>
    <row r="1" spans="1:9" x14ac:dyDescent="0.25">
      <c r="A1" s="1" t="s">
        <v>206</v>
      </c>
      <c r="B1" s="1" t="s">
        <v>207</v>
      </c>
      <c r="C1" s="1" t="s">
        <v>208</v>
      </c>
      <c r="D1" s="1" t="s">
        <v>209</v>
      </c>
      <c r="E1" s="1" t="s">
        <v>210</v>
      </c>
      <c r="F1" s="1" t="s">
        <v>211</v>
      </c>
      <c r="G1" s="1" t="s">
        <v>212</v>
      </c>
    </row>
    <row r="2" spans="1:9" ht="15" customHeight="1" x14ac:dyDescent="0.25">
      <c r="A2" s="4" t="s">
        <v>326</v>
      </c>
      <c r="B2" s="5" t="s">
        <v>323</v>
      </c>
      <c r="C2" s="4" t="s">
        <v>324</v>
      </c>
      <c r="D2" s="6" t="s">
        <v>693</v>
      </c>
      <c r="E2" s="4" t="s">
        <v>325</v>
      </c>
      <c r="F2" s="6" t="s">
        <v>694</v>
      </c>
      <c r="G2" s="4" t="s">
        <v>17</v>
      </c>
      <c r="I2" t="str">
        <f>CONCATENATE("(","'",A2,"'",",'",B2,"'",",'",C2,"'",",'",D2,"'",",'",E2,"'",",'",F2,"'",",'",G2,"'",")",",")</f>
        <v>('Fone De Ouvido Sem Fio Bluetooth','Audio e Video','Fone Ouvido A6S Bluetooth Preto ABS + Case. Os Fones A6S têm um estilo único que se inspira na simplicidade','49.9','Sim','4.3','null'),</v>
      </c>
    </row>
    <row r="3" spans="1:9" ht="15" customHeight="1" x14ac:dyDescent="0.25">
      <c r="A3" s="4" t="s">
        <v>327</v>
      </c>
      <c r="B3" s="5" t="s">
        <v>323</v>
      </c>
      <c r="C3" s="4" t="s">
        <v>328</v>
      </c>
      <c r="D3" s="6" t="s">
        <v>695</v>
      </c>
      <c r="E3" s="4" t="s">
        <v>325</v>
      </c>
      <c r="F3" s="6">
        <v>4</v>
      </c>
      <c r="G3" s="4" t="s">
        <v>17</v>
      </c>
      <c r="I3" t="str">
        <f t="shared" ref="I3:I64" si="0">CONCATENATE("(","'",A3,"'",",'",B3,"'",",'",C3,"'",",'",D3,"'",",'",E3,"'",",'",F3,"'",",'",G3,"'",")",",")</f>
        <v>('Fone de Ouvido Sem Fio WAAW by Alok Sense','Audio e Video','Fone de Ouvido Sem Fio WAAW by Alok Sense 200HB, Bluetooth, Microfone Integrado','303.9','Sim','4','null'),</v>
      </c>
    </row>
    <row r="4" spans="1:9" ht="15" customHeight="1" x14ac:dyDescent="0.25">
      <c r="A4" s="4" t="s">
        <v>330</v>
      </c>
      <c r="B4" s="5" t="s">
        <v>323</v>
      </c>
      <c r="C4" s="4" t="s">
        <v>329</v>
      </c>
      <c r="D4" s="6">
        <v>61</v>
      </c>
      <c r="E4" s="4" t="s">
        <v>325</v>
      </c>
      <c r="F4" s="6">
        <v>4</v>
      </c>
      <c r="G4" s="4" t="s">
        <v>17</v>
      </c>
      <c r="I4" t="str">
        <f t="shared" si="0"/>
        <v>('Fone De Ouvido Rosa Gatinho','Audio e Video','Fone De Ouvido Rosa Azul Roxo Preto Gatinho Bluetooth Led Orelha Gato Dobrável sem Fio - caixa som banheiro','61','Sim','4','null'),</v>
      </c>
    </row>
    <row r="5" spans="1:9" ht="15" customHeight="1" x14ac:dyDescent="0.25">
      <c r="A5" s="4" t="s">
        <v>332</v>
      </c>
      <c r="B5" s="5" t="s">
        <v>331</v>
      </c>
      <c r="C5" s="4" t="s">
        <v>333</v>
      </c>
      <c r="D5" s="6" t="s">
        <v>696</v>
      </c>
      <c r="E5" s="4" t="s">
        <v>337</v>
      </c>
      <c r="F5" s="6" t="s">
        <v>697</v>
      </c>
      <c r="G5" s="4" t="s">
        <v>334</v>
      </c>
      <c r="I5" t="str">
        <f t="shared" si="0"/>
        <v>('Pneu Aro 13” Goodyear','Automotivo','Pneu Aro 13” Goodyear 175/70R13 82T - Direction Touring','332.91','Não','4.9','13"'),</v>
      </c>
    </row>
    <row r="6" spans="1:9" ht="15" customHeight="1" x14ac:dyDescent="0.25">
      <c r="A6" s="4" t="s">
        <v>335</v>
      </c>
      <c r="B6" s="5" t="s">
        <v>331</v>
      </c>
      <c r="C6" s="4" t="s">
        <v>336</v>
      </c>
      <c r="D6" s="6" t="s">
        <v>698</v>
      </c>
      <c r="E6" s="4" t="s">
        <v>325</v>
      </c>
      <c r="F6" s="6" t="s">
        <v>699</v>
      </c>
      <c r="G6" s="4" t="s">
        <v>17</v>
      </c>
      <c r="I6" t="str">
        <f t="shared" si="0"/>
        <v>('Som Automotivo Pioneer MP3','Automotivo','Som Automotivo Pioneer MP3 Player Rádio AM/FM - Bluetooth USB Auxiliar MVH-S218BT','419.99','Sim','4.7','null'),</v>
      </c>
    </row>
    <row r="7" spans="1:9" ht="15" customHeight="1" x14ac:dyDescent="0.25">
      <c r="A7" s="4" t="s">
        <v>338</v>
      </c>
      <c r="B7" s="5" t="s">
        <v>331</v>
      </c>
      <c r="C7" s="4" t="s">
        <v>339</v>
      </c>
      <c r="D7" s="6" t="s">
        <v>700</v>
      </c>
      <c r="E7" s="4" t="s">
        <v>325</v>
      </c>
      <c r="F7" s="6">
        <v>5</v>
      </c>
      <c r="G7" s="4" t="s">
        <v>17</v>
      </c>
      <c r="I7" t="str">
        <f t="shared" si="0"/>
        <v>('Capacete Moto Integral Fechado','Automotivo','Capacete Moto Integral Fechado Masculino e Feminino Pro Tork R8 Com Viseira Fumê 56 58 60 Com Nota F','112.41','Sim','5','null'),</v>
      </c>
    </row>
    <row r="8" spans="1:9" ht="15" customHeight="1" x14ac:dyDescent="0.25">
      <c r="A8" s="4" t="s">
        <v>341</v>
      </c>
      <c r="B8" s="5" t="s">
        <v>340</v>
      </c>
      <c r="C8" s="4" t="s">
        <v>342</v>
      </c>
      <c r="D8" s="6" t="s">
        <v>701</v>
      </c>
      <c r="E8" s="4" t="s">
        <v>325</v>
      </c>
      <c r="F8" s="6" t="s">
        <v>702</v>
      </c>
      <c r="G8" s="4" t="s">
        <v>17</v>
      </c>
      <c r="I8" t="str">
        <f t="shared" si="0"/>
        <v>('Cadeirinha para Auto Go Safe','Bebês','Cadeirinha para Auto Go Safe Alessa Nero - 9 a 36kg','313.41','Sim','4.6','null'),</v>
      </c>
    </row>
    <row r="9" spans="1:9" ht="15" customHeight="1" x14ac:dyDescent="0.25">
      <c r="A9" s="4" t="s">
        <v>343</v>
      </c>
      <c r="B9" s="5" t="s">
        <v>340</v>
      </c>
      <c r="C9" s="4" t="s">
        <v>344</v>
      </c>
      <c r="D9" s="6" t="s">
        <v>703</v>
      </c>
      <c r="E9" s="4" t="s">
        <v>337</v>
      </c>
      <c r="F9" s="6" t="s">
        <v>694</v>
      </c>
      <c r="G9" s="4" t="s">
        <v>17</v>
      </c>
      <c r="I9" t="str">
        <f t="shared" si="0"/>
        <v>('Andador Infantil Sonoro','Bebês','Andador Infantil Sonoro até 12 Kg Styll Baby Softway Laranja','152.15','Não','4.3','null'),</v>
      </c>
    </row>
    <row r="10" spans="1:9" ht="15" customHeight="1" x14ac:dyDescent="0.25">
      <c r="A10" s="4" t="s">
        <v>345</v>
      </c>
      <c r="B10" s="5" t="s">
        <v>340</v>
      </c>
      <c r="C10" s="4" t="s">
        <v>346</v>
      </c>
      <c r="D10" s="6" t="s">
        <v>704</v>
      </c>
      <c r="E10" s="4" t="s">
        <v>337</v>
      </c>
      <c r="F10" s="6" t="s">
        <v>699</v>
      </c>
      <c r="G10" s="4" t="s">
        <v>17</v>
      </c>
      <c r="I10" t="str">
        <f t="shared" si="0"/>
        <v>('Kit Bolsa Bebê','Bebês','Kit Bolsa Bebê Mala Mochila Saída Maternidade Menino Menina - Bambinelli','134.91','Não','4.7','null'),</v>
      </c>
    </row>
    <row r="11" spans="1:9" ht="15" customHeight="1" x14ac:dyDescent="0.25">
      <c r="A11" s="4" t="s">
        <v>365</v>
      </c>
      <c r="B11" s="5" t="s">
        <v>347</v>
      </c>
      <c r="C11" s="4" t="s">
        <v>366</v>
      </c>
      <c r="D11" s="6" t="s">
        <v>705</v>
      </c>
      <c r="E11" s="4" t="s">
        <v>325</v>
      </c>
      <c r="F11" s="6" t="s">
        <v>706</v>
      </c>
      <c r="G11" s="4" t="s">
        <v>17</v>
      </c>
      <c r="I11" t="str">
        <f t="shared" si="0"/>
        <v>('Escova Secadora Mondial','Beleza e Perfumaria','Escova Secadora Mondial Cerâmica 1200W - com Íons 3 Velocidades Golden Rose ES-02','147.24','Sim','4.8','null'),</v>
      </c>
    </row>
    <row r="12" spans="1:9" ht="15" customHeight="1" x14ac:dyDescent="0.25">
      <c r="A12" s="4" t="s">
        <v>367</v>
      </c>
      <c r="B12" s="5" t="s">
        <v>347</v>
      </c>
      <c r="C12" s="4" t="s">
        <v>368</v>
      </c>
      <c r="D12" s="6" t="s">
        <v>707</v>
      </c>
      <c r="E12" s="4" t="s">
        <v>325</v>
      </c>
      <c r="F12" s="6" t="s">
        <v>708</v>
      </c>
      <c r="G12" s="4" t="s">
        <v>17</v>
      </c>
      <c r="I12" t="str">
        <f t="shared" si="0"/>
        <v>('Maquina De Acabamento Trimmer','Beleza e Perfumaria','Maquina De Acabamento Trimmer Para Cabelo E Barba Bivolt Hairstar KM 203 - HAIR CLIPPER','67.99','Sim','3.9','null'),</v>
      </c>
    </row>
    <row r="13" spans="1:9" ht="15" customHeight="1" x14ac:dyDescent="0.25">
      <c r="A13" s="4" t="s">
        <v>369</v>
      </c>
      <c r="B13" s="5" t="s">
        <v>347</v>
      </c>
      <c r="C13" s="4" t="s">
        <v>370</v>
      </c>
      <c r="D13" s="6">
        <v>99</v>
      </c>
      <c r="E13" s="4" t="s">
        <v>337</v>
      </c>
      <c r="F13" s="6" t="s">
        <v>706</v>
      </c>
      <c r="G13" s="4" t="s">
        <v>17</v>
      </c>
      <c r="I13" t="str">
        <f t="shared" si="0"/>
        <v>('Hidratante Facial Vichy','Beleza e Perfumaria','Hidratante Facial Vichy - Minéral 89','99','Não','4.8','null'),</v>
      </c>
    </row>
    <row r="14" spans="1:9" ht="15" customHeight="1" x14ac:dyDescent="0.25">
      <c r="A14" s="4" t="s">
        <v>371</v>
      </c>
      <c r="B14" s="5" t="s">
        <v>348</v>
      </c>
      <c r="C14" s="4" t="s">
        <v>372</v>
      </c>
      <c r="D14" s="6" t="s">
        <v>709</v>
      </c>
      <c r="E14" s="4" t="s">
        <v>325</v>
      </c>
      <c r="F14" s="6">
        <v>4</v>
      </c>
      <c r="G14" s="4" t="s">
        <v>17</v>
      </c>
      <c r="I14" t="str">
        <f t="shared" si="0"/>
        <v>('Cozinha Infantil Fogão','Brinquedos','Cozinha Infantil Fogão Brinquedo Completa Pia Sai Água Interativa Grande - Pais&amp;Filhos','116.94','Sim','4','null'),</v>
      </c>
    </row>
    <row r="15" spans="1:9" ht="15" customHeight="1" x14ac:dyDescent="0.25">
      <c r="A15" s="4" t="s">
        <v>373</v>
      </c>
      <c r="B15" s="5" t="s">
        <v>348</v>
      </c>
      <c r="C15" s="4" t="s">
        <v>374</v>
      </c>
      <c r="D15" s="6">
        <v>699</v>
      </c>
      <c r="E15" s="4" t="s">
        <v>325</v>
      </c>
      <c r="F15" s="6" t="s">
        <v>699</v>
      </c>
      <c r="G15" s="4" t="s">
        <v>17</v>
      </c>
      <c r="I15" t="str">
        <f t="shared" si="0"/>
        <v>('Moto Elétrica Infantil','Brinquedos','Moto Elétrica Infantil Ban 2 Marchas 6V - Bandeirante','699','Sim','4.7','null'),</v>
      </c>
    </row>
    <row r="16" spans="1:9" ht="15" customHeight="1" x14ac:dyDescent="0.25">
      <c r="A16" s="4" t="s">
        <v>375</v>
      </c>
      <c r="B16" s="5" t="s">
        <v>348</v>
      </c>
      <c r="C16" s="4" t="s">
        <v>376</v>
      </c>
      <c r="D16" s="6" t="s">
        <v>710</v>
      </c>
      <c r="E16" s="4" t="s">
        <v>325</v>
      </c>
      <c r="F16" s="6" t="s">
        <v>706</v>
      </c>
      <c r="G16" s="4" t="s">
        <v>17</v>
      </c>
      <c r="I16" t="str">
        <f t="shared" si="0"/>
        <v>('Boneca Bebê Reborn','Brinquedos','Boneca Bebê Reborn Gatinha De 55cm 100% Silicone Brastoy','273.54','Sim','4.8','null'),</v>
      </c>
    </row>
    <row r="17" spans="1:9" ht="15" customHeight="1" x14ac:dyDescent="0.25">
      <c r="A17" s="4" t="s">
        <v>377</v>
      </c>
      <c r="B17" s="5" t="s">
        <v>349</v>
      </c>
      <c r="C17" s="4" t="s">
        <v>378</v>
      </c>
      <c r="D17" s="6" t="s">
        <v>711</v>
      </c>
      <c r="E17" s="4" t="s">
        <v>337</v>
      </c>
      <c r="F17" s="6" t="s">
        <v>712</v>
      </c>
      <c r="G17" s="4" t="s">
        <v>17</v>
      </c>
      <c r="I17" t="str">
        <f t="shared" si="0"/>
        <v>('Cortina Roma Para Sala','Cama, Mesa e Banho','Cortina Roma Para Sala e Quarto 4,00 x 2,50 Admirare','109.16','Não','4.2','null'),</v>
      </c>
    </row>
    <row r="18" spans="1:9" ht="15" customHeight="1" x14ac:dyDescent="0.25">
      <c r="A18" s="4" t="s">
        <v>379</v>
      </c>
      <c r="B18" s="5" t="s">
        <v>349</v>
      </c>
      <c r="C18" s="4" t="s">
        <v>380</v>
      </c>
      <c r="D18" s="6" t="s">
        <v>713</v>
      </c>
      <c r="E18" s="4" t="s">
        <v>337</v>
      </c>
      <c r="F18" s="6" t="s">
        <v>712</v>
      </c>
      <c r="G18" s="4" t="s">
        <v>17</v>
      </c>
      <c r="I18" t="str">
        <f t="shared" si="0"/>
        <v>('Kit Com 04 Toalhas De Banho Gigante','Cama, Mesa e Banho','Kit Com 04 Toalhas De Banho Gigante / Banhão Quasar - Verde/Rosa/Cinza/Azul - 75x150cm - Lmpeter','125.09','Não','4.2','null'),</v>
      </c>
    </row>
    <row r="19" spans="1:9" ht="15" customHeight="1" x14ac:dyDescent="0.25">
      <c r="A19" s="4" t="s">
        <v>381</v>
      </c>
      <c r="B19" s="5" t="s">
        <v>349</v>
      </c>
      <c r="C19" s="4" t="s">
        <v>382</v>
      </c>
      <c r="D19" s="6" t="s">
        <v>714</v>
      </c>
      <c r="E19" s="4" t="s">
        <v>337</v>
      </c>
      <c r="F19" s="6" t="s">
        <v>715</v>
      </c>
      <c r="G19" s="4" t="s">
        <v>17</v>
      </c>
      <c r="I19" t="str">
        <f t="shared" si="0"/>
        <v>('Tapete Saturs Shaggy Pelo Alto','Cama, Mesa e Banho','Tapete Saturs Shaggy Pelo Alto Mesclado Cinza - 50 x 100 cm Tapete para Sala e Quarto - Tapetes Saturs','43.55','Não','3.1','null'),</v>
      </c>
    </row>
    <row r="20" spans="1:9" ht="15" customHeight="1" x14ac:dyDescent="0.25">
      <c r="A20" s="4" t="s">
        <v>383</v>
      </c>
      <c r="B20" s="5" t="s">
        <v>350</v>
      </c>
      <c r="C20" s="4" t="s">
        <v>384</v>
      </c>
      <c r="D20" s="4" t="s">
        <v>716</v>
      </c>
      <c r="E20" s="4" t="s">
        <v>325</v>
      </c>
      <c r="F20" s="4" t="s">
        <v>702</v>
      </c>
      <c r="G20" s="4" t="s">
        <v>17</v>
      </c>
      <c r="I20" t="str">
        <f t="shared" si="0"/>
        <v>('Churrasqueira Elétrica Mondial','Casa e Contrução','Churrasqueira Elétrica Mondial 1800W - Grand Steak &amp; Grill','139.00','Sim','4.6','null'),</v>
      </c>
    </row>
    <row r="21" spans="1:9" ht="15.75" customHeight="1" x14ac:dyDescent="0.25">
      <c r="A21" s="4" t="s">
        <v>385</v>
      </c>
      <c r="B21" s="5" t="s">
        <v>350</v>
      </c>
      <c r="C21" s="4" t="s">
        <v>386</v>
      </c>
      <c r="D21" s="4" t="s">
        <v>717</v>
      </c>
      <c r="E21" s="4" t="s">
        <v>325</v>
      </c>
      <c r="F21" s="4" t="s">
        <v>699</v>
      </c>
      <c r="G21" s="4" t="s">
        <v>17</v>
      </c>
      <c r="I21" t="str">
        <f t="shared" si="0"/>
        <v>('Lavadora de Alta Pressão Electrolux','Casa e Contrução','Lavadora de Alta Pressão Electrolux Powerwash Eco - EWS30 1800 Libras 1450W Mangueira 3m','479.90','Sim','4.7','null'),</v>
      </c>
    </row>
    <row r="22" spans="1:9" ht="15.75" customHeight="1" x14ac:dyDescent="0.25">
      <c r="A22" s="4" t="s">
        <v>387</v>
      </c>
      <c r="B22" s="5" t="s">
        <v>350</v>
      </c>
      <c r="C22" s="4" t="s">
        <v>388</v>
      </c>
      <c r="D22" s="4" t="s">
        <v>718</v>
      </c>
      <c r="E22" s="4" t="s">
        <v>325</v>
      </c>
      <c r="F22" s="4" t="s">
        <v>699</v>
      </c>
      <c r="G22" s="4" t="s">
        <v>17</v>
      </c>
      <c r="I22" t="str">
        <f t="shared" si="0"/>
        <v>('Torneira para Cozinha Gourmet Dupla de Mesa','Casa e Contrução','Torneira para Cozinha Gourmet Dupla de Mesa - com Monocomando Cromada Nell AM-2679','399.99','Sim','4.7','null'),</v>
      </c>
    </row>
    <row r="23" spans="1:9" ht="15.75" customHeight="1" x14ac:dyDescent="0.25">
      <c r="A23" s="6" t="s">
        <v>389</v>
      </c>
      <c r="B23" s="5" t="s">
        <v>351</v>
      </c>
      <c r="C23" s="6" t="s">
        <v>390</v>
      </c>
      <c r="D23" s="6" t="s">
        <v>719</v>
      </c>
      <c r="E23" s="6" t="s">
        <v>325</v>
      </c>
      <c r="F23" s="6" t="s">
        <v>706</v>
      </c>
      <c r="G23" s="6" t="s">
        <v>17</v>
      </c>
      <c r="I23" t="str">
        <f t="shared" si="0"/>
        <v>('Samsung Galaxy A13','Celular e Smartphone','Smartphone Samsung Galaxy A13 128GB Azul 4G - Octa-Core 4GB RAM 6,6” Câm Quádrupla + Selfie 8MP','1214.10','Sim','4.8','null'),</v>
      </c>
    </row>
    <row r="24" spans="1:9" ht="15.75" customHeight="1" x14ac:dyDescent="0.25">
      <c r="A24" s="6" t="s">
        <v>391</v>
      </c>
      <c r="B24" s="5" t="s">
        <v>351</v>
      </c>
      <c r="C24" s="6" t="s">
        <v>392</v>
      </c>
      <c r="D24" s="6" t="s">
        <v>720</v>
      </c>
      <c r="E24" s="6" t="s">
        <v>325</v>
      </c>
      <c r="F24" s="6" t="s">
        <v>697</v>
      </c>
      <c r="G24" s="6" t="s">
        <v>17</v>
      </c>
      <c r="I24" t="str">
        <f t="shared" si="0"/>
        <v>('iPhone 11','Celular e Smartphone','iPhone 11 Apple 64GB Branco 6,1” 12MP iOS','3254.07','Sim','4.9','null'),</v>
      </c>
    </row>
    <row r="25" spans="1:9" ht="15.75" customHeight="1" x14ac:dyDescent="0.25">
      <c r="A25" s="6" t="s">
        <v>393</v>
      </c>
      <c r="B25" s="5" t="s">
        <v>351</v>
      </c>
      <c r="C25" s="6" t="s">
        <v>394</v>
      </c>
      <c r="D25" s="6" t="s">
        <v>721</v>
      </c>
      <c r="E25" s="6" t="s">
        <v>325</v>
      </c>
      <c r="F25" s="6" t="s">
        <v>706</v>
      </c>
      <c r="G25" s="6" t="s">
        <v>17</v>
      </c>
      <c r="I25" t="str">
        <f t="shared" si="0"/>
        <v>('Motorola Moto g31','Celular e Smartphone','Motorola Moto g31 128GB Azul 4G - Octa-Core 4GB RAM 6,4” Câm. Tripla + Selfie 13MP','1151.10','Sim','4.8','null'),</v>
      </c>
    </row>
    <row r="26" spans="1:9" ht="15.75" customHeight="1" x14ac:dyDescent="0.25">
      <c r="A26" s="6" t="s">
        <v>395</v>
      </c>
      <c r="B26" s="5" t="s">
        <v>352</v>
      </c>
      <c r="C26" s="6" t="s">
        <v>396</v>
      </c>
      <c r="D26" s="6" t="s">
        <v>722</v>
      </c>
      <c r="E26" s="6" t="s">
        <v>337</v>
      </c>
      <c r="F26" s="6" t="s">
        <v>699</v>
      </c>
      <c r="G26" s="6" t="s">
        <v>17</v>
      </c>
      <c r="I26" t="str">
        <f t="shared" si="0"/>
        <v>('Espelho Redondo Decorativo','Decoração','Espelho Redondo Decorativo Suspenso Com Alça 50cm + Suporte Marrom Alça Caramelo - ORNATO','109.25','Não','4.7','null'),</v>
      </c>
    </row>
    <row r="27" spans="1:9" ht="15.75" customHeight="1" x14ac:dyDescent="0.25">
      <c r="A27" s="6" t="s">
        <v>397</v>
      </c>
      <c r="B27" s="5" t="s">
        <v>352</v>
      </c>
      <c r="C27" s="6" t="s">
        <v>398</v>
      </c>
      <c r="D27" s="6" t="s">
        <v>723</v>
      </c>
      <c r="E27" s="6" t="s">
        <v>337</v>
      </c>
      <c r="F27" s="6" t="s">
        <v>724</v>
      </c>
      <c r="G27" s="6" t="s">
        <v>17</v>
      </c>
      <c r="I27" t="str">
        <f t="shared" si="0"/>
        <v>('Nicho Prateleira 2 Peças','Decoração','Nicho Prateleira 2 Peças para Decoração Banheiro Mdf Branco - Decorarte','44.00','Não','5.0','null'),</v>
      </c>
    </row>
    <row r="28" spans="1:9" ht="15.75" customHeight="1" x14ac:dyDescent="0.25">
      <c r="A28" s="6" t="s">
        <v>399</v>
      </c>
      <c r="B28" s="5" t="s">
        <v>352</v>
      </c>
      <c r="C28" s="6" t="s">
        <v>400</v>
      </c>
      <c r="D28" s="6" t="s">
        <v>725</v>
      </c>
      <c r="E28" s="6" t="s">
        <v>337</v>
      </c>
      <c r="F28" s="6" t="s">
        <v>726</v>
      </c>
      <c r="G28" s="6" t="s">
        <v>17</v>
      </c>
      <c r="I28" t="str">
        <f t="shared" si="0"/>
        <v>('Quadros Decorativos Sala Orquidea','Decoração','Quadros Decorativos Sala Orquidea Lírio Branca Amarela Top - AQUIQTEM','47.69','Não','3.3','null'),</v>
      </c>
    </row>
    <row r="29" spans="1:9" ht="15.75" customHeight="1" x14ac:dyDescent="0.25">
      <c r="A29" s="6" t="s">
        <v>401</v>
      </c>
      <c r="B29" s="5" t="s">
        <v>353</v>
      </c>
      <c r="C29" s="6" t="s">
        <v>402</v>
      </c>
      <c r="D29" s="6" t="s">
        <v>727</v>
      </c>
      <c r="E29" s="6" t="s">
        <v>325</v>
      </c>
      <c r="F29" s="6" t="s">
        <v>706</v>
      </c>
      <c r="G29" s="6" t="s">
        <v>17</v>
      </c>
      <c r="I29" t="str">
        <f t="shared" si="0"/>
        <v>('Geladeira/Refrigerador Brastemp','Eletrodomésticos','Geladeira/Refrigerador Brastemp Frost Free Duplex - Branca 375L BRM44 HBANA','2849.05','Sim','4.8','null'),</v>
      </c>
    </row>
    <row r="30" spans="1:9" ht="15.75" customHeight="1" x14ac:dyDescent="0.25">
      <c r="A30" s="6" t="s">
        <v>403</v>
      </c>
      <c r="B30" s="5" t="s">
        <v>353</v>
      </c>
      <c r="C30" s="6" t="s">
        <v>404</v>
      </c>
      <c r="D30" s="6" t="s">
        <v>728</v>
      </c>
      <c r="E30" s="6" t="s">
        <v>325</v>
      </c>
      <c r="F30" s="6" t="s">
        <v>706</v>
      </c>
      <c r="G30" s="6" t="s">
        <v>17</v>
      </c>
      <c r="I30" t="str">
        <f t="shared" si="0"/>
        <v>('Lavadora de Roupas Electrolux','Eletrodomésticos','Lavadora de Roupas Electrolux LAC12 - 12Kg Cesto Inox 12 Programas de Lavagem','2059.00','Sim','4.8','null'),</v>
      </c>
    </row>
    <row r="31" spans="1:9" ht="15.75" customHeight="1" x14ac:dyDescent="0.25">
      <c r="A31" s="6" t="s">
        <v>407</v>
      </c>
      <c r="B31" s="5" t="s">
        <v>353</v>
      </c>
      <c r="C31" s="6" t="s">
        <v>405</v>
      </c>
      <c r="D31" s="6" t="s">
        <v>729</v>
      </c>
      <c r="E31" s="6" t="s">
        <v>325</v>
      </c>
      <c r="F31" s="6" t="s">
        <v>702</v>
      </c>
      <c r="G31" s="6" t="s">
        <v>17</v>
      </c>
      <c r="I31" t="str">
        <f t="shared" si="0"/>
        <v>('Fogão de Piso 4 Bocas','Eletrodomésticos','FogAo de Piso 4 Bocas Esmaltec Bali Acendimento Manual 0104002103','479.00','Sim','4.6','null'),</v>
      </c>
    </row>
    <row r="32" spans="1:9" ht="15.75" customHeight="1" x14ac:dyDescent="0.25">
      <c r="A32" s="6" t="s">
        <v>406</v>
      </c>
      <c r="B32" s="5" t="s">
        <v>354</v>
      </c>
      <c r="C32" s="6" t="s">
        <v>408</v>
      </c>
      <c r="D32" s="6" t="s">
        <v>730</v>
      </c>
      <c r="E32" s="6" t="s">
        <v>325</v>
      </c>
      <c r="F32" s="6" t="s">
        <v>699</v>
      </c>
      <c r="G32" s="6" t="s">
        <v>17</v>
      </c>
      <c r="I32" t="str">
        <f t="shared" si="0"/>
        <v>('Tênis Branco Feminino','Esporte e Lazer','Tênis Branco Feminino Vili Esportivo','86.39','Sim','4.7','null'),</v>
      </c>
    </row>
    <row r="33" spans="1:9" ht="15.75" customHeight="1" x14ac:dyDescent="0.25">
      <c r="A33" s="6" t="s">
        <v>409</v>
      </c>
      <c r="B33" s="5" t="s">
        <v>354</v>
      </c>
      <c r="C33" s="6" t="s">
        <v>410</v>
      </c>
      <c r="D33" s="6" t="s">
        <v>731</v>
      </c>
      <c r="E33" s="6" t="s">
        <v>325</v>
      </c>
      <c r="F33" s="6" t="s">
        <v>702</v>
      </c>
      <c r="G33" s="6" t="s">
        <v>17</v>
      </c>
      <c r="I33" t="str">
        <f t="shared" si="0"/>
        <v>('Bicicleta aro 29','Esporte e Lazer','Bicicleta aro 29 alfameq atx freio a disco 24 marchas','1149.00','Sim','4.6','null'),</v>
      </c>
    </row>
    <row r="34" spans="1:9" ht="15.75" customHeight="1" x14ac:dyDescent="0.25">
      <c r="A34" s="6" t="s">
        <v>411</v>
      </c>
      <c r="B34" s="5" t="s">
        <v>354</v>
      </c>
      <c r="C34" s="6" t="s">
        <v>412</v>
      </c>
      <c r="D34" s="6" t="s">
        <v>732</v>
      </c>
      <c r="E34" s="6" t="s">
        <v>337</v>
      </c>
      <c r="F34" s="6" t="s">
        <v>697</v>
      </c>
      <c r="G34" s="6" t="s">
        <v>17</v>
      </c>
      <c r="I34" t="str">
        <f t="shared" si="0"/>
        <v>('Bermuda Adidas','Esporte e Lazer','Bermuda Adidas 3S Masculina','57.69','Não','4.9','null'),</v>
      </c>
    </row>
    <row r="35" spans="1:9" ht="15.75" customHeight="1" x14ac:dyDescent="0.25">
      <c r="A35" s="6" t="s">
        <v>413</v>
      </c>
      <c r="B35" s="5" t="s">
        <v>355</v>
      </c>
      <c r="C35" s="6" t="s">
        <v>414</v>
      </c>
      <c r="D35" s="6" t="s">
        <v>733</v>
      </c>
      <c r="E35" s="6" t="s">
        <v>337</v>
      </c>
      <c r="F35" s="6" t="s">
        <v>699</v>
      </c>
      <c r="G35" s="6" t="s">
        <v>17</v>
      </c>
      <c r="I35" t="str">
        <f t="shared" si="0"/>
        <v>('Kit Ferramentas Sparta','Ferramentas','Kit Ferramentas Sparta 129 Peças 13564 - com Maleta','113.91','Não','4.7','null'),</v>
      </c>
    </row>
    <row r="36" spans="1:9" ht="15.75" customHeight="1" x14ac:dyDescent="0.25">
      <c r="A36" s="6" t="s">
        <v>415</v>
      </c>
      <c r="B36" s="5" t="s">
        <v>355</v>
      </c>
      <c r="C36" s="6" t="s">
        <v>416</v>
      </c>
      <c r="D36" s="6" t="s">
        <v>734</v>
      </c>
      <c r="E36" s="6" t="s">
        <v>337</v>
      </c>
      <c r="F36" s="6" t="s">
        <v>694</v>
      </c>
      <c r="G36" s="6" t="s">
        <v>17</v>
      </c>
      <c r="I36" t="str">
        <f t="shared" si="0"/>
        <v>('Jogo De Ferramentas Manuais','Ferramentas','Jogo De Ferramentas Manuais 189 Peças Fasterr FST007 Profissional','167.31','Não','4.3','null'),</v>
      </c>
    </row>
    <row r="37" spans="1:9" ht="15.75" customHeight="1" x14ac:dyDescent="0.25">
      <c r="A37" s="6" t="s">
        <v>417</v>
      </c>
      <c r="B37" s="5" t="s">
        <v>355</v>
      </c>
      <c r="C37" s="6" t="s">
        <v>418</v>
      </c>
      <c r="D37" s="6" t="s">
        <v>735</v>
      </c>
      <c r="E37" s="6" t="s">
        <v>325</v>
      </c>
      <c r="F37" s="6" t="s">
        <v>697</v>
      </c>
      <c r="G37" s="6" t="s">
        <v>17</v>
      </c>
      <c r="I37" t="str">
        <f t="shared" si="0"/>
        <v>('Esmerilhadeira 5''','Ferramentas','Esmerilhadeira 5'' 900w Gws 9-125s 220v Controle Velocidade Bosch','538.23','Sim','4.9','null'),</v>
      </c>
    </row>
    <row r="38" spans="1:9" ht="15.75" customHeight="1" x14ac:dyDescent="0.25">
      <c r="A38" s="6" t="s">
        <v>419</v>
      </c>
      <c r="B38" s="5" t="s">
        <v>356</v>
      </c>
      <c r="C38" s="6" t="s">
        <v>420</v>
      </c>
      <c r="D38" s="6" t="s">
        <v>736</v>
      </c>
      <c r="E38" s="6" t="s">
        <v>325</v>
      </c>
      <c r="F38" s="6" t="s">
        <v>706</v>
      </c>
      <c r="G38" s="6" t="s">
        <v>17</v>
      </c>
      <c r="I38" t="str">
        <f t="shared" si="0"/>
        <v>('PlayStation 5','Games','PlayStation 5 825GB 1 Controle Branco Sony - com Horizon Forbidden West','4654.90','Sim','4.8','null'),</v>
      </c>
    </row>
    <row r="39" spans="1:9" ht="15.75" customHeight="1" x14ac:dyDescent="0.25">
      <c r="A39" s="6" t="s">
        <v>421</v>
      </c>
      <c r="B39" s="5" t="s">
        <v>356</v>
      </c>
      <c r="C39" s="6" t="s">
        <v>422</v>
      </c>
      <c r="D39" s="6" t="s">
        <v>737</v>
      </c>
      <c r="E39" s="6" t="s">
        <v>325</v>
      </c>
      <c r="F39" s="6" t="s">
        <v>697</v>
      </c>
      <c r="G39" s="6" t="s">
        <v>17</v>
      </c>
      <c r="I39" t="str">
        <f t="shared" si="0"/>
        <v>('Nintendo Switch','Games','Nintendo Switch OLED 64GB Branco 2 Controles - Joy-Con 7.0”','2564.05','Sim','4.9','null'),</v>
      </c>
    </row>
    <row r="40" spans="1:9" ht="15.75" customHeight="1" x14ac:dyDescent="0.25">
      <c r="A40" s="6" t="s">
        <v>423</v>
      </c>
      <c r="B40" s="5" t="s">
        <v>356</v>
      </c>
      <c r="C40" s="6" t="s">
        <v>424</v>
      </c>
      <c r="D40" s="6" t="s">
        <v>738</v>
      </c>
      <c r="E40" s="6" t="s">
        <v>325</v>
      </c>
      <c r="F40" s="6" t="s">
        <v>724</v>
      </c>
      <c r="G40" s="6" t="s">
        <v>17</v>
      </c>
      <c r="I40" t="str">
        <f t="shared" si="0"/>
        <v>('Xbox Series X','Games','Xbox Series X 2020 Nova Geração 1TB SSD - 1 Controle Preto Microsoft','4084.91','Sim','5.0','null'),</v>
      </c>
    </row>
    <row r="41" spans="1:9" ht="15.75" customHeight="1" x14ac:dyDescent="0.25">
      <c r="A41" s="6" t="s">
        <v>425</v>
      </c>
      <c r="B41" s="5" t="s">
        <v>357</v>
      </c>
      <c r="C41" s="6" t="s">
        <v>426</v>
      </c>
      <c r="D41" s="6" t="s">
        <v>739</v>
      </c>
      <c r="E41" s="6" t="s">
        <v>325</v>
      </c>
      <c r="F41" s="6" t="s">
        <v>699</v>
      </c>
      <c r="G41" s="6" t="s">
        <v>17</v>
      </c>
      <c r="I41" t="str">
        <f t="shared" si="0"/>
        <v>('Notebook Samsung Book','Informática','Notebook Samsung Book Intel Core i7 8GB 256GB SSD - 15,6” Full HD Windows 11 NP550XDA-KU1BR','3959.10','Sim','4.7','null'),</v>
      </c>
    </row>
    <row r="42" spans="1:9" ht="15.75" customHeight="1" x14ac:dyDescent="0.25">
      <c r="A42" s="6" t="s">
        <v>427</v>
      </c>
      <c r="B42" s="5" t="s">
        <v>357</v>
      </c>
      <c r="C42" s="6" t="s">
        <v>428</v>
      </c>
      <c r="D42" s="6" t="s">
        <v>740</v>
      </c>
      <c r="E42" s="6" t="s">
        <v>325</v>
      </c>
      <c r="F42" s="6" t="s">
        <v>697</v>
      </c>
      <c r="G42" s="6" t="s">
        <v>17</v>
      </c>
      <c r="I42" t="str">
        <f t="shared" si="0"/>
        <v>('Impressora Multifuncional Epson','Informática','Impressora Multifuncional Epson Ecotank L4260 - Tanque de Tinta Colorida USB Wi-Fi','1619.10','Sim','4.9','null'),</v>
      </c>
    </row>
    <row r="43" spans="1:9" ht="15.75" customHeight="1" x14ac:dyDescent="0.25">
      <c r="A43" s="6" t="s">
        <v>429</v>
      </c>
      <c r="B43" s="5" t="s">
        <v>357</v>
      </c>
      <c r="C43" s="6" t="s">
        <v>430</v>
      </c>
      <c r="D43" s="6" t="s">
        <v>741</v>
      </c>
      <c r="E43" s="6" t="s">
        <v>325</v>
      </c>
      <c r="F43" s="6" t="s">
        <v>699</v>
      </c>
      <c r="G43" s="6" t="s">
        <v>17</v>
      </c>
      <c r="I43" t="str">
        <f t="shared" si="0"/>
        <v>('Monitor Gamer AOC G2','Informática','Monitor Gamer AOC G2 Hero 27” LED Widescreen - Full HD HDMI VGA IPS 144Hz 1ms','1394.10','Sim','4.7','null'),</v>
      </c>
    </row>
    <row r="44" spans="1:9" ht="15.75" customHeight="1" x14ac:dyDescent="0.25">
      <c r="A44" s="6" t="s">
        <v>431</v>
      </c>
      <c r="B44" s="5" t="s">
        <v>358</v>
      </c>
      <c r="C44" s="6" t="s">
        <v>432</v>
      </c>
      <c r="D44" s="6" t="s">
        <v>742</v>
      </c>
      <c r="E44" s="6" t="s">
        <v>337</v>
      </c>
      <c r="F44" s="6" t="s">
        <v>433</v>
      </c>
      <c r="G44" s="6" t="s">
        <v>17</v>
      </c>
      <c r="I44" t="str">
        <f t="shared" si="0"/>
        <v>('PRESENÇA DE ANTÍGONA','Livros','Livro - PRESENÇA DE ANTÍGONA','26.80','Não','0','null'),</v>
      </c>
    </row>
    <row r="45" spans="1:9" ht="15.75" customHeight="1" x14ac:dyDescent="0.25">
      <c r="A45" s="6" t="s">
        <v>434</v>
      </c>
      <c r="B45" s="5" t="s">
        <v>358</v>
      </c>
      <c r="C45" s="6" t="s">
        <v>435</v>
      </c>
      <c r="D45" s="6" t="s">
        <v>743</v>
      </c>
      <c r="E45" s="6" t="s">
        <v>337</v>
      </c>
      <c r="F45" s="6" t="s">
        <v>744</v>
      </c>
      <c r="G45" s="6" t="s">
        <v>17</v>
      </c>
      <c r="I45" t="str">
        <f t="shared" si="0"/>
        <v>('Álbum Copa do Mundo','Livros','Álbum Copa do Mundo Box Exclusivo Capa Dura - Prata+ 50 Pacotes de Figurinhas Copa do Mundo 2022','244.90','Não','4.4','null'),</v>
      </c>
    </row>
    <row r="46" spans="1:9" ht="15.75" customHeight="1" x14ac:dyDescent="0.25">
      <c r="A46" s="6" t="s">
        <v>436</v>
      </c>
      <c r="B46" s="5" t="s">
        <v>358</v>
      </c>
      <c r="C46" s="6" t="s">
        <v>437</v>
      </c>
      <c r="D46" s="6" t="s">
        <v>745</v>
      </c>
      <c r="E46" s="6" t="s">
        <v>337</v>
      </c>
      <c r="F46" s="6" t="s">
        <v>697</v>
      </c>
      <c r="G46" s="6" t="s">
        <v>17</v>
      </c>
      <c r="I46" t="str">
        <f t="shared" si="0"/>
        <v>('Box Livros J.K. Rowling','Livros','Box Livros J.K. Rowling Edição Especial - Harry Potter Exclusivo','227.91','Não','4.9','null'),</v>
      </c>
    </row>
    <row r="47" spans="1:9" ht="15.75" customHeight="1" x14ac:dyDescent="0.25">
      <c r="A47" s="6" t="s">
        <v>438</v>
      </c>
      <c r="B47" s="5" t="s">
        <v>359</v>
      </c>
      <c r="C47" s="6" t="s">
        <v>439</v>
      </c>
      <c r="D47" s="6" t="s">
        <v>746</v>
      </c>
      <c r="E47" s="6" t="s">
        <v>337</v>
      </c>
      <c r="F47" s="6" t="s">
        <v>708</v>
      </c>
      <c r="G47" s="6" t="s">
        <v>17</v>
      </c>
      <c r="I47" t="str">
        <f t="shared" si="0"/>
        <v>('Bolsa Feminina Luxuosa','Moda','Bolsa Feminina Luxuosa Grande Matelassê Alça Ombro Com Franja - Sobrinhos Moda','50.26','Não','3.9','null'),</v>
      </c>
    </row>
    <row r="48" spans="1:9" ht="15.75" customHeight="1" x14ac:dyDescent="0.25">
      <c r="A48" s="6" t="s">
        <v>440</v>
      </c>
      <c r="B48" s="5" t="s">
        <v>359</v>
      </c>
      <c r="C48" s="6" t="s">
        <v>441</v>
      </c>
      <c r="D48" s="6" t="s">
        <v>747</v>
      </c>
      <c r="E48" s="6" t="s">
        <v>337</v>
      </c>
      <c r="F48" s="6" t="s">
        <v>724</v>
      </c>
      <c r="G48" s="6" t="s">
        <v>17</v>
      </c>
      <c r="I48" t="str">
        <f t="shared" si="0"/>
        <v>('Mochila Tática Militar','Moda','Mochila Tática Militar Impermeavel Masculina Feminina 30 Lts - M&amp;C','149.00','Não','5.0','null'),</v>
      </c>
    </row>
    <row r="49" spans="1:9" ht="15.75" customHeight="1" x14ac:dyDescent="0.25">
      <c r="A49" s="6" t="s">
        <v>442</v>
      </c>
      <c r="B49" s="5" t="s">
        <v>359</v>
      </c>
      <c r="C49" s="6" t="s">
        <v>443</v>
      </c>
      <c r="D49" s="6" t="s">
        <v>748</v>
      </c>
      <c r="E49" s="6" t="s">
        <v>337</v>
      </c>
      <c r="F49" s="6" t="s">
        <v>724</v>
      </c>
      <c r="G49" s="6" t="s">
        <v>17</v>
      </c>
      <c r="I49" t="str">
        <f t="shared" si="0"/>
        <v>('Sandalia Feminina Salto Baixo','Moda','Sandalia Feminina Salto Baixo Grosso Confort Barato Via Angel 49.02','61.87','Não','5.0','null'),</v>
      </c>
    </row>
    <row r="50" spans="1:9" ht="15.75" customHeight="1" x14ac:dyDescent="0.25">
      <c r="A50" s="6" t="s">
        <v>444</v>
      </c>
      <c r="B50" s="5" t="s">
        <v>360</v>
      </c>
      <c r="C50" s="6" t="s">
        <v>445</v>
      </c>
      <c r="D50" s="6" t="s">
        <v>749</v>
      </c>
      <c r="E50" s="6" t="s">
        <v>337</v>
      </c>
      <c r="F50" s="6" t="s">
        <v>744</v>
      </c>
      <c r="G50" s="6" t="s">
        <v>17</v>
      </c>
      <c r="I50" t="str">
        <f t="shared" si="0"/>
        <v>('Guarda-roupa Casal','Móveis','Guarda-roupa Casal com Espelho 4 Portas 4 Gavetas - Araplac Pequim','645.91','Não','4.4','null'),</v>
      </c>
    </row>
    <row r="51" spans="1:9" ht="15.75" customHeight="1" x14ac:dyDescent="0.25">
      <c r="A51" s="6" t="s">
        <v>446</v>
      </c>
      <c r="B51" s="5" t="s">
        <v>360</v>
      </c>
      <c r="C51" s="6" t="s">
        <v>447</v>
      </c>
      <c r="D51" s="6" t="s">
        <v>750</v>
      </c>
      <c r="E51" s="6" t="s">
        <v>337</v>
      </c>
      <c r="F51" s="6" t="s">
        <v>751</v>
      </c>
      <c r="G51" s="6" t="s">
        <v>17</v>
      </c>
      <c r="I51" t="str">
        <f t="shared" si="0"/>
        <v>('Cozinha Compacta Madesa','Móveis','Cozinha Compacta Madesa Emilly Pop Com Armário e Balcão','629.99','Não','4.5','null'),</v>
      </c>
    </row>
    <row r="52" spans="1:9" ht="15.75" customHeight="1" x14ac:dyDescent="0.25">
      <c r="A52" s="6" t="s">
        <v>448</v>
      </c>
      <c r="B52" s="5" t="s">
        <v>360</v>
      </c>
      <c r="C52" s="6" t="s">
        <v>449</v>
      </c>
      <c r="D52" s="6" t="s">
        <v>752</v>
      </c>
      <c r="E52" s="6" t="s">
        <v>337</v>
      </c>
      <c r="F52" s="6" t="s">
        <v>753</v>
      </c>
      <c r="G52" s="6" t="s">
        <v>17</v>
      </c>
      <c r="I52" t="str">
        <f t="shared" si="0"/>
        <v>('Sofá Retrátil e Reclinável','Móveis','Sofá Retrátil e Reclinável Cama inBox Compact 1,50m Tecido Suede Velusoft Cinza','799.90','Não','4.0','null'),</v>
      </c>
    </row>
    <row r="53" spans="1:9" ht="15.75" customHeight="1" x14ac:dyDescent="0.25">
      <c r="A53" s="6" t="s">
        <v>450</v>
      </c>
      <c r="B53" s="5" t="s">
        <v>361</v>
      </c>
      <c r="C53" s="6" t="s">
        <v>451</v>
      </c>
      <c r="D53" s="6" t="s">
        <v>754</v>
      </c>
      <c r="E53" s="6" t="s">
        <v>337</v>
      </c>
      <c r="F53" s="6" t="s">
        <v>754</v>
      </c>
      <c r="G53" s="6" t="s">
        <v>17</v>
      </c>
      <c r="I53" t="str">
        <f t="shared" si="0"/>
        <v>('Lousa Quadro Branco','Papelaria','Lousa Quadro Branco Moldura De Aluminio 60x40 Cm + Caneta/Apagador - Papelaria Web','48.95','Não','48.95','null'),</v>
      </c>
    </row>
    <row r="54" spans="1:9" ht="15.75" customHeight="1" x14ac:dyDescent="0.25">
      <c r="A54" s="6" t="s">
        <v>452</v>
      </c>
      <c r="B54" s="5" t="s">
        <v>361</v>
      </c>
      <c r="C54" s="6" t="s">
        <v>453</v>
      </c>
      <c r="D54" s="6" t="s">
        <v>755</v>
      </c>
      <c r="E54" s="6" t="s">
        <v>337</v>
      </c>
      <c r="F54" s="6" t="s">
        <v>433</v>
      </c>
      <c r="G54" s="6" t="s">
        <v>17</v>
      </c>
      <c r="I54" t="str">
        <f t="shared" si="0"/>
        <v>('Resma de Sulfite 500 folhas A4','Papelaria','Resma de Sulfite 500 folhas A4 - Report','19.99','Não','0','null'),</v>
      </c>
    </row>
    <row r="55" spans="1:9" ht="15.75" customHeight="1" x14ac:dyDescent="0.25">
      <c r="A55" s="6" t="s">
        <v>454</v>
      </c>
      <c r="B55" s="5" t="s">
        <v>361</v>
      </c>
      <c r="C55" s="6" t="s">
        <v>455</v>
      </c>
      <c r="D55" s="6" t="s">
        <v>756</v>
      </c>
      <c r="E55" s="6" t="s">
        <v>325</v>
      </c>
      <c r="F55" s="6" t="s">
        <v>699</v>
      </c>
      <c r="G55" s="6" t="s">
        <v>17</v>
      </c>
      <c r="I55" t="str">
        <f t="shared" si="0"/>
        <v>('Calculadora Financeira HP 12C','Papelaria','Calculadora Financeira HP 12C Gold, 120 Funções, Visor LCD, RPN e ALG','359.99','Sim','4.7','null'),</v>
      </c>
    </row>
    <row r="56" spans="1:9" ht="15.75" customHeight="1" x14ac:dyDescent="0.25">
      <c r="A56" s="6" t="s">
        <v>456</v>
      </c>
      <c r="B56" s="5" t="s">
        <v>362</v>
      </c>
      <c r="C56" s="6" t="s">
        <v>457</v>
      </c>
      <c r="D56" s="6" t="s">
        <v>757</v>
      </c>
      <c r="E56" s="6" t="s">
        <v>337</v>
      </c>
      <c r="F56" s="6" t="s">
        <v>706</v>
      </c>
      <c r="G56" s="6" t="s">
        <v>17</v>
      </c>
      <c r="I56" t="str">
        <f t="shared" si="0"/>
        <v>('Ração Premium para Cachorro','Pet Shop','Ração Premium para Cachorro Dog Chow ExtraLife - Adulto Carne Frango e Arroz 10,1kg','107.70','Não','4.8','null'),</v>
      </c>
    </row>
    <row r="57" spans="1:9" ht="15.75" customHeight="1" x14ac:dyDescent="0.25">
      <c r="A57" s="6" t="s">
        <v>458</v>
      </c>
      <c r="B57" s="5" t="s">
        <v>362</v>
      </c>
      <c r="C57" s="6" t="s">
        <v>459</v>
      </c>
      <c r="D57" s="6" t="s">
        <v>758</v>
      </c>
      <c r="E57" s="6" t="s">
        <v>337</v>
      </c>
      <c r="F57" s="6" t="s">
        <v>706</v>
      </c>
      <c r="G57" s="6" t="s">
        <v>17</v>
      </c>
      <c r="I57" t="str">
        <f t="shared" si="0"/>
        <v>('Cercado Cachorro Articulado','Pet Shop','Cercado Cachorro Articulado Móvel Pet 6 Telas 60cm - IGUANNA','115.67','Não','4.8','null'),</v>
      </c>
    </row>
    <row r="58" spans="1:9" ht="15.75" customHeight="1" x14ac:dyDescent="0.25">
      <c r="A58" s="6" t="s">
        <v>460</v>
      </c>
      <c r="B58" s="5" t="s">
        <v>362</v>
      </c>
      <c r="C58" s="6" t="s">
        <v>461</v>
      </c>
      <c r="D58" s="6" t="s">
        <v>759</v>
      </c>
      <c r="E58" s="6" t="s">
        <v>337</v>
      </c>
      <c r="F58" s="6" t="s">
        <v>706</v>
      </c>
      <c r="G58" s="6" t="s">
        <v>17</v>
      </c>
      <c r="I58" t="str">
        <f t="shared" si="0"/>
        <v>('Kit Shampoo e Condicionador Colônia','Pet Shop','Kit Shampoo e Condicionador Colônia - Cachorro e Gato Neutro Sanol Dog','34.20','Não','4.8','null'),</v>
      </c>
    </row>
    <row r="59" spans="1:9" ht="15.75" customHeight="1" x14ac:dyDescent="0.25">
      <c r="A59" s="6" t="s">
        <v>462</v>
      </c>
      <c r="B59" s="5" t="s">
        <v>363</v>
      </c>
      <c r="C59" s="6" t="s">
        <v>463</v>
      </c>
      <c r="D59" s="6" t="s">
        <v>760</v>
      </c>
      <c r="E59" s="6" t="s">
        <v>325</v>
      </c>
      <c r="F59" s="6" t="s">
        <v>708</v>
      </c>
      <c r="G59" s="6" t="s">
        <v>17</v>
      </c>
      <c r="I59" t="str">
        <f t="shared" si="0"/>
        <v>('Smatrwach Relógio Digital','Relógios','Smatrwach Relógio Digital D20 Original Masculino E Feminino - 01Smart','77.31','Sim','3.9','null'),</v>
      </c>
    </row>
    <row r="60" spans="1:9" ht="15.75" customHeight="1" x14ac:dyDescent="0.25">
      <c r="A60" s="6" t="s">
        <v>464</v>
      </c>
      <c r="B60" s="5" t="s">
        <v>363</v>
      </c>
      <c r="C60" s="6" t="s">
        <v>465</v>
      </c>
      <c r="D60" s="6" t="s">
        <v>761</v>
      </c>
      <c r="E60" s="6" t="s">
        <v>325</v>
      </c>
      <c r="F60" s="6" t="s">
        <v>699</v>
      </c>
      <c r="G60" s="6" t="s">
        <v>17</v>
      </c>
      <c r="I60" t="str">
        <f t="shared" si="0"/>
        <v>('Relógio Champion Feminino','Relógios','Relógio Champion Feminino Elegance Dourado CN27652W + Kit Colar e Brincos','239.90','Sim','4.7','null'),</v>
      </c>
    </row>
    <row r="61" spans="1:9" ht="15.75" customHeight="1" x14ac:dyDescent="0.25">
      <c r="A61" s="6" t="s">
        <v>466</v>
      </c>
      <c r="B61" s="5" t="s">
        <v>363</v>
      </c>
      <c r="C61" s="6" t="s">
        <v>467</v>
      </c>
      <c r="D61" s="6" t="s">
        <v>762</v>
      </c>
      <c r="E61" s="6" t="s">
        <v>325</v>
      </c>
      <c r="F61" s="6" t="s">
        <v>699</v>
      </c>
      <c r="G61" s="6" t="s">
        <v>17</v>
      </c>
      <c r="I61" t="str">
        <f t="shared" si="0"/>
        <v>('Relógio Feminino Champion','Relógios','Relógio Feminino Champion Digital Espelhado Prata Original Ch40080s','247.35','Sim','4.7','null'),</v>
      </c>
    </row>
    <row r="62" spans="1:9" ht="15.75" customHeight="1" x14ac:dyDescent="0.25">
      <c r="A62" s="6" t="s">
        <v>468</v>
      </c>
      <c r="B62" s="5" t="s">
        <v>364</v>
      </c>
      <c r="C62" s="6" t="s">
        <v>469</v>
      </c>
      <c r="D62" s="6" t="s">
        <v>763</v>
      </c>
      <c r="E62" s="6" t="s">
        <v>325</v>
      </c>
      <c r="F62" s="6" t="s">
        <v>706</v>
      </c>
      <c r="G62" s="6" t="s">
        <v>470</v>
      </c>
      <c r="I62" t="str">
        <f t="shared" si="0"/>
        <v>('Smart TV 50” Crystal 4K Samsung','TVs','Smart TV 50” Crystal 4K Samsung 50AU7700 - Wi-Fi Bluetooth HDR Alexa Built in 3 HDMI 1 USB','2516.55','Sim','4.8','50"'),</v>
      </c>
    </row>
    <row r="63" spans="1:9" ht="15.75" customHeight="1" x14ac:dyDescent="0.25">
      <c r="A63" s="6" t="s">
        <v>471</v>
      </c>
      <c r="B63" s="5" t="s">
        <v>364</v>
      </c>
      <c r="C63" s="6" t="s">
        <v>472</v>
      </c>
      <c r="D63" s="6" t="s">
        <v>764</v>
      </c>
      <c r="E63" s="6" t="s">
        <v>325</v>
      </c>
      <c r="F63" s="6" t="s">
        <v>706</v>
      </c>
      <c r="G63" s="6" t="s">
        <v>470</v>
      </c>
      <c r="I63" t="str">
        <f t="shared" si="0"/>
        <v>('Smart TV 50” 4K UHD D-LED','TVs','Smart TV 50” 4K UHD D-LED Semp RK8500 - VA Wi-Fi 4 HDMI 1 USB','2299.00','Sim','4.8','50"'),</v>
      </c>
    </row>
    <row r="64" spans="1:9" ht="15.75" customHeight="1" x14ac:dyDescent="0.25">
      <c r="A64" s="6" t="s">
        <v>473</v>
      </c>
      <c r="B64" s="5" t="s">
        <v>364</v>
      </c>
      <c r="C64" s="6" t="s">
        <v>474</v>
      </c>
      <c r="D64" s="6" t="s">
        <v>765</v>
      </c>
      <c r="E64" s="6" t="s">
        <v>325</v>
      </c>
      <c r="F64" s="6" t="s">
        <v>706</v>
      </c>
      <c r="G64" s="6" t="s">
        <v>475</v>
      </c>
      <c r="I64" t="str">
        <f t="shared" si="0"/>
        <v>('Smart TV 65” Crystal 4K Samsung','TVs','Smart TV 65” Crystal 4K Samsung 65AU7700 Wi-Fi - Bluetooth HDR Alexa Built in 3 HDMI 1 USB','3699.30','Sim','4.8','65"'),</v>
      </c>
    </row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11024" right="0.511811024" top="0.78740157499999996" bottom="0.78740157499999996" header="0" footer="0"/>
  <pageSetup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00"/>
  <sheetViews>
    <sheetView workbookViewId="0">
      <selection activeCell="H4" sqref="H4"/>
    </sheetView>
  </sheetViews>
  <sheetFormatPr defaultColWidth="14.42578125" defaultRowHeight="15" customHeight="1" x14ac:dyDescent="0.25"/>
  <cols>
    <col min="1" max="1" width="30.28515625" bestFit="1" customWidth="1"/>
    <col min="2" max="2" width="14.5703125" bestFit="1" customWidth="1"/>
    <col min="3" max="3" width="23.5703125" customWidth="1"/>
    <col min="4" max="4" width="12.140625" bestFit="1" customWidth="1"/>
    <col min="5" max="5" width="21.140625" bestFit="1" customWidth="1"/>
    <col min="6" max="6" width="7.85546875" bestFit="1" customWidth="1"/>
    <col min="7" max="8" width="11" bestFit="1" customWidth="1"/>
    <col min="9" max="26" width="8.7109375" customWidth="1"/>
  </cols>
  <sheetData>
    <row r="1" spans="1:10" x14ac:dyDescent="0.25">
      <c r="A1" s="1" t="s">
        <v>213</v>
      </c>
      <c r="B1" s="1" t="s">
        <v>214</v>
      </c>
      <c r="C1" s="1" t="s">
        <v>215</v>
      </c>
      <c r="D1" s="1" t="s">
        <v>216</v>
      </c>
      <c r="E1" s="1" t="s">
        <v>217</v>
      </c>
      <c r="F1" s="1" t="s">
        <v>218</v>
      </c>
      <c r="G1" s="1" t="s">
        <v>219</v>
      </c>
      <c r="H1" s="1" t="s">
        <v>220</v>
      </c>
    </row>
    <row r="2" spans="1:10" ht="15" customHeight="1" x14ac:dyDescent="0.25">
      <c r="A2" s="6" t="s">
        <v>477</v>
      </c>
      <c r="B2" s="6" t="s">
        <v>476</v>
      </c>
      <c r="C2" s="6" t="s">
        <v>483</v>
      </c>
      <c r="D2" s="6" t="s">
        <v>478</v>
      </c>
      <c r="E2" s="6" t="s">
        <v>479</v>
      </c>
      <c r="F2" s="6" t="s">
        <v>480</v>
      </c>
      <c r="G2" s="6" t="s">
        <v>481</v>
      </c>
      <c r="H2" s="6" t="s">
        <v>482</v>
      </c>
      <c r="J2" t="str">
        <f>CONCATENATE("(","'",A2,"'",",'",B2,"'",",'",C2,"'",",'",D2,"'",",'",E2,"'",",'",F2,"'",",'",G2,"'",",'",H2,"'",")",",")</f>
        <v>('Brasspress Transportes Urgentes Ltda','Brasspress Transportes Urgentes','48740351000165','Daniel Costa','frete@brasspress.com','costadaniel@brasspress.com','11998569847','11902541159'),</v>
      </c>
    </row>
    <row r="3" spans="1:10" ht="15" customHeight="1" x14ac:dyDescent="0.25">
      <c r="A3" s="6" t="s">
        <v>495</v>
      </c>
      <c r="B3" s="6" t="s">
        <v>498</v>
      </c>
      <c r="C3" s="6" t="s">
        <v>803</v>
      </c>
      <c r="D3" s="6" t="s">
        <v>484</v>
      </c>
      <c r="E3" s="6" t="s">
        <v>485</v>
      </c>
      <c r="F3" s="6" t="s">
        <v>486</v>
      </c>
      <c r="G3" s="6" t="s">
        <v>487</v>
      </c>
      <c r="H3" s="6" t="s">
        <v>488</v>
      </c>
      <c r="J3" t="str">
        <f t="shared" ref="J3:J5" si="0">CONCATENATE("(","'",A3,"'",",'",B3,"'",",'",C3,"'",",'",D3,"'",",'",E3,"'",",'",F3,"'",",'",G3,"'",",'",H3,"'",")",",")</f>
        <v>('Expresso São Miguel Ltda','Expresso São Miguel ','10428307000430','Miguel da Silva','frete@saomiguel.com','silvamiguel@saomiguel.com','21995245698','21998456789'),</v>
      </c>
    </row>
    <row r="4" spans="1:10" ht="15" customHeight="1" x14ac:dyDescent="0.25">
      <c r="A4" s="6" t="s">
        <v>489</v>
      </c>
      <c r="B4" s="6" t="s">
        <v>497</v>
      </c>
      <c r="C4" s="6" t="s">
        <v>501</v>
      </c>
      <c r="D4" s="6" t="s">
        <v>490</v>
      </c>
      <c r="E4" s="6" t="s">
        <v>491</v>
      </c>
      <c r="F4" s="6" t="s">
        <v>492</v>
      </c>
      <c r="G4" s="6" t="s">
        <v>493</v>
      </c>
      <c r="H4" s="6" t="s">
        <v>494</v>
      </c>
      <c r="J4" t="str">
        <f t="shared" si="0"/>
        <v>('Fedex Brasil Logistica e Transporte LTDA','Fedex ','10970887000285','Frederico Lima','frete@fedex.com','frederico@fedex.com','41995002315','41995462365'),</v>
      </c>
    </row>
    <row r="5" spans="1:10" ht="15" customHeight="1" x14ac:dyDescent="0.25">
      <c r="A5" s="6" t="s">
        <v>496</v>
      </c>
      <c r="B5" s="6" t="s">
        <v>499</v>
      </c>
      <c r="C5" s="6" t="s">
        <v>500</v>
      </c>
      <c r="D5" s="6" t="s">
        <v>502</v>
      </c>
      <c r="E5" s="6" t="s">
        <v>503</v>
      </c>
      <c r="F5" s="6" t="s">
        <v>504</v>
      </c>
      <c r="G5" s="6" t="s">
        <v>505</v>
      </c>
      <c r="H5" s="6" t="s">
        <v>506</v>
      </c>
      <c r="J5" t="str">
        <f t="shared" si="0"/>
        <v>('EMPRESA BRASILEIRA DE CORREIOS E TELEGRAFOS','CORREIOS','34028316000103','João da Silva','frete@correios.com.br','silvajoao@correios.com.br','51999666444','51987456852'),</v>
      </c>
    </row>
    <row r="6" spans="1:10" ht="15" customHeight="1" x14ac:dyDescent="0.25">
      <c r="A6" s="6"/>
      <c r="B6" s="6"/>
      <c r="C6" s="6"/>
      <c r="D6" s="6"/>
      <c r="E6" s="6"/>
      <c r="F6" s="6"/>
      <c r="G6" s="6"/>
      <c r="H6" s="6"/>
    </row>
    <row r="7" spans="1:10" ht="15" customHeight="1" x14ac:dyDescent="0.25">
      <c r="A7" s="6"/>
      <c r="B7" s="6"/>
      <c r="C7" s="6"/>
      <c r="D7" s="6"/>
      <c r="E7" s="6"/>
      <c r="F7" s="6"/>
      <c r="G7" s="6"/>
      <c r="H7" s="6"/>
    </row>
    <row r="8" spans="1:10" ht="15" customHeight="1" x14ac:dyDescent="0.25">
      <c r="A8" s="6"/>
      <c r="B8" s="6"/>
      <c r="C8" s="6"/>
      <c r="D8" s="6"/>
      <c r="E8" s="6"/>
      <c r="F8" s="6"/>
      <c r="G8" s="6"/>
      <c r="H8" s="6"/>
    </row>
    <row r="9" spans="1:10" ht="15" customHeight="1" x14ac:dyDescent="0.25">
      <c r="A9" s="6"/>
      <c r="B9" s="6"/>
      <c r="C9" s="6"/>
      <c r="D9" s="6"/>
      <c r="E9" s="6"/>
      <c r="F9" s="6"/>
      <c r="G9" s="6"/>
      <c r="H9" s="6"/>
    </row>
    <row r="10" spans="1:10" ht="15" customHeight="1" x14ac:dyDescent="0.25">
      <c r="A10" s="6"/>
      <c r="B10" s="6"/>
      <c r="C10" s="6"/>
      <c r="D10" s="6"/>
      <c r="E10" s="6"/>
      <c r="F10" s="6"/>
      <c r="G10" s="6"/>
      <c r="H10" s="6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11024" right="0.511811024" top="0.78740157499999996" bottom="0.78740157499999996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0"/>
  <sheetViews>
    <sheetView workbookViewId="0">
      <selection activeCell="D15" sqref="D15"/>
    </sheetView>
  </sheetViews>
  <sheetFormatPr defaultColWidth="14.42578125" defaultRowHeight="15" customHeight="1" x14ac:dyDescent="0.25"/>
  <cols>
    <col min="1" max="1" width="22.85546875" bestFit="1" customWidth="1"/>
    <col min="2" max="2" width="15.140625" bestFit="1" customWidth="1"/>
    <col min="3" max="3" width="23.85546875" bestFit="1" customWidth="1"/>
    <col min="4" max="4" width="13.85546875" bestFit="1" customWidth="1"/>
    <col min="5" max="5" width="11.140625" bestFit="1" customWidth="1"/>
    <col min="6" max="26" width="8.7109375" customWidth="1"/>
  </cols>
  <sheetData>
    <row r="1" spans="1:7" x14ac:dyDescent="0.25">
      <c r="A1" s="1" t="s">
        <v>221</v>
      </c>
      <c r="B1" s="1" t="s">
        <v>222</v>
      </c>
      <c r="C1" s="1" t="s">
        <v>223</v>
      </c>
      <c r="D1" s="1" t="s">
        <v>224</v>
      </c>
      <c r="E1" s="1" t="s">
        <v>225</v>
      </c>
    </row>
    <row r="2" spans="1:7" ht="15" customHeight="1" x14ac:dyDescent="0.25">
      <c r="A2" s="9" t="s">
        <v>766</v>
      </c>
      <c r="B2" s="9" t="s">
        <v>522</v>
      </c>
      <c r="C2" s="5" t="s">
        <v>507</v>
      </c>
      <c r="D2" s="9" t="s">
        <v>537</v>
      </c>
      <c r="E2" s="9" t="s">
        <v>433</v>
      </c>
      <c r="G2" t="str">
        <f>CONCATENATE("(","'",A2,"'",",'",B2,"'",",'",C2,"'",",'",D2,"'",",'",E2,"'",")",",")</f>
        <v>('1','A100001','Separado pelo fornecedor','2022-10-25','0'),</v>
      </c>
    </row>
    <row r="3" spans="1:7" ht="15" customHeight="1" x14ac:dyDescent="0.25">
      <c r="A3" s="9" t="s">
        <v>767</v>
      </c>
      <c r="B3" s="9" t="s">
        <v>523</v>
      </c>
      <c r="C3" s="5" t="s">
        <v>507</v>
      </c>
      <c r="D3" s="9" t="s">
        <v>541</v>
      </c>
      <c r="E3" s="9" t="s">
        <v>512</v>
      </c>
      <c r="G3" t="str">
        <f t="shared" ref="G3:G16" si="0">CONCATENATE("(","'",A3,"'",",'",B3,"'",",'",C3,"'",",'",D3,"'",",'",E3,"'",")",",")</f>
        <v>('2','A100002','Separado pelo fornecedor','2022-10-31','11,90'),</v>
      </c>
    </row>
    <row r="4" spans="1:7" ht="15" customHeight="1" x14ac:dyDescent="0.25">
      <c r="A4" s="9" t="s">
        <v>767</v>
      </c>
      <c r="B4" s="9" t="s">
        <v>524</v>
      </c>
      <c r="C4" s="5" t="s">
        <v>507</v>
      </c>
      <c r="D4" s="9" t="s">
        <v>542</v>
      </c>
      <c r="E4" s="9" t="s">
        <v>513</v>
      </c>
      <c r="G4" t="str">
        <f t="shared" si="0"/>
        <v>('2','A100003','Separado pelo fornecedor','2022-10-24','20,49'),</v>
      </c>
    </row>
    <row r="5" spans="1:7" ht="15" customHeight="1" x14ac:dyDescent="0.25">
      <c r="A5" s="9" t="s">
        <v>769</v>
      </c>
      <c r="B5" s="9" t="s">
        <v>525</v>
      </c>
      <c r="C5" s="5" t="s">
        <v>508</v>
      </c>
      <c r="D5" s="9" t="s">
        <v>543</v>
      </c>
      <c r="E5" s="9" t="s">
        <v>514</v>
      </c>
      <c r="G5" t="str">
        <f t="shared" si="0"/>
        <v>('4','A100004','Saiu do centro de distribuição','2022-10-27','7,99'),</v>
      </c>
    </row>
    <row r="6" spans="1:7" ht="15" customHeight="1" x14ac:dyDescent="0.25">
      <c r="A6" s="9" t="s">
        <v>769</v>
      </c>
      <c r="B6" s="9" t="s">
        <v>526</v>
      </c>
      <c r="C6" s="5" t="s">
        <v>508</v>
      </c>
      <c r="D6" s="9" t="s">
        <v>537</v>
      </c>
      <c r="E6" s="9" t="s">
        <v>515</v>
      </c>
      <c r="G6" t="str">
        <f t="shared" si="0"/>
        <v>('4','B200001','Saiu do centro de distribuição','2022-10-25','8,00'),</v>
      </c>
    </row>
    <row r="7" spans="1:7" ht="15" customHeight="1" x14ac:dyDescent="0.25">
      <c r="A7" s="9" t="s">
        <v>768</v>
      </c>
      <c r="B7" s="9" t="s">
        <v>527</v>
      </c>
      <c r="C7" s="5" t="s">
        <v>508</v>
      </c>
      <c r="D7" s="9" t="s">
        <v>544</v>
      </c>
      <c r="E7" s="9" t="s">
        <v>516</v>
      </c>
      <c r="G7" t="str">
        <f t="shared" si="0"/>
        <v>('3','B200002','Saiu do centro de distribuição','2022-10-22','9,40'),</v>
      </c>
    </row>
    <row r="8" spans="1:7" ht="15" customHeight="1" x14ac:dyDescent="0.25">
      <c r="A8" s="9" t="s">
        <v>766</v>
      </c>
      <c r="B8" s="9" t="s">
        <v>528</v>
      </c>
      <c r="C8" s="5" t="s">
        <v>509</v>
      </c>
      <c r="D8" s="9" t="s">
        <v>546</v>
      </c>
      <c r="E8" s="9" t="s">
        <v>770</v>
      </c>
      <c r="G8" t="str">
        <f t="shared" si="0"/>
        <v>('1','B200003','A caminho da sua cidade','2022-10-21','00'),</v>
      </c>
    </row>
    <row r="9" spans="1:7" ht="15" customHeight="1" x14ac:dyDescent="0.25">
      <c r="A9" s="9" t="s">
        <v>768</v>
      </c>
      <c r="B9" s="9" t="s">
        <v>529</v>
      </c>
      <c r="C9" s="5" t="s">
        <v>509</v>
      </c>
      <c r="D9" s="9" t="s">
        <v>546</v>
      </c>
      <c r="E9" s="9" t="s">
        <v>433</v>
      </c>
      <c r="G9" t="str">
        <f t="shared" si="0"/>
        <v>('3','B200004','A caminho da sua cidade','2022-10-21','0'),</v>
      </c>
    </row>
    <row r="10" spans="1:7" ht="15" customHeight="1" x14ac:dyDescent="0.25">
      <c r="A10" s="9" t="s">
        <v>766</v>
      </c>
      <c r="B10" s="9" t="s">
        <v>530</v>
      </c>
      <c r="C10" s="5" t="s">
        <v>509</v>
      </c>
      <c r="D10" s="9" t="s">
        <v>544</v>
      </c>
      <c r="E10" s="9" t="s">
        <v>433</v>
      </c>
      <c r="G10" t="str">
        <f t="shared" si="0"/>
        <v>('1','C300001','A caminho da sua cidade','2022-10-22','0'),</v>
      </c>
    </row>
    <row r="11" spans="1:7" ht="15" customHeight="1" x14ac:dyDescent="0.25">
      <c r="A11" s="9" t="s">
        <v>767</v>
      </c>
      <c r="B11" s="9" t="s">
        <v>531</v>
      </c>
      <c r="C11" s="5" t="s">
        <v>510</v>
      </c>
      <c r="D11" s="9" t="s">
        <v>545</v>
      </c>
      <c r="E11" s="9" t="s">
        <v>433</v>
      </c>
      <c r="G11" t="str">
        <f t="shared" si="0"/>
        <v>('2','C300002','Na rota de entrega','2022-10-20','0'),</v>
      </c>
    </row>
    <row r="12" spans="1:7" ht="15" customHeight="1" x14ac:dyDescent="0.25">
      <c r="A12" s="9" t="s">
        <v>766</v>
      </c>
      <c r="B12" s="9" t="s">
        <v>532</v>
      </c>
      <c r="C12" s="5" t="s">
        <v>510</v>
      </c>
      <c r="D12" s="9" t="s">
        <v>545</v>
      </c>
      <c r="E12" s="9" t="s">
        <v>517</v>
      </c>
      <c r="G12" t="str">
        <f t="shared" si="0"/>
        <v>('1','C300003','Na rota de entrega','2022-10-20','22,90'),</v>
      </c>
    </row>
    <row r="13" spans="1:7" ht="15" customHeight="1" x14ac:dyDescent="0.25">
      <c r="A13" s="9" t="s">
        <v>769</v>
      </c>
      <c r="B13" s="9" t="s">
        <v>533</v>
      </c>
      <c r="C13" s="5" t="s">
        <v>510</v>
      </c>
      <c r="D13" s="12" t="s">
        <v>545</v>
      </c>
      <c r="E13" s="9" t="s">
        <v>518</v>
      </c>
      <c r="G13" t="str">
        <f t="shared" si="0"/>
        <v>('4','C300004','Na rota de entrega','2022-10-20','13,13'),</v>
      </c>
    </row>
    <row r="14" spans="1:7" ht="15" customHeight="1" x14ac:dyDescent="0.25">
      <c r="A14" s="9" t="s">
        <v>767</v>
      </c>
      <c r="B14" s="12" t="s">
        <v>534</v>
      </c>
      <c r="C14" s="5" t="s">
        <v>511</v>
      </c>
      <c r="D14" s="9" t="s">
        <v>540</v>
      </c>
      <c r="E14" s="9" t="s">
        <v>519</v>
      </c>
      <c r="G14" t="str">
        <f t="shared" si="0"/>
        <v>('2','D400001','Entregue','2022-10-10','13,00'),</v>
      </c>
    </row>
    <row r="15" spans="1:7" ht="15" customHeight="1" x14ac:dyDescent="0.25">
      <c r="A15" s="12" t="s">
        <v>768</v>
      </c>
      <c r="B15" s="9" t="s">
        <v>535</v>
      </c>
      <c r="C15" s="5" t="s">
        <v>511</v>
      </c>
      <c r="D15" s="9" t="s">
        <v>539</v>
      </c>
      <c r="E15" s="9" t="s">
        <v>521</v>
      </c>
      <c r="G15" t="str">
        <f t="shared" si="0"/>
        <v>('3','D400002','Entregue','2022-10-07','22,99'),</v>
      </c>
    </row>
    <row r="16" spans="1:7" ht="15" customHeight="1" x14ac:dyDescent="0.25">
      <c r="A16" s="9" t="s">
        <v>766</v>
      </c>
      <c r="B16" s="9" t="s">
        <v>536</v>
      </c>
      <c r="C16" s="5" t="s">
        <v>511</v>
      </c>
      <c r="D16" s="9" t="s">
        <v>538</v>
      </c>
      <c r="E16" s="9" t="s">
        <v>520</v>
      </c>
      <c r="G16" t="str">
        <f t="shared" si="0"/>
        <v>('1','D400003','Entregue','2022-10-05','25,40'),</v>
      </c>
    </row>
    <row r="17" spans="2:2" ht="15" customHeight="1" x14ac:dyDescent="0.25">
      <c r="B17" s="9"/>
    </row>
    <row r="21" spans="2:2" ht="15.75" customHeight="1" x14ac:dyDescent="0.25"/>
    <row r="22" spans="2:2" ht="15.75" customHeight="1" x14ac:dyDescent="0.25"/>
    <row r="23" spans="2:2" ht="15.75" customHeight="1" x14ac:dyDescent="0.25"/>
    <row r="24" spans="2:2" ht="15.75" customHeight="1" x14ac:dyDescent="0.25"/>
    <row r="25" spans="2:2" ht="15.75" customHeight="1" x14ac:dyDescent="0.25"/>
    <row r="26" spans="2:2" ht="15.75" customHeight="1" x14ac:dyDescent="0.25"/>
    <row r="27" spans="2:2" ht="15.75" customHeight="1" x14ac:dyDescent="0.25"/>
    <row r="28" spans="2:2" ht="15.75" customHeight="1" x14ac:dyDescent="0.25"/>
    <row r="29" spans="2:2" ht="15.75" customHeight="1" x14ac:dyDescent="0.25"/>
    <row r="30" spans="2:2" ht="15.75" customHeight="1" x14ac:dyDescent="0.25"/>
    <row r="31" spans="2:2" ht="15.75" customHeight="1" x14ac:dyDescent="0.25"/>
    <row r="32" spans="2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11024" right="0.511811024" top="0.78740157499999996" bottom="0.78740157499999996" header="0" footer="0"/>
  <pageSetup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00"/>
  <sheetViews>
    <sheetView workbookViewId="0">
      <selection activeCell="B8" sqref="B8"/>
    </sheetView>
  </sheetViews>
  <sheetFormatPr defaultColWidth="14.42578125" defaultRowHeight="15" customHeight="1" x14ac:dyDescent="0.25"/>
  <cols>
    <col min="1" max="1" width="16.140625" bestFit="1" customWidth="1"/>
    <col min="2" max="2" width="12.28515625" bestFit="1" customWidth="1"/>
    <col min="3" max="3" width="15.5703125" bestFit="1" customWidth="1"/>
    <col min="4" max="4" width="18.140625" bestFit="1" customWidth="1"/>
    <col min="5" max="26" width="8.7109375" customWidth="1"/>
  </cols>
  <sheetData>
    <row r="1" spans="1:6" x14ac:dyDescent="0.25">
      <c r="A1" s="1" t="s">
        <v>226</v>
      </c>
      <c r="B1" s="1" t="s">
        <v>227</v>
      </c>
      <c r="C1" s="1" t="s">
        <v>228</v>
      </c>
      <c r="D1" s="1" t="s">
        <v>229</v>
      </c>
    </row>
    <row r="2" spans="1:6" ht="15" customHeight="1" x14ac:dyDescent="0.25">
      <c r="A2" s="6">
        <v>123456</v>
      </c>
      <c r="B2" s="9" t="s">
        <v>555</v>
      </c>
      <c r="C2" s="9" t="s">
        <v>560</v>
      </c>
      <c r="D2" s="9" t="s">
        <v>560</v>
      </c>
      <c r="F2" t="str">
        <f>CONCATENATE("(","'",A2,"'",",'",B2,"'",",'",C2,"'",",'",D2,"'",")",",")</f>
        <v>('123456','2021-08-13','0.00','0.00'),</v>
      </c>
    </row>
    <row r="3" spans="1:6" ht="15" customHeight="1" x14ac:dyDescent="0.25">
      <c r="A3" s="6">
        <v>123654</v>
      </c>
      <c r="B3" s="9" t="s">
        <v>556</v>
      </c>
      <c r="C3" s="9" t="s">
        <v>561</v>
      </c>
      <c r="D3" s="9" t="s">
        <v>560</v>
      </c>
      <c r="F3" t="str">
        <f t="shared" ref="F3:F14" si="0">CONCATENATE("(","'",A3,"'",",'",B3,"'",",'",C3,"'",",'",D3,"'",")",",")</f>
        <v>('123654','2021-09-03','190.00','0.00'),</v>
      </c>
    </row>
    <row r="4" spans="1:6" ht="15" customHeight="1" x14ac:dyDescent="0.25">
      <c r="A4" s="6">
        <v>125463</v>
      </c>
      <c r="B4" s="9" t="s">
        <v>557</v>
      </c>
      <c r="C4" s="9" t="s">
        <v>562</v>
      </c>
      <c r="D4" s="9" t="s">
        <v>560</v>
      </c>
      <c r="F4" t="str">
        <f t="shared" si="0"/>
        <v>('125463','2021-10-19','1230.58','0.00'),</v>
      </c>
    </row>
    <row r="5" spans="1:6" ht="15" customHeight="1" x14ac:dyDescent="0.25">
      <c r="A5" s="6">
        <v>135245</v>
      </c>
      <c r="B5" s="9" t="s">
        <v>558</v>
      </c>
      <c r="C5" s="9" t="s">
        <v>563</v>
      </c>
      <c r="D5" s="9" t="s">
        <v>560</v>
      </c>
      <c r="F5" t="str">
        <f t="shared" si="0"/>
        <v>('135245','2021-11-29','98.42','0.00'),</v>
      </c>
    </row>
    <row r="6" spans="1:6" ht="15" customHeight="1" x14ac:dyDescent="0.25">
      <c r="A6" s="6">
        <v>135456</v>
      </c>
      <c r="B6" s="13" t="s">
        <v>559</v>
      </c>
      <c r="C6" s="9" t="s">
        <v>564</v>
      </c>
      <c r="D6" s="9" t="s">
        <v>560</v>
      </c>
      <c r="F6" t="str">
        <f t="shared" si="0"/>
        <v>('135456','2021-12-12','59.00','0.00'),</v>
      </c>
    </row>
    <row r="7" spans="1:6" ht="15" customHeight="1" x14ac:dyDescent="0.25">
      <c r="A7" s="6">
        <v>133254</v>
      </c>
      <c r="B7" s="9" t="s">
        <v>547</v>
      </c>
      <c r="C7" s="9" t="s">
        <v>560</v>
      </c>
      <c r="D7" s="9" t="s">
        <v>560</v>
      </c>
      <c r="F7" t="str">
        <f t="shared" si="0"/>
        <v>('133254','2022-01-15','0.00','0.00'),</v>
      </c>
    </row>
    <row r="8" spans="1:6" ht="15" customHeight="1" x14ac:dyDescent="0.25">
      <c r="A8" s="6">
        <v>135684</v>
      </c>
      <c r="B8" s="9" t="s">
        <v>548</v>
      </c>
      <c r="C8" s="9" t="s">
        <v>560</v>
      </c>
      <c r="D8" s="9" t="s">
        <v>570</v>
      </c>
      <c r="F8" t="str">
        <f t="shared" si="0"/>
        <v>('135684','2022-02-18','0.00','231.00'),</v>
      </c>
    </row>
    <row r="9" spans="1:6" ht="15" customHeight="1" x14ac:dyDescent="0.25">
      <c r="A9" s="6">
        <v>145635</v>
      </c>
      <c r="B9" s="9" t="s">
        <v>549</v>
      </c>
      <c r="C9" s="9" t="s">
        <v>565</v>
      </c>
      <c r="D9" s="9" t="s">
        <v>571</v>
      </c>
      <c r="F9" t="str">
        <f t="shared" si="0"/>
        <v>('145635','2022-03-05','5000.00','712.00'),</v>
      </c>
    </row>
    <row r="10" spans="1:6" ht="15" customHeight="1" x14ac:dyDescent="0.25">
      <c r="A10" s="6">
        <v>145636</v>
      </c>
      <c r="B10" s="9" t="s">
        <v>550</v>
      </c>
      <c r="C10" s="9" t="s">
        <v>566</v>
      </c>
      <c r="D10" s="9" t="s">
        <v>560</v>
      </c>
      <c r="F10" t="str">
        <f t="shared" si="0"/>
        <v>('145636','2022-04-10','72.81','0.00'),</v>
      </c>
    </row>
    <row r="11" spans="1:6" ht="15" customHeight="1" x14ac:dyDescent="0.25">
      <c r="A11" s="6">
        <v>149857</v>
      </c>
      <c r="B11" s="9" t="s">
        <v>551</v>
      </c>
      <c r="C11" s="9" t="s">
        <v>567</v>
      </c>
      <c r="D11" s="9" t="s">
        <v>560</v>
      </c>
      <c r="F11" t="str">
        <f t="shared" si="0"/>
        <v>('149857','2022-05-20','604.59','0.00'),</v>
      </c>
    </row>
    <row r="12" spans="1:6" ht="15" customHeight="1" x14ac:dyDescent="0.25">
      <c r="A12" s="6">
        <v>153254</v>
      </c>
      <c r="B12" s="9" t="s">
        <v>552</v>
      </c>
      <c r="C12" s="9" t="s">
        <v>568</v>
      </c>
      <c r="D12" s="9" t="s">
        <v>560</v>
      </c>
      <c r="F12" t="str">
        <f t="shared" si="0"/>
        <v>('153254','2022-06-07','231.09','0.00'),</v>
      </c>
    </row>
    <row r="13" spans="1:6" ht="15" customHeight="1" x14ac:dyDescent="0.25">
      <c r="A13" s="6">
        <v>153698</v>
      </c>
      <c r="B13" s="9" t="s">
        <v>553</v>
      </c>
      <c r="C13" s="9" t="s">
        <v>569</v>
      </c>
      <c r="D13" s="9" t="s">
        <v>560</v>
      </c>
      <c r="F13" t="str">
        <f t="shared" si="0"/>
        <v>('153698','2022-07-18','259.14','0.00'),</v>
      </c>
    </row>
    <row r="14" spans="1:6" ht="15" customHeight="1" x14ac:dyDescent="0.25">
      <c r="A14" s="6">
        <v>159745</v>
      </c>
      <c r="B14" s="9" t="s">
        <v>554</v>
      </c>
      <c r="C14" s="9" t="s">
        <v>560</v>
      </c>
      <c r="D14" s="9" t="s">
        <v>572</v>
      </c>
      <c r="F14" t="str">
        <f t="shared" si="0"/>
        <v>('159745','2022-08-21','0.00','29.69'),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11024" right="0.511811024" top="0.78740157499999996" bottom="0.78740157499999996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00"/>
  <sheetViews>
    <sheetView tabSelected="1" workbookViewId="0">
      <selection activeCell="E8" sqref="E8"/>
    </sheetView>
  </sheetViews>
  <sheetFormatPr defaultColWidth="14.42578125" defaultRowHeight="15" customHeight="1" x14ac:dyDescent="0.25"/>
  <cols>
    <col min="1" max="1" width="33" bestFit="1" customWidth="1"/>
    <col min="2" max="2" width="23.28515625" customWidth="1"/>
    <col min="3" max="3" width="15.42578125" bestFit="1" customWidth="1"/>
    <col min="4" max="4" width="13.7109375" bestFit="1" customWidth="1"/>
    <col min="5" max="5" width="16.28515625" bestFit="1" customWidth="1"/>
    <col min="6" max="26" width="8.7109375" customWidth="1"/>
  </cols>
  <sheetData>
    <row r="1" spans="1:7" x14ac:dyDescent="0.25">
      <c r="A1" s="1" t="s">
        <v>230</v>
      </c>
      <c r="B1" s="1" t="s">
        <v>231</v>
      </c>
      <c r="C1" s="1" t="s">
        <v>232</v>
      </c>
      <c r="D1" s="1" t="s">
        <v>233</v>
      </c>
      <c r="E1" s="1" t="s">
        <v>234</v>
      </c>
    </row>
    <row r="2" spans="1:7" ht="15" customHeight="1" x14ac:dyDescent="0.25">
      <c r="A2" s="2" t="s">
        <v>14</v>
      </c>
      <c r="B2" s="9" t="s">
        <v>573</v>
      </c>
      <c r="C2" s="7" t="s">
        <v>584</v>
      </c>
      <c r="D2" s="9" t="s">
        <v>590</v>
      </c>
      <c r="E2" s="2">
        <v>12345678912</v>
      </c>
      <c r="G2" t="str">
        <f>CONCATENATE("(","'",A2,"'",",'",B2,"'",",'",C2,"'",",'",D2,"'",",'",E2,"'",")",",")</f>
        <v>('Ubiratan Jesus da Motta Filho','1234567891234567','VISA','2026-10-01','12345678912'),</v>
      </c>
    </row>
    <row r="3" spans="1:7" ht="15" customHeight="1" x14ac:dyDescent="0.25">
      <c r="A3" s="2" t="s">
        <v>24</v>
      </c>
      <c r="B3" s="9" t="s">
        <v>574</v>
      </c>
      <c r="C3" s="7" t="s">
        <v>584</v>
      </c>
      <c r="D3" s="9" t="s">
        <v>591</v>
      </c>
      <c r="E3" s="2">
        <v>98765432198</v>
      </c>
      <c r="G3" t="str">
        <f t="shared" ref="G3:G12" si="0">CONCATENATE("(","'",A3,"'",",'",B3,"'",",'",C3,"'",",'",D3,"'",",'",E3,"'",")",",")</f>
        <v>('Vera Cristina Cordeiro da Motta','3216549879874568','VISA','2025-07-19','98765432198'),</v>
      </c>
    </row>
    <row r="4" spans="1:7" ht="15" customHeight="1" x14ac:dyDescent="0.25">
      <c r="A4" s="2" t="s">
        <v>32</v>
      </c>
      <c r="B4" s="9" t="s">
        <v>575</v>
      </c>
      <c r="C4" s="7" t="s">
        <v>585</v>
      </c>
      <c r="D4" s="9" t="s">
        <v>592</v>
      </c>
      <c r="E4" s="2" t="s">
        <v>33</v>
      </c>
      <c r="G4" t="str">
        <f t="shared" si="0"/>
        <v>('Henry Ubiratan Cordeiro da Motta','1478523698521478','MASTERCARD','2024-08-21','12378945665'),</v>
      </c>
    </row>
    <row r="5" spans="1:7" ht="15" customHeight="1" x14ac:dyDescent="0.25">
      <c r="A5" s="2" t="s">
        <v>40</v>
      </c>
      <c r="B5" s="9" t="s">
        <v>576</v>
      </c>
      <c r="C5" s="7" t="s">
        <v>585</v>
      </c>
      <c r="D5" s="9" t="s">
        <v>593</v>
      </c>
      <c r="E5" s="2" t="s">
        <v>41</v>
      </c>
      <c r="G5" t="str">
        <f t="shared" si="0"/>
        <v>('Milton Nascimento','3698521478954123','MASTERCARD','2028-12-10','32165498745'),</v>
      </c>
    </row>
    <row r="6" spans="1:7" ht="15" customHeight="1" x14ac:dyDescent="0.25">
      <c r="A6" s="2" t="s">
        <v>47</v>
      </c>
      <c r="B6" s="13" t="s">
        <v>577</v>
      </c>
      <c r="C6" s="7" t="s">
        <v>585</v>
      </c>
      <c r="D6" s="13" t="s">
        <v>594</v>
      </c>
      <c r="E6" s="2" t="s">
        <v>48</v>
      </c>
      <c r="G6" t="str">
        <f t="shared" si="0"/>
        <v>('Tom Jobim','9856745812563458','MASTERCARD','2023-05-20','15948723619'),</v>
      </c>
    </row>
    <row r="7" spans="1:7" ht="15" customHeight="1" x14ac:dyDescent="0.25">
      <c r="A7" s="2" t="s">
        <v>57</v>
      </c>
      <c r="B7" s="9" t="s">
        <v>578</v>
      </c>
      <c r="C7" s="7" t="s">
        <v>586</v>
      </c>
      <c r="D7" s="9" t="s">
        <v>595</v>
      </c>
      <c r="E7" s="2" t="s">
        <v>58</v>
      </c>
      <c r="G7" t="str">
        <f t="shared" si="0"/>
        <v>('Edson Arantes do Nascimento','9854965874125632','ELO','2022-12-10','23651948718'),</v>
      </c>
    </row>
    <row r="8" spans="1:7" ht="15" customHeight="1" x14ac:dyDescent="0.25">
      <c r="A8" s="2" t="s">
        <v>67</v>
      </c>
      <c r="B8" s="9" t="s">
        <v>579</v>
      </c>
      <c r="C8" s="7" t="s">
        <v>586</v>
      </c>
      <c r="D8" s="9" t="s">
        <v>596</v>
      </c>
      <c r="E8" s="2" t="s">
        <v>68</v>
      </c>
      <c r="G8" t="str">
        <f t="shared" si="0"/>
        <v>('Emilio Santiago','2135549628414384','ELO','2026-05-21','32564197849'),</v>
      </c>
    </row>
    <row r="9" spans="1:7" ht="15" customHeight="1" x14ac:dyDescent="0.25">
      <c r="A9" s="2" t="s">
        <v>77</v>
      </c>
      <c r="B9" s="9" t="s">
        <v>580</v>
      </c>
      <c r="C9" s="7" t="s">
        <v>586</v>
      </c>
      <c r="D9" s="9" t="s">
        <v>597</v>
      </c>
      <c r="E9" s="2" t="s">
        <v>78</v>
      </c>
      <c r="G9" t="str">
        <f t="shared" si="0"/>
        <v>('Joaquim Maria Machado de Assis','1345649846315489','ELO','2025-06-15','11133355598'),</v>
      </c>
    </row>
    <row r="10" spans="1:7" ht="15" customHeight="1" x14ac:dyDescent="0.25">
      <c r="A10" s="2" t="s">
        <v>84</v>
      </c>
      <c r="B10" s="9" t="s">
        <v>581</v>
      </c>
      <c r="C10" s="7" t="s">
        <v>589</v>
      </c>
      <c r="D10" s="9" t="s">
        <v>598</v>
      </c>
      <c r="E10" s="2" t="s">
        <v>85</v>
      </c>
      <c r="G10" t="str">
        <f t="shared" si="0"/>
        <v>('Hilária Batista de Almeida','1565435748696854','HIPERCARD','2030-09-20','12398765445'),</v>
      </c>
    </row>
    <row r="11" spans="1:7" ht="15" customHeight="1" x14ac:dyDescent="0.25">
      <c r="A11" s="2" t="s">
        <v>91</v>
      </c>
      <c r="B11" s="9" t="s">
        <v>582</v>
      </c>
      <c r="C11" s="7" t="s">
        <v>588</v>
      </c>
      <c r="D11" s="9" t="s">
        <v>599</v>
      </c>
      <c r="E11" s="2" t="s">
        <v>92</v>
      </c>
      <c r="G11" t="str">
        <f t="shared" si="0"/>
        <v>('Carolina Maria de Jesus','1354897658451354','AMERICAN EXPRESS','2028-12-16','33211566487'),</v>
      </c>
    </row>
    <row r="12" spans="1:7" ht="15" customHeight="1" x14ac:dyDescent="0.25">
      <c r="A12" s="2" t="s">
        <v>101</v>
      </c>
      <c r="B12" s="9" t="s">
        <v>583</v>
      </c>
      <c r="C12" s="7" t="s">
        <v>587</v>
      </c>
      <c r="D12" s="9" t="s">
        <v>600</v>
      </c>
      <c r="E12" s="2" t="s">
        <v>102</v>
      </c>
      <c r="G12" t="str">
        <f t="shared" si="0"/>
        <v>('Sebastião Bernardes de Souza Prata','1653548794161268','MAESTRO','2026-10-18','44266598791'),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11024" right="0.511811024" top="0.78740157499999996" bottom="0.78740157499999996" header="0" footer="0"/>
  <pageSetup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workbookViewId="0">
      <selection activeCell="H8" sqref="H8"/>
    </sheetView>
  </sheetViews>
  <sheetFormatPr defaultColWidth="14.42578125" defaultRowHeight="15" customHeight="1" x14ac:dyDescent="0.25"/>
  <cols>
    <col min="1" max="1" width="14.42578125" bestFit="1" customWidth="1"/>
    <col min="2" max="2" width="12.7109375" customWidth="1"/>
    <col min="3" max="3" width="14.28515625" customWidth="1"/>
    <col min="4" max="4" width="5.42578125" bestFit="1" customWidth="1"/>
    <col min="5" max="5" width="14.28515625" bestFit="1" customWidth="1"/>
    <col min="6" max="6" width="15.28515625" bestFit="1" customWidth="1"/>
    <col min="7" max="7" width="20.42578125" bestFit="1" customWidth="1"/>
    <col min="8" max="8" width="28.140625" bestFit="1" customWidth="1"/>
    <col min="9" max="26" width="8.7109375" customWidth="1"/>
  </cols>
  <sheetData>
    <row r="1" spans="1:9" x14ac:dyDescent="0.25">
      <c r="A1" s="1" t="s">
        <v>235</v>
      </c>
      <c r="B1" s="1" t="s">
        <v>236</v>
      </c>
      <c r="C1" s="1" t="s">
        <v>1</v>
      </c>
      <c r="D1" s="1" t="s">
        <v>215</v>
      </c>
      <c r="E1" s="1" t="s">
        <v>237</v>
      </c>
      <c r="F1" s="1" t="s">
        <v>238</v>
      </c>
      <c r="G1" s="1" t="s">
        <v>239</v>
      </c>
      <c r="H1" s="8" t="s">
        <v>240</v>
      </c>
    </row>
    <row r="2" spans="1:9" ht="15" customHeight="1" x14ac:dyDescent="0.25">
      <c r="A2">
        <v>1</v>
      </c>
      <c r="B2" s="10" t="s">
        <v>601</v>
      </c>
      <c r="C2" s="2">
        <v>12345678912</v>
      </c>
      <c r="D2" s="8" t="s">
        <v>17</v>
      </c>
      <c r="E2" s="8" t="s">
        <v>17</v>
      </c>
      <c r="F2" s="2" t="s">
        <v>15</v>
      </c>
      <c r="G2" s="8" t="s">
        <v>17</v>
      </c>
      <c r="H2" s="8" t="s">
        <v>604</v>
      </c>
      <c r="I2" t="str">
        <f>CONCATENATE("(","'",A2,"'",",'",B2,"'",",'",C2,"'",",'",D2,"'",",'",E2,"'",",'",F2,"'",",'",G2,"'",",'",H2,"'",")",",")</f>
        <v>('1','Pessoa Física','12345678912','null','null','1995-08-21','null','Professor'),</v>
      </c>
    </row>
    <row r="3" spans="1:9" ht="15" customHeight="1" x14ac:dyDescent="0.25">
      <c r="A3">
        <v>2</v>
      </c>
      <c r="B3" s="10" t="s">
        <v>601</v>
      </c>
      <c r="C3" s="2">
        <v>98765432198</v>
      </c>
      <c r="D3" s="8" t="s">
        <v>17</v>
      </c>
      <c r="E3" s="8" t="s">
        <v>17</v>
      </c>
      <c r="F3" s="2" t="s">
        <v>25</v>
      </c>
      <c r="G3" s="8" t="s">
        <v>17</v>
      </c>
      <c r="H3" s="8" t="s">
        <v>605</v>
      </c>
      <c r="I3" t="str">
        <f t="shared" ref="I3:I26" si="0">CONCATENATE("(","'",A3,"'",",'",B3,"'",",'",C3,"'",",'",D3,"'",",'",E3,"'",",'",F3,"'",",'",G3,"'",",'",H3,"'",")",",")</f>
        <v>('2','Pessoa Física','98765432198','null','null','1995-05-20','null','Analista RH'),</v>
      </c>
    </row>
    <row r="4" spans="1:9" ht="15" customHeight="1" x14ac:dyDescent="0.25">
      <c r="A4">
        <v>3</v>
      </c>
      <c r="B4" s="10" t="s">
        <v>601</v>
      </c>
      <c r="C4" s="2" t="s">
        <v>33</v>
      </c>
      <c r="D4" s="8" t="s">
        <v>17</v>
      </c>
      <c r="E4" s="8" t="s">
        <v>17</v>
      </c>
      <c r="F4" s="11" t="s">
        <v>603</v>
      </c>
      <c r="G4" s="8" t="s">
        <v>17</v>
      </c>
      <c r="H4" s="8" t="s">
        <v>606</v>
      </c>
      <c r="I4" t="str">
        <f t="shared" si="0"/>
        <v>('3','Pessoa Física','12378945665','null','null','2005-11-26','null','Estudante'),</v>
      </c>
    </row>
    <row r="5" spans="1:9" ht="15" customHeight="1" x14ac:dyDescent="0.25">
      <c r="A5">
        <v>4</v>
      </c>
      <c r="B5" s="10" t="s">
        <v>601</v>
      </c>
      <c r="C5" s="2" t="s">
        <v>41</v>
      </c>
      <c r="D5" s="8" t="s">
        <v>17</v>
      </c>
      <c r="E5" s="8" t="s">
        <v>17</v>
      </c>
      <c r="F5" s="2" t="s">
        <v>42</v>
      </c>
      <c r="G5" s="8" t="s">
        <v>17</v>
      </c>
      <c r="H5" s="8" t="s">
        <v>607</v>
      </c>
      <c r="I5" t="str">
        <f t="shared" si="0"/>
        <v>('4','Pessoa Física','32165498745','null','null','1942-10-26','null','Cantor'),</v>
      </c>
    </row>
    <row r="6" spans="1:9" ht="15" customHeight="1" x14ac:dyDescent="0.25">
      <c r="A6">
        <v>5</v>
      </c>
      <c r="B6" s="10" t="s">
        <v>601</v>
      </c>
      <c r="C6" s="2" t="s">
        <v>48</v>
      </c>
      <c r="D6" s="8" t="s">
        <v>17</v>
      </c>
      <c r="E6" s="8" t="s">
        <v>17</v>
      </c>
      <c r="F6" s="2" t="s">
        <v>49</v>
      </c>
      <c r="G6" s="8" t="s">
        <v>17</v>
      </c>
      <c r="H6" s="8" t="s">
        <v>607</v>
      </c>
      <c r="I6" t="str">
        <f t="shared" si="0"/>
        <v>('5','Pessoa Física','15948723619','null','null','1927-01-25','null','Cantor'),</v>
      </c>
    </row>
    <row r="7" spans="1:9" ht="15" customHeight="1" x14ac:dyDescent="0.25">
      <c r="A7">
        <v>6</v>
      </c>
      <c r="B7" s="10" t="s">
        <v>601</v>
      </c>
      <c r="C7" s="2" t="s">
        <v>58</v>
      </c>
      <c r="D7" s="8" t="s">
        <v>17</v>
      </c>
      <c r="E7" s="8" t="s">
        <v>17</v>
      </c>
      <c r="F7" s="2" t="s">
        <v>59</v>
      </c>
      <c r="G7" s="8" t="s">
        <v>17</v>
      </c>
      <c r="H7" s="8" t="s">
        <v>608</v>
      </c>
      <c r="I7" t="str">
        <f t="shared" si="0"/>
        <v>('6','Pessoa Física','23651948718','null','null','1940-10-23','null','Jogador de Futebol'),</v>
      </c>
    </row>
    <row r="8" spans="1:9" ht="15" customHeight="1" x14ac:dyDescent="0.25">
      <c r="A8">
        <v>7</v>
      </c>
      <c r="B8" s="10" t="s">
        <v>601</v>
      </c>
      <c r="C8" s="2" t="s">
        <v>68</v>
      </c>
      <c r="D8" s="8" t="s">
        <v>17</v>
      </c>
      <c r="E8" s="8" t="s">
        <v>17</v>
      </c>
      <c r="F8" s="2" t="s">
        <v>69</v>
      </c>
      <c r="G8" s="8" t="s">
        <v>17</v>
      </c>
      <c r="H8" s="8" t="s">
        <v>607</v>
      </c>
      <c r="I8" t="str">
        <f t="shared" si="0"/>
        <v>('7','Pessoa Física','32564197849','null','null','1946-12-06','null','Cantor'),</v>
      </c>
    </row>
    <row r="9" spans="1:9" ht="15" customHeight="1" x14ac:dyDescent="0.25">
      <c r="A9">
        <v>8</v>
      </c>
      <c r="B9" s="10" t="s">
        <v>601</v>
      </c>
      <c r="C9" s="2" t="s">
        <v>78</v>
      </c>
      <c r="D9" s="8" t="s">
        <v>17</v>
      </c>
      <c r="E9" s="8" t="s">
        <v>17</v>
      </c>
      <c r="F9" s="2" t="s">
        <v>281</v>
      </c>
      <c r="G9" s="8" t="s">
        <v>17</v>
      </c>
      <c r="H9" s="8" t="s">
        <v>609</v>
      </c>
      <c r="I9" t="str">
        <f t="shared" si="0"/>
        <v>('8','Pessoa Física','11133355598','null','null','1839-06-21','null','Escritor'),</v>
      </c>
    </row>
    <row r="10" spans="1:9" ht="15" customHeight="1" x14ac:dyDescent="0.25">
      <c r="A10">
        <v>9</v>
      </c>
      <c r="B10" s="10" t="s">
        <v>601</v>
      </c>
      <c r="C10" s="2" t="s">
        <v>85</v>
      </c>
      <c r="D10" s="8" t="s">
        <v>17</v>
      </c>
      <c r="E10" s="8" t="s">
        <v>17</v>
      </c>
      <c r="F10" s="2" t="s">
        <v>282</v>
      </c>
      <c r="G10" s="8" t="s">
        <v>17</v>
      </c>
      <c r="H10" s="8" t="s">
        <v>610</v>
      </c>
      <c r="I10" t="str">
        <f t="shared" si="0"/>
        <v>('9','Pessoa Física','12398765445','null','null','1854-01-13','null','Sambista e Mãe de Santo'),</v>
      </c>
    </row>
    <row r="11" spans="1:9" ht="15" customHeight="1" x14ac:dyDescent="0.25">
      <c r="A11">
        <v>10</v>
      </c>
      <c r="B11" s="10" t="s">
        <v>601</v>
      </c>
      <c r="C11" s="2" t="s">
        <v>92</v>
      </c>
      <c r="D11" s="8" t="s">
        <v>17</v>
      </c>
      <c r="E11" s="8" t="s">
        <v>17</v>
      </c>
      <c r="F11" s="2" t="s">
        <v>283</v>
      </c>
      <c r="G11" s="8" t="s">
        <v>17</v>
      </c>
      <c r="H11" s="8" t="s">
        <v>611</v>
      </c>
      <c r="I11" t="str">
        <f t="shared" si="0"/>
        <v>('10','Pessoa Física','33211566487','null','null','1914-03-14','null','Escritora'),</v>
      </c>
    </row>
    <row r="12" spans="1:9" ht="15" customHeight="1" x14ac:dyDescent="0.25">
      <c r="A12">
        <v>11</v>
      </c>
      <c r="B12" s="10" t="s">
        <v>601</v>
      </c>
      <c r="C12" s="2" t="s">
        <v>102</v>
      </c>
      <c r="D12" s="8" t="s">
        <v>17</v>
      </c>
      <c r="E12" s="8" t="s">
        <v>17</v>
      </c>
      <c r="F12" s="2" t="s">
        <v>284</v>
      </c>
      <c r="G12" s="8" t="s">
        <v>17</v>
      </c>
      <c r="H12" s="8" t="s">
        <v>612</v>
      </c>
      <c r="I12" t="str">
        <f t="shared" si="0"/>
        <v>('11','Pessoa Física','44266598791','null','null','1915-10-18','null','Ator'),</v>
      </c>
    </row>
    <row r="13" spans="1:9" ht="15" customHeight="1" x14ac:dyDescent="0.25">
      <c r="A13">
        <v>12</v>
      </c>
      <c r="B13" s="10" t="s">
        <v>601</v>
      </c>
      <c r="C13" s="2" t="s">
        <v>111</v>
      </c>
      <c r="D13" s="8" t="s">
        <v>17</v>
      </c>
      <c r="E13" s="8" t="s">
        <v>17</v>
      </c>
      <c r="F13" s="2" t="s">
        <v>285</v>
      </c>
      <c r="G13" s="8" t="s">
        <v>17</v>
      </c>
      <c r="H13" s="8" t="s">
        <v>613</v>
      </c>
      <c r="I13" t="str">
        <f t="shared" si="0"/>
        <v>('12','Pessoa Física','12365897469','null','null','1930-06-23','null','Cantora'),</v>
      </c>
    </row>
    <row r="14" spans="1:9" ht="15" customHeight="1" x14ac:dyDescent="0.25">
      <c r="A14">
        <v>13</v>
      </c>
      <c r="B14" s="10" t="s">
        <v>601</v>
      </c>
      <c r="C14" s="2" t="s">
        <v>119</v>
      </c>
      <c r="D14" s="8" t="s">
        <v>17</v>
      </c>
      <c r="E14" s="8" t="s">
        <v>17</v>
      </c>
      <c r="F14" s="2" t="s">
        <v>286</v>
      </c>
      <c r="G14" s="8" t="s">
        <v>17</v>
      </c>
      <c r="H14" s="8" t="s">
        <v>607</v>
      </c>
      <c r="I14" t="str">
        <f t="shared" si="0"/>
        <v>('13','Pessoa Física','15648975631','null','null','1942-06-26','null','Cantor'),</v>
      </c>
    </row>
    <row r="15" spans="1:9" ht="15" customHeight="1" x14ac:dyDescent="0.25">
      <c r="A15">
        <v>14</v>
      </c>
      <c r="B15" s="10" t="s">
        <v>601</v>
      </c>
      <c r="C15" s="2" t="s">
        <v>126</v>
      </c>
      <c r="D15" s="8" t="s">
        <v>17</v>
      </c>
      <c r="E15" s="8" t="s">
        <v>17</v>
      </c>
      <c r="F15" s="2" t="s">
        <v>287</v>
      </c>
      <c r="G15" s="8" t="s">
        <v>17</v>
      </c>
      <c r="H15" s="8" t="s">
        <v>611</v>
      </c>
      <c r="I15" t="str">
        <f t="shared" si="0"/>
        <v>('14','Pessoa Física','32564198765','null','null','1946-11-29','null','Escritora'),</v>
      </c>
    </row>
    <row r="16" spans="1:9" ht="15" customHeight="1" x14ac:dyDescent="0.25">
      <c r="A16">
        <v>15</v>
      </c>
      <c r="B16" s="10" t="s">
        <v>601</v>
      </c>
      <c r="C16" s="2" t="s">
        <v>133</v>
      </c>
      <c r="D16" s="8" t="s">
        <v>17</v>
      </c>
      <c r="E16" s="8" t="s">
        <v>17</v>
      </c>
      <c r="F16" s="2" t="s">
        <v>288</v>
      </c>
      <c r="G16" s="8" t="s">
        <v>17</v>
      </c>
      <c r="H16" s="8" t="s">
        <v>614</v>
      </c>
      <c r="I16" t="str">
        <f t="shared" si="0"/>
        <v>('15','Pessoa Física','35798641852','null','null','1926-05-03','null','Geógrafo'),</v>
      </c>
    </row>
    <row r="17" spans="1:9" ht="15" customHeight="1" x14ac:dyDescent="0.25">
      <c r="A17">
        <v>16</v>
      </c>
      <c r="B17" s="10" t="s">
        <v>601</v>
      </c>
      <c r="C17" s="2" t="s">
        <v>142</v>
      </c>
      <c r="D17" s="8" t="s">
        <v>17</v>
      </c>
      <c r="E17" s="8" t="s">
        <v>17</v>
      </c>
      <c r="F17" s="2" t="s">
        <v>289</v>
      </c>
      <c r="G17" s="8" t="s">
        <v>17</v>
      </c>
      <c r="H17" s="8" t="s">
        <v>615</v>
      </c>
      <c r="I17" t="str">
        <f t="shared" si="0"/>
        <v>('16','Pessoa Física','96385274114','null','null','1897-04-23','null','Maestro'),</v>
      </c>
    </row>
    <row r="18" spans="1:9" ht="15" customHeight="1" x14ac:dyDescent="0.25">
      <c r="A18">
        <v>17</v>
      </c>
      <c r="B18" s="10" t="s">
        <v>601</v>
      </c>
      <c r="C18" s="2" t="s">
        <v>149</v>
      </c>
      <c r="D18" s="8" t="s">
        <v>17</v>
      </c>
      <c r="E18" s="8" t="s">
        <v>17</v>
      </c>
      <c r="F18" s="2" t="s">
        <v>290</v>
      </c>
      <c r="G18" s="8" t="s">
        <v>17</v>
      </c>
      <c r="H18" s="8" t="s">
        <v>616</v>
      </c>
      <c r="I18" t="str">
        <f t="shared" si="0"/>
        <v>('17','Pessoa Física','12396314785','null','null','1927-02-23','null','Cantor e Compositor'),</v>
      </c>
    </row>
    <row r="19" spans="1:9" ht="15" customHeight="1" x14ac:dyDescent="0.25">
      <c r="A19">
        <v>18</v>
      </c>
      <c r="B19" s="10" t="s">
        <v>601</v>
      </c>
      <c r="C19" s="2" t="s">
        <v>155</v>
      </c>
      <c r="D19" s="8" t="s">
        <v>17</v>
      </c>
      <c r="E19" s="8" t="s">
        <v>17</v>
      </c>
      <c r="F19" s="2" t="s">
        <v>291</v>
      </c>
      <c r="G19" s="8" t="s">
        <v>17</v>
      </c>
      <c r="H19" s="8" t="s">
        <v>617</v>
      </c>
      <c r="I19" t="str">
        <f t="shared" si="0"/>
        <v>('18','Pessoa Física','65471283945','null','null','1838-01-13','null','Engenheiro'),</v>
      </c>
    </row>
    <row r="20" spans="1:9" ht="15" customHeight="1" x14ac:dyDescent="0.25">
      <c r="A20">
        <v>19</v>
      </c>
      <c r="B20" s="10" t="s">
        <v>601</v>
      </c>
      <c r="C20" s="2" t="s">
        <v>161</v>
      </c>
      <c r="D20" s="8" t="s">
        <v>17</v>
      </c>
      <c r="E20" s="8" t="s">
        <v>17</v>
      </c>
      <c r="F20" s="2" t="s">
        <v>292</v>
      </c>
      <c r="G20" s="8" t="s">
        <v>17</v>
      </c>
      <c r="H20" s="8" t="s">
        <v>618</v>
      </c>
      <c r="I20" t="str">
        <f t="shared" si="0"/>
        <v>('19','Pessoa Física','45682719346','null','null','1861-11-24','null','Poeta'),</v>
      </c>
    </row>
    <row r="21" spans="1:9" ht="15.75" customHeight="1" x14ac:dyDescent="0.25">
      <c r="A21">
        <v>20</v>
      </c>
      <c r="B21" s="10" t="s">
        <v>601</v>
      </c>
      <c r="C21" s="2" t="s">
        <v>169</v>
      </c>
      <c r="D21" s="8" t="s">
        <v>17</v>
      </c>
      <c r="E21" s="8" t="s">
        <v>17</v>
      </c>
      <c r="F21" s="2" t="s">
        <v>293</v>
      </c>
      <c r="G21" s="8" t="s">
        <v>17</v>
      </c>
      <c r="H21" s="8" t="s">
        <v>619</v>
      </c>
      <c r="I21" t="str">
        <f t="shared" si="0"/>
        <v>('20','Pessoa Física','32654897139','null','null','1942-04-26','null','Deputada Federal'),</v>
      </c>
    </row>
    <row r="22" spans="1:9" ht="15.75" customHeight="1" x14ac:dyDescent="0.25">
      <c r="A22">
        <v>21</v>
      </c>
      <c r="B22" s="10" t="s">
        <v>601</v>
      </c>
      <c r="C22" s="11" t="s">
        <v>602</v>
      </c>
      <c r="D22" s="8" t="s">
        <v>17</v>
      </c>
      <c r="E22" s="8" t="s">
        <v>17</v>
      </c>
      <c r="F22" s="2" t="s">
        <v>294</v>
      </c>
      <c r="G22" s="8" t="s">
        <v>17</v>
      </c>
      <c r="H22" s="8" t="s">
        <v>620</v>
      </c>
      <c r="I22" t="str">
        <f t="shared" si="0"/>
        <v>('21','Pessoa Física','15645897698','null','null','1985-17-08','null','Rapper e Compositor'),</v>
      </c>
    </row>
    <row r="23" spans="1:9" ht="15.75" customHeight="1" x14ac:dyDescent="0.25">
      <c r="A23">
        <v>22</v>
      </c>
      <c r="B23" s="10" t="s">
        <v>601</v>
      </c>
      <c r="C23" s="2" t="s">
        <v>182</v>
      </c>
      <c r="D23" s="8" t="s">
        <v>17</v>
      </c>
      <c r="E23" s="8" t="s">
        <v>17</v>
      </c>
      <c r="F23" s="2" t="s">
        <v>295</v>
      </c>
      <c r="G23" s="8" t="s">
        <v>17</v>
      </c>
      <c r="H23" s="8" t="s">
        <v>620</v>
      </c>
      <c r="I23" t="str">
        <f t="shared" si="0"/>
        <v>('22','Pessoa Física','13345678941','null','null','1994-06-04','null','Rapper e Compositor'),</v>
      </c>
    </row>
    <row r="24" spans="1:9" ht="15.75" customHeight="1" x14ac:dyDescent="0.25">
      <c r="A24">
        <v>23</v>
      </c>
      <c r="B24" s="10" t="s">
        <v>601</v>
      </c>
      <c r="C24" s="2" t="s">
        <v>188</v>
      </c>
      <c r="D24" s="8" t="s">
        <v>17</v>
      </c>
      <c r="E24" s="8" t="s">
        <v>17</v>
      </c>
      <c r="F24" s="2" t="s">
        <v>296</v>
      </c>
      <c r="G24" s="8" t="s">
        <v>17</v>
      </c>
      <c r="H24" s="8" t="s">
        <v>621</v>
      </c>
      <c r="I24" t="str">
        <f t="shared" si="0"/>
        <v>('23','Pessoa Física','13564987594','null','null','1971-12-28','null','Assesora Juridica'),</v>
      </c>
    </row>
    <row r="25" spans="1:9" ht="15.75" customHeight="1" x14ac:dyDescent="0.25">
      <c r="A25">
        <v>24</v>
      </c>
      <c r="B25" s="10" t="s">
        <v>601</v>
      </c>
      <c r="C25" s="2" t="s">
        <v>194</v>
      </c>
      <c r="D25" s="8" t="s">
        <v>17</v>
      </c>
      <c r="E25" s="8" t="s">
        <v>17</v>
      </c>
      <c r="F25" s="2" t="s">
        <v>297</v>
      </c>
      <c r="G25" s="8" t="s">
        <v>17</v>
      </c>
      <c r="H25" s="8" t="s">
        <v>623</v>
      </c>
      <c r="I25" t="str">
        <f t="shared" si="0"/>
        <v>('24','Pessoa Física','32566598748','null','null','1970-04-10','null','Tenente do Exercito Brasileiro'),</v>
      </c>
    </row>
    <row r="26" spans="1:9" ht="15.75" customHeight="1" x14ac:dyDescent="0.25">
      <c r="A26">
        <v>25</v>
      </c>
      <c r="B26" s="10" t="s">
        <v>601</v>
      </c>
      <c r="C26" s="2" t="s">
        <v>200</v>
      </c>
      <c r="D26" s="8" t="s">
        <v>17</v>
      </c>
      <c r="E26" s="8" t="s">
        <v>17</v>
      </c>
      <c r="F26" s="2" t="s">
        <v>298</v>
      </c>
      <c r="G26" s="8" t="s">
        <v>17</v>
      </c>
      <c r="H26" s="8" t="s">
        <v>622</v>
      </c>
      <c r="I26" t="str">
        <f t="shared" si="0"/>
        <v>('25','Pessoa Física','52487965497','null','null','1972-11-12','null','Funcionário Publico'),</v>
      </c>
    </row>
    <row r="27" spans="1:9" ht="15.75" customHeight="1" x14ac:dyDescent="0.25"/>
    <row r="28" spans="1:9" ht="15.75" customHeight="1" x14ac:dyDescent="0.25"/>
    <row r="29" spans="1:9" ht="15.75" customHeight="1" x14ac:dyDescent="0.25"/>
    <row r="30" spans="1:9" ht="15.75" customHeight="1" x14ac:dyDescent="0.25"/>
    <row r="31" spans="1:9" ht="15.75" customHeight="1" x14ac:dyDescent="0.25"/>
    <row r="32" spans="1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11024" right="0.511811024" top="0.78740157499999996" bottom="0.78740157499999996" header="0" footer="0"/>
  <pageSetup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00"/>
  <sheetViews>
    <sheetView workbookViewId="0">
      <selection activeCell="A4" sqref="A4"/>
    </sheetView>
  </sheetViews>
  <sheetFormatPr defaultColWidth="14.42578125" defaultRowHeight="15" customHeight="1" x14ac:dyDescent="0.25"/>
  <cols>
    <col min="1" max="1" width="27.85546875" bestFit="1" customWidth="1"/>
    <col min="2" max="2" width="38.5703125" bestFit="1" customWidth="1"/>
    <col min="3" max="3" width="35.28515625" bestFit="1" customWidth="1"/>
    <col min="4" max="4" width="16.85546875" customWidth="1"/>
    <col min="5" max="5" width="16.28515625" customWidth="1"/>
    <col min="6" max="6" width="21.85546875" bestFit="1" customWidth="1"/>
    <col min="7" max="26" width="8.7109375" customWidth="1"/>
  </cols>
  <sheetData>
    <row r="1" spans="1:7" x14ac:dyDescent="0.25">
      <c r="A1" s="1" t="s">
        <v>241</v>
      </c>
      <c r="B1" s="1" t="s">
        <v>242</v>
      </c>
      <c r="C1" s="1" t="s">
        <v>243</v>
      </c>
      <c r="D1" s="1" t="s">
        <v>244</v>
      </c>
      <c r="E1" s="1" t="s">
        <v>245</v>
      </c>
      <c r="F1" s="1" t="s">
        <v>246</v>
      </c>
    </row>
    <row r="2" spans="1:7" ht="15" customHeight="1" x14ac:dyDescent="0.25">
      <c r="A2">
        <v>1</v>
      </c>
      <c r="B2">
        <v>1</v>
      </c>
      <c r="C2">
        <v>1</v>
      </c>
      <c r="D2" s="8" t="s">
        <v>17</v>
      </c>
      <c r="E2" s="8" t="s">
        <v>17</v>
      </c>
      <c r="F2" s="8" t="s">
        <v>17</v>
      </c>
      <c r="G2" t="str">
        <f>CONCATENATE("(",A2,",",B2,",",C2,",",D2,",",E2,",",F2,")",",")</f>
        <v>(1,1,1,null,null,null),</v>
      </c>
    </row>
    <row r="3" spans="1:7" ht="15" customHeight="1" x14ac:dyDescent="0.25">
      <c r="A3">
        <v>2</v>
      </c>
      <c r="B3">
        <v>2</v>
      </c>
      <c r="C3">
        <v>2</v>
      </c>
      <c r="D3" s="8" t="s">
        <v>17</v>
      </c>
      <c r="E3" s="8" t="s">
        <v>17</v>
      </c>
      <c r="F3" s="8" t="s">
        <v>17</v>
      </c>
      <c r="G3" t="str">
        <f t="shared" ref="G3:G26" si="0">CONCATENATE("(",A3,",",B3,",",C3,",",D3,",",E3,",",F3,")",",")</f>
        <v>(2,2,2,null,null,null),</v>
      </c>
    </row>
    <row r="4" spans="1:7" ht="15" customHeight="1" x14ac:dyDescent="0.25">
      <c r="A4">
        <v>3</v>
      </c>
      <c r="B4">
        <v>3</v>
      </c>
      <c r="C4">
        <v>3</v>
      </c>
      <c r="D4" s="8" t="s">
        <v>17</v>
      </c>
      <c r="E4" s="8" t="s">
        <v>17</v>
      </c>
      <c r="F4" s="8" t="s">
        <v>17</v>
      </c>
      <c r="G4" t="str">
        <f t="shared" si="0"/>
        <v>(3,3,3,null,null,null),</v>
      </c>
    </row>
    <row r="5" spans="1:7" ht="15" customHeight="1" x14ac:dyDescent="0.25">
      <c r="A5">
        <v>4</v>
      </c>
      <c r="B5">
        <v>4</v>
      </c>
      <c r="C5">
        <v>4</v>
      </c>
      <c r="D5" s="8" t="s">
        <v>17</v>
      </c>
      <c r="E5" s="8" t="s">
        <v>17</v>
      </c>
      <c r="F5" s="8" t="s">
        <v>17</v>
      </c>
      <c r="G5" t="str">
        <f t="shared" si="0"/>
        <v>(4,4,4,null,null,null),</v>
      </c>
    </row>
    <row r="6" spans="1:7" ht="15" customHeight="1" x14ac:dyDescent="0.25">
      <c r="A6">
        <v>5</v>
      </c>
      <c r="B6">
        <v>5</v>
      </c>
      <c r="C6">
        <v>5</v>
      </c>
      <c r="D6" s="8" t="s">
        <v>17</v>
      </c>
      <c r="E6" s="8" t="s">
        <v>17</v>
      </c>
      <c r="F6" s="8" t="s">
        <v>17</v>
      </c>
      <c r="G6" t="str">
        <f t="shared" si="0"/>
        <v>(5,5,5,null,null,null),</v>
      </c>
    </row>
    <row r="7" spans="1:7" ht="15" customHeight="1" x14ac:dyDescent="0.25">
      <c r="A7">
        <v>6</v>
      </c>
      <c r="B7">
        <v>6</v>
      </c>
      <c r="C7">
        <v>6</v>
      </c>
      <c r="D7" s="8" t="s">
        <v>17</v>
      </c>
      <c r="E7" s="8" t="s">
        <v>17</v>
      </c>
      <c r="F7" s="8" t="s">
        <v>17</v>
      </c>
      <c r="G7" t="str">
        <f t="shared" si="0"/>
        <v>(6,6,6,null,null,null),</v>
      </c>
    </row>
    <row r="8" spans="1:7" ht="15" customHeight="1" x14ac:dyDescent="0.25">
      <c r="A8">
        <v>7</v>
      </c>
      <c r="B8">
        <v>7</v>
      </c>
      <c r="C8">
        <v>7</v>
      </c>
      <c r="D8" s="8" t="s">
        <v>17</v>
      </c>
      <c r="E8" s="8" t="s">
        <v>17</v>
      </c>
      <c r="F8" s="8" t="s">
        <v>17</v>
      </c>
      <c r="G8" t="str">
        <f t="shared" si="0"/>
        <v>(7,7,7,null,null,null),</v>
      </c>
    </row>
    <row r="9" spans="1:7" ht="15" customHeight="1" x14ac:dyDescent="0.25">
      <c r="A9">
        <v>8</v>
      </c>
      <c r="B9">
        <v>8</v>
      </c>
      <c r="C9">
        <v>8</v>
      </c>
      <c r="D9" s="8" t="s">
        <v>17</v>
      </c>
      <c r="E9" s="8" t="s">
        <v>17</v>
      </c>
      <c r="F9" s="8" t="s">
        <v>17</v>
      </c>
      <c r="G9" t="str">
        <f t="shared" si="0"/>
        <v>(8,8,8,null,null,null),</v>
      </c>
    </row>
    <row r="10" spans="1:7" ht="15" customHeight="1" x14ac:dyDescent="0.25">
      <c r="A10">
        <v>9</v>
      </c>
      <c r="B10">
        <v>9</v>
      </c>
      <c r="C10">
        <v>9</v>
      </c>
      <c r="D10" s="8" t="s">
        <v>17</v>
      </c>
      <c r="E10" s="8" t="s">
        <v>17</v>
      </c>
      <c r="F10" s="8" t="s">
        <v>17</v>
      </c>
      <c r="G10" t="str">
        <f t="shared" si="0"/>
        <v>(9,9,9,null,null,null),</v>
      </c>
    </row>
    <row r="11" spans="1:7" ht="15" customHeight="1" x14ac:dyDescent="0.25">
      <c r="A11">
        <v>10</v>
      </c>
      <c r="B11">
        <v>10</v>
      </c>
      <c r="C11">
        <v>10</v>
      </c>
      <c r="D11" s="8" t="s">
        <v>17</v>
      </c>
      <c r="E11" s="8" t="s">
        <v>17</v>
      </c>
      <c r="F11" s="8" t="s">
        <v>17</v>
      </c>
      <c r="G11" t="str">
        <f t="shared" si="0"/>
        <v>(10,10,10,null,null,null),</v>
      </c>
    </row>
    <row r="12" spans="1:7" ht="15" customHeight="1" x14ac:dyDescent="0.25">
      <c r="A12">
        <v>11</v>
      </c>
      <c r="B12">
        <v>11</v>
      </c>
      <c r="C12">
        <v>11</v>
      </c>
      <c r="D12" s="8" t="s">
        <v>17</v>
      </c>
      <c r="E12" s="8" t="s">
        <v>17</v>
      </c>
      <c r="F12" s="8" t="s">
        <v>17</v>
      </c>
      <c r="G12" t="str">
        <f t="shared" si="0"/>
        <v>(11,11,11,null,null,null),</v>
      </c>
    </row>
    <row r="13" spans="1:7" ht="15" customHeight="1" x14ac:dyDescent="0.25">
      <c r="A13">
        <v>12</v>
      </c>
      <c r="B13" s="8" t="s">
        <v>17</v>
      </c>
      <c r="C13">
        <v>12</v>
      </c>
      <c r="D13" s="8" t="s">
        <v>17</v>
      </c>
      <c r="E13" s="8" t="s">
        <v>17</v>
      </c>
      <c r="F13" s="8" t="s">
        <v>17</v>
      </c>
      <c r="G13" t="str">
        <f t="shared" si="0"/>
        <v>(12,null,12,null,null,null),</v>
      </c>
    </row>
    <row r="14" spans="1:7" ht="15" customHeight="1" x14ac:dyDescent="0.25">
      <c r="A14">
        <v>13</v>
      </c>
      <c r="B14" s="8" t="s">
        <v>17</v>
      </c>
      <c r="C14">
        <v>13</v>
      </c>
      <c r="D14" s="8" t="s">
        <v>17</v>
      </c>
      <c r="E14" s="8" t="s">
        <v>17</v>
      </c>
      <c r="F14" s="8" t="s">
        <v>17</v>
      </c>
      <c r="G14" t="str">
        <f t="shared" si="0"/>
        <v>(13,null,13,null,null,null),</v>
      </c>
    </row>
    <row r="15" spans="1:7" ht="15" customHeight="1" x14ac:dyDescent="0.25">
      <c r="A15">
        <v>14</v>
      </c>
      <c r="B15" s="8" t="s">
        <v>17</v>
      </c>
      <c r="C15" s="8" t="s">
        <v>17</v>
      </c>
      <c r="D15" s="8" t="s">
        <v>17</v>
      </c>
      <c r="E15" s="8" t="s">
        <v>17</v>
      </c>
      <c r="F15" s="8" t="s">
        <v>17</v>
      </c>
      <c r="G15" t="str">
        <f t="shared" si="0"/>
        <v>(14,null,null,null,null,null),</v>
      </c>
    </row>
    <row r="16" spans="1:7" ht="15" customHeight="1" x14ac:dyDescent="0.25">
      <c r="A16">
        <v>15</v>
      </c>
      <c r="B16" s="8" t="s">
        <v>17</v>
      </c>
      <c r="C16" s="8" t="s">
        <v>17</v>
      </c>
      <c r="D16" s="8" t="s">
        <v>17</v>
      </c>
      <c r="E16" s="8" t="s">
        <v>17</v>
      </c>
      <c r="F16" s="8" t="s">
        <v>17</v>
      </c>
      <c r="G16" t="str">
        <f t="shared" si="0"/>
        <v>(15,null,null,null,null,null),</v>
      </c>
    </row>
    <row r="17" spans="1:7" ht="15" customHeight="1" x14ac:dyDescent="0.25">
      <c r="A17">
        <v>16</v>
      </c>
      <c r="B17" s="8" t="s">
        <v>17</v>
      </c>
      <c r="C17" s="8" t="s">
        <v>17</v>
      </c>
      <c r="D17" s="8" t="s">
        <v>17</v>
      </c>
      <c r="E17" s="8" t="s">
        <v>17</v>
      </c>
      <c r="F17" s="8" t="s">
        <v>17</v>
      </c>
      <c r="G17" t="str">
        <f t="shared" si="0"/>
        <v>(16,null,null,null,null,null),</v>
      </c>
    </row>
    <row r="18" spans="1:7" ht="15" customHeight="1" x14ac:dyDescent="0.25">
      <c r="A18">
        <v>17</v>
      </c>
      <c r="B18" s="8" t="s">
        <v>17</v>
      </c>
      <c r="C18" s="8" t="s">
        <v>17</v>
      </c>
      <c r="D18" s="8" t="s">
        <v>17</v>
      </c>
      <c r="E18" s="8" t="s">
        <v>17</v>
      </c>
      <c r="F18" s="8" t="s">
        <v>17</v>
      </c>
      <c r="G18" t="str">
        <f t="shared" si="0"/>
        <v>(17,null,null,null,null,null),</v>
      </c>
    </row>
    <row r="19" spans="1:7" ht="15" customHeight="1" x14ac:dyDescent="0.25">
      <c r="A19">
        <v>18</v>
      </c>
      <c r="B19" s="8" t="s">
        <v>17</v>
      </c>
      <c r="C19" s="8" t="s">
        <v>17</v>
      </c>
      <c r="D19" s="8" t="s">
        <v>17</v>
      </c>
      <c r="E19" s="8" t="s">
        <v>17</v>
      </c>
      <c r="F19" s="8" t="s">
        <v>17</v>
      </c>
      <c r="G19" t="str">
        <f t="shared" si="0"/>
        <v>(18,null,null,null,null,null),</v>
      </c>
    </row>
    <row r="20" spans="1:7" ht="15" customHeight="1" x14ac:dyDescent="0.25">
      <c r="A20">
        <v>19</v>
      </c>
      <c r="B20" s="8" t="s">
        <v>17</v>
      </c>
      <c r="C20" s="8" t="s">
        <v>17</v>
      </c>
      <c r="D20" s="8" t="s">
        <v>17</v>
      </c>
      <c r="E20" s="8" t="s">
        <v>17</v>
      </c>
      <c r="F20" s="8" t="s">
        <v>17</v>
      </c>
      <c r="G20" t="str">
        <f t="shared" si="0"/>
        <v>(19,null,null,null,null,null),</v>
      </c>
    </row>
    <row r="21" spans="1:7" ht="15.75" customHeight="1" x14ac:dyDescent="0.25">
      <c r="A21">
        <v>20</v>
      </c>
      <c r="B21" s="8" t="s">
        <v>17</v>
      </c>
      <c r="C21" s="8" t="s">
        <v>17</v>
      </c>
      <c r="D21" s="8" t="s">
        <v>17</v>
      </c>
      <c r="E21" s="8" t="s">
        <v>17</v>
      </c>
      <c r="F21" s="8" t="s">
        <v>17</v>
      </c>
      <c r="G21" t="str">
        <f t="shared" si="0"/>
        <v>(20,null,null,null,null,null),</v>
      </c>
    </row>
    <row r="22" spans="1:7" ht="15.75" customHeight="1" x14ac:dyDescent="0.25">
      <c r="A22">
        <v>21</v>
      </c>
      <c r="B22" s="8" t="s">
        <v>17</v>
      </c>
      <c r="C22" s="8" t="s">
        <v>17</v>
      </c>
      <c r="D22" s="8" t="s">
        <v>17</v>
      </c>
      <c r="E22" s="8" t="s">
        <v>17</v>
      </c>
      <c r="F22" s="8" t="s">
        <v>17</v>
      </c>
      <c r="G22" t="str">
        <f t="shared" si="0"/>
        <v>(21,null,null,null,null,null),</v>
      </c>
    </row>
    <row r="23" spans="1:7" ht="15.75" customHeight="1" x14ac:dyDescent="0.25">
      <c r="A23">
        <v>22</v>
      </c>
      <c r="B23" s="8" t="s">
        <v>17</v>
      </c>
      <c r="C23" s="8" t="s">
        <v>17</v>
      </c>
      <c r="D23" s="8" t="s">
        <v>17</v>
      </c>
      <c r="E23" s="8" t="s">
        <v>17</v>
      </c>
      <c r="F23" s="8" t="s">
        <v>17</v>
      </c>
      <c r="G23" t="str">
        <f t="shared" si="0"/>
        <v>(22,null,null,null,null,null),</v>
      </c>
    </row>
    <row r="24" spans="1:7" ht="15.75" customHeight="1" x14ac:dyDescent="0.25">
      <c r="A24">
        <v>23</v>
      </c>
      <c r="B24" s="8" t="s">
        <v>17</v>
      </c>
      <c r="C24" s="8" t="s">
        <v>17</v>
      </c>
      <c r="D24" s="8" t="s">
        <v>17</v>
      </c>
      <c r="E24" s="8" t="s">
        <v>17</v>
      </c>
      <c r="F24" s="8" t="s">
        <v>17</v>
      </c>
      <c r="G24" t="str">
        <f t="shared" si="0"/>
        <v>(23,null,null,null,null,null),</v>
      </c>
    </row>
    <row r="25" spans="1:7" ht="15.75" customHeight="1" x14ac:dyDescent="0.25">
      <c r="A25">
        <v>24</v>
      </c>
      <c r="B25" s="8" t="s">
        <v>17</v>
      </c>
      <c r="C25" s="8" t="s">
        <v>17</v>
      </c>
      <c r="D25" s="8" t="s">
        <v>17</v>
      </c>
      <c r="E25" s="8" t="s">
        <v>17</v>
      </c>
      <c r="F25" s="8" t="s">
        <v>17</v>
      </c>
      <c r="G25" t="str">
        <f t="shared" si="0"/>
        <v>(24,null,null,null,null,null),</v>
      </c>
    </row>
    <row r="26" spans="1:7" ht="15.75" customHeight="1" x14ac:dyDescent="0.25">
      <c r="A26">
        <v>25</v>
      </c>
      <c r="B26" s="8" t="s">
        <v>17</v>
      </c>
      <c r="C26" s="8" t="s">
        <v>17</v>
      </c>
      <c r="D26" s="8" t="s">
        <v>17</v>
      </c>
      <c r="E26" s="8" t="s">
        <v>17</v>
      </c>
      <c r="F26" s="8" t="s">
        <v>17</v>
      </c>
      <c r="G26" t="str">
        <f t="shared" si="0"/>
        <v>(25,null,null,null,null,null),</v>
      </c>
    </row>
    <row r="27" spans="1:7" ht="15.75" customHeight="1" x14ac:dyDescent="0.25"/>
    <row r="28" spans="1:7" ht="15.75" customHeight="1" x14ac:dyDescent="0.25"/>
    <row r="29" spans="1:7" ht="15.75" customHeight="1" x14ac:dyDescent="0.25"/>
    <row r="30" spans="1:7" ht="15.75" customHeight="1" x14ac:dyDescent="0.25"/>
    <row r="31" spans="1:7" ht="15.75" customHeight="1" x14ac:dyDescent="0.25"/>
    <row r="32" spans="1: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11024" right="0.511811024" top="0.78740157499999996" bottom="0.78740157499999996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003"/>
  <sheetViews>
    <sheetView workbookViewId="0">
      <selection activeCell="H2" sqref="H2:H16"/>
    </sheetView>
  </sheetViews>
  <sheetFormatPr defaultColWidth="14.42578125" defaultRowHeight="15" customHeight="1" x14ac:dyDescent="0.25"/>
  <cols>
    <col min="1" max="1" width="15.5703125" bestFit="1" customWidth="1"/>
    <col min="2" max="2" width="15.85546875" bestFit="1" customWidth="1"/>
    <col min="3" max="3" width="27" bestFit="1" customWidth="1"/>
    <col min="4" max="4" width="17.28515625" bestFit="1" customWidth="1"/>
    <col min="5" max="5" width="12.28515625" customWidth="1"/>
    <col min="6" max="6" width="15.7109375" bestFit="1" customWidth="1"/>
    <col min="7" max="7" width="18.42578125" bestFit="1" customWidth="1"/>
    <col min="8" max="26" width="8.7109375" customWidth="1"/>
  </cols>
  <sheetData>
    <row r="1" spans="1:8" x14ac:dyDescent="0.25">
      <c r="A1" s="1" t="s">
        <v>247</v>
      </c>
      <c r="B1" s="1" t="s">
        <v>248</v>
      </c>
      <c r="C1" s="1" t="s">
        <v>249</v>
      </c>
      <c r="D1" s="1" t="s">
        <v>250</v>
      </c>
      <c r="E1" s="1" t="s">
        <v>208</v>
      </c>
      <c r="F1" s="1" t="s">
        <v>251</v>
      </c>
      <c r="G1" s="1" t="s">
        <v>252</v>
      </c>
    </row>
    <row r="2" spans="1:8" ht="15" customHeight="1" x14ac:dyDescent="0.25">
      <c r="A2" s="9" t="s">
        <v>766</v>
      </c>
      <c r="B2" s="9" t="s">
        <v>766</v>
      </c>
      <c r="C2" s="9" t="s">
        <v>766</v>
      </c>
      <c r="D2" s="5" t="s">
        <v>624</v>
      </c>
      <c r="E2" s="9" t="s">
        <v>779</v>
      </c>
      <c r="F2" s="9" t="s">
        <v>538</v>
      </c>
      <c r="G2" s="6"/>
      <c r="H2" t="str">
        <f>CONCATENATE("(","'",A2,"'",",'",B2,"'",",'",C2,"'",",'",D2,"'",",'",E2,"'",",'",F2,"'",")",",")</f>
        <v>('1','1','1','Cancelado','Compra pelo site','2022-10-05'),</v>
      </c>
    </row>
    <row r="3" spans="1:8" ht="15" customHeight="1" x14ac:dyDescent="0.25">
      <c r="A3" s="9" t="s">
        <v>767</v>
      </c>
      <c r="B3" s="9" t="s">
        <v>767</v>
      </c>
      <c r="C3" s="9" t="s">
        <v>767</v>
      </c>
      <c r="D3" s="5" t="s">
        <v>624</v>
      </c>
      <c r="E3" s="9" t="s">
        <v>780</v>
      </c>
      <c r="F3" s="9" t="s">
        <v>539</v>
      </c>
      <c r="G3" s="6"/>
      <c r="H3" t="str">
        <f t="shared" ref="H3:H16" si="0">CONCATENATE("(","'",A3,"'",",'",B3,"'",",'",C3,"'",",'",D3,"'",",'",E3,"'",",'",F3,"'",")",",")</f>
        <v>('2','2','2','Cancelado','Compra pelo Aplicativo','2022-10-07'),</v>
      </c>
    </row>
    <row r="4" spans="1:8" ht="15" customHeight="1" x14ac:dyDescent="0.25">
      <c r="A4" s="9" t="s">
        <v>768</v>
      </c>
      <c r="B4" s="9" t="s">
        <v>768</v>
      </c>
      <c r="C4" s="9" t="s">
        <v>768</v>
      </c>
      <c r="D4" s="5" t="s">
        <v>624</v>
      </c>
      <c r="E4" s="9" t="s">
        <v>779</v>
      </c>
      <c r="F4" s="9" t="s">
        <v>627</v>
      </c>
      <c r="G4" s="6"/>
      <c r="H4" t="str">
        <f t="shared" si="0"/>
        <v>('3','3','3','Cancelado','Compra pelo site','2022-10-12'),</v>
      </c>
    </row>
    <row r="5" spans="1:8" ht="15" customHeight="1" x14ac:dyDescent="0.25">
      <c r="A5" s="9" t="s">
        <v>771</v>
      </c>
      <c r="B5" s="9" t="s">
        <v>769</v>
      </c>
      <c r="C5" s="9" t="s">
        <v>771</v>
      </c>
      <c r="D5" s="5" t="s">
        <v>625</v>
      </c>
      <c r="E5" s="9" t="s">
        <v>779</v>
      </c>
      <c r="F5" s="9" t="s">
        <v>628</v>
      </c>
      <c r="G5" s="6"/>
      <c r="H5" t="str">
        <f t="shared" si="0"/>
        <v>('5','4','5','Em andamento','Compra pelo site','2022-10-13'),</v>
      </c>
    </row>
    <row r="6" spans="1:8" ht="15" customHeight="1" x14ac:dyDescent="0.25">
      <c r="A6" s="9" t="s">
        <v>769</v>
      </c>
      <c r="B6" s="9" t="s">
        <v>771</v>
      </c>
      <c r="C6" s="9" t="s">
        <v>769</v>
      </c>
      <c r="D6" s="5" t="s">
        <v>625</v>
      </c>
      <c r="E6" s="9" t="s">
        <v>779</v>
      </c>
      <c r="F6" s="9" t="s">
        <v>629</v>
      </c>
      <c r="G6" s="6"/>
      <c r="H6" t="str">
        <f t="shared" si="0"/>
        <v>('4','5','4','Em andamento','Compra pelo site','2022-09-29'),</v>
      </c>
    </row>
    <row r="7" spans="1:8" ht="15" customHeight="1" x14ac:dyDescent="0.25">
      <c r="A7" s="9" t="s">
        <v>772</v>
      </c>
      <c r="B7" s="9" t="s">
        <v>774</v>
      </c>
      <c r="C7" s="9" t="s">
        <v>772</v>
      </c>
      <c r="D7" s="5" t="s">
        <v>625</v>
      </c>
      <c r="E7" s="9" t="s">
        <v>780</v>
      </c>
      <c r="F7" s="9" t="s">
        <v>630</v>
      </c>
      <c r="G7" s="6"/>
      <c r="H7" t="str">
        <f t="shared" si="0"/>
        <v>('12','6','12','Em andamento','Compra pelo Aplicativo','2022-10-16'),</v>
      </c>
    </row>
    <row r="8" spans="1:8" ht="15" customHeight="1" x14ac:dyDescent="0.25">
      <c r="A8" s="9" t="s">
        <v>776</v>
      </c>
      <c r="B8" s="9" t="s">
        <v>775</v>
      </c>
      <c r="C8" s="9" t="s">
        <v>776</v>
      </c>
      <c r="D8" s="5" t="s">
        <v>625</v>
      </c>
      <c r="E8" s="9" t="s">
        <v>780</v>
      </c>
      <c r="F8" s="9" t="s">
        <v>782</v>
      </c>
      <c r="G8" s="6"/>
      <c r="H8" t="str">
        <f t="shared" si="0"/>
        <v>('10','7','10','Em andamento','Compra pelo Aplicativo','2022-10-17'),</v>
      </c>
    </row>
    <row r="9" spans="1:8" ht="15" customHeight="1" x14ac:dyDescent="0.25">
      <c r="A9" s="9" t="s">
        <v>773</v>
      </c>
      <c r="B9" s="9" t="s">
        <v>784</v>
      </c>
      <c r="C9" s="9" t="s">
        <v>773</v>
      </c>
      <c r="D9" s="5" t="s">
        <v>626</v>
      </c>
      <c r="E9" s="9" t="s">
        <v>779</v>
      </c>
      <c r="F9" s="9" t="s">
        <v>631</v>
      </c>
      <c r="G9" s="6"/>
      <c r="H9" t="str">
        <f t="shared" si="0"/>
        <v>('25','8','25','Processando','Compra pelo site','2022-09-13'),</v>
      </c>
    </row>
    <row r="10" spans="1:8" ht="15" customHeight="1" x14ac:dyDescent="0.25">
      <c r="A10" s="9" t="s">
        <v>769</v>
      </c>
      <c r="B10" s="9" t="s">
        <v>785</v>
      </c>
      <c r="C10" s="9" t="s">
        <v>769</v>
      </c>
      <c r="D10" s="5" t="s">
        <v>626</v>
      </c>
      <c r="E10" s="9" t="s">
        <v>779</v>
      </c>
      <c r="F10" s="9" t="s">
        <v>632</v>
      </c>
      <c r="G10" s="6"/>
      <c r="H10" t="str">
        <f t="shared" si="0"/>
        <v>('4','9','4','Processando','Compra pelo site','2022-09-22'),</v>
      </c>
    </row>
    <row r="11" spans="1:8" ht="15" customHeight="1" x14ac:dyDescent="0.25">
      <c r="A11" s="9" t="s">
        <v>777</v>
      </c>
      <c r="B11" s="9" t="s">
        <v>776</v>
      </c>
      <c r="C11" s="9" t="s">
        <v>777</v>
      </c>
      <c r="D11" s="5" t="s">
        <v>626</v>
      </c>
      <c r="E11" s="9" t="s">
        <v>781</v>
      </c>
      <c r="F11" s="9" t="s">
        <v>554</v>
      </c>
      <c r="G11" s="6"/>
      <c r="H11" t="str">
        <f t="shared" si="0"/>
        <v>('18','10','18','Processando','Compra na Loja','2022-08-21'),</v>
      </c>
    </row>
    <row r="12" spans="1:8" ht="15" customHeight="1" x14ac:dyDescent="0.25">
      <c r="A12" s="9" t="s">
        <v>778</v>
      </c>
      <c r="B12" s="9" t="s">
        <v>786</v>
      </c>
      <c r="C12" s="9" t="s">
        <v>778</v>
      </c>
      <c r="D12" s="5" t="s">
        <v>626</v>
      </c>
      <c r="E12" s="9" t="s">
        <v>781</v>
      </c>
      <c r="F12" s="9" t="s">
        <v>783</v>
      </c>
      <c r="G12" s="6"/>
      <c r="H12" t="str">
        <f t="shared" si="0"/>
        <v>('21','11','21','Processando','Compra na Loja','2022-07-20'),</v>
      </c>
    </row>
    <row r="13" spans="1:8" ht="15" customHeight="1" x14ac:dyDescent="0.25">
      <c r="A13" s="9" t="s">
        <v>771</v>
      </c>
      <c r="B13" s="9" t="s">
        <v>772</v>
      </c>
      <c r="C13" s="9" t="s">
        <v>771</v>
      </c>
      <c r="D13" s="5" t="s">
        <v>626</v>
      </c>
      <c r="E13" s="9" t="s">
        <v>779</v>
      </c>
      <c r="F13" s="9" t="s">
        <v>633</v>
      </c>
      <c r="G13" s="6"/>
      <c r="H13" t="str">
        <f t="shared" si="0"/>
        <v>('5','12','5','Processando','Compra pelo site','2022-10-06'),</v>
      </c>
    </row>
    <row r="14" spans="1:8" ht="15" customHeight="1" x14ac:dyDescent="0.25">
      <c r="A14" s="9" t="s">
        <v>774</v>
      </c>
      <c r="B14" s="9" t="s">
        <v>90</v>
      </c>
      <c r="C14" s="9" t="s">
        <v>774</v>
      </c>
      <c r="D14" s="5" t="s">
        <v>511</v>
      </c>
      <c r="E14" s="9" t="s">
        <v>779</v>
      </c>
      <c r="F14" s="9" t="s">
        <v>554</v>
      </c>
      <c r="G14" s="6"/>
      <c r="H14" t="str">
        <f t="shared" si="0"/>
        <v>('6','13','6','Entregue','Compra pelo site','2022-08-21'),</v>
      </c>
    </row>
    <row r="15" spans="1:8" ht="15" customHeight="1" x14ac:dyDescent="0.25">
      <c r="A15" s="9" t="s">
        <v>775</v>
      </c>
      <c r="B15" s="9" t="s">
        <v>787</v>
      </c>
      <c r="C15" s="9" t="s">
        <v>775</v>
      </c>
      <c r="D15" s="5" t="s">
        <v>511</v>
      </c>
      <c r="E15" s="9" t="s">
        <v>779</v>
      </c>
      <c r="F15" s="9" t="s">
        <v>551</v>
      </c>
      <c r="G15" s="6"/>
      <c r="H15" t="str">
        <f t="shared" si="0"/>
        <v>('7','14','7','Entregue','Compra pelo site','2022-05-20'),</v>
      </c>
    </row>
    <row r="16" spans="1:8" ht="15" customHeight="1" x14ac:dyDescent="0.25">
      <c r="A16" s="9" t="s">
        <v>90</v>
      </c>
      <c r="B16" s="9" t="s">
        <v>788</v>
      </c>
      <c r="C16" s="9" t="s">
        <v>90</v>
      </c>
      <c r="D16" s="5" t="s">
        <v>511</v>
      </c>
      <c r="E16" s="9" t="s">
        <v>779</v>
      </c>
      <c r="F16" s="9" t="s">
        <v>634</v>
      </c>
      <c r="G16" s="6"/>
      <c r="H16" t="str">
        <f t="shared" si="0"/>
        <v>('13','15','13','Entregue','Compra pelo site','2022-06-13'),</v>
      </c>
    </row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</sheetData>
  <phoneticPr fontId="10" type="noConversion"/>
  <pageMargins left="0.511811024" right="0.511811024" top="0.78740157499999996" bottom="0.78740157499999996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cliente</vt:lpstr>
      <vt:lpstr>produto</vt:lpstr>
      <vt:lpstr>Empresa_frete</vt:lpstr>
      <vt:lpstr>Entrega</vt:lpstr>
      <vt:lpstr>Carteira_Digital</vt:lpstr>
      <vt:lpstr>pagamento_cartao</vt:lpstr>
      <vt:lpstr>conta</vt:lpstr>
      <vt:lpstr>formas_pagamento</vt:lpstr>
      <vt:lpstr>pedido</vt:lpstr>
      <vt:lpstr>estoque</vt:lpstr>
      <vt:lpstr>fornecedor</vt:lpstr>
      <vt:lpstr>vendedor</vt:lpstr>
      <vt:lpstr>produto_pedido</vt:lpstr>
      <vt:lpstr>produto_vendedor</vt:lpstr>
      <vt:lpstr>produto_fornecedor</vt:lpstr>
      <vt:lpstr>produto_em_estoque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User01</dc:creator>
  <cp:lastModifiedBy>UBIRATAN JESUS DA MOTTA FILHO</cp:lastModifiedBy>
  <dcterms:created xsi:type="dcterms:W3CDTF">2022-10-20T03:18:49Z</dcterms:created>
  <dcterms:modified xsi:type="dcterms:W3CDTF">2023-01-05T21:32:19Z</dcterms:modified>
</cp:coreProperties>
</file>