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29"/>
  <workbookPr defaultThemeVersion="166925"/>
  <mc:AlternateContent xmlns:mc="http://schemas.openxmlformats.org/markup-compatibility/2006">
    <mc:Choice Requires="x15">
      <x15ac:absPath xmlns:x15ac="http://schemas.microsoft.com/office/spreadsheetml/2010/11/ac" url="D:\Dev\personal\node-crawler\"/>
    </mc:Choice>
  </mc:AlternateContent>
  <xr:revisionPtr revIDLastSave="0" documentId="8_{BF91A568-7BCC-49F0-AE3B-ED12B5CCD204}" xr6:coauthVersionLast="40" xr6:coauthVersionMax="40" xr10:uidLastSave="{00000000-0000-0000-0000-000000000000}"/>
  <bookViews>
    <workbookView xWindow="0" yWindow="0" windowWidth="25065" windowHeight="13665" xr2:uid="{0135F32F-38B7-45BF-B4C9-0D4CE1E130E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4601" i="1" l="1"/>
  <c r="F4601" i="1"/>
  <c r="H4594" i="1"/>
  <c r="E4569" i="1"/>
  <c r="F4555" i="1"/>
  <c r="G4554" i="1"/>
  <c r="F4554" i="1"/>
  <c r="H4529" i="1"/>
  <c r="H4518" i="1"/>
  <c r="G4518" i="1"/>
  <c r="F4518" i="1"/>
  <c r="E4506" i="1"/>
  <c r="F4483" i="1"/>
  <c r="F4461" i="1"/>
  <c r="F4427" i="1"/>
  <c r="E4405" i="1"/>
  <c r="F4377" i="1"/>
  <c r="E4372" i="1"/>
  <c r="F4355" i="1"/>
  <c r="E4355" i="1"/>
  <c r="F4322" i="1"/>
  <c r="F4297" i="1"/>
  <c r="H4276" i="1"/>
  <c r="G4276" i="1"/>
  <c r="F4276" i="1"/>
  <c r="F4273" i="1"/>
  <c r="E4268" i="1"/>
  <c r="F4206" i="1"/>
  <c r="F4178" i="1"/>
  <c r="H4150" i="1"/>
  <c r="F4150" i="1"/>
  <c r="F4135" i="1"/>
  <c r="G4123" i="1"/>
  <c r="F4123" i="1"/>
  <c r="F4100" i="1"/>
  <c r="E4087" i="1"/>
  <c r="G4036" i="1"/>
  <c r="F4036" i="1"/>
  <c r="H4027" i="1"/>
  <c r="H4024" i="1"/>
  <c r="G4024" i="1"/>
  <c r="F4013" i="1"/>
  <c r="F4009" i="1"/>
  <c r="F3074" i="1"/>
  <c r="G3074" i="1"/>
  <c r="H3074" i="1"/>
  <c r="F3080" i="1"/>
  <c r="G3080" i="1"/>
  <c r="E3090" i="1"/>
  <c r="F3090" i="1"/>
  <c r="E3104" i="1"/>
  <c r="G3104" i="1"/>
  <c r="E3118" i="1"/>
  <c r="F3118" i="1"/>
  <c r="G3118" i="1"/>
  <c r="H3118" i="1"/>
  <c r="E3183" i="1"/>
  <c r="G3183" i="1"/>
  <c r="H3183" i="1"/>
  <c r="F3213" i="1"/>
  <c r="G3213" i="1"/>
  <c r="F3218" i="1"/>
  <c r="G3218" i="1"/>
  <c r="E3256" i="1"/>
  <c r="F3256" i="1"/>
  <c r="F3280" i="1"/>
  <c r="F3319" i="1"/>
  <c r="G3319" i="1"/>
  <c r="H3319" i="1"/>
  <c r="G3340" i="1"/>
  <c r="F3386" i="1"/>
  <c r="E3411" i="1"/>
  <c r="F3411" i="1"/>
  <c r="F3422" i="1"/>
  <c r="G3422" i="1"/>
  <c r="E3457" i="1"/>
  <c r="F3457" i="1"/>
  <c r="G3457" i="1"/>
  <c r="H3496" i="1"/>
  <c r="E3529" i="1"/>
  <c r="F3529" i="1"/>
  <c r="E3574" i="1"/>
  <c r="E3589" i="1"/>
  <c r="F3589" i="1"/>
  <c r="E3620" i="1"/>
  <c r="F3620" i="1"/>
  <c r="G3620" i="1"/>
  <c r="H3620" i="1"/>
  <c r="G3691" i="1"/>
  <c r="G3700" i="1"/>
  <c r="F3755" i="1"/>
  <c r="G3755" i="1"/>
  <c r="F3822" i="1"/>
  <c r="E3847" i="1"/>
  <c r="F3847" i="1"/>
  <c r="E3865" i="1"/>
  <c r="F3865" i="1"/>
  <c r="E3873" i="1"/>
  <c r="F3873" i="1"/>
  <c r="F3944" i="1"/>
  <c r="G3944" i="1"/>
  <c r="H3944" i="1"/>
  <c r="F3952" i="1"/>
  <c r="G3952" i="1"/>
  <c r="E2032" i="1"/>
  <c r="F2032" i="1"/>
  <c r="G2032" i="1"/>
  <c r="H2032" i="1"/>
  <c r="E2077" i="1"/>
  <c r="F2077" i="1"/>
  <c r="E2099" i="1"/>
  <c r="F2099" i="1"/>
  <c r="G2099" i="1"/>
  <c r="H2099" i="1"/>
  <c r="E2128" i="1"/>
  <c r="E2171" i="1"/>
  <c r="F2191" i="1"/>
  <c r="G2191" i="1"/>
  <c r="H2191" i="1"/>
  <c r="F2198" i="1"/>
  <c r="G2198" i="1"/>
  <c r="E2203" i="1"/>
  <c r="F2203" i="1"/>
  <c r="G2203" i="1"/>
  <c r="H2203" i="1"/>
  <c r="E2223" i="1"/>
  <c r="F2223" i="1"/>
  <c r="G2223" i="1"/>
  <c r="E2226" i="1"/>
  <c r="F2309" i="1"/>
  <c r="G2309" i="1"/>
  <c r="F2337" i="1"/>
  <c r="G2337" i="1"/>
  <c r="F2509" i="1"/>
  <c r="G2509" i="1"/>
  <c r="E2517" i="1"/>
  <c r="F2517" i="1"/>
  <c r="E2554" i="1"/>
  <c r="F2554" i="1"/>
  <c r="G2554" i="1"/>
  <c r="G2570" i="1"/>
  <c r="E2577" i="1"/>
  <c r="G2577" i="1"/>
  <c r="H2577" i="1"/>
  <c r="E2624" i="1"/>
  <c r="F2624" i="1"/>
  <c r="G2624" i="1"/>
  <c r="H2732" i="1"/>
  <c r="G2784" i="1"/>
  <c r="E2822" i="1"/>
  <c r="F2822" i="1"/>
  <c r="G2822" i="1"/>
  <c r="H2822" i="1"/>
  <c r="E2830" i="1"/>
  <c r="E2976" i="1"/>
  <c r="E1150" i="1"/>
  <c r="F1150" i="1"/>
  <c r="G1150" i="1"/>
  <c r="E1156" i="1"/>
  <c r="F1156" i="1"/>
  <c r="G1156" i="1"/>
  <c r="E1346" i="1"/>
  <c r="G1346" i="1"/>
  <c r="H1346" i="1"/>
  <c r="E1355" i="1"/>
  <c r="F1355" i="1"/>
  <c r="G1355" i="1"/>
  <c r="F1360" i="1"/>
  <c r="G1360" i="1"/>
  <c r="H1360" i="1"/>
  <c r="E1413" i="1"/>
  <c r="E1464" i="1"/>
  <c r="F1464" i="1"/>
  <c r="G1464" i="1"/>
  <c r="E1480" i="1"/>
  <c r="E1482" i="1"/>
  <c r="E1532" i="1"/>
  <c r="E1590" i="1"/>
  <c r="F1592" i="1"/>
  <c r="G1592" i="1"/>
  <c r="H1592" i="1"/>
  <c r="G1593" i="1"/>
  <c r="F1611" i="1"/>
  <c r="F1646" i="1"/>
  <c r="G1646" i="1"/>
  <c r="H1646" i="1"/>
  <c r="F1674" i="1"/>
  <c r="G1674" i="1"/>
  <c r="E1713" i="1"/>
  <c r="F1713" i="1"/>
  <c r="E1759" i="1"/>
  <c r="G1807" i="1"/>
  <c r="H1807" i="1"/>
  <c r="E1868" i="1"/>
  <c r="F1868" i="1"/>
  <c r="G1886" i="1"/>
  <c r="H1886" i="1"/>
  <c r="E1887" i="1"/>
  <c r="F1887" i="1"/>
  <c r="G1887" i="1"/>
  <c r="H1887" i="1"/>
  <c r="E1905" i="1"/>
  <c r="E1948" i="1"/>
  <c r="F1948" i="1"/>
  <c r="G1948" i="1"/>
  <c r="G1956" i="1"/>
  <c r="G1975" i="1"/>
  <c r="H1975" i="1"/>
  <c r="E9" i="1"/>
  <c r="F9" i="1"/>
  <c r="G9" i="1"/>
  <c r="G28" i="1"/>
  <c r="F39" i="1"/>
  <c r="E93" i="1"/>
  <c r="F93" i="1"/>
  <c r="G98" i="1"/>
  <c r="F120" i="1"/>
  <c r="G232" i="1"/>
  <c r="G251" i="1"/>
  <c r="F306" i="1"/>
  <c r="G306" i="1"/>
  <c r="H306" i="1"/>
  <c r="F331" i="1"/>
  <c r="G331" i="1"/>
  <c r="H331" i="1"/>
  <c r="E351" i="1"/>
  <c r="F351" i="1"/>
  <c r="E557" i="1"/>
  <c r="E747" i="1"/>
  <c r="G747" i="1"/>
  <c r="E781" i="1"/>
  <c r="F781" i="1"/>
  <c r="G781" i="1"/>
  <c r="F809" i="1"/>
  <c r="G809" i="1"/>
  <c r="E863" i="1"/>
  <c r="F863" i="1"/>
  <c r="G863" i="1"/>
  <c r="H970" i="1"/>
  <c r="G977" i="1"/>
</calcChain>
</file>

<file path=xl/sharedStrings.xml><?xml version="1.0" encoding="utf-8"?>
<sst xmlns="http://schemas.openxmlformats.org/spreadsheetml/2006/main" count="55226" uniqueCount="22751">
  <si>
    <t>등록번호</t>
  </si>
  <si>
    <t>구분</t>
  </si>
  <si>
    <t>자격명</t>
  </si>
  <si>
    <t>자격관리발급기관</t>
  </si>
  <si>
    <t>주무부처</t>
  </si>
  <si>
    <t>자격정보</t>
  </si>
  <si>
    <t>직무내용 1급</t>
  </si>
  <si>
    <t>직무내용 2급</t>
  </si>
  <si>
    <t>직무내용 3급</t>
  </si>
  <si>
    <t>기관명</t>
  </si>
  <si>
    <t>홈페이지</t>
  </si>
  <si>
    <t>대표번호</t>
  </si>
  <si>
    <t>주소</t>
  </si>
  <si>
    <t>2018-004270</t>
  </si>
  <si>
    <t>등록</t>
  </si>
  <si>
    <t>노인심리상담사</t>
  </si>
  <si>
    <t>보건복지부</t>
  </si>
  <si>
    <t>노화로 인해 신체적 ,심리적,정서적 불안 장애를 일으켜 일상 생활에 적응하지 못하여 도움을 필요로 하는 노인과 그 가족들을 위해 종합적으로 딘단하여 다양한 해결책을 상담하여 줌으로서 실제 문제 해결에 도움을 주어 안정적인 생활을 할 수 있도록 하는 높은 수준의 전문가로서 노인복지회관 등에서 상담하고 노인심리상담사를 양성 지도한다.</t>
  </si>
  <si>
    <t>-</t>
  </si>
  <si>
    <t>한국교육자격평가원</t>
  </si>
  <si>
    <t>http://edubaro.imweb.me</t>
  </si>
  <si>
    <t>02-2231-5470</t>
  </si>
  <si>
    <t>(04794) 서울특별시 성동구 아차산로 113 (성수동2가) 8층 8172호</t>
  </si>
  <si>
    <t>2017-004984</t>
  </si>
  <si>
    <t>놀이심리상담지도사</t>
  </si>
  <si>
    <t>사회, 정서적 적응문제로 성장발달과 학습에 어려움을 겪는 아동과 청소년들을 대상으로 심리상담 및 평가를 통해서 진단하여 놀이라는 프로그램을 활용해 심리적, 병리적 고통을 극복하고 행복한 존재로서 자기실현을 할 수 있도록 지도하는 역할을 수행함</t>
  </si>
  <si>
    <t>놀이아동상담에 대한 전문지식을 가지고 적응문제로 어려움을 겪는 아동 청소년에게 놀이 아동상담 기술을 적용하여 적용능력 향상을 돕고 적절한 상담을 통해 발달적 향상을 도모하며 아동 및 청소년과 부모를 대상으로 정신건강 문제 예방 및 중재 프로그램을 실시하는 직무를 수행할 수 있다.</t>
  </si>
  <si>
    <t>한국심리상담사연합회</t>
  </si>
  <si>
    <t>http://mindgood.modoo.at</t>
  </si>
  <si>
    <t>02-6928-5010</t>
  </si>
  <si>
    <t>(08501) 서울특별시 금천구 가산디지털1로 219 (가산동) 305호</t>
  </si>
  <si>
    <t>2018-000539</t>
  </si>
  <si>
    <t>학교폭력조사상담사</t>
  </si>
  <si>
    <t>교육부</t>
  </si>
  <si>
    <t>1. 학교폭력을 예방하기 위한 상담2. 학교폭력사건의 조사와 분석3. 학교폭력사건의 분쟁조정4. 학교폭력예방 및 조사, 분석, 분쟁조정의 강사</t>
  </si>
  <si>
    <t>학교폭력을 예방하기 위한 상담을 하며, 기본적으로 학교폭력사건을 조사·분석·분쟁조정하는 업무 수행</t>
  </si>
  <si>
    <t>학교폭력을 예방하기 위한 상담을 하며, 전문적으로 학교폭력사건을 조사, 분석, 분쟁조정 업무 수행</t>
  </si>
  <si>
    <t>학교폭력을 예방하기 위해 상담을 하고, 학교폭력사건의 조사, 분석, 분쟁조정에 대한 최고의 전문가로 활동을 하며, 학교폭력예방 및 조사, 분석, 분쟁조정의 강사로서 역할을 한다.</t>
  </si>
  <si>
    <t>사단법인 한국생명존중법연구회</t>
  </si>
  <si>
    <t>http://www.krri.or.kr</t>
  </si>
  <si>
    <t>02-786-0300</t>
  </si>
  <si>
    <t>(06704) 서울특별시 서초구 방배로 76 (방배동) 머리재빌딩 303호</t>
  </si>
  <si>
    <t>2018-004767</t>
  </si>
  <si>
    <t>원예심리상담사</t>
  </si>
  <si>
    <t>대상자에게 식물 또는 식물을 이용한 여러 가지 활동을 통해 정신과 신체의 작용을 개선 시키고, 유지 시키는 데 도움을 주는 직무를 수행한다.</t>
  </si>
  <si>
    <t>(사)한국청소년육성협회</t>
  </si>
  <si>
    <t>http://www.koreaeducation.co.kr</t>
  </si>
  <si>
    <t>062-385-3210</t>
  </si>
  <si>
    <t>(61946) 광주 서구 치평동 1206-3번지 로잔티움 오피스텔 707호</t>
  </si>
  <si>
    <t>2018-002291</t>
  </si>
  <si>
    <t>웰다잉심리상담사</t>
  </si>
  <si>
    <t>다양한 원인으로 신체적, 정신적으로 심리적 불안감을 느끼는 장년들을 대상으로 정신적 회복을 도와주기 위한 상담을 하여,마음의 안정을 찾을 수 있도록 도와 주며, 다양한 기관에서 웰다잉에 대한 상담과 강의를 진행을 한다.</t>
  </si>
  <si>
    <t>2급은 다양한 원인으로 신체적, 정신적으로 심리적 불안감을 느끼는 장년들을 대상으로 정신적 회복을 도와주기 위한 상담을 하며, 마음의 안정을 찾을 수 있도록 도와 주고, 다양한 기관에서 웰다잉에 대한 상담과 강의를 진행하면서 웰다잉심리상담사 1급을 보조할수 있다.</t>
  </si>
  <si>
    <t>1급은  다양한 원인으로 신체적, 정신적으로 심리적 불안감을 느끼는 장년들을 대상으로 정신적 회복을 도와주기 위한 상담을 하며, 마음의 안정을 찾을 수 있도록 도와주고, 다양한 기관에서 웰다잉에 대한 상담과 강의를 진행하고 웰다잉심리상담사 양성 가능하다.</t>
  </si>
  <si>
    <t>한국명상심리 지도자협회</t>
  </si>
  <si>
    <t>010-5199-8206</t>
  </si>
  <si>
    <t>(28648) 충청북도 청주시 서원구 사직대로 166 (사창동) 4층</t>
  </si>
  <si>
    <t>2018-005168</t>
  </si>
  <si>
    <t>현실역동집단상담심리전문가</t>
  </si>
  <si>
    <t>1) 일반인 수준의 개인 또는 집단의 심리적 성숙과 사회적 적응능력 향상을 위한 조력 및 지도2) 부적응을 겪는 개인 또는 집단에 대한 교정 및 교육3) 교육적 차원의 개인 또는 집단의 상담교육, 현재 겪고 있는 문제에 대한 개입4) 사회적 차원의 건강한 사회문화 및 예방교육</t>
  </si>
  <si>
    <t>사단법인 극동상담심리연구학회</t>
  </si>
  <si>
    <t>http://www.gdi.or.kr</t>
  </si>
  <si>
    <t>02-2168-2891</t>
  </si>
  <si>
    <t>(07997) 서울특별시 양천구 목동동로 293 (목동) 현대41타워 1304호</t>
  </si>
  <si>
    <t>2018-004259</t>
  </si>
  <si>
    <t>놀이심리상담사</t>
  </si>
  <si>
    <t>놀이를 통한 심리상담을 이해하고 사회적, 정서적 적응문제로 성장발달 및 학습의 어려움을 겪는 아동과 청소년을 대상으로 놀이 프로그램을 활용하여 정확한 진단, 평가를 통해 내담자의 문제해결을 돕고 종합적으로 수행할 수 있는 전문가로서의 역할을 할 수 있다.</t>
  </si>
  <si>
    <t>놀이심리상담에 대한 지식을 습득하고 내담자를 대상으로 놀이프로그램을 활용하여 정확한 진단, 평가를 통해 긍정적인 변화를 줌으로써 사회적, 정서적 적응능력을 종합적으로 향상 시킬 수 있도록 놀이심리상담을 수행할 수 있는 최고의 전문가 역할</t>
  </si>
  <si>
    <t>놀이심리상담 기초이해를 바탕으로 내담자를 대상으로 놀이심리상담학을 통하여 심리적 장애요인 발생 시 문제해결을 돕는 과정을 보조하며, 내담자로 하여금 놀이상담을 통해 건강한 심리적 안정이 될 수 있도록 안내하는 보조자 역할</t>
  </si>
  <si>
    <t>한국심리교육협회</t>
  </si>
  <si>
    <t>02-3667-3503</t>
  </si>
  <si>
    <t>(08506) 서울특별시 금천구 가산디지털2로 108 (가산동) 뉴티캐슬 1401,1402호</t>
  </si>
  <si>
    <t>2017-004565</t>
  </si>
  <si>
    <t>학교폭력예방상담사</t>
  </si>
  <si>
    <t>한국교육상담학회</t>
  </si>
  <si>
    <t>031-401-6022</t>
  </si>
  <si>
    <t>(15466) 경기도 안산시 단원구 민속공원로 77 (고잔동) 303호</t>
  </si>
  <si>
    <t>2018-004941</t>
  </si>
  <si>
    <t>명리얼굴경영상담사</t>
  </si>
  <si>
    <t>문화체육관광부</t>
  </si>
  <si>
    <t>명리학에 기초한 관상학적 얼굴경영 지식을 습득하여 대인관리에 필요한 관상활용능력을 가지고, 의뢰인의 심리 및 여건을 고려할 뿐 아니라 사회전반적인 상황까지 고려하여 효율적인 대안을 제시할 수 있는 지식을 습득하여 실전경영현장의 대안이 될 수 있는 해법을 제시할 수 있는 심리상담 직무를 수행</t>
  </si>
  <si>
    <t>한국문화예술명인회</t>
  </si>
  <si>
    <t>http://www.healing-nara.net</t>
  </si>
  <si>
    <t>02-6268-0101</t>
  </si>
  <si>
    <t>(01463) 서울특별시 도봉구 덕릉로63가길 52(창동, 삼양빌라) 201호</t>
  </si>
  <si>
    <t>2018-005581</t>
  </si>
  <si>
    <t>타로심리상담사</t>
  </si>
  <si>
    <t>타로심리상담사의 직무는 타로학의 이론을 전문가 수준으로 학습하고 각종 배열법에 따른 타로카드의 내용을 분석하는 방법을 익힌 후 고객의 요청에 의하여 타로 단점을 하고 그 내용을 분석하여 그에 따르는 고객의 심리상태 및 주변 정황을 추정하고 질문내용에 대한 가부길흉을 예단하여주며 향후 진로와 방향을 코칭 해주는 것이다.</t>
  </si>
  <si>
    <t>동양문화교육협회</t>
  </si>
  <si>
    <t>http://cafe.daum.net/I.W</t>
  </si>
  <si>
    <t>010-3162-5018</t>
  </si>
  <si>
    <t>(03133) 서울특별시 종로구 돈화문로11길 38 401호(낙원동 미광빌딩)</t>
  </si>
  <si>
    <t>2017-004685</t>
  </si>
  <si>
    <t>가족상담사</t>
  </si>
  <si>
    <t>여성가족부</t>
  </si>
  <si>
    <t>가족과의 관계형성, 가족문제 사정, 가족문제 해결을 위한 개입방향 검토, 가족상담, 추수면접 등의 직무를 수행한다.</t>
  </si>
  <si>
    <t>(주)중앙교육</t>
  </si>
  <si>
    <t>http://www.joongangcyber.com/</t>
  </si>
  <si>
    <t>02-538-8361</t>
  </si>
  <si>
    <t>(14092) 경기도 안양시 만안구 문예로 35 (안양동) 익성빌딩 3층</t>
  </si>
  <si>
    <t>2018-005170</t>
  </si>
  <si>
    <t>미술심리상담사</t>
  </si>
  <si>
    <t>미술교육의 기초이론 및 아동에 대한 발달적, 정서적, 심리학적 이해를 바탕으로 미술활동의 표현방법과 미술작품에 대한 이해력을 갖춰 아동들이 개방된 미술경험을 통해 자기표현과 의사소통 능력을 기르게 하고 아동 개개인의 개성과 창의력을 신장시켜 바람직한 인격을 만들 수 있도록 지도하는 직무</t>
  </si>
  <si>
    <t>사단법인 한국대학미래교육협회</t>
  </si>
  <si>
    <t>http://www.kufe.or.kr</t>
  </si>
  <si>
    <t>02-765-8780</t>
  </si>
  <si>
    <t>(03084) 서울특별시 종로구 동숭길 122-6 (동숭동) 국민대학교 제로윈디자인센터 601호</t>
  </si>
  <si>
    <t>2017-005468</t>
  </si>
  <si>
    <t>분노조절상담지도사</t>
  </si>
  <si>
    <t>안정적으로 분노 표출이 안 되어 신체적, 정신적으로 문제가 되고 있으며 사회적 관계 및 가족관계에서 역기능적인 부작용이 발생하여 일상생활에 장애가 발생합니다. 이러한 역기능적이고 부적응적인 관계를 효과적으로 개선하기 위하여 분노를 적응적으로 표출할 수 있도록 만들어 주는 것이 분노조절상담사라고 할 수 있습니다.</t>
  </si>
  <si>
    <t>분노조절에 대한 전문적인 지식을 기반으로 인지조절, 분노 조절 훈련을 하고 성인에게 분노조절상담의 역할을 수행할 수 있다.</t>
  </si>
  <si>
    <t>정서에 대한 기본지식을 이해하고 상대의 분노 정도를 파악하여 분노조절할 수 있는 프로그램을 기획하는 역할을 수행할 수 있다</t>
  </si>
  <si>
    <t>(주)한국교육검정원</t>
  </si>
  <si>
    <t>02-1661-6102</t>
  </si>
  <si>
    <t>(02840) 서울특별시 성북구 동소문로26마길 62 (동선동3가, 삼광빌딩) 202호</t>
  </si>
  <si>
    <t>2017-004852</t>
  </si>
  <si>
    <t>전문가 수준의 노인심리상담 지도능력을 갖추어, 노인심리상담 지도자를 대상으로 하는 평생교육훈련시설 등에서 노인심리상담 교육과정의 교수학습을 용이하게 하고 교수학습효과를 높이기 위한 노인심리상담 교육프로그램을 기획하고 개발하여 강의에 직접 활용하는 직무를 수행한다.</t>
  </si>
  <si>
    <t>전문가 수준의 노인심리상담 지도능력을 갖추어, 노인심리상담 지도자를 대상으로 하는 평생교육훈련시설 등에서 노인심리상담 교육과정의 교수학습을 용이하게 하고 교수학습효과를 높이기 위한 노인심리상담 교육프로그램을 기획하고 개발하여 강의에 직접 활용.</t>
  </si>
  <si>
    <t>한국직업능력진흥원 주식회사</t>
  </si>
  <si>
    <t>02-1833-5502</t>
  </si>
  <si>
    <t>(04783) 서울특별시 성동구 연무장13길 9 (성수동2가) 602호</t>
  </si>
  <si>
    <t>2018-005622</t>
  </si>
  <si>
    <t>전문가 수준의 노인심리상담 지도능력을 갖추어, 노인심리상담 지도자를 대상으로 하는 평생교육훈련시설 등에서 노인심리상담 교육과정의 교수학습을 용이하게 하고 교수학습효과를 높이기 위한 노인심리상담 교육프로그램을 기획하고 개발 강의에 활용하여 교육하는직무</t>
  </si>
  <si>
    <t>(주)한국인적자원진흥원</t>
  </si>
  <si>
    <t>http://www.khri.kr</t>
  </si>
  <si>
    <t>010-3205-9619</t>
  </si>
  <si>
    <t>(08376) 서울특별시 구로구 디지털로31길 38-9 (구로동) 901호</t>
  </si>
  <si>
    <t>2017-005616</t>
  </si>
  <si>
    <t>화장품상담전문가</t>
  </si>
  <si>
    <t>식품의약품안전처</t>
  </si>
  <si>
    <t>고객의 전반적인 라이프 스타일을 상담하여 피부에 적합한 화장품을 추천해주는 역할을 하며 가장 이상적인 화장품을 개별 맞춤하고 화장품 사용 처방 및 상담학습프로그램을 무리 없이 개발, 운영, 활용하여 실무능력과 전문지식을 교육하는 직무를 수행한다.</t>
  </si>
  <si>
    <t>글로벌가치창조강사협회</t>
  </si>
  <si>
    <t>http://www.gvcia.org</t>
  </si>
  <si>
    <t>042-628-6865</t>
  </si>
  <si>
    <t>(34406) 대전광역시 대덕구 계족산로5번안길 45(법동) 3층</t>
  </si>
  <si>
    <t>2018-004250</t>
  </si>
  <si>
    <t>미술심리상담에 대한 다양한 지식과 심리상담능력을 가지고 전문적인 미술심리상담과 심리진단 및 상담프로그램으로 상담사 역할을 수행하는 것을 직무내용으로 한다. 어린이, 청소년, 성인을 대상으로 학교, 사회교육기관 등에서 미술심리상담지도를 수행하고 개개인의 특성에 맞는 심리상담을 파악하여 효과적인 상담역할을 수행한다.</t>
  </si>
  <si>
    <t>미술심리상담에 대한 전문적인 이론과 지식을 갖고 개개인에 맞는 상담기법과 상담심리 프로그램으로 심리상담을 수행하며 미술심리상담 지도역할을 수행하는 것을 직무내용으로 한다. 어린이, 청소년, 성인을 대상으로 학교, 사회교육기관 등에서 전문적인 심리상담을 효과적으로 수행한다.</t>
  </si>
  <si>
    <t>미술심리상담의 기본적인 이론과 지식을 갖고 미술심리상담 프로그램으로 심리상담을 효과적으로 지도하고 상담하는 역할을 직무내용으로 한다. 어린이, 청소년, 성인을 대상으로 학교, 사회교육기관 등에서 심리상담을 수행한다.</t>
  </si>
  <si>
    <t>한국심리상담연구센터</t>
  </si>
  <si>
    <t>051-924-3535</t>
  </si>
  <si>
    <t>(48092) 부산광역시 해운대구 마린시티3로 1 (우동, 썬프라자) B동 521호</t>
  </si>
  <si>
    <t>2018-004261</t>
  </si>
  <si>
    <t>실버관계상담전문가</t>
  </si>
  <si>
    <t>노년기의 인간관계에서 발생할 수 있는 심리, 언어, 행동적인 문제를 인식하고 개인 및 집단에서 건강한 관계를 형성할 수 있도록 상담하는 업무를 수행하는 것을 직무내용으로 한다.</t>
  </si>
  <si>
    <t>노년기의 인간관계에서 발생할 수 있는 심리, 언어, 행동적인문제를 인식하고 개인 및 집단에서 건강한 관계를 형성할 수있도록 상담하는 업무를 수행한다.</t>
  </si>
  <si>
    <t>한국노인평생교육개발원</t>
  </si>
  <si>
    <t>033-731-7748</t>
  </si>
  <si>
    <t>(26491) 강원도 원주시 단구로 413 (단구동, 현진에버빌5차) 202호</t>
  </si>
  <si>
    <t>2017-005747</t>
  </si>
  <si>
    <t>아동 및 청소년 사이에서 발생하는 폭력에 대한 인식과 발생원인 등을 파악하고 사례를 통해 예방교육을 실시하고, 피해아동과 청소년뿐만 아니라 자신의 행위에 대한 인식이 없는 가해학생들에게 학교폭력의 영향을 인식시키며 건전한 학교생활과 건전한 사회구성원으로 성장 할 수 있도록 학교폭력예방 프로그램의 실시, 피해자 및 가해자의 상담자의 역할을 한다.</t>
  </si>
  <si>
    <t>아동 및 청소년 사이에서 발생하는 폭력에 대한 인식과 발생원인 등을 파악하고 사례를 통해 예방교육을 실시. 건전한 학교생활과 건전한 사회구성원으로 성장 할 수 있도록 학교폭력예방 프로그램의 실시, 피해자 및 가해자의 상담자 업무를 수행.</t>
  </si>
  <si>
    <t>주식회사 한울지식재단</t>
  </si>
  <si>
    <t>http://hwnf.or.kr</t>
  </si>
  <si>
    <t>02-6959-6704</t>
  </si>
  <si>
    <t>(05708) 서울특별시 송파구 양재대로62길 8 (가락동) 615호</t>
  </si>
  <si>
    <t>2018-005579</t>
  </si>
  <si>
    <t>작명상담사</t>
  </si>
  <si>
    <t>작명상담사의 직무는 성명학의 이론을 전문가 수준으로 학습하고 고객의 사주를 분석한 후 자원오행, 발음오행, 원형이정수리격, 삼원오행, 주역팔괘 등을 활용하여 좋은 이름을 작명하여주는 것이며 또한 성명(姓名)에 따르는 성격 및 적성, 건강질병, 부귀빈천 길흉수요 등을 분석하여주는 것이다.</t>
  </si>
  <si>
    <t>성명학의 이론을 전문가 수준으로 학습하고 고객의 사주를 분석한 후 자원오행, 발음오행, 원형이정수리격, 삼원오행, 주역팔괘 등을 활용하여 좋은 이름을 작명하여주는 것이며 또한 성명(姓名)에 따르는 성격 및 적성, 건강질병, 부귀빈천 길흉수요 등을 분석하여주는 것이다.</t>
  </si>
  <si>
    <t>2018-003626</t>
  </si>
  <si>
    <t>사주역학상담사</t>
  </si>
  <si>
    <t>개인 사주의 역학분석을 통해 전박적인 지식을 습득하여 내담자의 인생사 탄생의 연유 또는 각종 고민 등을 관련 상담 및 교육을 통한 전문가를 양성 업무를 직무내용으로 한다.</t>
  </si>
  <si>
    <t>개인 사주의 역학분석을 통해 최고급 지식을 습득하여 내담자의 인생사 탄생의 연유 또는 각종 고민 등을 관련 상담 및 교육을 통한 전문가를 양성 업무를 직무내용으로 한다.</t>
  </si>
  <si>
    <t>개인 사주의 역학분석을 통해 고급 지식을 습득하여 내담자의 인생사 탄생의 연유 또는 각종 고민 등을 관련 상담 업무를 직무내용으로 한다.</t>
  </si>
  <si>
    <t>더마즈</t>
  </si>
  <si>
    <t>0507-987-3139</t>
  </si>
  <si>
    <t>(41919) 대구광역시 중구 경상감영길 56 (서문로1가) 2층</t>
  </si>
  <si>
    <t>2018-004765</t>
  </si>
  <si>
    <t>꽃차건강상담사</t>
  </si>
  <si>
    <t>농림축산식품부</t>
  </si>
  <si>
    <t>식용꽃의 특성과 성분, 효능을 이해하고 체질에 맞는 꽃차를 선택하여 현대인들의 건강에 가장 큰 위험요소인 스트레스와 성인병 예방을 위한 꽃차건강상담사 직무를 수행한다.</t>
  </si>
  <si>
    <t>(사)한국예절문화원</t>
  </si>
  <si>
    <t>http://etiquette.or.kr</t>
  </si>
  <si>
    <t>02-391-1988</t>
  </si>
  <si>
    <t>(03977) 서울특별시 마포구 성미산로 107 (연남동) 유진빌딩 2층</t>
  </si>
  <si>
    <t>2018-002337</t>
  </si>
  <si>
    <t>게슈탈트모래놀이상담사</t>
  </si>
  <si>
    <t>게슈탈트모래놀이상담사는 모래 및 소품을 활용하여 생활상의 어려움을 극복하고 잘 적응할 수 있도록 지원함.</t>
  </si>
  <si>
    <t>1급은 게슈탈트모래놀이상담사는 모래 및 소품을 활용하여 생활상의 어려움을 극복하고 잘 적응할 수 있도록 지원함.</t>
  </si>
  <si>
    <t>2급은 게슈탈트모래놀이상담사는 모래 및 소품을 활용하여 아동 및 청소년들이 학교부적응을 극복하고 잘 적응할 수 있도록 지원함.</t>
  </si>
  <si>
    <t>한국게슈탈트모래놀이상담협회</t>
  </si>
  <si>
    <t>010-3152-3680</t>
  </si>
  <si>
    <t>(49327) 부산광역시 사하구 제석로 46-1 (당리동) 4층</t>
  </si>
  <si>
    <t>2017-004688</t>
  </si>
  <si>
    <t>부모교육심리상담사</t>
  </si>
  <si>
    <t>부모가 자녀를 양육하면서 알아야 할 부모의 역할과 임무를 학습하고, 자녀가 발달 및 성장을 위하여 역할을 효과적으로 수행할 수 있도록 체계적인 교육을 시행하고 부모와 자녀의 신뢰 관계를 이끌어 내어 부모와 자녀의 올바른 삶의 질이 향상될수 있도록 조력하는 역할을 수행할 수 있다.</t>
  </si>
  <si>
    <t>2018-002521</t>
  </si>
  <si>
    <t>요리심리상담사</t>
  </si>
  <si>
    <t>전문적 수준의 이론과 지식을 갖추고 내담자와 만나 다양한 요리재료를 활용한 요리활동를 통하여 스토리텔링등 다양한 방법으로 상대방의 심리를 분석할 수 있고 심리 상담과 발달을 도와주는 등의 업무를 수행한다.</t>
  </si>
  <si>
    <t>전문적 수준의 이론과 지식을 갖추고 내담자와 만나 자연스러운 요리활동으로 요리를 완성하게 하고, 스토리텔링을 통하여 상대방의 심리를 분석할 수 있고 심리 상담과 발달을 도와주는 등의 업무를 수행한다.</t>
  </si>
  <si>
    <t>기본적 수준의 지식을 갖추고 내담자와 만나 요리를 통하여 상대방의 심리를 분석할 수 있고 발달을 도와주는 등의 업무를 수행한다.</t>
  </si>
  <si>
    <t>가온인지발달연구소</t>
  </si>
  <si>
    <t>031-946-3493</t>
  </si>
  <si>
    <t>(10894) 경기도 파주시 가온로 256 (와동동, 가람마을11단지 동문굿모닝힐아파트) 1101-1604</t>
  </si>
  <si>
    <t>2018-002120</t>
  </si>
  <si>
    <t>케어조형심리상담지도사</t>
  </si>
  <si>
    <t>우울증, 질병, 노환 등 다양한 요인으로 인하여 정서적으로 어려움을 겪고 있는 사람들을 대상으로 조형미술심리상담 기법을 활용한 조형과 미술 활동을 통하여 심리적으로 안정을 찾고 행복하고 건강한 삶을 살 수 있도록 도움을 주는 케어조형심리상담를 수행한다.</t>
  </si>
  <si>
    <t>우울증, 질병, 노환 등 다양한 요인으로 인하여  정서적으로 어려움을 겪고 있는 사람들을 대상으로 조형미술심리상담 기법을 활용한 조형과 미술 활동을 통하여 심리적으로 안정을 찾고 행복하고 건강한 삶을 살 수 있도록 도움을 주는 케어조형심리상담 업무를 수행하고 케어조형심리상담 책임자 업무를 수행한다.</t>
  </si>
  <si>
    <t>우울증, 질병, 노환 등 다양한 요인으로 인하여 정서적으로 어려움을 겪고 있는 사람들을 대상으로 조형미술심리상담 기법을 활용한 조형과 미술 활동을 통하여 심리적으로 안정을 찾고 행복하고 건강한 삶을 살 수 있도록 도움을 주는 케어조형심리상담 업무를 수행한다.</t>
  </si>
  <si>
    <t>한국라온공예협회</t>
  </si>
  <si>
    <t>031-638-7706</t>
  </si>
  <si>
    <t>(17306) 경기도 이천시 신둔면 도자예술로 89 .</t>
  </si>
  <si>
    <t>2018-005211</t>
  </si>
  <si>
    <t>모래심리상담사</t>
  </si>
  <si>
    <t>모래를 고유도구로 응용하여 심리상담에 대한 지식 및 활용능력을 기반으로 아동청소년 및 성인, 부부, 노인, 장애우 등의 심리상담과 평가, 교육 및 행정, 사무지원 등의 심리상담 제반 업무를 수행하는 것을 본 자격 소지자의 직무내용으로 한다.</t>
  </si>
  <si>
    <t>-2급 모래심리상담사 교육 및 평가 수퍼비전-2급 모래심리상담사 및 내담자의 분석심리학적 자기분석 제공-아동청소년 및 가족,성인,부부,커플,노인,장애우를 대상으로 고급 모래심리상담 제공-아동청소년 및 장애아동 부모상담 및 교육-어린이집,유치원,초,중,고등학교,특수학교 종사자 직무교육-각종 전문바우처 행정관리 책임자 -상담기관 전문경영 및 컨설팅</t>
  </si>
  <si>
    <t>한국심리발달연구소</t>
  </si>
  <si>
    <t>http://www.mamsum.com</t>
  </si>
  <si>
    <t>031-8069-8299</t>
  </si>
  <si>
    <t>(16006) 경기도 의왕시 이미로 40 (포일동, 인덕원IT밸리) B동 202호</t>
  </si>
  <si>
    <t>2017-004712</t>
  </si>
  <si>
    <t>독서심리상담가</t>
  </si>
  <si>
    <t>독서상담 기법을 이용하여 아동, 청소년뿐만 아니라, 일반인 내담자를 대상으로 독서를 이용하여 개인의 심리상태를 파악하여 내담자에게 적합한 책을 선정하고 책을 읽은 후 문제를 해소하고 건강한 사고를 가질 수 있도록 돕는 전문적인 역할을 수행한다.</t>
  </si>
  <si>
    <t>독서상담 기법개념을 이용하여 내담자의 심리를 진단, 분석할 수 있으며 독서심리 상담 프로그램을 계획 및 운영할 수 있다.</t>
  </si>
  <si>
    <t>사랑나눔 행복한 동행 평생교육원</t>
  </si>
  <si>
    <t>http://www.sarangnanum.net</t>
  </si>
  <si>
    <t>070-8811-8022</t>
  </si>
  <si>
    <t>(10874) 경기도 파주시 청석로 266 (동패동) 극동 스타프라자 701호</t>
  </si>
  <si>
    <t>2018-004576</t>
  </si>
  <si>
    <t>에니어그램심리상담사</t>
  </si>
  <si>
    <t>에니어그램에 관련된 심리검사, 9가지 유형별 진단, 교육 및 상담을 수행하는 것을 직무이며 그 외 프로그램 기획과 개발 관리를 원활히 수행하는 것을 직무로 한다.</t>
  </si>
  <si>
    <t>에니어그램에 관련된 심리검사, 9가지 유형별 진단, 교육 및 개인 및 집단상담 외에도 상담프로그램 기획과 개발 및 홍보와 관리를  수행하는 것을 직무로 한다.</t>
  </si>
  <si>
    <t>에니어그램에 관련된 심리검사, 9가지 유형별 진단, 교육 및 상담을 수행하는 것을 직무로 한다.</t>
  </si>
  <si>
    <t>(주)한국심리훈련연구소</t>
  </si>
  <si>
    <t>http://www.ptsd.co.kr</t>
  </si>
  <si>
    <t>02-1577-9219</t>
  </si>
  <si>
    <t>(21344) 인천광역시 부평구 충선로209번길 41 (삼산동) 702-1호</t>
  </si>
  <si>
    <t>2018-004698</t>
  </si>
  <si>
    <t>가족심리상담사</t>
  </si>
  <si>
    <t>가족심리상담사에 관련된 가족 구성원들의 심리, 분석, 평가, 심리상담을 하여 가족의 긍정적인 기능을 발휘하도록 도움을 주며 그 외 프로그램 기획과 개발 관리를 원활히 수행하는 것을 직무로 한다.</t>
  </si>
  <si>
    <t>가족치료이론과 상담기법을 활용하여 가족 구성원들의 심리,분석, 평가, 심리상담을 하여 가족의 긍정적인 기능을 발휘하도록 도움을 주고 가족상담 프로그램을 기획 및 전문가 교육을 하는 1급 가족심리상담사로서 직무를 수행한다.</t>
  </si>
  <si>
    <t>가족심리상담사에 관련된 가족 구성원들의 심리, 분석, 평가, 심리상담을 하여 가족의 긍정적인 기능을 발휘하도록 도움을 주는 것으로 한다.</t>
  </si>
  <si>
    <t>2018-004269</t>
  </si>
  <si>
    <t>가족관계에 대한 심층적 이해를 바탕으로 가족 구성원들 간의 갈등 문제를 해결하며,심리적 안정과 행복한 삶을 살 수 있는 방안을 탐색한다.상담을 통해 생활적응과 심리적 어려움 등을 돕고 자존감 증진과 문제 해결력을 향상시키며 건강한 사회 구성원으로 성장 시키기 위한 업무를 수행한다.</t>
  </si>
  <si>
    <t>2018-001101</t>
  </si>
  <si>
    <t>융합심리상담사</t>
  </si>
  <si>
    <t>융합심리의 기초과정으로 융합심리에 대한 기본개념을 이해하고, 최면요법과 명상, NLP를 통해 심적 안정과 자아 정체감 향상 및 일상생활에서 발생하는 다양한 문제점을 해소하고, 심적 안정을 취하는 지도업무를 수행한다.</t>
  </si>
  <si>
    <t>융합심리의 심화 과정으로 최면요법과 명상, NLP를 통해 소통중심의 교육과 비즈니스, 심리, 학습능력 향상 등 삶의 질 유지를 위해 깊이 있는 상담의 업무를 수행한다.</t>
  </si>
  <si>
    <t>(사)한국능력교육개발원</t>
  </si>
  <si>
    <t>http://www.caeaedu.or.kr</t>
  </si>
  <si>
    <t>02-2281-5328</t>
  </si>
  <si>
    <t>(04715) 서울특별시 성동구 왕십리로 311-1 (행당동, 4층)</t>
  </si>
  <si>
    <t>2018-001817</t>
  </si>
  <si>
    <t>인지행동상담사</t>
  </si>
  <si>
    <t>대상자의 인지행동의 이해와 분석이 가능하고, 전문적인 이론과 실무를 바탕으로 어려움에 직면한 대상자에 따른 맞춤형 인지행동을 도와주며 다양한 프로그램을 활용하여 인지능력을 원활하게 인지행동을 지원하는 직무를 수행함</t>
  </si>
  <si>
    <t>사단법인 한국치매예방교육협회</t>
  </si>
  <si>
    <t>031-771-1700</t>
  </si>
  <si>
    <t>(12507) 경기도 양평군 옥천면 북부길 32-5 1층</t>
  </si>
  <si>
    <t>2018-002031</t>
  </si>
  <si>
    <t>귀아트상담사</t>
  </si>
  <si>
    <t>산업통상자원부</t>
  </si>
  <si>
    <t>귀아트상담사는 각 개인별 다양한 개성과 특성을 고려하여 개성적이고 창의적인 귀아트 표출법과 색의 배색법을 활용한 패션 코디법에 대한 전문적인 상담을 진행한다.</t>
  </si>
  <si>
    <t>귀아트상담사 2급은 각 개인별 다양한 개성과 특성을 고려하여 개성적이고 창의적인 귀아트 표출법과 색의 배색법을 활용한 패션 코디법에 대한 전문적인 상담을 진행한다.</t>
  </si>
  <si>
    <t>귀아트상담사 3급은 귀아트 컬러 코디의 이론과 경험을 갖추고 기초 수준의 귀아트 이미지메이킹(개인별 신체 피부톤, 패션)의 전문적인 상담을 진행한다.</t>
  </si>
  <si>
    <t>바른피어싱협회</t>
  </si>
  <si>
    <t>070-7019-8277</t>
  </si>
  <si>
    <t>(16263) 경기도 수원시 팔달구 향교로 161 5층502-1호(중동)</t>
  </si>
  <si>
    <t>2018-000682</t>
  </si>
  <si>
    <t>놀이심리상담사는 놀이를 통해서 아동의 행동과 발달문제, 심리적인문제들에 대해 개개인에 수준에 맞게 체계적인 심리상담을 진행한다.</t>
  </si>
  <si>
    <t>놀이심리상담사 1급은 놀이를 통해서 아동의 행동과 발달문제, 심리적인 문제들에 대해 개개인에 수준에 맞게 체계적인 심리상담을 진행한다.</t>
  </si>
  <si>
    <t>놀이심리상담사 2급은 놀이를 통해서 기본적인 수준의 아동 행동과 발달문제, 심리적인 문제들에 대해 개개인에 맞게 체계적인 심리을 진행한다.</t>
  </si>
  <si>
    <t>한국음악치료심리상담협회</t>
  </si>
  <si>
    <t>010-5354-4870</t>
  </si>
  <si>
    <t>(02153) 서울특별시 중랑구 봉우재로33길 38 2층 (상봉동)</t>
  </si>
  <si>
    <t>2018-003310</t>
  </si>
  <si>
    <t>분노조절장애상담사</t>
  </si>
  <si>
    <t>인간은 본능적인 공격성의 안전적 표출에 의한 신체적, 정신적으로 안정화가 필요한 바, 분이에 관한 전문지식을 습득하여 학교 및 기업체를 상대로 분노의 표출에 의한 역기능적이고 부적응적인 관계를 효과적으로 개선하기 위한 상담을 실시함.</t>
  </si>
  <si>
    <t>사단법인 지브이청소년문화교육원</t>
  </si>
  <si>
    <t>http://www.gv.go.kr</t>
  </si>
  <si>
    <t>02-429-1318</t>
  </si>
  <si>
    <t>(05048) 서울특별시 광진구 구의강변로3가길 33 (구의동) 2층 201호</t>
  </si>
  <si>
    <t>2018-001842</t>
  </si>
  <si>
    <t>심리상담사</t>
  </si>
  <si>
    <t>심리상담 이론과 심리검사를 이해하고 내담자를 대상으로 사회성 향상, 정서치유를 할 수 있으며, 상담기록 및 사례분석이 가능하고 심리 및 상담 지도를 종합적으로 수행할수 있는 전문가로서의 역할을 할수 있다.</t>
  </si>
  <si>
    <t>심리상담 이론과 심리검사를 이해하고 내담자를 대상으로 사회성 향상, 정서치유를 할 수 있으며, 상담기록 및 사례분석이 가능하고 심리 및 상담 지도를 종합적으로 수행할수 있는 최고의 전문가 역할.</t>
  </si>
  <si>
    <t>심리상담 이론과 심리검사를 이해하고 내담자를 대상으로 사회성 향상, 정서치유를 할 수 있으며, 상담기록 및 사례분석이 가능하고 심리 및 상담 지도를 종합적으로 수행할수 있는 준전문가로서의 역할.</t>
  </si>
  <si>
    <t>2018-005200</t>
  </si>
  <si>
    <t>노인전문상담사</t>
  </si>
  <si>
    <t>1. 심리적 부적응을 겪는 노인에 대한 심리평가 및 전문상담 진행2. 노인의 심리적 성숙과 사회적 적응능력 향상을 위한 조력과 지도3. 노인상담연구</t>
  </si>
  <si>
    <t>한국노인상담연구소</t>
  </si>
  <si>
    <t>http://www.noin5090.com</t>
  </si>
  <si>
    <t>031-242-5090</t>
  </si>
  <si>
    <t>(16463) 경기도 수원시 팔달구 행궁로84번길 23 (교동) 106호</t>
  </si>
  <si>
    <t>2017-004572</t>
  </si>
  <si>
    <t>시창작전문상담사</t>
  </si>
  <si>
    <t>동시나 시를 통해 감각적으로 뛰어나고 힐링을 받는 사람들에게 스스로 시를 써보게 함으로써 자신의 감정과 마음을 표현하게 하는데 도움을 준다. 또한 그런 매체로 상담을 접목하여 정서적 안정과 새로운 꿈을 심어주는데 좋은 매체가 된다. 아동, 청소년, 성인, 노인까지 모든 계층에 사용되며 상담현장에서 시창작 전문상담사로써 충분한 직무를 수행할 수 있다.</t>
  </si>
  <si>
    <t>한국지문심리상담협회</t>
  </si>
  <si>
    <t>042-482-1980</t>
  </si>
  <si>
    <t>(35256) 대전광역시 서구 문정로 96 탄방동, 타워렉스 308호</t>
  </si>
  <si>
    <t>2018-005609</t>
  </si>
  <si>
    <t>고객서비스상담사</t>
  </si>
  <si>
    <t>고객을 응대하는 현장에서 고객서비스와 상담에 대한 전문적인 지식을 바탕으로 고객응대, 고객분석, 고객상담, 고객관리 등 고객서비스와 상담 직무에 관한 능력과 신뢰감으로 고객만족 실현과 서비스품질 향상을 지원하는 고객서비스상담 직무를 수행함.</t>
  </si>
  <si>
    <t>고객을 응대하는 현장에서 고객서비스와 상담에 대한 전문적인 지식을 바탕으로 고객 응대, 고객분석, 고객상담, 고객관리 등 고객서비스와 상담 직무에 관한 능력과 신뢰감으로 고객만족 실현과 서비스품질 향상을 지원하는 고객서비스상담 직무를 수행함.</t>
  </si>
  <si>
    <t>핵심리더건강연구소</t>
  </si>
  <si>
    <t>010-2528-3634</t>
  </si>
  <si>
    <t>(39284) 경상북도 구미시 송정대로 9 (송정동) 송정동</t>
  </si>
  <si>
    <t>2018-005210</t>
  </si>
  <si>
    <t>위기심리상담사</t>
  </si>
  <si>
    <t>위기심리 및 상담지도를 이해하고 위기심리지도 및 상담을 통해 내담자의 다양한 원인(사고, 질병, 가족 간 문제) 발생시 문제해결을 돕기 위해 종합적으로 수행할 수 있는 전문가로서의 역할을 할 수 있다.</t>
  </si>
  <si>
    <t>위기심리상담에 대한 지식을 습득하고 내담자를 대상으로 다양한원인(사고, 질병, 가족 간 문제) 발생시 위기의 해결에 대한 정확한 진단, 평가를 통해 위기를 겪는 사람들에게 긍적적 변화를 상담을 통해 해결할 수 있는 최고의 전문가 역할</t>
  </si>
  <si>
    <t>위기심리상담에 대한 지식을 바탕으로 내담자를 대상으로 위기심리상담학을 통하여 다양한 원인(사고, 질병, 가족 간 문제) 발생시 문제해결을 돕는 과정을 보조하며, 위기를 겪는 사람들에게 긍적적 변화가 될 수 있도록 안내하는 보조자 역할</t>
  </si>
  <si>
    <t>2018-002688</t>
  </si>
  <si>
    <t>감정코칭상담사</t>
  </si>
  <si>
    <t>감정문제를 인식하고 그 상황을 이해할 수 있도록 도와주며 사람들에게 올바른 감정발산법과 표현법을 지도함으로써 올바른 행동과 스스로 문제를 해결해 나갈 수 있도록 도와주며 단계별 감정코칭방법 프로그램을 기획하며 감정코칭상담사를 양성한다.</t>
  </si>
  <si>
    <t>감정문제를 인식하고 그 상황을 이해할 수 있도록 도와주며 사람들에게 올바른 감정발산법과 표현법을 지도함으로써 올바른 행동과 스스로 문제를 해결해 나갈 수 있도록 도와주며 단계별 감정코칭방법 프로그램을 기획과 감정코칭상담사를 보조한다.</t>
  </si>
  <si>
    <t>학사모평생교육원</t>
  </si>
  <si>
    <t>031-970-2122</t>
  </si>
  <si>
    <t>(10507) 경기도 고양시 덕양구 토당로 178 (토당동) 4층</t>
  </si>
  <si>
    <t>2018-005624</t>
  </si>
  <si>
    <t>푸드아트심리상담가</t>
  </si>
  <si>
    <t>일상생활에서 접할 수 있는 음식 재료를 매개체로 음식이 가져다 주는 감각적인 즐거움과 심리적인 위로, 재미있는 놀이를 통하여 마음을 나누고 갈등을 해소하는 상담 및 교육기관에서 전문강사로써 일반인들을 대상으로 푸트아트의 이론과 업무를 지도할 수 있다.</t>
  </si>
  <si>
    <t>일상생활에서 접할 수 있는 음식 재료를 매개체로 음식이 가져다 주는 감각적인 즐거움과 심리적인 위로, 푸드아트심리상담 프로그램연구 및 개발 및 재미있는 놀이를 통한 예술활동을 하면서 마음을 나누고 갈등을 해소하는 상담업무 및 교육기관에서 전문강사로써 일반인들을 대상으로 푸트아트의 이론과 업무를 지도할 수 있다.</t>
  </si>
  <si>
    <t>일상생활에서 접할 수 있는 음식 재료를 매개체로 음식이 가져다 주는 감각적인 즐거움과 심리적인 위로, 재미있는 놀이를 통한 예술작품을 통하여 마음을 나누고 갈등을 해소하는 상담하는 전문가로서 직무를 수행할 수 있다.</t>
  </si>
  <si>
    <t>더테라피 힐링센터</t>
  </si>
  <si>
    <t>010-3695-4243</t>
  </si>
  <si>
    <t>(39433) 경상북도 구미시 여헌로 21-11 (인의동, 인동 서한이다음) 102동 202호</t>
  </si>
  <si>
    <t>2018-004579</t>
  </si>
  <si>
    <t>놀이심리상담에 관련된 교육 및 상담을 원활히 수행을 직무 이며 그 외 프로그램 기획과 개발 관리를 원활히 수행하는 것을 직무로 한다.</t>
  </si>
  <si>
    <t>놀이심리에 관련된 두 내용으로 교육 및 상담 외에도 상담프로그램 기획과 개발 및 홍보와 관리  수행을 직무로 한다.</t>
  </si>
  <si>
    <t>놀이심리상담에 관련된 교육 및 상담을 원활히 수행을 직무로 한다.</t>
  </si>
  <si>
    <t>2018-005205</t>
  </si>
  <si>
    <t>미술심리를 수행하는 전문상담사로서 심리적 안정에 필요한 미술활동을 매개로한 전문상담 및 서비스를 지원한다.</t>
  </si>
  <si>
    <t>수퍼비전을 받으면서 미술심리 전문상담 및 서비스를 지원한다.</t>
  </si>
  <si>
    <t>개별 및 집단 미술심리 전문상담 및 서비스를 지원한다.</t>
  </si>
  <si>
    <t>미술심리에 대한 이해를 기초로 개별 및 집단 미술심리 프로그램 구성 및 운영을 통해 전문상담 및 서비스를 지원한다.</t>
  </si>
  <si>
    <t>한국발달놀이치료협회</t>
  </si>
  <si>
    <t>http://kadt.moapp.kr</t>
  </si>
  <si>
    <t>032-466-0610</t>
  </si>
  <si>
    <t>(21617) 인천광역시 남동구 서창남순환로216번길 20 (서창동) 승연프라자 505호</t>
  </si>
  <si>
    <t>2018-002131</t>
  </si>
  <si>
    <t>‘웰다잉 심리상담사’란, 다양한 원인으로 인하여 정신적으로 피폐해 질 수 있는 중ㆍ노년의 삶에서, 심리상담을 통하여 회복시키는 심리상담 직무로서, 다양한 프로그램과 매체를 통하여, 중ㆍ노년의 심리상태를 회복시키는 동시에, 행복한 일상생활을 할 수 있도록 도와주는 것이 ‘웰다잉 심리상담사’의 직무이다.</t>
  </si>
  <si>
    <t>‘웰다잉 심리상담사 1급’이란 여러 요인으로 인해 신체적, 정신적 위기의식과 불안감 등으로 인하여, 일상생활에 적응하지 못하는 중ㆍ노년의 심리상담에 대한, 교안 및 프로그램 개발 및 전략 수립, 연구원, 사무행정, 심리상담 전문교육 및 전문교육강사로서 다양한 기관에서 지도할 수 있는 전문가 수준의 최상 등급이다.</t>
  </si>
  <si>
    <t>‘웰다잉 심리상담사 2급’이란 여러 요인으로 인해 신체적, 정신적 위기의식과 불안감 등으로 인하여, 일상생활에 적응하지 못하는 중ㆍ노년을 대상으로, 정서적, 정신적 상실감 회복을 돕기 위한, 심리상담에 관한 프로그램 개발, 사무행정, 심리상담 강사로서 교육 기관에서 이론과 지식을 적용하여 지도할 수 있는 중급 등급이다.</t>
  </si>
  <si>
    <t>‘웰다잉 심리상담사 3급’이란 고령화시대의 중ㆍ노년을 대상으로, 심리상담을 통해, 중ㆍ노년기의 자아통합과 아름다운 삶의 마무리를 할 수 있도록, 한정된 범위 내에서 ‘웰다잉 심리상담사’사무행정 및 다양한 프로그램과 자료를 이용하여 내담자의 심리상태를 진단하고, 내담자에게 건강한 심리상태를 유지하도록 도와주는 직무이다.</t>
  </si>
  <si>
    <t>아름다운중.노년문화연구소</t>
  </si>
  <si>
    <t>053-783-3340</t>
  </si>
  <si>
    <t>(42443) 대구광역시 남구 대봉로 40 (봉덕동) 2층 (아름다운 중노년 문화연구소)</t>
  </si>
  <si>
    <t>2018-004266</t>
  </si>
  <si>
    <t>초기 상담을 통하여 라포형성 및 상담에 이르게 된 경위를 파악하여 내담자의 분노의 정도를 파악하고,원인을 분석하여 적절히 기획된 프로그램을 실행하여 내담자가 분노를 조절하고 심리적 안정을 찾을 수 있도록 지도한다.분노조절상담지도사는 내담자의 상황에 따른 적절한 상담,프로그램 기획,실행,평가를 담당하는 직무를 수행한다.</t>
  </si>
  <si>
    <t>2017-004715</t>
  </si>
  <si>
    <t>도형심리상담사</t>
  </si>
  <si>
    <t>가정, 학교, 사회교육기관, 상담센터 등에서 어린이, 청소년, 성인 등을 대상으로 도형을 통하여 심리를 파악하고 상담을 하는 역할을 수행하는 것을 직무내용으로 한다. 효과적인 상담을 체계적으로 실시하고 도형심리상담사로서의 지속적인 관리와 상담의 역할을 수행한다.</t>
  </si>
  <si>
    <t>어린이, 청소년, 성인을 대상으로 상담센터, 학교, 가정, 문화센터 등에서 전문적인 도형심리 상담을 하는 것을 직무내용으로 한다. 도형심리 상담의 전문상담과 심리상담을 수행하는 역할을 한다. 도형을 통하여 심리를 파악하고 전문적인 상담과 관리를 하는 역할을 수행한다.</t>
  </si>
  <si>
    <t>어린이, 청소년, 성인을 대상으로 상담센터, 학교, 가정, 문화센터 등에서 심리상담을 하는 것을 직무내용으로 한다. 도형을 통하여 심리를 파악하고 상담하는 역할을 수행하며 체계적으로 도형심리 상담프로그램으로 상담하는 역할을 수행한다.</t>
  </si>
  <si>
    <t>기질아카데미</t>
  </si>
  <si>
    <t>031-384-0191</t>
  </si>
  <si>
    <t>(14066) 경기도 안양시 동안구 시민대로 280 (관양동) 1동 501호</t>
  </si>
  <si>
    <t>2018-003105</t>
  </si>
  <si>
    <t>가족심리상담 이론과 심리검사를 이해하고 가족들의 역할과 관계에 대한 정확한 진단, 평가를 통해 가족 구성원의 갈등과 고민 발생시 문제해결을 돕기 위해 종합적으로 수행할수 있는 전문가로서의 역할을 할수 있다.</t>
  </si>
  <si>
    <t>가족심리상담에 대한 지식을 습득하고 내담자를 대상으로 가족들의 역할과 관계에 대한 정확한 진단, 평가를 통해 상호작용 양상에 변화를 줌으로써 가족원의 대인관계 기술과 적응능력을 향상시킴으로써 건강한 가족이 되도록 가족심리상담을 수행할수 있는 최고의 전문가 역할</t>
  </si>
  <si>
    <t>가족심리상담 기초이해를 바탕으로 내담자를 대상으로 가족심리상담학을 통하여 가족 구성원의 갈등과 고민 발생시 문제해결을 돕는 과정을 보조하며, 내담자로 하여금  가족상담을 통해 건강한 가족이 될수 있도록 안내하는 보조자 역할</t>
  </si>
  <si>
    <t>2018-005582</t>
  </si>
  <si>
    <t>손금분석상담사</t>
  </si>
  <si>
    <t>손금분석상담사의 직무는 수상학의 이론을 전문가 수준으로 학습하고 손의 유형과 손가락의 모양, 각 구(丘)의 모양, 각종 손금의 모양 및 손의 찰색에 대한 상태를 분석하는 방법을 익힌 후 고객의 손을 관찰하여 수상(手相)에 따르는 성격 및 적성, 건강질병, 부귀빈천 길흉수요 등을 분석하여주고 인생의 방향을 코칭 해주는 것이다.</t>
  </si>
  <si>
    <t>2017-005533</t>
  </si>
  <si>
    <t>원예매체를 이용해서 정서적, 사회적, 신체적 장애를 겪고 있는 내담자의 육체적 재활과 정신적 회복을 돕고, 내담자에게 다양한 원예매체와 조형표현활동 등 비언어적 표현 활동을 통해 내면의 심리정서를 진단평가하고, 원예관리, 재배기술 기법을 활용 긍정적사고, 정서이완 및 행동변화를 도와주는 상담직무</t>
  </si>
  <si>
    <t>기본적인 원예 매체를 이용한 내담자의 정서적  사회적 신체적 장애를 겪고 있는 사람들의 육체적 재활과 정신적 회복을 돕고 내담자에게 다양한 원예매체와 조형표현 활동 등 비언어적 활동을 통해 정서이완 및 행동변화를 돕는 상담의 직무를 수행한다.</t>
  </si>
  <si>
    <t>다양한 원예 매체를 이용한 내담자의 정서적  사회적 신체적 장애를 겪고 있는 사람들의 육체적 재활과 정신적 회복을 돕고 내담자에게 다양한 원예매체와 조형표현 활동 등 비언어적 활동을 통해 내면의 심리정서를 진단평가하고 전문적인 원예관리, 전문적인 재배기술기법을 활용하여  긍적적인 사고 정서이완 및 행동변화를 돕는 상담자의 직무를 수행한다.</t>
  </si>
  <si>
    <t>(사)이레양성평등상담교육문화원</t>
  </si>
  <si>
    <t>http://www.ilegreen.com</t>
  </si>
  <si>
    <t>02-866-1366</t>
  </si>
  <si>
    <t>(08774) 서울특별시 관악구 관천로 25 ( 신림동 ) 4,6층</t>
  </si>
  <si>
    <t>2018-001812</t>
  </si>
  <si>
    <t>미술심리상담사는 말이나 글로는 표현하기 힘든 느낌, 생각들을 미술활동을 통해 감정이나 내면 세계를 표현하고 감정적 스트레스를 완화하는 등 내담자의 문제를 개선하고 건강한 자아발전에 도움을 주는 전문가로서, 지역 상담센터, 사회복지회관, 문화센터, 의료기관 등에서 미술심리상담을 수행하며, 미술심리상담사를 양성하여 창업과 취업할 수 있도록 돕는다.</t>
  </si>
  <si>
    <t>미술심리상담사 1급은 말이나 글로는 표현하기 힘든 느낌, 생각들을 미술활동을 통해 감정이나 내면 세계를 표현하고 감정적 스트레스를 완화하는 등 내담자의 문제를 개선하고 건강한 자아발전에 도움을 주는 높은 수준의 전문가로서, 교육기관, 복지회관, 각종단체 등에서 미술심리상담을 수행하며, 미술심리상담사를 양성하여 취업할 수 있도록 돕는다.</t>
  </si>
  <si>
    <t>미술심리상담사 2급은 말이나 글로는 표현하기 힘든 느낌, 생각들을 미술활동을 통해 감정이나 내면 세계를 표현함으로써 감정적 스트레스를 완화하고 긍정적인 생각을 갖게끔 도움을 주는 중급 수준의 전문가로서, 교육기관, 복지회관, 방과 후 학교, 각종단체 등에서 상담대상의 상황과 연령에 따른 맞춤형 미술심리상담을 수행한다.</t>
  </si>
  <si>
    <t>사단법인 한국예술복지협회</t>
  </si>
  <si>
    <t>062-529-1300</t>
  </si>
  <si>
    <t>(61409) 광주광역시 동구 밤실로 154 (산수동) 2층</t>
  </si>
  <si>
    <t>2018-004753</t>
  </si>
  <si>
    <t>가족심리상담사는 가족과 가족이 갖는 문제, 각 문제에 따른 해결방법에 대한 이해를 바탕으로, 가족이 가지고 있는 다양한 문제 상황을 상담을 통해 확인하고, 해결할 수 있도록 돕는 것을 직무내용으로 한다.</t>
  </si>
  <si>
    <t>전문가 수준의 가족치료에 대한 지식을 바탕으로, 가족이 처한 구체적인 문제 상황에 적절한 상담을 진행함으로써 가족의 문제를 해결 할 수 있도록 한다.</t>
  </si>
  <si>
    <t>준전문가 수준의 가족치료에 대한 지식을 바탕으로 대상 가족이 처한 문제 상황을 확인하여 건강한 가족이 될 수 있는 방안을 제시한다.</t>
  </si>
  <si>
    <t>한국자격증교육협회</t>
  </si>
  <si>
    <t>010-6432-1086</t>
  </si>
  <si>
    <t>(07294) 서울특별시 영등포구 선유로 70 (문래동3가) 609호 H실호 (우리벤쳐타운2)</t>
  </si>
  <si>
    <t>2018-004255</t>
  </si>
  <si>
    <t>구술이야기심리상담지도사</t>
  </si>
  <si>
    <t>구술이야기심리상담에 관한 이론을 바탕으로 관련기관 등에서 신체적, 심리적,정서적 요인 등으로 어려움을 겪는 노인들을 대상으로 이야기를 통한 인간의 정체성 확립, 자존감, 심리적 안정을 취할 수 있도록 지도 및 전문가를 양성하는 업무를 수행한다.</t>
  </si>
  <si>
    <t>구술이야기심리상담에 관한 이론을 바탕으로 관련기관 등에서 신체적, 심리적, 정서적 요인 등으로어려움을 겪는 노인들을 대상으로 이야기를 통한 인간의 정체성 확립, 자존감, 심리적 안정을 취할 수 있도록 지도 및 전문가를 양성하는 업무를 수행한다.</t>
  </si>
  <si>
    <t>구술이야기심리상담에 관한 이론을 바탕으로 관련기관 등에서 신체적, 심리적, 정서적 요인 등으로어려움을 겪는 노인들을 대상으로 이야기를 통한 인간의 정체성 확립, 자존감, 심리적 안정을 취할 수 있도록 지도하는 업무를 수행한다.</t>
  </si>
  <si>
    <t>한국스피치교육개발원</t>
  </si>
  <si>
    <t>02-711-0555</t>
  </si>
  <si>
    <t>(54619) 전라북도 익산시 익산대로 322 (모현동1가) 1층</t>
  </si>
  <si>
    <t>2018-003301</t>
  </si>
  <si>
    <t>두피모발상담사</t>
  </si>
  <si>
    <t>두피모발상담사로서 두피관리에 관한 지식을 바탕으로 지친 현대인의 잘못된 생활습관 및 환경등으로 발생하는 스트레스와 문제점을 개선할 수 있도록 두피와 모발에 관한 전문지식과 정보를 제공할 수 있는 업무를 수행함</t>
  </si>
  <si>
    <t>두피모발상담사로서 두피관리에 관한 고급지식을 바탕으로 지친 현대인의 잘못된 생활습관 및 환경등으로 발생하는 스트레스와 문제점을 개선할 수 있도록 두피와 모발에 관한 전문지식과 정보를 제공할 수 있는 업무를 수행함</t>
  </si>
  <si>
    <t>두피모발상담사로서 두피관리에 관한 기본지식을 바탕으로 지친 현대인의 잘못된 생활습관 및 환경등으로 발생하는 스트레스와 문제점을 개선할 수 있도록 두피와 모발에 관한 정보를 제공할 수 있는 기본업무를 수행함</t>
  </si>
  <si>
    <t>아로마테라피협회</t>
  </si>
  <si>
    <t>010-2960-9467</t>
  </si>
  <si>
    <t>(35230) 대전광역시 서구 둔산로 4 (둔산동) 4층 407호(둔산동,신둔산빌딩)</t>
  </si>
  <si>
    <t>2018-005199</t>
  </si>
  <si>
    <t>심리상담사로서 심리적인 문제의 근본적인 원인을 파악하고 심리학, 상담학 및 이와 관련된 전문지식을 기반으로 여러 가지 갈등문제를 해결 상담해주는 전문 상담사의 역할을 하며, 여러가지 갈등과심리적인 문제로 힘들어하는 내담자에게 원활한 상담을 해줌으로써 원만한 생활을 이끌어낼 수 있도록 도움을 주는 상담전문가의 역할 수행.</t>
  </si>
  <si>
    <t>심리상담사로서 심리적인 문제의 근본적인 원인을 파악하고 심리학, 상담학 및 이와 관련된 전문 지식을 기반으로 여러가지 갈등 문제를 해결, 상담해주는 전문 상담사의 직무수행</t>
  </si>
  <si>
    <t>여러가지 갈등과 심리적인 문제로 힘들어하는 내담자에게 원활한 상담을 해줌으로써 원만한 생활을 이끌어낼 수 있도록 도움을 주는 상담 전문가의 직무수행</t>
  </si>
  <si>
    <t>한국교육인증평가원</t>
  </si>
  <si>
    <t>http://www.kiae.co.kr</t>
  </si>
  <si>
    <t>070-4740-1413</t>
  </si>
  <si>
    <t>(08389) 서울특별시 구로구 디지털로30길 28 (구로동) 5층, 509호(구로동, 마리오타워)</t>
  </si>
  <si>
    <t>2017-005583</t>
  </si>
  <si>
    <t>미술심리상담사는 성인 및 아동-청소년의 심리적인 위축 및 잔존능력 향상을 위한 전문가적인 심리상담서비스를 제공한다.</t>
  </si>
  <si>
    <t>미술심리상담사 1급은 성인 및 아동-청소년의 심리적인 위축 및 잔존능력 향상을 위한 고급수준의 전문가적인 심리상담서비스를 제공한다.</t>
  </si>
  <si>
    <t>미술심리상담사 2급은 성인 및 아동-청소년의 심리적인 위축 및 잔존능력 향상을 위한 초급수준의 전문가적인 심리상담서비스를 제공한다.</t>
  </si>
  <si>
    <t>유한책임회사채움</t>
  </si>
  <si>
    <t>054-977-3650</t>
  </si>
  <si>
    <t>(39841) 경상북도 칠곡군 석적읍 서중리4길 30-20 1층(유토피아)</t>
  </si>
  <si>
    <t>2018-004580</t>
  </si>
  <si>
    <t>미술심리상담사에 관련된 교육 및 상담을 원활히 수행을 직무 이며 그 외 프로그램 기획과 개발 관리를 원활히 수행하는 것을 직무로 한다.</t>
  </si>
  <si>
    <t>미술심리에 관련된 교육 및 상담 외에도 상담프로그램 기획과 개발 및 홍보와 관리  수행을 직무로 한다.</t>
  </si>
  <si>
    <t>미술심리상담사에 관련된 교육 및 상담을 원활히 수행을 직무로 한다.</t>
  </si>
  <si>
    <t>2018-003300</t>
  </si>
  <si>
    <t>독서심리상담사</t>
  </si>
  <si>
    <t>독서심리상담사 자격증 소지자는 정상적인 영유아, 초등학생, 중고등학생, 대학생 및 성인, 노인들의 발달단계에 따른 발달과업을 잘 수행하도록 그림책 및 문학작품등 책읽기를 통한 심리상담 서비스를 제공하는 직무를 수행한다.</t>
  </si>
  <si>
    <t>독서심리상담사 2급 자격증 소지자는 정상적인 일반인들의 발달단계에 따른 발달과업을 잘 수행하도록 그림책 및 문학작품등 책읽기를 통한 심리상담 서비스를 제공하는 준전문가의 직무이다.</t>
  </si>
  <si>
    <t>독서심리상담사 1급 자격증 소지자는 정상적인 일반인들의 발달단계에 따른 발달과업을 잘 수행하도록 문학작품등 책읽기를 통한 심리상담 서비스를 제공하는 전문가 직무이다.</t>
  </si>
  <si>
    <t>희망찾기 사회적 협동조합</t>
  </si>
  <si>
    <t>http://hopefinder.modoo.at/</t>
  </si>
  <si>
    <t>042-487-0714</t>
  </si>
  <si>
    <t>(35240) 대전광역시 서구 둔산로 133 (둔산동) 현대아이텔 424호(둔산동)</t>
  </si>
  <si>
    <t>2018-004876</t>
  </si>
  <si>
    <t>정서적, 심리적 불안과 갈등으로 일상생활에서 어려움을 겪고 있는 대상자들에게 미술활동을 적용하여 심리적 안정 및 예방을 돕는다. 미술활동의 시각적 이미지를 통해 감정이나 내면 세계를 표현하고 자기 표현을 통한 기분의 이완과 감정적 스트레스를 완화시켜 건강한 사회구성원이 될 수 있도록 도와주는 직무이다.</t>
  </si>
  <si>
    <t>에프피그린환경연구소</t>
  </si>
  <si>
    <t>033-242-2631</t>
  </si>
  <si>
    <t>(24400) 강원도 춘천시 동내면 거두길 6 에프피그린환경연구소</t>
  </si>
  <si>
    <t>2018-005623</t>
  </si>
  <si>
    <t>웰다잉심리상담사의 자격소지자는 웰다잉심리상담사로서의 전문적인 이론과 소양능력을 갖추고 시니어들의 건강과 웰다잉에 대한 심리상담교육 및 전문적인 지도역할을 수행하는 것을 그 직무내용으로 한다. 그리고 성인, 노인을 대상으로 학교, 문화센터, 사회교육기관 등에서 웰다잉에 관한 심리상담교육 및 지도하는 역할을 수행한다.</t>
  </si>
  <si>
    <t>웰다잉심리상담사로서의 전문적인 이론과 소양능력을 갖추고 시니어들의 건강과 웰다잉에 대한 심리상담교육 및 전문적인 지도역할을 수행하는 것을 그 직무내용으로 한다. 그리고 성인, 노인을 대상으로 학교, 문화센터, 사회교육기관 등에서 웰다잉에 관한 심리상담교육 및 지도하는 역할을 수행한다.</t>
  </si>
  <si>
    <t>웰다잉심리상담사로서의 소양을 겸비하고 성인, 노인을 대상으로 학교, 문화센터, 사회교육기관 등에서 웰다잉심리상담을 실시하는 역할을 수행한다.</t>
  </si>
  <si>
    <t>금산성폭력상담센터</t>
  </si>
  <si>
    <t>041-752-9911</t>
  </si>
  <si>
    <t>(32740) 충남 금산군 금산읍 상리 127-4 2층</t>
  </si>
  <si>
    <t>2018-000621</t>
  </si>
  <si>
    <t>분노조절상담사</t>
  </si>
  <si>
    <t>분노가 안전적으로 표출되지 않아 신체적, 정신적 문제가 있으며 사회적 관계 및 가족관계에 역기능적인 부작용으로 일상생활에 장애를 갖고 있는 사람을 대상으로 분노를 적응적으로 표출할 수 있도록 도와주는 상담을 한다. 중고등학교에서 상담사로 활동할 수 있고 사회복지시설, 복지기관등에서 강사 및 운영자로 활동할 수 있으며 프리랜서 상담사로 활동할 수 있다.</t>
  </si>
  <si>
    <t>전국돌봄인협회</t>
  </si>
  <si>
    <t>http://www.dolbom24.kr</t>
  </si>
  <si>
    <t>02-930-0231</t>
  </si>
  <si>
    <t>(01751) 서울특별시 노원구 동일로218길 17 (상계동) 일신상가 503호</t>
  </si>
  <si>
    <t>2018-002289</t>
  </si>
  <si>
    <t>타로심리 상담에 관한 전문적인 이론을 터득하여, 타로를 활용하여 심리적인 요인을 파악하고 해결하여 심리적인 안정을 가져 올수 있도록 도와주며,  타로를 이용하여 심리상담센터, 복지관 문화센터 등에서 상담하는 업무를 수행하며 타로심리상담사를 양성한다.</t>
  </si>
  <si>
    <t>2급은 타로카드라는 매체를 통하여 심리적인 요인의 파악해 다양한 연령대의 사람들에게 긍정적인 생각을 가져 정서적으로 안정적인 생활을 만들어 갈 수 있도록 도와주는 역할을 수행하며, 개인이 처한 문제를 스스로 해결할 수 있도록 심리상담센터, 복지관 문화센터등에서 타로를 이용해 상담하는 업무를 수행한다.</t>
  </si>
  <si>
    <t>1급은 타로카드라는 매체를 통하여 심리적인 요인의 파악해 다양한 연령대의 사람들에게 긍정적인 생각을 가져 정서적으로 안정적인 생활을 만들어 갈 수 있도록 도와주는 역할을 수행하며, 개인이 처한 문제를 스스로 해결할 수 있도록 심리상담센터, 복지관 문화센터등에서 타로를 이용해 상담하는 업무를 수행하며 타로심리상담사를 양성한다.</t>
  </si>
  <si>
    <t>2017-003898</t>
  </si>
  <si>
    <t>색채심리상담사</t>
  </si>
  <si>
    <t>인간은 태어나면서 색을 접하고 보고 느끼면 생활한다. 이러한 색채는 유아기부터 인간의 무의식 속에 잠재되어 생각과 감정, 정서에 영향을 미치기 때문에 색채의 심리적인 작용을 이해하고 이를 통해 색채의 이론을 중심으로 다양한 색채상담기법들을 배워볼 수 있도록 이론과 실기를 교육한다.</t>
  </si>
  <si>
    <t>심리학자 융(jung)의 이론을 통하여 인간의 본질에 대한 이해를 바탕으로 융의 상징을 이해하고 다양한 색채와 컬러리딩을 통한 심리적 상담이 필요한 아동, 성인, 노인 그리고 병원에서 상담이 필요한 다양한 사람들에게 거부감 없이 예술적인표현 기법으로 상처받은 마음을 치유할 수 있는 색채상담가로서의 자질을 교육</t>
  </si>
  <si>
    <t>색채와 심리학적 이론을 다양한 컬러리딩을 통하여 심리적 상담이 필요한 아동, 성인, 노인 그리고 병원에서 상담이 필요한 다양한 사람들에게 거부감 없이 예술적인표현 기법으로 상처받은 마음을 치유할 수 있는 색채상담가로서의 자질을 교육</t>
  </si>
  <si>
    <t>사단법인국제심리상담학회(분사무소)</t>
  </si>
  <si>
    <t>http://www.ipscaa.org</t>
  </si>
  <si>
    <t>02-3672-2121</t>
  </si>
  <si>
    <t>(03126) 서울 종로구 효제동 298-4 삼우빌딩 203</t>
  </si>
  <si>
    <t>2018-003053</t>
  </si>
  <si>
    <t>수맥상담최고전문가</t>
  </si>
  <si>
    <t>인체에 영향을 미치는 수맥과 인간과의 유기적 상호관계를 연구함은 물론 건강에 영향을 미치고 있는 실내외 수맥탐사방법을 이해하고 실생활 속 수맥파의 차단을 연구 활용할 수 있도록 상담과 교육을 할 수 있도록 도와주는 직무를 수행한다.</t>
  </si>
  <si>
    <t>2017-005615</t>
  </si>
  <si>
    <t>고객상담사</t>
  </si>
  <si>
    <t>고객 응대 및 관리, 고객 상담 서비스 제공, 관련기업 및 제품 정보 제공, 고객응대 및 관리에 관한 기획 및 실행, 고객유형에 따른 상담 및 대응, 고객의 분석과 관련분야 시장조사, 기업 및 고객의 가치 향상, 고객 불만 처리 등의 직무를 수행하는 역할이다. 면세점, 백화점, 은행, 금융권, 병원, 호텔 등에서 활동할 수 있다.</t>
  </si>
  <si>
    <t>한국자격검정평가진흥원</t>
  </si>
  <si>
    <t>02-6462-3702</t>
  </si>
  <si>
    <t>(06778) 서울특별시 서초구 언남5길 4 (양재동) 202호</t>
  </si>
  <si>
    <t>2018-000687</t>
  </si>
  <si>
    <t>음악심리상담사</t>
  </si>
  <si>
    <t>상담소, 아동보호소, 종교기관, 복지기관 및 자원봉사센터 등에서 음악이라는 청각적 도구를 사용하여 내담자의 행동, 학습능력, 정서적 발달상황 사회성 등의 다양한 부분에서 부적절한 심리부분들을 점진적으로 교정하는데 도움을 주어 보다 나은 삶을 영위하도록 하는 직무를 수행하는 상담사로서의 직무와 양성과정 지도 직무</t>
  </si>
  <si>
    <t>상담소, 아동보호소, 종교기관, 복지기관 및 자원봉사센터 등에서 음악이라는 청각적 도구를 사용하여 내담자의 행동, 학습능력, 정서적 발달상황 사회성 등의 다양한 부분에서 부적절한 심리부분들을 점진적으로 교정하는데 도움을 주어 보다 나은 삶을 영위하도록 하는 직무를 수행하는 상담사의 직무</t>
  </si>
  <si>
    <t>(주)융합인재개발평생교육원</t>
  </si>
  <si>
    <t>http://융합인재.kr</t>
  </si>
  <si>
    <t>062-371-0033</t>
  </si>
  <si>
    <t>(61958) 광주광역시 서구 상무누리로 30 융합인재개발원(치평동 김대중컨벤션센터)</t>
  </si>
  <si>
    <t>2018-001810</t>
  </si>
  <si>
    <t>아동심리상담사</t>
  </si>
  <si>
    <t>아동심리상담사는 아동들의 심리와 관련된 문제로 일상생활에 적응하지 못하고 정서상 행동상의 어려움이 있는 경우 다양한 심리면담과 각종 심리검사 방법을 활용하여 종합적으로 파악하고 그 결과에 따라서 아동의 심리적 성숙과 사회적응능력 향상에 도움을 주는 높은 수준의 심리전문가로서, 방과 후 학교, 보호센터, 아동단체 등에서 면담 등의 직무를 수행한다.</t>
  </si>
  <si>
    <t>아동심리상담사 1급은 아동들의 심리와 관련된 문제로 인해 정서상 행동상의 어려움이 있는 아동들을 다양한 심리면담과 각종 심리검사 방법을 활용하여 종합적으로 파악하고 그 결과에 따라서 아동의 심리적 성숙과 사회적응능력 향상에 도움을 주는 높은 수준의 아동심리전문가로서, 아동단체 등에서 면담 등의 직무를 수행하고 아동심리상담사를 양성한다.</t>
  </si>
  <si>
    <t>아동심리상담사 2급은 일반적인 아이들과 달리 심리적 어려움을 겪으며 정서상 행동상의 문제가 있는 아동들을 다양한 심리면담과 기초적인 심리검사 방법을 활용하여 판단하고, 그 결과에 따라서 맞춤형 면담을 통해 아동의 심리적 어려움을 개선하는데 도움을 주는 중급 수준의 아동심리전문가로서, 복지회관, 지역아동단체 등에서 면담 등의 직무를 수행한다.</t>
  </si>
  <si>
    <t>2017-004604</t>
  </si>
  <si>
    <t>진로코칭상담지도사</t>
  </si>
  <si>
    <t>개인의 진로 및 직업관련 코칭 능력을 갖춘 전문가로서 청소년이 스스로에 대한 자기이해 및 진로탐색을 할 수 있도록 돕고 진로에 대한 구체적인 계획과 준비를 통해 해당 진로를 이룰 수 있도록 지원을 하는 역할을 수행</t>
  </si>
  <si>
    <t>청소년의 진로직업관을 확립시켜 자신의 적성에 맞는 직업에 대해 인지하고 올바른 진로를 설계할 수 있도록 도움을 주며 이러한 과정에서 필요한 서비스를 수행하여 청소년들이 효과적으로 진로를 결정하고 준비할 수 있도록 지원을 하는 역할 수행</t>
  </si>
  <si>
    <t>2018-001808</t>
  </si>
  <si>
    <t>원예심리상담사는 정서적, 신체적 어려움를 겪고 있는 내담자에 대한 면밀한 관찰과 면담을 통해서 정원가꾸기, 식물재배하기, 꽃을 이용한 작품활동 등의 적절한 원예방법을 선택하고 적용하여 원예를 이용한 육체적 운동과 심리적 안정을 돕는 원예심리상담전문가로서, 사회복지시설, 보호센터 등에서 원예심리상담직무를 수행하고, 원예심리상담사를 양성한다.</t>
  </si>
  <si>
    <t>원예심리상담사 1급은 정서적, 신체적 어려움를 겪고 있는 내담자에 대한 면밀한 관찰과 면담을 통해서 상황에 맞는 적절한 원예방법을 선택하고 적용하여 원예를 이용한 육체적 운동과 심리적 안정을 돕는 높은 수준의 원예심리상담전문가로서, 사회복지시설, 보호센터, 가족센터 등에서 원예심리상담직무를 수행하고, 원예심리상담사를 위한 교육을 진행한다.</t>
  </si>
  <si>
    <t>원예심리상담사 2급은 정서적, 신체적 어려움를 겪고 있는 내담자에 대한 면밀한 관찰과 면담을 통해서 정원가꾸기, 식물재배하기, 꽃을 이용한 작품활동 등의 적절한 원예방법을 선택하고 적용하여 원예를 이용한 육체적 운동과 심리적 안정을 돕는 중급 수준의 원예심리상담전문가로서, 사회복지시설, 보호센터 등에서 원예심리상담직무를 수행한다.</t>
  </si>
  <si>
    <t>2018-001819</t>
  </si>
  <si>
    <t>분노조절 상담에 관한 전문적인 지식을 터득하고 분노조절의 종합적인 교육 과정을 수행할 수 있는 자로써 복지기관센터 등에서 일반인을 대상으로 역기능적이고 부정적인 분노표출에 대하여 효과적으로 개선하고 분노를 적응적으로 표출할 수 있도록 만들어 주는 업무 역할을 수행 함.</t>
  </si>
  <si>
    <t>2018-000681</t>
  </si>
  <si>
    <t>아동음악심리상담사</t>
  </si>
  <si>
    <t>아동음악심리상담사는 즉흥연주, 창작, 작곡 등 다양한 음악활동을통해 아동의 행동과 발달문제, 심리적인 문제들에 대해 개개인에 맞게 체계적인 심리을 진행한다.</t>
  </si>
  <si>
    <t>아동음악심리상담사 1급은 즉흥연주, 창작, 작곡 등 다양한 음악활동을 통해 아동의 행동과 발달문제, 심리적인 문제들에 대해 개개인에 맞게 체계적인 심리을 진행한다.</t>
  </si>
  <si>
    <t>아동음악심리상담사 2급은 일반적인 수준의 즉흥연주, 창작, 작곡 등 다양한 음악활동을 통해 아동의 행동과 발달문제, 심리적인 문제들에 대해 개개인에 맞게 체계적인 심리을 진행한다.</t>
  </si>
  <si>
    <t>2018-003304</t>
  </si>
  <si>
    <t>미술심리상담사로서 정서적, 심리적 불안과 갈등으로 일상생활에서 어려움을 겪고 있는 이들에게 그림진단기법을 적용하여 그 원인을 찾아 분석하여 원만한 사회생활을 할 수 있도록 그들의 심리적 문제를 해결하는 도움을 주고자 슈퍼바이저의 지도를 받아 그림진단을 수행한다.</t>
  </si>
  <si>
    <t>미술심리상담사로서 정서적, 심리적 불안과 갈등으로 일상생활에서 어려움을 겪고 있는 이들에게 그림진단기법을 적용하여 그 원인을 찾아 분석하여 원만한 사회생활을 할 수 있도록 그들의 심리적 문제를 해결하는 도움을 주고자 슈퍼바이저의 지도를 받아 그림진단을 수행하는 직무</t>
  </si>
  <si>
    <t>내담자의 심리를 파악하고 그림을 통한 진단이 가능하며 다양한 미술매체를 활용하여 상담프로그램의 활용이 가능하고 이를 수행하는 직무</t>
  </si>
  <si>
    <t>다양한 미술상담기법을 통해 내면을 표현하여 기분의 이완과 감정적 스트레스를 완화시키며, 타인 그리고 삶 자체의 긍정적으로 받아들이게 하여 사회적 위치에서 잘 적응할 수 있도록 도와주는 역할을 수행하는 직무</t>
  </si>
  <si>
    <t>늘푸른다솔가족지원재단(NEUL PROON DASOL family care inst</t>
  </si>
  <si>
    <t>031-972-7501</t>
  </si>
  <si>
    <t>(10497) 경기도 고양시 덕양구 화중로104번길 28 (화정동) 706호</t>
  </si>
  <si>
    <t>2018-002113</t>
  </si>
  <si>
    <t>타로 심리 상담사는 타로라는 상담심리매체를 통해 개인 또는 집단 내담자에게 정서적, 심리적 안정을 주고 건강한 삶을 유지할 수 있도록 상담자의 역할과 타로에 대한 강의를 할 수 있다. 활동 분야는 상담기관 상담사와 특기적성강사, 구청, 문화센터, 평생교육원 등 교육기관에서 강사로 활동 할 수 있다.</t>
  </si>
  <si>
    <t>타로 심리 상담사는 타로라는 상담심리매체를 통해 개인 또는 집단 내담자에게 정서적, 심리적 안정을 주고 건강한 삶을 유지할 수 있도록 상담자의 역할과 타로에 대한 강의를 할 수 있다. 활동 분야는 상담기관 상담사와 특기적성강사, 구청, 문화센터, 평생교육원 등 교육기관에서 보조 강사로 활동 할 수 있다.</t>
  </si>
  <si>
    <t>사단법인 한국타로협회</t>
  </si>
  <si>
    <t>051-256-1005</t>
  </si>
  <si>
    <t>(49262) 부산시 서구 천마로113번길 16-1(남부민동) 사단법인 한국타로협회</t>
  </si>
  <si>
    <t>2018-002161</t>
  </si>
  <si>
    <t>반려견매개상담사</t>
  </si>
  <si>
    <t>내담자와 반려동물간의 긍정적인 상호작용을 통하여 정서적,심리적 안정을 지원하고 반려견 매개상담사로서 내담자와 매개 반려견 간에 교류해야 할 친밀감, 스킨십, 안정감 등을 이끌어 내어 반려견과 함께 사람과 교류하는 매개의 역할을 통해 정서적, 심리적 안정과 신체적인 발달을 촉진시켜 심리적 안정을 도모한다.</t>
  </si>
  <si>
    <t>매개 반려견을 통해 내담자와 상담을 진행하는 최고 수준의 전문가로써 1급 전문가를 교육할 수 있고 내담자의 전반적인 심리상태를 파악하여 정상의 수준으로 유지할 수 있는 직무를 수행한다.</t>
  </si>
  <si>
    <t>매개 반려견을 통해 내담자와 상담을 진행하는 전문가 수준의 매개상담사로써 2급 전문가를 교육할 수 있고 내담자의 표출된 심리상태를 파악하여 보통의 수준으로 회복할 수 있는 직무를 수행한다.</t>
  </si>
  <si>
    <t>매개 반려견을 통해 내담자와 상담을 진행하는 중급 수준의 상담사로써 매개상담사 입문자를 지도할 수 있고 내담자의 상담을 위한 기초단계를 준비하는 직무를 수행한다.</t>
  </si>
  <si>
    <t>사단법인 나눔바이러스</t>
  </si>
  <si>
    <t>070-8680-9877</t>
  </si>
  <si>
    <t>(04596) 서울특별시 중구 동호로7길 17 (신당동) 704호(임마누엘빌딩)</t>
  </si>
  <si>
    <t>2018-004334</t>
  </si>
  <si>
    <t>장애인동료상담가</t>
  </si>
  <si>
    <t>장애인동료상담 전문 교육프로그램 운용능력과 실무능력을 갖추어 관련 교육과정의 교수를 용이하게 하고 교수효과를 높이기 위하여 필요로 하는 교육프로그램을 기획하고 개발하여 강의에 직접 적용하는 지도실무 업무 및 해당분야의 교육기획 업무를 수행한다.</t>
  </si>
  <si>
    <t>전문가 수준의 관련 교육프로그램 운용능력과 실무능력을 갖추어, 성인을 대상으로 하는 평생교육훈련시설 등에서 장애인동료상담가 양성과정의 교수를 용이하게 하고 교수효과를 높이기 위하여 필요로 하는 교육프로그램을 기획하고 개발하여 강의에 직접 적용하는 지도실무 업무 및 해당분야의 교육기획 및 콘텐츠개발 업무</t>
  </si>
  <si>
    <t>준전문가 수준의 관련 교육프로그램 운용능력과 실무능력을 갖추어, 아동청소년을 대상으로 하는 평생교육훈련시설 등에서 장애인동료상담가 양성과정의 교수를 용이하게 하고 교수효과를 높이기 위하여 필요로 하는 교육프로그램을 기획하고 개발하여 강의에 직접 적용하는 지도실무 업무 및 해당분야의 교육기획 업무</t>
  </si>
  <si>
    <t>(주)한국원격평생교육원</t>
  </si>
  <si>
    <t>070-5057-4603</t>
  </si>
  <si>
    <t>(08390) 서울특별시 구로구 디지털로30길 31 (구로동) 코오롱디지털타워빌란트2차 906호</t>
  </si>
  <si>
    <t>2017-004981</t>
  </si>
  <si>
    <t>소통심리상담사</t>
  </si>
  <si>
    <t>인간관계에 큰 영향을 미치는 의사소통의 종류와 원리를 익히고 소통과 경청의 기법을 이해하여 의사소통시 발생되는 여러가지 문제점들에 대하여 원활한 의사소통을 통한 자기표현의 기술로 타인과의 관계를 개선하고 이를 토대로 경쟁력 있는 소통을 할 수 있도록 상담 및 지도를 하여 사회 곳곳에 막혀있는 부분을 해결할 수 있도록 조력하는 역할을 수행할 수 있다.</t>
  </si>
  <si>
    <t>소통 및 경청, 변화관리, 감성소통을 통한 조직 활성화의 역할을 수행하고 양보.인정.공조.경청을 기본으로 한 공감과 합의를 통하여 인간관계의 성공과 조직의 화합을 추구하며 인간관계 개선을 위한 의사소통 기법 및 소통과 경청의 기법을 이해하여 소통문화를 보다 성숙하게 변화시킬 수 있는 전문가 역할을 수행</t>
  </si>
  <si>
    <t>2018-005204</t>
  </si>
  <si>
    <t>1. 웰다잉심리상담사의 자격소지자는 웰다잉심리상담사로서의 전문적인 이론과 소양능력을 갖추고 시니어들의 건강과 웰다잉에 대한 심리상담교육 및 전문적인 지도역할을 수행하는 것을 그 직무내용으로 한다. 그리고 성인, 노인을 대상으로 학교, 문화센터, 사회교육기관 등에서 웰다잉에 관한 심리상담교육 및 지도하는 역할을 수행한다.</t>
  </si>
  <si>
    <t>1.1. 웰다잉심리상담사로서의 전문적인 이론과 소양능력을 갖추고 시니어들의 건강과 웰다잉에 대한 심리상담교육 및 전문적인 지도역할을 수행하는 것을 그 직무내용으로 한다. 그리고 성인, 노인을 대상으로 학교, 문화센터, 사회교육기관 등에서 웰다잉에 관한 심리상담교육 및 지도하는 역할을 수행한다.</t>
  </si>
  <si>
    <t>1. 웰다잉심리상담사로서의 소양을 겸비하고 성인, 노인을 대상으로 학교, 문화센터, 사회교육기관 등에서 웰다잉심리상담을 실시하는 역할을 수행한다</t>
  </si>
  <si>
    <t>한국다인상담교육센터</t>
  </si>
  <si>
    <t>http://www.dain.or.kr</t>
  </si>
  <si>
    <t>055-325-8383</t>
  </si>
  <si>
    <t>(00000) 경남 김해시 내동 1069∼1079 구지로11 201호</t>
  </si>
  <si>
    <t>2017-005387</t>
  </si>
  <si>
    <t>관상상담사</t>
  </si>
  <si>
    <t>성인, 청소년을 대상으로 전문적 관상상담과 상담인력의 교육 및 훈련을 하는 직무임.</t>
  </si>
  <si>
    <t>성인, 청소년을 대상으로 전문적 관상상담과 전문상담인력의 양성을 위한 교육 및 훈련을 하는 직무임.</t>
  </si>
  <si>
    <t>성인, 청소년을 대상으로 전문적 관상상담 업무를 수행하고 교육 및 훈련 프로그램의 운영을 하는 직무임.</t>
  </si>
  <si>
    <t>한국명리학협회</t>
  </si>
  <si>
    <t>http://www.k-mra.com/</t>
  </si>
  <si>
    <t>010-6606-3474</t>
  </si>
  <si>
    <t>(02440) 서울특별시 동대문구 이문로16길 13 (이문동) 2층</t>
  </si>
  <si>
    <t>2018-004756</t>
  </si>
  <si>
    <t>명리심리상담사</t>
  </si>
  <si>
    <t>명리심리상담 이론을 이해하고 내담자를 대상으로 명리심리분석 및 상담을 할 수 있으며, 명리학을 통하여 성격 및 적성, 심리검사의 오류를 보완하고 내담자의 본성을 통해 진로를 과학적으로 평가하여 내담자 자신의 적성을 알고 진로를 스스로 선정할 수 있게 종합적으로 안내와 도움을 주는 전문가로서의 역할을 할 수 있다.</t>
  </si>
  <si>
    <t>명리학에 대한 지식을 습득하고 내담자를 대상으로 명리학을 통하여 흥미를 유발하며, 내담자의 본성을 통해 진로를 과학적으로 평가하여 내담자 자신의 적성을 알고 진로를 스스로 선정할 수 있게 안내와 도움을 주고 전문가를 양성할 수 있는 최고의 전문가 역할.</t>
  </si>
  <si>
    <t>명리학의 기초이해를 바탕으로 내담자를 대상으로 명리학을 통하여 흥미를 유발시키는 과정을 보조하며, 내담자의 본성을 통해 진로를 과학적으로 평가하여 내담자 자신의 적성을 알고 진로를 스스로 선정할 수 있게 안내하는  보조자 역할.</t>
  </si>
  <si>
    <t>한국평생교육진흥원</t>
  </si>
  <si>
    <t>http://license.lei.or.kr</t>
  </si>
  <si>
    <t>(08506) 서울특별시 금천구 가산디지털2로 108 (가산동) 뉴티캐슬 1401호</t>
  </si>
  <si>
    <t>2017-005541</t>
  </si>
  <si>
    <t>노인심리상담전문가</t>
  </si>
  <si>
    <t>노인심리상담전문가는 급변하는 현대사회에서 파생되는 여러 가지 노인과 관련된 경제적 문제, 의료적 문제, 심리적 문제 등의 사회문제를 파악하고, 노인의 욕구와 문제를 해결하는 전문적인 활동을 하는 기술과 역량을 갖춘 사람을 양성함</t>
  </si>
  <si>
    <t>노인이 가지고 있는 욕구와 문제를 전문적으로 해결해주고, 노인의 심리사회적 기능을 돕는 전문가이다.</t>
  </si>
  <si>
    <t>강원관광대학</t>
  </si>
  <si>
    <t>http://kt.ac.kr</t>
  </si>
  <si>
    <t>033-550-6114</t>
  </si>
  <si>
    <t>(26034) 강원도 태백시 대학길 97 (황지동) 강원관광대학</t>
  </si>
  <si>
    <t>2018-005599</t>
  </si>
  <si>
    <t>사주적성상담사</t>
  </si>
  <si>
    <t>사주적성상담사에 관한 전문적인 지식을 터득하고 사주적성상담사의 종합적인 교육 과정을 수행할 수 있는 자로써 상담자 인생의 전반적인 길흉화복 및 진로와 적성 등을 중점적으로 관찰하여 적성상담을 진행할 수 있는 능력을 갖추고 사업장, 지자체 주민센터, 일반 기업 등에서 프로그램을 개발 적용하는상담 활동을 수행.</t>
  </si>
  <si>
    <t>사주적성상담사에 관한 전문적인 지식을 터득하고 사주적성상담사의 종합적인 교육 과정을 수행할 수 있는 자로써 상담자 인생의 전반적인 길흉화복 및 진로와 적성 등을 중점적으로 관찰하여 적성상담을 진행할 수 있는 능력을 갖추고 사업장, 지자체 주민센터, 일반 기업 등에서 프로그램을 개발 적용하는 전문적 상담 활동을 수행.</t>
  </si>
  <si>
    <t>사주적성상담사에 관한 전문적인 지식을 터득하고 사주적성상담사의 종합적인 교육 과정을 수행할 수 있는 자로써 상담자 인생의 전반적인 길흉화복 및 진로와 적성 등을 중점적으로 관찰하여 사업장, 지자체 주민센터, 일반 기업 등에서 사주적성상담사의 보조 업무 활동을 수행.</t>
  </si>
  <si>
    <t>2017-005544</t>
  </si>
  <si>
    <t>일상생활에서 스트레스를 받고 있는 아동 및 청소년들을 대상으로 원만한 일상생활을 이룰 수 있도록 지도 및 상담직무를 수행한다</t>
  </si>
  <si>
    <t>주)황금연필</t>
  </si>
  <si>
    <t>http://www.goldpencil.co.kr</t>
  </si>
  <si>
    <t>02-541-9378</t>
  </si>
  <si>
    <t>(06052) 서울특별시 강남구 논현로 708 (논현동) 금강빌딩2층</t>
  </si>
  <si>
    <t>2018-005621</t>
  </si>
  <si>
    <t>보드게임심리상담사</t>
  </si>
  <si>
    <t>보드게임을 통한 심리적인 안정 효과와 기능을 이해하고, 보드게임을 활용한 상담 관련 프로그램 개발에 대한 총체적 관리업무를 수행</t>
  </si>
  <si>
    <t>복지시설, 상담소, 돌봄교실, 보드게임 개발 등 상담 관련 직군에 종사하는 이들이 보드게임을 통한 상담 관련 프로그램 개발 및 총체적 관리업무를 수행</t>
  </si>
  <si>
    <t>복지시설, 상담소, 돌봄교실 등 상담 관련 직군에 종사하는 이들이 보드게임 종류를 파악하고 모색하여 보드게임 상담에 관한 실무를 수행</t>
  </si>
  <si>
    <t>(주)한국사이버진흥원</t>
  </si>
  <si>
    <t>http://www.ekcls.com</t>
  </si>
  <si>
    <t>02-702-1066</t>
  </si>
  <si>
    <t>(02861) 서울특별시 성북구 삼선교로23길 31 (삼선동4가) 선경빌딩3층</t>
  </si>
  <si>
    <t>2018-004577</t>
  </si>
  <si>
    <t>인형심리상담사</t>
  </si>
  <si>
    <t>인형심리에 관련된 교육 및 상담을 원활히 수행을 직무 하며 그 외 프로그램 기획과 개발 관리를 원활히 수행하는 것을 직무로 한다.</t>
  </si>
  <si>
    <t>인형심리에 관련된 교육 및 상담 외에도 상담프로그램 기획과 개발 및 홍보와 관리  수행을 직무로 한다.</t>
  </si>
  <si>
    <t>인형심리에 관련된 교육 및 상담을 원활히 수행을 직무로 한다.</t>
  </si>
  <si>
    <t>2018-005201</t>
  </si>
  <si>
    <t>노인집단상담사</t>
  </si>
  <si>
    <t>노인을 대상으로 집단상담을 실시하여 노인의 삶을 긍정적으로 변화시키고, 자아통합을 이끌도록 한다.</t>
  </si>
  <si>
    <t>노인집단상담사 1급- 노인의 삶을 긍정적으로 변화시키기 위해 노인에게 필요한 집단상담 진행- 노인집단상담 연구 및 노인을 위한 집단상담 프로그램 개발</t>
  </si>
  <si>
    <t>노인집단상담사 2급- 노인집단상담의 이해를 통해 노인의 자아 통합 및 심리적 성숙의 의미를 습득- 구조화집단상담 진행</t>
  </si>
  <si>
    <t>2018-005171</t>
  </si>
  <si>
    <t>사회복지시설, 상담센터, 학교 및 교육기관에서 활동할 있으며, 분노의 역기능적이고 부적응적인 관계를 효과적으로 개선할 수 있도록 상담하는 직무를 수행</t>
  </si>
  <si>
    <t>2018-002017</t>
  </si>
  <si>
    <t>부모교육상담사</t>
  </si>
  <si>
    <t>상담심리이론의 교육과 실제 적용을 부모 특히 학부모들을 대상으로 실시함으로써, 학생들의 인간적 성숙과 효율적 교육을 위하여 요구되는 교육기관과 학부모들 간의 이해, 협조, 참여를 유도하고, 아울러 학부모들의 부모역할하기의 역량을 증강함으로써, 보다 긍정적, 적극적, 수용적, 구조적 부모가 되도록 교육하고 상담한다.</t>
  </si>
  <si>
    <t>교류분석상담이론을 기반으로 한 상담이론과 기법을 터득하고 부모교육과 상담을 수행할 수 있다. 학교, 유치원 및 사회단체에서 학부모와 부모를 위한 강의, 교육 및 상담을 수행한다.</t>
  </si>
  <si>
    <t>교류분석, 가족상담, 집단상담, 심리검사, 게슈탈트 이론 등의 전문가로서 부모교육상담사 1급 과정의 교육을 수행할 수 있다.</t>
  </si>
  <si>
    <t>한국교류분석상담연구원</t>
  </si>
  <si>
    <t>http://www.koreata.or.kr</t>
  </si>
  <si>
    <t>02-596-3359</t>
  </si>
  <si>
    <t>(06512) 서울시 서초구 신반포로 165, 2동 220호(잠원동, 반포쇼핑타운) 서울시 서포구 잠원동 75-13 반포쇼핑타운2동 220호</t>
  </si>
  <si>
    <t>2018-001811</t>
  </si>
  <si>
    <t>음악심리상담사는 심리적 신체적 사회적 어려움를 겪고 있는 사람들에게 음악이라는 예술매체를 통해 갈등을 완화하고 자기표현과 자아성장을 도와주어 건강한 성장과 삶의 질 향상에 기여할 수 있도록 돕는 전문가로서, 병원, 보건소, 사회복지기관, 재활원, 노인요양원, 문화센터 등에취업하여 음악심리상담 직무를 수행하며, 음악심리상담사 양성교육을 한다.</t>
  </si>
  <si>
    <t>음악심리상담사 1급은 다양한 어려움를 겪고 있는 사람들에게 음악이라는 예술매체를 통해 갈등을 완화하고 자기표현과 자아성장을 도와주어 건강한 성장과 삶의 질 향상에 기여할 수 있도록 돕는 높은 수준의 전문가로서, 병원, 보건소, 사회복지기관, 재활원, 노인요양원, 문화센터 등에 취업하여 음악심리상담 직무를 수행하며, 음악심리상담사 양성교육을 한다.</t>
  </si>
  <si>
    <t>음악심리상담사 2급은 심리적 신체적 사회적 어려움를 겪고 있는 사람들에게 음악이라는 예술매체를 통해 갈등을 완화하고, 자기표현과 자아성장을 도와주고, 정서적 안정을 통해 건강한 성장과 삶의 질 향상에 기여할 수 있도록 돕는 중급수준의 전문가로서, 병원, 보건소, 사회복지기관, 재활원, 노인요양원, 정신건강센터 등에 취업하여 음악심리상담 직무를 수행한다.</t>
  </si>
  <si>
    <t>2017-005652</t>
  </si>
  <si>
    <t>일상생활에서 스트레스를 받고 있는 아동 및 청소년들을 대상으로 원만한 일상생활을 이룰 수 있도록 지도 및 상담하는 전문가</t>
  </si>
  <si>
    <t>(주)한국자격능력교육원</t>
  </si>
  <si>
    <t>http://www.kqci.co.kr</t>
  </si>
  <si>
    <t>02-2104-7271</t>
  </si>
  <si>
    <t>(08502) 서울특별시 금천구 가산디지털1로 212 (가산동) 7층 709호</t>
  </si>
  <si>
    <t>2018-005167</t>
  </si>
  <si>
    <t>웰다잉상담사로서의 전문적인 이론과 소양능력을 갖추고 시니어들의 건강과 웰다잉에 대한 심리상담교육 및 전문적인 지도역할을 수행하는 것을 그 직무내용으로 한다. 그리고 성인, 노인을 대상으로 학교, 문화센터, 사회교육기관 등에서 웰다잉에 관한 심리상담교육 및 지도하는 역할을 수행한다.</t>
  </si>
  <si>
    <t>1. 웰다잉심리상담사로서의 전문적인 이론과 소양능력을 갖추고 시니어들의 건강과 웰다잉에 대한 심리상담교육 및 전문적인 지도역할을 수행하는 것을 그 직무내용으로 한다. 그리고 성인, 노인을 대상으로 학교, 문화센터, 사회교육기관 등에서 웰다잉에 관한 심리상담교육 및 지도하는 역할을 수행한다.</t>
  </si>
  <si>
    <t>1. 웰다잉심리상담사로서의 소양을 겸비하고 성인, 노인을 대상으로 학교, 문화센터, 사회교육기관 등에서 웰다잉심리상담을 실시하는 역할을 수행한다.</t>
  </si>
  <si>
    <t>대전웰다잉연구소</t>
  </si>
  <si>
    <t>http://다음 카페</t>
  </si>
  <si>
    <t>042-535-5049</t>
  </si>
  <si>
    <t>(35394) 대전광역시 서구 계백로 1298 (정림동) 2층</t>
  </si>
  <si>
    <t>2018-001833</t>
  </si>
  <si>
    <t>심리상담전문가</t>
  </si>
  <si>
    <t>편한맘심리상담협회</t>
  </si>
  <si>
    <t>043-846-1958</t>
  </si>
  <si>
    <t>(27378) 충청북도 충주시 예성로 197 (교현동) 2층</t>
  </si>
  <si>
    <t>2017-005530</t>
  </si>
  <si>
    <t>다문화심리상담사</t>
  </si>
  <si>
    <t>다문화의 다양한 전문영역에서 심리적 부적응 및 장애를 겪는 개인 혹은 집단에 대한 진단, 평가 및 상담과 다문화에서 발생할 수 있는 심리적 문제점을 파악하여 상담을 통한 개선방안을 제시해 주는 역할을 수행한다.</t>
  </si>
  <si>
    <t>한국평생학습진흥원</t>
  </si>
  <si>
    <t>070-8747-1212</t>
  </si>
  <si>
    <t>(12097) 경기도 남양주시 덕송2로6번길 16-21 (별내동) 103호</t>
  </si>
  <si>
    <t>2018-003204</t>
  </si>
  <si>
    <t>진로디자인상담사</t>
  </si>
  <si>
    <t>내담자들의 생애적인 관점에서 자신의 진로를 설계하고, 미래학습사회의 배움과 경험을 구체적으로 설계할 수 있도록 도와주는 활동, 즉 내담자들이 자신의 환경, 심리적인 특성, 신체적인 특성, 직업환경, 사회환경, 진로의사결정등을 구체적, 다면적으로 이해할 수 있도록  진로상담 관련 심리검사 실시 및 해석, 진로상담활동, 진로상담 프로그램 운영 등을 말함</t>
  </si>
  <si>
    <t>내담자들의 생애적인 관점에서 자신의 진로를 설계하고, 미래학습사회의 배움과 경험을 구체적으로 설계할 수 있도록 도와주는 통합적 심리검사의 실시 및 해석, 심층적인 진로상담, 진로관련 프로그램 개발 및 운영, 진로디자인 상담사2급 수퍼비전 등을 수행함</t>
  </si>
  <si>
    <t>내담자들의 생애적인 관점에서 자신의 진로를 설계하고, 미래학습사회의 배움과 경험을 구체적으로 설계할 수 있도록 도와주는 진로심리검사의 실시 및 해석, 심층적인 진로상담, 진로관련 프로그램 보조자 역할 수행을 말함</t>
  </si>
  <si>
    <t>한국행동심리연구소</t>
  </si>
  <si>
    <t>http://www.kapi.co.kr</t>
  </si>
  <si>
    <t>031-716-6588</t>
  </si>
  <si>
    <t>(16892) 경기도 용인시 기흥구 구성3로28번길 30 (청덕동) 구성프라자 203호</t>
  </si>
  <si>
    <t>2017-004696</t>
  </si>
  <si>
    <t>최면심리상담사</t>
  </si>
  <si>
    <t>최면의 개념과 원리를 정확하게 이해하고 최면을 매체로 하는 심리치유기법을 적용하여 심리적 문제를 해결하고 최면기법을 활용하여 마음과 행동을 긍정적으로 변화시키는 상담을 하는 직무와 교육기관 및 단체에서 최면심리상담 교육 및 지도하는 직무 수행</t>
  </si>
  <si>
    <t>최면의 개념과 원리를 정확하게 이해하고 최면을 매체로 하는 심리치유 기법을 적용하여 심리적 문제를 해결하고 최면기법을 활용하여 마음과 행동을 긍정적으로 변화시키는 상담을 하는 직무를 수행</t>
  </si>
  <si>
    <t>최면의 개념과 원리를 정확하게 이해하고  최면을 매체로 하는 심리치유 기법을 적용하여 심리적 문제를 해결하고 최면기법을 활용하여 마음과 행동을 긍정적으로 변화시키는 상담을 하는 직무와 교육기관 및 단체에서 최면심리상담 교육 및 지도하는 직무를 수행</t>
  </si>
  <si>
    <t>최면의 개념과 원리를 정확하게 이해하고 최면을 매체로 하는 심리치유 기법을 적용하여 심리적 문제를 해결하고 최면기법을 활용하여 마음과 행동을 긍정적으로 변화시키는 상담을 하는 직무와 교육기관 및 단체에서 최면심리상담 전문가를 양성하는 직무를 수행한다</t>
  </si>
  <si>
    <t>(주)한국미래인재교육원</t>
  </si>
  <si>
    <t>010-9276-6223</t>
  </si>
  <si>
    <t>(48065) 부산광역시 해운대구 해운대로483번길 10 (우동, 롯데아파트) 상가동 410호</t>
  </si>
  <si>
    <t>2018-004865</t>
  </si>
  <si>
    <t>건강체질상담사</t>
  </si>
  <si>
    <t>건강체질상담사는 건강체질에 대한 지식 및 활용능력으로 건강체질 분야의 상담 업무를 수행하는 것을 직무내용으로 한다.</t>
  </si>
  <si>
    <t>건강체질상담학 활용능력 통해 건강 체질별 심리상담 지도교육 직무를 수행하며, 건강체질 심리분석관리 사무관리 업무를 수행할 수 있다. 또한 슈퍼바이저로서 건강체질 상담사 양성 직무를 수행할 수 있다.</t>
  </si>
  <si>
    <t>건강체질상담학 활용능력 통해 건강 체질별 심리상담 지도교육 직무를 수행하며, 건강체질 심리분석관리 사무관리 업무를 수행할 수 있다.</t>
  </si>
  <si>
    <t>건강체질상담학 활용능력 통해 건강 체질별 심리상담 지도교육 직무를 수행한다.</t>
  </si>
  <si>
    <t>에이치알디(HRD)국제문화교육협회</t>
  </si>
  <si>
    <t>http://www.사회복지동행.kr</t>
  </si>
  <si>
    <t>051-582-3253</t>
  </si>
  <si>
    <t>(46244) 부산광역시 금정구 구서온천천로 63 (구서동, 아름베스트빌 1차) 201호</t>
  </si>
  <si>
    <t>2018-004256</t>
  </si>
  <si>
    <t>사이코드라마상담전문가</t>
  </si>
  <si>
    <t>다양한 사이코드라마상담프로그램의 이론과 실습을통해 상담현장에서 활용할 수 있는 사이코드라마 기본기법을 숙달하고, 또한 자기성장의 경험을 갖게 해주어 자연스럽게 자신의 모습을통찰하고 변화할 수 있는 기회를 제공하며 내담자를 고정된역할에서 나올 수 있게 해주어 새로운역할을 체험시켜주면서 그로 인해문제를 해결할 수 있도록 도와주는사이코드라마 상담전문가로서활동함.</t>
  </si>
  <si>
    <t>- 전문 상담기관에서 다양한 사이코드라마 상담 프로그램의 이론과 경험에 대한 연구를 통해서 상담현장에서 활용할 수 있는 프로그램 개발과 상담전문가로서 활동함.- 1급, 2급을 수련지도 및 양성 할 수 있다.</t>
  </si>
  <si>
    <t>- 전문 상담기관에서 사이코드라마 상담프로그램을 진행할 수 있다.- 사이코드라마 기법을 숙달하고, 수련감독급과 1급을 보조하며 상담자로서 활동한다. - 수련감독급, 1급의 지도아래 내담자를 역기능적인 역할에서 나올수 있게 해주고, 문제를 해결 할 수 있도록 조력하는 사이코드라마 상담전문가로서 상담을 진행한다.</t>
  </si>
  <si>
    <t>사단법인한국초월상담교육협회</t>
  </si>
  <si>
    <t>http://www.tcea.or.kr</t>
  </si>
  <si>
    <t>070-8283-5663</t>
  </si>
  <si>
    <t>(51494) 경상남도 창원시 성산구 상남로 107 (상남동) 메종드테라스 301호 (사)한국초월상담교육협회</t>
  </si>
  <si>
    <t>2018-005580</t>
  </si>
  <si>
    <t>사주분석상담사</t>
  </si>
  <si>
    <t>사주분석상담사의 직무는 사주명리학의 이론을 전문가 및 준전문가 수준으로 학습하고 억부용신 격국상신 조후용신 신살감정 십이운성 육친감정 등으로 사주의 상태를 분석하여 운명의 길흉을 판단하는 방법을 익힌 후 고객의 사주를 관찰하여 타고난 사주에 따르는 인간관계 재물관계 건강관계 직업관계 등의 길흉을 분석해서 발전적인 인생의 방향을 코칭 해주는 것이다.</t>
  </si>
  <si>
    <t>1급은 사주명리학의 이론을 전문가 수준으로 학습하고, 억부용신, 격국상신, 조후용신, 신살감정, 십이운성, 육친감정 등으로 사주의 상태를 분석하여 운명의 길흉을 판단하는 방법을 익힌 후 고객의 사주를 관찰하여 타고난 사주에 따르는 인간관계, 재물관계, 건강관계, 직업관계 등의 길흉을 분석해서 발전적인 인생의 방향을 코칭 해준다.</t>
  </si>
  <si>
    <t>2급은 사주명리학의 이론을 준전문가 수준으로 학습하고, 억부용신, 격국상신, 조후용신, 신살감정, 십이운성, 육친감정 등으로 사주의 상태를 분석하여 운명의 길흉을 판단하는 방법을 익힌 후 1급의 업무를 보조하여 고객의 사주를 관찰하여 타고난 사주에 따르는 인간관계, 재물관계, 건강관계, 직업관계 등의 길흉을 분석해서 발전적인 인생의 방향을 코칭 해준다.</t>
  </si>
  <si>
    <t>2017-005535</t>
  </si>
  <si>
    <t>교육 및 상담현장에서 사람의 심리/행동을 평가하여 교육 및 심리상담 등을 체계적으로 제공하고 다양한 심리/행동/상담 영역에 대한 연구 및 관련업무 종사자 강의뿐만 아니라 전문적인 교육/심리상담 서비스를 제공할 수 있다.</t>
  </si>
  <si>
    <t>전문적으로 교육 및 상담현장에서 사람의 심리/행동을 평가하여 교육 및 심리상담 등을 체계적으로 전문가로서 제공하고 다양한 심리/행동/상담 영역에 대한 연구 및 전문적인 교육/심리상담 서비스를 제공할 수 있는 전문가의 직무를 수행한다.</t>
  </si>
  <si>
    <t>교육 및 상담현장에서 사람의 심리/행동을 평가하여 교육 및 심리상담 등을 체계적으로 제공하고 다양한 심리/행동/상담 영역에 교육/심리상담 서비스를 제공할 수 있다.</t>
  </si>
  <si>
    <t>한국중독예방힐링센터</t>
  </si>
  <si>
    <t>http://www.kaphc.kr</t>
  </si>
  <si>
    <t>070-8223-1791</t>
  </si>
  <si>
    <t>(10098) 경기도 김포시 북변중로 68번길 (북변동) 24-12 3층</t>
  </si>
  <si>
    <t>2018-004978</t>
  </si>
  <si>
    <t>신체노화 및 사회활동저하로 인하여 신체적, 정서적 장애 등을 격고 있는 노인과 그 가족들 대상으로 전문적인 심리상담 이론 및 심리검사 기법을 활용하여 심리 상담을 하며 노인과 그 가족들의 심리적 안정을 도모하여 나아가 평온하고 행복한 삶을 영위할 수 있도록 상담업무를 수행할 수 있으며, 노인심리상담사 양성을 위한 전문 강사로서 직무를 수행한다.</t>
  </si>
  <si>
    <t>한국인재산업자격협회</t>
  </si>
  <si>
    <t>010-5001-1001</t>
  </si>
  <si>
    <t>(38342) 경상북도 청도군 청도읍 고수구길 194 (대안아파트) D동 6층 612호</t>
  </si>
  <si>
    <t>2018-005162</t>
  </si>
  <si>
    <t>노동심리상담사</t>
  </si>
  <si>
    <t>노동사회환경과 상담에 대한 전문지식 및 활용능력으로 노동상담분야의 (상담, 관계진단, 교육 등)의 업무를 수행하는 것을 직무내용으로 한다.</t>
  </si>
  <si>
    <t>노동사회환경에 대한 전문지식과 그 안에서 발생되는 갈등 및 노사관계에 대한 이해를 기초로, 관계상담, 관계진단검사가 가능하고 노동자, 노동자의 가족을 대상으로 노동심리상담 및 교육능력을 갖춘 전문가 수준의 업무를 수행한다.</t>
  </si>
  <si>
    <t>노동사회환경에 대한 전반적 지식과 그 안에서 발생되는 갈등 및 노사관계에 대한 이해를 기반으로 노동자와 노동자의 가족을 대상으로 노동심리상담능력을 갖춘 준전문가수준의 업무를 수행한다.</t>
  </si>
  <si>
    <t>(주)마음돌봄</t>
  </si>
  <si>
    <t>http://www.themindcare.com</t>
  </si>
  <si>
    <t>02-720-9123</t>
  </si>
  <si>
    <t>(03040) 서울특별시 종로구 자하문로 21 (체부동) 501호</t>
  </si>
  <si>
    <t>2018-002231</t>
  </si>
  <si>
    <t>목회상담사</t>
  </si>
  <si>
    <t>목회상담 전문가로서 교회나 목회현장에서 심리적, 정서적, 신앙적으로 문제가 있는 대상에게 맞는 목회상담을 실시하며, 목회상담의 체계와 원리에 맞는 상담의 방법과 절차의 개발을 할 수 있다.</t>
  </si>
  <si>
    <t>교회 또는 목회현장에서 실시되는 각종 목회상담을 진행하며, 각급 목회상담사의 상담에 대하여 지도나 감독 등의 방법으로 도움을 준다. 각종 상담 의뢰자에게 맞는 목회상담방법을 개발하며, 목회상담사들의 직무 및 보수교육과 목회상담사 강사 양성을 위한 교육을 진행한다.</t>
  </si>
  <si>
    <t>교회 또는 목회현장에서 실시되는 각종 목회상담에서 별도의 지도나 감독 없이 문제 의뢰자를 대상으로 개별상담, 집단상담, 부모상담 등을 목회상담으로 실시할 수 있으며, 대상에게 맞는 목회상담방법을 개발하며, 목회상담사들의 직무 및 보수교육 진행하며, 하위 등급 이단상담사를 지도하며 수퍼바이져 역할을 할 수 있다.</t>
  </si>
  <si>
    <t>교회 또는 목회현장에서 실시되는 목회상담에서 수퍼바이저의 사전 지도 없이 심리·정서·행동 등의 문제 의뢰자를 대상으로 개별상담, 집단상담, 부모상담 등을 보다 전문적인 목회상담으로 실시한다.</t>
  </si>
  <si>
    <t>대한학술원</t>
  </si>
  <si>
    <t>http://dtu.ac.kr</t>
  </si>
  <si>
    <t>031-470-3323</t>
  </si>
  <si>
    <t>(13907) 경기도 안양시 만안구 경수대로1406번길 30 (석수동) 대한신학대학원대학교 303호</t>
  </si>
  <si>
    <t>2018-004697</t>
  </si>
  <si>
    <t>경력개발상담사</t>
  </si>
  <si>
    <t>고용노동부</t>
  </si>
  <si>
    <t>직무 적성 진단검사, 직무스트레스검사, 직업선택, 경력관리 등 경력개발에 관련된 교육 및 상담을 원활히 수행을 직무하며 그 외 프로그램 기획과 개발 관리를 원활히 수행하는 것을 직무로 한다.</t>
  </si>
  <si>
    <t>직무 적성 진단검사, 직무스트레스검사, 직업선택, 경력관리 등의 경력개발관련 교육 및 상담 외에도 경력개발프로그램 기획과 개발 및 홍보와 관리 수행을 직무로 한다.</t>
  </si>
  <si>
    <t>직무 적성 진단검사, 직무스트레스검사, 직업선택, 경력관리 등 경력개발에 관련된 교육 및 상담을 원활히 수행을 직무로 한다.</t>
  </si>
  <si>
    <t>2017-004983</t>
  </si>
  <si>
    <t>미술심리상담지도사</t>
  </si>
  <si>
    <t>그림이나, 조소, 디자인 등 미술활동의 시각적 이미지를 통해 개인 갈등을 조절하고 자기표현과 자아성장을 촉진시키며 자기상실, 왜곡, 방어, 억제 등의 상황에서 보다 명확한 자기개발과 자기실현을 표현하여 개인의 내면적, 외적조화를 이루고 원만한 대인관계를 구성하여 심리적, 정서적으로 안정을 찾아 건강한 사회구성원이 될 수 있도 조력자 역할을 함</t>
  </si>
  <si>
    <t>심리적,정서적,사회적, 장애를 겪고 있는 사람에게 그림이나, 조소, 디자인 등 미술활동의 시각적 이미지를 통해 개인갈등을 조절하고 자기 표현과 자아성장을 촉진시키며 개인의 내면적, 외적조화를 이룸으로써 급변하는 다양한 현대사회 속에서 심리적 정서적으로 안정을 찾아 건강한 사회구성원이 될 수 있도록 도우며 지도인력을 양성</t>
  </si>
  <si>
    <t>미술작업을 통하여 개인의 정서적 갈등과 심리적인 문제를 완화시킴으로서 건강하고 창조적인 삶을 살아갈수 있도록 조력자 역할을 수행</t>
  </si>
  <si>
    <t>2018-001797</t>
  </si>
  <si>
    <t>푸드아트상담지도사</t>
  </si>
  <si>
    <t>일상에서 활용할 수 있는 재료들로 내담자가 창의적인 작품활동을 통해 자신의 문제를 스스로 풀어내도록 지지해 주며, 작품 활동을 통한 정서적 안정을 돕고, 내담자가 상담에 즐겁게 참여 할 수 있도록 수업진행 및 대상자별 푸드아트심리상담 프로그램을 계획하고 운영하는 전반적인 업무를 수행함.</t>
  </si>
  <si>
    <t>푸드아트상담과 관련하여 일상에서 접할 수 있는 재료들로 창의적인 작품 활동을 통해 내담자의 정서적 안정을 돕는 역할로 프로그램을 운영·지도하는 직무를 수행함. 운영과정에서 1급을 보조하는 직무도 수행함</t>
  </si>
  <si>
    <t>하나교육개발원</t>
  </si>
  <si>
    <t>http://happykyl.modoo.at/</t>
  </si>
  <si>
    <t>0507-1456-8006</t>
  </si>
  <si>
    <t>(61213) 광주광역시 북구 당뫼로13번길 14-2 (중흥동) 1층</t>
  </si>
  <si>
    <t>2017-005582</t>
  </si>
  <si>
    <t>신체적, 정서적, 심리적으로 장애를 겪거나 일상생활에 적응하지 못하는 어르신들과 그 가족들을 대상으로 심리 상담을 하고, 이를 바탕으로 원인을 분석하여 종합적인 진단과 문제 해결에 도움을 주는 상담자로서의 역할을 한다.</t>
  </si>
  <si>
    <t>노화로 인한 신체적, 정신적, 심리적인 문제(고독, 가족관계, 노인의 당면문제 등)를 전문적인 상담기법을 활용하여 상담, 분석하고 일상생활에서 노인이 행동장애를 일으키지 않도록 다양한 심리상담 프로그램을 기획, 실시하여 심리적 안정으로 삶의 질을 높일 수 있도록 돕는다.</t>
  </si>
  <si>
    <t>노화로 인한 정신적, 정서적, 심리적인 문제로 일상생활에 어려움을 겪는 노인 및 가족구성원을 대상으로 심리 상담을 하고, 대상자들이 심리적인 안정을 되찾아 문제를 해결해나갈 수 있도록 도움을 주는 심리상담사의 역할을 한다.</t>
  </si>
  <si>
    <t>(사)한국교육선진화재단</t>
  </si>
  <si>
    <t>http://www.keao.kr</t>
  </si>
  <si>
    <t>051-528-5289</t>
  </si>
  <si>
    <t>(47738) 부산광역시 동래구 충렬대로 207 5층(명륜동)</t>
  </si>
  <si>
    <t>2017-005271</t>
  </si>
  <si>
    <t>다문화진로상담사</t>
  </si>
  <si>
    <t>다문화가족 지원법의 목적과 정의에 따라 외국인 근로자, 결혼이민자및 그 자녀들에게 직업과 진로에 대한 한국의 정서를 이해할수 있도록 한다. 진로 상담의 기본 원리와 기법을 바탕으로 노동시장 정보를 제공하고 진로 및 취업에 도움을 줄 수 있도록 하여 다문화 가족의 전문적인 진로상담을 할 수 있도록 한다.</t>
  </si>
  <si>
    <t>진로·직업상담, 직업심리, 직업정보, 노동시장론, 노동 관계법규에 대한 이해를 통해 이주 노동자들의 진로 및 직업을 상담 할 수 있다. 다문화 진로상담 실무에 대한 행정 및 상담을 수행한다. 집단상담 기법을 익히고 실제 집단상담을 진행 한다.</t>
  </si>
  <si>
    <t>주식회사 한국커리어잡스</t>
  </si>
  <si>
    <t>http://www.한국커리어잡스.com/</t>
  </si>
  <si>
    <t>041-414-2889</t>
  </si>
  <si>
    <t>(31110) 충청남도 천안시 서북구 성정두정로 12 (성정동) 두정메트로존 306호</t>
  </si>
  <si>
    <t>2017-004977</t>
  </si>
  <si>
    <t>아동들의 정신건강이나 정서장애와 관련된 문제로 일상생활에 적응하지 못하고 인지, 정서, 행동상의 장애를 일으키는 아동들을 대상으로 과학적 측정도구와 각종 심리검사 방법을 활용하여 종합적으로 진단하고 그 결과에 따라서 심리 치유과정을 통해 일상생활에 적응하고 학습에 도움을 주는 역할을 수행함</t>
  </si>
  <si>
    <t>2017-004711</t>
  </si>
  <si>
    <t>미술판독을 통하여 부정적 감정을 이완하는 한편 말로써 표현하기 어려운 느낌, 생각 등을 미술활동으로 표현하여 불안정한 감정을 정화하고 자기성찰을 촉진시키는 역할을 하는 심리상담 전문가로의 역할을 수행한다</t>
  </si>
  <si>
    <t>미술심리상담사 전문가는 미술심리상담에서의 가치와 목표, 학자들의 이해, 다양한 기법, 사례들을 통한 연구, 깊이 있는 연구와 미술심리상담사의 상담과 관련된 미술심리상담 기술 습득, 미술심리상담 전문가로서의 수준 높은 연구 및 적용 프로그램 등을 연구, 분석한다.</t>
  </si>
  <si>
    <t>미술심리상담사 1급은 미술심리상담사로서의  미술심리상담 기법을 토대로 상담사례 및 프로그램을  현장에서 사용할 수 있는 능력을 갖추어 내담자에게 실제적인 미술심리상담자로서의 역할을 담당한다.</t>
  </si>
  <si>
    <t>미술심리상담사 2급은 미술심리상담에 필요한 미술심리상담기법을 활용할 수 있는 능력을 가지고 상담사례 및 기본적인 프로그램을  상담현장에서 사용하여 내담자에게 도움을  줄 수 있는 역할을 담당한다.</t>
  </si>
  <si>
    <t>사단법인 이레청소년상담교육센터</t>
  </si>
  <si>
    <t>055-261-1318</t>
  </si>
  <si>
    <t>(51402) 경상남도 창원시 의창구 차상로8번길 29 (팔용동) 2층</t>
  </si>
  <si>
    <t>2017-005627</t>
  </si>
  <si>
    <t>가족의 개념과 특성을 이해하고, 가족의 순기능과 역기능을 파악하여, 가족문제의 개입 상황에서 가족원들을 바람직하게 상담하고 치료함으로써 가족의 건강성을 회복시키는 전문가이이다.</t>
  </si>
  <si>
    <t>2018-004582</t>
  </si>
  <si>
    <t>인지발달심리상담사</t>
  </si>
  <si>
    <t>인지발달심리상담사로서 인지발달에 대한 기본적 이론과 지식을 갖추고 있으며, 인지발달에 관련된 프로그램을 기획·개발 및 강의를 할 수 있는 능력을 갖추고 있으며, 지남력, 집중력, 기억력, 판단력, 언어능력, 시공간 구별능력, 계산능력 등의 인지기능을 유지하거나 향상시키기 위한 심리 상담을 할 수 있는 것을 직무로 한다.</t>
  </si>
  <si>
    <t>지남력, 집중력, 기억력, 판단력, 언어능력, 시공간 구별능력, 계산능력 등의 인지기능을 유지하거나 향상시키기 위한 프로그램을 개발하고 심리 상담을 할 수 있는 것을 직무로 한다</t>
  </si>
  <si>
    <t>지남력, 집중력, 기억력, 판단력, 언어능력, 시공간 구별능력, 계산능력 등의 인지기능을 유지하거나 향상시키기 위한 심리 상담을 할 수 있는 것을 직무로 한다.</t>
  </si>
  <si>
    <t>K-교육문화협회</t>
  </si>
  <si>
    <t>http://cafe.naver.com/khealthedu</t>
  </si>
  <si>
    <t>010-5059-7761</t>
  </si>
  <si>
    <t>(13558) 경기도 성남시 분당구 성남대로331번길 8 (정자동) 킨스타워320호</t>
  </si>
  <si>
    <t>2018-004761</t>
  </si>
  <si>
    <t>노화로 인하여 신체적, 정서적으로 심리적 불안이나 정서불안 등 일상생활에서 도움을 필요로 하는 노인들과 가족들에게 상담 또는 면접을 통해 심리학적 방법을 활용하여 일상생활 부적응 문제를 해결하며 마음의 안정을 찾을 수 있도록 상담을 하는 업무를 수행한다.</t>
  </si>
  <si>
    <t>노화로 인하여 신체적, 정서적으로 심리적 불안이나 정서불안 등 일상생활에서 도움을 필요로 하는 노인들과 가족들에게 상담 도는 면접을 통해 심리학적 방법을 활용하여 일상생활 부적응 문제를 해결하며 마음의 안정을 찾을 수 있도록 상담을 하는 업무를 수행한다.</t>
  </si>
  <si>
    <t>한국자격교육협회</t>
  </si>
  <si>
    <t>http://01099113758.wazzang.com</t>
  </si>
  <si>
    <t>052-211-1721</t>
  </si>
  <si>
    <t>(44530) 울산광역시 중구 옥골샘4길 28 (학산동) 2츨 힐링코칭인재교육원</t>
  </si>
  <si>
    <t>2018-000544</t>
  </si>
  <si>
    <t>아동청소년진로지도상담사</t>
  </si>
  <si>
    <t>아동청소년 진로상담사로 진로상담 교육 프로그램을 기획 및 운영하여미래의 주역이 될 아동청소년의 올바른 진로지도 역할을 수행</t>
  </si>
  <si>
    <t>전문가 수준의 진로상담사로 청소년 지도 계획 및 진로상담 교육 프로그램을 기획 및 운영하여 상담에 필요한 상담자의 역할, 내담자와의 상담기법에 대한 지식과 기술을 습득하고 아동청소년의 올바른 진로지도 역할을 수행하게 한다.</t>
  </si>
  <si>
    <t>준전문가 수준의 진로상담사로 미래의 주역이 될 아동청소년들을 건전하게 육성하기 위한 진로상담 및 교육 지도 프로그램을 개발 운영하여 아동청소년의 올바른 진로지도 역할을 수행하도록 한다.</t>
  </si>
  <si>
    <t>(주)나랑다온</t>
  </si>
  <si>
    <t>061-375-0420</t>
  </si>
  <si>
    <t>(58153) 전라남도 화순군 능주면 관동길 8 1층 나랑문화센터</t>
  </si>
  <si>
    <t>2018-005202</t>
  </si>
  <si>
    <t>노인미술심리상담사</t>
  </si>
  <si>
    <t>노인미술심리상담사는 노인의 내면과 일상적인 문제 뿐만 아니라 가족적, 사회적관계를 통해 일어나는 문제를 미술이라는 도구로 무의식의 자기방어까지 직면하고 근본적인 문제를 풀어나감으로써 노인의 질높은 삶을 도와주는 역할을 하게 된다.</t>
  </si>
  <si>
    <t>노인미술심리상담사는 전문가로서 노인의 내면과 일상적인 문제 뿐만 아니라 가족적, 사회적관계를 통해 일어나는 문제를 미술이라는 도구로 무의식의 자기방어까지 직면하고 근본적인 문제를 풀어나감으로써 노인의 질높은 삶을 도와주는 역할을 하게 된다.</t>
  </si>
  <si>
    <t>노인미술심리상담사는 준전문가로서 도움이 필요한 노인들께 미술이라는 도구를 통해 자연스런 상담자와의 관계를 통해 자신을 발견하고 이해하고 수용함으로 자존감 향상은 물론 질높은 삶을 살도록 돕는다</t>
  </si>
  <si>
    <t>한국능력개발진흥원</t>
  </si>
  <si>
    <t>070-7542-5537</t>
  </si>
  <si>
    <t>(47573) 부산광역시 연제구 과정로 84 (연산동) 5층</t>
  </si>
  <si>
    <t>2018-004981</t>
  </si>
  <si>
    <t>트라우마힐링상담교육지도사</t>
  </si>
  <si>
    <t>전국 시도 교육청을 비롯하여 전국 지자체 산하 사회복지관, 청소년,노인 관련 복지시설 및 청소년,노인업무 지원부서 등에서 트라우마힐링에 관한 전문적 관련지식과 경험을 활용하여 상담, 교육, 강의, 훈련 분야 및 현장에서 트라우마힐링 관련 상담, 교육, 강의, 훈련 업무를 수행.</t>
  </si>
  <si>
    <t>한국자살예방시민연대</t>
  </si>
  <si>
    <t>http://www. family9595.org</t>
  </si>
  <si>
    <t>02-1599-8295</t>
  </si>
  <si>
    <t>(04375) 서울특별시 용산구 백범로99길 54 (한강로1가253번지) 4층</t>
  </si>
  <si>
    <t>2018-004620</t>
  </si>
  <si>
    <t>명리학상담사</t>
  </si>
  <si>
    <t>사회에 대한 기초적인 직업사안을 배움으로서 사회활동에 대한 전반적인 사안을 이해하도록 상담하며, 개인의 성장 발달단계별로 주요한 특징과 디렉팅에 대해 상담한다. 자기계발서, 문학작품을 이용해서 심신의 어려움을 겪고 있는 사람들에게 성장과 적응뿐만 아니라 문제를 해결할 수 있도록 솔루션을 준다.</t>
  </si>
  <si>
    <t>(주)국제통합예술치유콘텐츠</t>
  </si>
  <si>
    <t>http://www.worldartcure.com/</t>
  </si>
  <si>
    <t>070-8828-7103</t>
  </si>
  <si>
    <t>(07072) 서울특별시 동작구 신대방1가길 38(신대방동, 동작상떼빌아파트) 106동 119호</t>
  </si>
  <si>
    <t>2018-004241</t>
  </si>
  <si>
    <t>요리심리상담사 자격증은 요리심리의 전문적 수준(프로그램 기획 및 상담기법)의 이론과 지식을 갖추고 내담자와 만나 요리활동을 통하여 자신의 내면을 표현하도록 지도하여 상대방의 심리를 분석할 수 있고 심리 상담과 발달을 도와주기위한 요리심리관련 프로그램을 기획·교육 및 상담 등의 업무를 수행하는 것을 직무내용으로 한다.</t>
  </si>
  <si>
    <t>요리심리의 전문적 수준(프로그램 기획 및 상담기법)의 이론과 지식을 갖추고 내담자와 만나 요리활동을 통하여 자신의 내면을 표현하도록 지도하여 상대방의 심리를 분석할 수 있고 심리 상담과 발달을 도와주기위한 요리심리관련 프로그램을 기획·교육 및 상담 등의 업무를 수행한다.</t>
  </si>
  <si>
    <t>요리심리의 기본적 수준(프로그램 기획)의 이론과 지식을 갖추고 내담자와 만나 요리활동을 통하여 자신의 내면을 표현하도록 지도하여 상대방의 심리를 분석할 수 있고 심리 상담과 발달을 도와주기 위한 요리심리 관련 프로그램을 기획 및 강의의 업무를 수행한다.</t>
  </si>
  <si>
    <t>한국치매예방강사협회</t>
  </si>
  <si>
    <t>http://www.chimaenid.or.kr</t>
  </si>
  <si>
    <t>02-466-3996</t>
  </si>
  <si>
    <t>(04782) 서울특별시 성동구 아차산로 96 (성수동2가) 신성빌딩A동 202호</t>
  </si>
  <si>
    <t>2018-000679</t>
  </si>
  <si>
    <t>미술심리상담사는 발달심리, 성격심리, 이상심리, 상담의 각 이론과 대상별로 상담과 함께 자기이해와 성장, 대인관계갈등의 원인과 해결의 방향성을 제시하는데 초점이 맞추고 대화에 대한 페러다임의 변화를 하도록 하며 청소년, 아동, 가족등 대상별로 상담하며 문화센타, 교육기관, 단체등 교육을 하고 전문가 양성과정 교육을 수행하는 직무.</t>
  </si>
  <si>
    <t>미술심리상담사는 발달심리, 성격심리, 이상심리, 상담의 각 이론과 대상별로 상담과 함께 자기이해와 성장, 대인관계갈등의 원인과 해결의 방향성을 제시하는데 초점이 맞추고 대화에 대한 페러다임의 변화를 하도록 하며 청소년, 아동, 가족등 대상별로 상담하며 문화센타, 교육기관, 단체등 교육을 수행하는 직무.</t>
  </si>
  <si>
    <t>2018-004751</t>
  </si>
  <si>
    <t>명리상담사</t>
  </si>
  <si>
    <t>많은 사람들이 본인이 태어난 연월일시에 의해 정해진 선천운명을 미리알고 대처할 수 있도록, 피흉취길의 지혜 및 현실 대응력과 방향성을 제시.개인의 생년·월·일·시를 분석해 나무·불·물·쇠·흙 등 5가지 기운과의 상생 및 상극관계를 따져 음양과 오행의 배합을 보고 그 사람의 부귀 및 빈천, 부모와 형제, 직업 및 결혼, 성공과 길흉의 제반사항을 판단</t>
  </si>
  <si>
    <t>-개인의 생년·월·일·시를 분석해 나무·불·물·쇠·흙 등 5가지 기운과의 상생 및 상극관계를 따져 음양과 오행의 배합을 보고 그 사람의 부귀 및 빈천, 부모와 형제, 질병과 직업 및 결혼, 성공과 길흉 등의 제반사항을 판단</t>
  </si>
  <si>
    <t>-개인의 생년·월·일·시를 분석해 나무·불·물·쇠·흙 등 5가지 기운과의 상생 및 상극관계를 따져 음양과 오행의 배합을 보고, 현재 보다 나은 삶을 찾을 수 있도록 안내하는 인생 및 심리상담을 수행</t>
  </si>
  <si>
    <t>한국역학학회</t>
  </si>
  <si>
    <t>http://www.bestgoodname.com</t>
  </si>
  <si>
    <t>02-393-1418</t>
  </si>
  <si>
    <t>(03469) 서울특별시 은평구 백련산로 37 (응암동, 힐스테이트백련산4차아파트) 411동 1503호</t>
  </si>
  <si>
    <t>2018-002132</t>
  </si>
  <si>
    <t>꿈분석상담사</t>
  </si>
  <si>
    <t>사람의 무의식 세계는 꿈을 통해서 잘 나타나는 경향이 있기 때문에 꿈을 통해 나타나는 무의식적 꿈을 자각하고 성찰하므로 올바른 해석과정을 걸쳐 정신치료에 활용함으로 개인 내적인 심리적 어려움을 극복하고, 응집되고 견고한 마음건강을 가질 수 있도록 하여 자율적인 행동을 할 수 있도록 도와, 내담자로 하여금 원만한 인간관계를 할 수 있도록 한다.</t>
  </si>
  <si>
    <t>꿈해석상담사는 심리적으로 힘든 내담자를 상담함으로 자신의 삶속에서 반복되는 꿈을 올바로 자각하고 성찰하여 해석함으로 내담자가 자율적인 삶을 살아갈 수 있도록 상담을 하기 위하여 꿈에 대한 상징이론과 상담기법을 실습을 함으로 준 전문가로서 내담자를 교육과 상담을 하며 제반행정을 할 수 있는 능력을 갖춘다.</t>
  </si>
  <si>
    <t>한국심리분석연구소</t>
  </si>
  <si>
    <t>http://kpai.co.kr/</t>
  </si>
  <si>
    <t>041-578-6007</t>
  </si>
  <si>
    <t>(31151) 충청남도 천안시 동남구 순천향4길 12 (쌍용동) 서원빌딩 3층 301호</t>
  </si>
  <si>
    <t>2017-004980</t>
  </si>
  <si>
    <t>노인심리상담 능력을 가지고 있으며 노인심리상담 진행 및 전문적인 노인상담기술을 제공하여 노인복지 문제해결을 도울 수 있는 전문 상담사 역할을 수행할수있다.</t>
  </si>
  <si>
    <t>한국직업능률협회</t>
  </si>
  <si>
    <t>http://kdgedu.biz</t>
  </si>
  <si>
    <t>02-358-8817</t>
  </si>
  <si>
    <t>(10949) 경기도 파주시 조리읍 장미꽃길 157-161</t>
  </si>
  <si>
    <t>2017-005027</t>
  </si>
  <si>
    <t>진로상담사</t>
  </si>
  <si>
    <t>다양한 직업의 세계에서 필요로 하는 정보를 수집하고 분석하여 미취업자 및 구직자가 필요로 하는 정보를 제공할 수 있는 자질을 갖추어 직업안정기관이나 교육훈련기관, 인력관련기관, 초중고교 및 대학교 등에서 직업선택, 직업전환 및 적응, 실업위기, 은퇴 등의 과정에서 내담자의 개인적 특성을 평가하고 적합한 직업의 종류와 준비 등에 대한 상담 업무를 수행</t>
  </si>
  <si>
    <t>청소년 및 대학생, 장년 등 개개인의 심리 및 성격과 적성을 분석하여, 진로 계획, 진로 설정, 진로 준비 등의 다양한 진로 상담 기법을 통해 성숙한 진로 선택을 수행 할 수 있도록 이끌어 주는 직무. 관련사무 책임자로써 센타 운영 및 교육 강의를 할 수 있다.</t>
  </si>
  <si>
    <t>내담자의 학업이나 진로적성검사를 통한 잠재력개발 및 진로상담교육, 학습코치, 특기적성 교육 등 인생의 심리적 문제를 상담을 통하여 해결하는데 도움을 주는 직무.</t>
  </si>
  <si>
    <t>내담자 개인의 진로문제에 관한 검사, 진단, 문제분류, 문제 구체화, 문제 해결 등의 단계를 거쳐 내담자가 올바른 진로 결정을 할 수 있도록 상담을 통하여 도움을 주는 직무.</t>
  </si>
  <si>
    <t>한국 상담 교육 개발원</t>
  </si>
  <si>
    <t>010-7110-9321</t>
  </si>
  <si>
    <t>(30128) 세종특별자치시 국세청로 4 (나성동) 갤러리세종프라자 511호</t>
  </si>
  <si>
    <t>2018-000618</t>
  </si>
  <si>
    <t>문학심리상담사</t>
  </si>
  <si>
    <t>심리상담과 문학에 대한 전문적인 이해를 기반으로 독서, 글쓰기, 시낭송, 통합적예술활동, 문학심리 등 관련 교육프로그램을 기획하고, 운영하며, 문학심리상담 전문가 양성 교육 등을 실시하는 고급전문가로서의 직무를 수행함</t>
  </si>
  <si>
    <t>한국전문상담학회</t>
  </si>
  <si>
    <t>http://www.kecaa.com</t>
  </si>
  <si>
    <t>070-4849-0691</t>
  </si>
  <si>
    <t>(21540) 인천광역시 남동구 소래로669번길 30 (만수동) 301호</t>
  </si>
  <si>
    <t>2018-003680</t>
  </si>
  <si>
    <t>1. 부모교육에 대한 이론적 연구  2. 상담프로그램을 계획, 조직, 운영하여 부모교육의 프로그램을 개발  3. 이론적 연구를 바탕으로 적용하는 전문적 상담활동  4. 부모교육에 대한 부모들의 가치관을 확립  5. 자녀의 건강한 성장 발달을 위한 부모의 역할 교육.  6. 가정의 교육적 기능을 회복하는 전문적 상담자 양성</t>
  </si>
  <si>
    <t>자유상담연구소</t>
  </si>
  <si>
    <t>02-593-6811</t>
  </si>
  <si>
    <t>(07004) 서울특별시 동작구 사당로17길 35 (사당동) 2층 자유교회내  사무실</t>
  </si>
  <si>
    <t>2017-005634</t>
  </si>
  <si>
    <t>부부심리상담사</t>
  </si>
  <si>
    <t>부부간의 소통의 부재와 권위, 강요에 의해 가족의 정서적 유대감이 부족한 부부 등 생활에 어려움을 겪는 부부를 대상으로 가족상담과 행복한 부부생활을 위해 개인의 역할과 책임을 찾도록 도와준다. 생활의 사소하지만 반복되는 문제로 인한 심리적 스트레스와 의사소통의 어려움을 훈련을 통해 관계의 회복과 개선을 돕는 역할을 한다.</t>
  </si>
  <si>
    <t>가족상담과 행복한 부부생활을 위해 개인의 역할과 책임을 찾도록 도와준다. 생활의 사소하지만 반복되는 문제로 인한 심리적 스트레스와 의사소통의 어려움을 훈련을 통해 관계의 회복과 개선을 돕는 업무를 수행.</t>
  </si>
  <si>
    <t>2018-004977</t>
  </si>
  <si>
    <t>일상생활의 복잡한 요인으로 인하여 스트레스, 정서장애 등 심리적으로 어려움을 겪고 있는 내담자를 대상으로 다양한 미술활동을 통해 자연스럽게 내담자의 심리상태를 파악하고 심리적인 안정을 찾을 수 있도록 상담업무를 수행할 수 있으며, 미술심리상담사 양성을 위한 전문 강사로서 직무를 수행한다.</t>
  </si>
  <si>
    <t>2018-002265</t>
  </si>
  <si>
    <t>학교폭력예방전문상담사</t>
  </si>
  <si>
    <t>학교폭력예방에 관한 이론적 연구와 프로그램을 설계, 조직, 운영을 하며 학교 내외에서 발생하는 폭행, 협박, 따돌림 등에 의해 신체, 정신 또는 재산상의 피해를 수반을 한 행위로 인하여 위기에 처해 있는 가해 및 피해학생들을 상담과 정서지원, 사회적 자원을 조정을 하며 무엇보다 학교폭력 예방과 도움을 주는 청소년 전문가의 직무를 수행한다.</t>
  </si>
  <si>
    <t>학교폭력 예방과 대책에 필요한 교육과 상담을 전문적으로 진행하며 학교폭력의 문제를 정확하게 진단하고 예방 및 바람직한 대처방안을 모색하여 적용할수 있는 전문적인 상담활동을 수행</t>
  </si>
  <si>
    <t>학교폭력 예방과 대책에 필요한 교육과 상담을 전문적으로 진행하며 학교폭력에 대한 이론적 연구와 최적화된 학교폭력예방프로그램을 설계, 조식, 운영하고 각족 프로그램을 개발하여 이를 적용할 수 있는 전문적인 상담활동을 수행</t>
  </si>
  <si>
    <t>한국자살예방교육협회</t>
  </si>
  <si>
    <t>http:///cafe.daum.net/han-sangh</t>
  </si>
  <si>
    <t>042-256-9800</t>
  </si>
  <si>
    <t>(34857) 대전광역시 중구 계룡로 837 (용두동) 3층</t>
  </si>
  <si>
    <t>2018-001822</t>
  </si>
  <si>
    <t>노화로 인해 일상생활에 적응하지 못하고 신체적 정서적 심리적 장애 일으키는 노인들과 그의 가족들을 대상으로 다양한 상담이론과 심리검사를 통하여 노인의 심리, 성격등을 파악,마음의 상처, 몸의 상처, 사회적 문제들을 전문적으로 해결해 주는 상담을 통해 요양시설, 실버타운, 노인교실, 노인대학, 노인복지회관, 병원등에서 강사및 노인상담의 직무를 수행할수 있다.</t>
  </si>
  <si>
    <t>국제행복웃음치료센터</t>
  </si>
  <si>
    <t>http://hafun.co.kr</t>
  </si>
  <si>
    <t>031-975-8988</t>
  </si>
  <si>
    <t>(10418) 경기 고양시 일산동구 백석동 1139 백송마을 801-705 4/1</t>
  </si>
  <si>
    <t>2018-004709</t>
  </si>
  <si>
    <t>두드림리더십상담사</t>
  </si>
  <si>
    <t>두드림리더십상담사는 인생의 목표와 꿈을 찾고 사회를 이끌어갈 리더를 양성, 지도하고 상담하며 아동/청소년부터 일반 성인/노인에 이르기까지 전 연령을 대상으로 지도하고 상담하는 역할을 한다.</t>
  </si>
  <si>
    <t>리더십상담에 대한 초급지도능력을 가지고 아동 및 초등학생에 대한 상담을 수행한다.</t>
  </si>
  <si>
    <t>리더십상담에 대한 중급지도능력을 가지고 아동부터 청소년에 대한 리더십상담을 수행한다.</t>
  </si>
  <si>
    <t>리더십상담에 대한 고급지도능력을 가지고 아동 청소년 및 일반 성인과 노인에 이르기까지 상담을 수행한다.</t>
  </si>
  <si>
    <t>두드림평생교육개발원</t>
  </si>
  <si>
    <t>010-2515-9773</t>
  </si>
  <si>
    <t>(38154) 경상북도 경주시 원효로 95 (노동동) 동원빌딩 6층</t>
  </si>
  <si>
    <t>2017-004013</t>
  </si>
  <si>
    <t>아동발달상담사</t>
  </si>
  <si>
    <t>아동발달 상담이론, 분야에 대한 기본개념과 이론을 이해하고 아동발달의 단계별 주요 특성 및 심리학적 전문지식을 확보하여 교육 및 전문기관에서 아동 발달과 관련된 상담, 지도를 수행</t>
  </si>
  <si>
    <t>미래심리 상담연구소</t>
  </si>
  <si>
    <t>010-9095-4784</t>
  </si>
  <si>
    <t>(02710) 서울특별시 성북구 보국문로 19 (정릉동, 정릉푸르지오아파트) 상가동 2층 205호</t>
  </si>
  <si>
    <t>2017-005005</t>
  </si>
  <si>
    <t>군심리상담사</t>
  </si>
  <si>
    <t>국방부</t>
  </si>
  <si>
    <t>군 내 병사들에게 상담을 통해 고민을 들어주고 위로해 주며 극한 심리적 상황에 처한 경우 위기상담과 지속적인 관리를 통해 군복무적응을 유도하며 자살 등 위험상황을 미연에 방지하는 임무를 수행하는 전문가의 직무를 수행한다.</t>
  </si>
  <si>
    <t>2018-002142</t>
  </si>
  <si>
    <t>실버미술심리상담사</t>
  </si>
  <si>
    <t>실버미술심리에 대한 이론과 노인의 여가활용에 필요한 다양한 미술지도능력을 갖추고 있으며, 노인에게 다양한 미술활동을 통해 노인의 심리상태 등을 관찰하고 파악하여 노인의 심리적 어려움을 극복할 수 있도록 프로그램을 관련기관 등에서 심리상담을 하는 업무를 수행한다</t>
  </si>
  <si>
    <t>실버미술심리에 대한 고급이론을 바탕으로 노인에게 전문적인 미술활동의 지도뿐만 아니라 다양한 조형활동을 전문적으로 지도할 수 있고 이를 통해 노인 스스로가 사회활동에 적극적으로 참여할 수 있도록 균형잡힌 지도를 하여 긍정적인 효과를 줄 수 있는 전문적 수준의 직무를 수행한다.</t>
  </si>
  <si>
    <t>실버미술심리에 대한 기본이론을 바탕으로 노인에게 미술활동의 기초적인 점, 선, 현을 활용한 지도뿐만 아니라 다양한조형활동을 지도할 수 있는 준 전문적인 지도능력이 있고 이를 통해 노인 스스로가 사회 활동에 적극적으로 참여할 수 있도록 균형잡힌 지도를 하여 긍정적인 효과를 줄 수 있는 준전문가수준의 직무를 수행한다.</t>
  </si>
  <si>
    <t>사단법인 국제언어문화교류협회</t>
  </si>
  <si>
    <t>http://www.speechok.or.kr</t>
  </si>
  <si>
    <t>031-758-0306</t>
  </si>
  <si>
    <t>(13426) 경기도 성남시 중원구 도촌남로 37 (도촌동) 도촌프라자 304호</t>
  </si>
  <si>
    <t>2018-005630</t>
  </si>
  <si>
    <t>푸드아트심리상담사</t>
  </si>
  <si>
    <t>푸드아트심리상담사는 일상생활에서 접할 수 있는 음식 재료를 매개체로 푸드아트가 가져다주는 감각적인 즐거움과 심리적인 위로, 재미있는 푸드아트 놀이를 통한 예술 활동을 하면서 마음을 나누고 갈등을 해소하는 상담 및 강사, 책임자로서 활동을 수행 하는 것을 직무내용으로 한다.</t>
  </si>
  <si>
    <t>전문가 수준의 푸드아트 심리상담 능력을 가지고 있으며, 책임자로서 개인 및 집단 심리상담을 기획 / 구성할 수 있는 역량을 갖추고 아동, 청소년, 성인, 노인등을 대상으로한 푸드아트 심리상담 프로그램을 개발하는 직무를 수행한다.</t>
  </si>
  <si>
    <t>준전문가 수준의 푸드아트 심리상담 능력을 가지고 있으며, 개인 및 집단 심리상담을 진행할 수 있는 역량을 갖추고 아동, 청소년, 성인, 노인등을 대상으로 한 푸드아트 심리상담 업무를 수행한다.</t>
  </si>
  <si>
    <t>2018-001787</t>
  </si>
  <si>
    <t>관계미술상담사</t>
  </si>
  <si>
    <t>다양한 미술매체를 통하여 인간발달단계에 따른 부모-자녀, 조손, 형제자매, 또래관계, 부부, 가족관계 등 관계의 변화를 이해하고 적응을 돕는 직무를 수행한다.</t>
  </si>
  <si>
    <t>다양한 미술매체를 통하여 인간발달단계에 따른 부모-자녀, 조손, 형제자매, 또래관계, 부부, 가족관계 등 관계의 변화를 이해하고 적응을 돕는 개인상담, 집단상담리더  및 교육운영 직무를 수행한다.</t>
  </si>
  <si>
    <t>다양한 미술매체를 통하여 인간발달단계에 따른 부모-자녀, 조손, 형제자매, 또래관계, 부부, 가족관계 등 관계의 변화를 이해하고 적응을 돕는 관계지원을 위한 미술상담 및 집단미술상담보조의 직무를 수행한다.</t>
  </si>
  <si>
    <t>2017-005276</t>
  </si>
  <si>
    <t>반려견행동상담사</t>
  </si>
  <si>
    <t>반려견의 행동분석과 교육 전반에 대한 전문적인 지식과 기술적 수준을 이해하여 행동 문제 상담과 행동수정을 통해 반려견행동을 컨설팅 할 수 있다.</t>
  </si>
  <si>
    <t>다양한 반려견 행동을 이해 및 분석하여 지도하는 고급기술자 업무를 수행하게 됨</t>
  </si>
  <si>
    <t>반려견이 행동수정 할 전반적인 사항에 대해 상담 및 상담기술을 총괄하는 실무를 수행하게 됨 0</t>
  </si>
  <si>
    <t>반려견 상식, 행동과 교유그 사양관리 전반에 대한 기본적인 사항을 다룰수 있는 있</t>
  </si>
  <si>
    <t>(사)한국애견협회</t>
  </si>
  <si>
    <t>http://www.kkc.or.kr</t>
  </si>
  <si>
    <t>02-2265-3349</t>
  </si>
  <si>
    <t>(04991) 서울 광진구 능동 18-11 어린이회관 문화관3층</t>
  </si>
  <si>
    <t>2018-004272</t>
  </si>
  <si>
    <t>아동청소년심리상담사</t>
  </si>
  <si>
    <t>대상자들에게 발달심리상담 전문 지식을 활용하여 청소년 센터, 유치원 등에서 청소년 관련 심리상담, 심리교육, 심리평가, 심리자문 등의 역할을 수행한다.</t>
  </si>
  <si>
    <t>한국산업자격협회(KLA)</t>
  </si>
  <si>
    <t>국번없음-1833-6545</t>
  </si>
  <si>
    <t>(38080) 대구 광역시 서구 달서로 12 , 2층 2호(내당동) KLA 202호</t>
  </si>
  <si>
    <t>2018-003063</t>
  </si>
  <si>
    <t>심리상담선교사</t>
  </si>
  <si>
    <t>상담학, 선교학에 대한 전문지식을 바탕으로 선교현장, 교회, 기독교 관련 단체 및 기관 등에서 심리적 고민, 갈등, 어려움, 걱정, 진로, 가족갈등 등의 문제를 겪는 대상자에게 상담을 통하여 문제를 해소하고 마음에 안정을 주는데 도움을 주는 역할을 수행한다.</t>
  </si>
  <si>
    <t>한국기독교연합열방선교훈련원</t>
  </si>
  <si>
    <t>031-759-7585</t>
  </si>
  <si>
    <t>(13306) 경기도 성남시 수정구 성남대로1314번길 5 (태평동) 태성빌딩 201호</t>
  </si>
  <si>
    <t>2018-001799</t>
  </si>
  <si>
    <t>심리상담 이론과 수련을 통해 자격을 갖춘 자가 내면의 근본적 문제의 원인을 파악하고 상담을 통하여 도움을 주며, 내담자의 문제를 해결하여 건강한 자아상을 가지고 자아실현을 하면서 살아갈 수 있도록 도움을 주는 직무를 수행한다.</t>
  </si>
  <si>
    <t>심리상담 전문 이론 지식을 이해하고 수련을 받은 자가 심리적 문제 원인을 파악하고, 내담자의 문제를 돕고 해결하여 건강한 자아상을 통한 자아실현을 할 수 있도록 돕는 직무를 수행한다.</t>
  </si>
  <si>
    <t>심리상담 기본이론과 수련을 통해 자격을 갖춘 자가 심리적 문제를 파악하고, 상담을 통하여 건강한 자아상을 이루는데 도움을 주는 직무를 수행한다.</t>
  </si>
  <si>
    <t>(주)국제인성심리상담센터</t>
  </si>
  <si>
    <t>http://www.igsp.co.kr</t>
  </si>
  <si>
    <t>031-654-8022</t>
  </si>
  <si>
    <t>(17915) 경기도 평택시 조개터로16번길 10 (합정동) 1층</t>
  </si>
  <si>
    <t>2017-005458</t>
  </si>
  <si>
    <t>정서코칭전문상담사</t>
  </si>
  <si>
    <t>초.중.고등학교에서 분노조절 상담을 요하는 학생들을 대상으로 정서를 긍정적으로 표현하게 하는 프로그램 진행, 각 대학교에서의 상담센터, 학부모를 대상으로 하는 감정조절 프로그램 진행등 상담과 교육을 함께 이용하여 상담사 또는 교사들에게 코칭할 수 있는 있고, 각 분야와 현장에서 감정표현, 정서다루기 등으로 다양한 직무를 수행할 수 있다.</t>
  </si>
  <si>
    <t>2018-004235</t>
  </si>
  <si>
    <t>심리상담사는 심리학적 지식과 과학적 측정 기술을 바탕으로 다양한 상담기술을 활용하여 내담자가 사회에서 겪는 여러 갈등과 문제를 해결할 수 있도록 함으로써 원만한 생활하도록 돕는 것을 직무내용으로 한다.</t>
  </si>
  <si>
    <t>전문가 수준의 심리학적 지식과 과학적 측정도구를 활용하여 내담자를 분석하고, 적합한 심리상담 프로그램을 기획·운영함으로써 내담자의 문제 또는 갈등의 해결을 도와 원만한 생활을 하도록 한다.</t>
  </si>
  <si>
    <t>2018-005572</t>
  </si>
  <si>
    <t>모래놀이상담지도전문가</t>
  </si>
  <si>
    <t>모래놀이상담지도전문가 자격증은 “모래놀이상담지도에 대한 지식 및 활용능력으로 “모래놀이상담지도” 분야의 (사무,교육,경영,컨설팅)의 업무를 수행하는 것을 직무내용으로 한다.</t>
  </si>
  <si>
    <t>모래놀이 상담훈련 현장에서 상담의 상징과 상담의 과정을 분석 및 슈퍼비전 할 수 있는 능력을 갖추고, 훈련상담사들의 상담사례를 분석할 수 있으며, 훈련과 이론을 교육할 수 있는 전문적인 지식과 소양을 습득하고, 교육프로그램을 기획 및 수행할 수 있는 능력을 갖추고 고급전문가로서의 직무를 수행함</t>
  </si>
  <si>
    <t>모래놀이 상담 현장에서 상담사들의 훈련활동과 상담활동을 돕는 능력을 갖추고, 모래놀이상담 교육 과정을 설계할 수 있으며, 모래놀이상담 전문가 양성 교육에서 이론과 실무훈련을 지도할 수 있는 전문적인 지식과 소양을 습득하고, 교육프로그램을 기획 및 수행할 수 있는 능력을 갖추고 초급전문가로서의 직무를 수행함</t>
  </si>
  <si>
    <t>2018-002643</t>
  </si>
  <si>
    <t>아동상담사</t>
  </si>
  <si>
    <t>아동상담 전문 교육프로그램 운용능력과 실무능력을 갖추어 관련 교육과정의 교수를 용이하게 하고 교수효과를 높이기 위하여 필요로 하는 교육프로그램을 기획하고 개발하여 강의에 직접 적용하는 지도실무 업무 및 해당분야의 교육기획 업무</t>
  </si>
  <si>
    <t>전문가 수준의 관련 교육프로그램 운용능력과 실무능력을 갖추어, 성인을 대상으로 하는 평생교육훈련시설 등에서 아동상담 전문가 양성과정의 교수를 용이하게 하고 교수효과를 높이기 위하여 필요로 하는 교육프로그램을 기획하고 개발하여 강의에 직접 적용하는 지도실무 업무 및 해당분야의 교육기획 및 콘텐츠개발 업무</t>
  </si>
  <si>
    <t>준전문가 수준의 관련 교육프로그램 운용능력과 실무능력을 갖추어, 아동청소년을 대상으로 하는 평생교육훈련시설 등에서 아동상담 전문가 양성과정의 교수를 용이하게 하고 교수효과를 높이기 위하여 필요로 하는 교육프로그램을 기획하고 개발하여 강의에 직접 적용하는 지도실무 업무 및 해당분야의 교육기획 업무</t>
  </si>
  <si>
    <t>2017-005017</t>
  </si>
  <si>
    <t>컨택상담심리코치</t>
  </si>
  <si>
    <t>컨택센터 감정노동자에 특화된 상담심리코칭 프로그램을 기획하는 업무와 상담사들의 직무스트레스 관리 및 다양한 사례를 통한 문제점을 진단하고 상담코칭하는 직무</t>
  </si>
  <si>
    <t>감정노동자인 컨택센터 상담원들의 직무스트레스 관리를 통한 업무역량강화를 목표로 마인드 향상를 위한 강의, 상담 매뉴얼 작성, 교육기획, 교육콘텐츠 개발 및 관련 코칭 업무를 수행하는 직무</t>
  </si>
  <si>
    <t>감정노동자인 컨택센터 상담원들의 직무스트레스 관리를 통한 업무역량강화를 목표로 마인드 향상를 위한 강의 및 상담원 대상 감정 코칭 업무를 수행하는 직무</t>
  </si>
  <si>
    <t>(사)대전광역시컨택센터협회</t>
  </si>
  <si>
    <t>http://www.dcca.kr</t>
  </si>
  <si>
    <t>042-482-3455</t>
  </si>
  <si>
    <t>(34909) 대전광역시 중구 계백로 1719 (오류동) 3F 302호</t>
  </si>
  <si>
    <t>2017-005543</t>
  </si>
  <si>
    <t>에스테틱소비자상담전문가</t>
  </si>
  <si>
    <t>에스테틱소비자상담전문가는 소비자의 에스테틱에 방문시 고객 피부에 긍정적인 도움을 줄 수 있는 라이프스타일에 대한 올바른 조언을 진행하여 에스테틱관리의 상승효과를 돕고 아울러 홈케어제품의 원활한 상담을 도울 수 있는 직무를 수행함으로서 에스테틱에 대한 신뢰도를 높이고 더불어 고객에게 에스테틱의 관리 티켓팅 유도를 위한 원활한 상담을 진행하는 직무를 수행한다.</t>
  </si>
  <si>
    <t>에스테틱소비자상담전문가 1급은 소비자의 소비자의 에스테틱에 방문시 고객 피부에 긍정적인 도움을 줄 수 있는 라이프스타일에 대한 올바른 조언을 진행하여 에스테틱관리의 상승효과를 돕고 아울러 홈케어제품의 원활한 상담을 도울 수 있는 직무를 수행함으로서 에스테틱에 대한 신뢰도를 높이는 최고 수준의 직무를 수행한다.</t>
  </si>
  <si>
    <t>에스테틱소비자상담전문가 2급은 에스테틱에 방문하는 스트레스 스킨을 대상으로 주로 상담하고 특히 소비자 컴플레인에 효과적으로 상담하는 직무를 수행한다.</t>
  </si>
  <si>
    <t>에스테틱소비자상담전문가 민간자격증 과정을 수강하는 대상자들에게 에스테틱소비자상담을 위한 올바른 마인드를 교육하고 상담테크닉을 전달할 수 있는 직무를 수행한다.</t>
  </si>
  <si>
    <t>코스-에듀컨설팅</t>
  </si>
  <si>
    <t>http://http://cafe.naver.com/dermainst/</t>
  </si>
  <si>
    <t>010-5096-0285</t>
  </si>
  <si>
    <t>(13504) 경기도 성남시 분당구 벌말로 37 (야탑동) 2층 203호 (야탑동, 대원상가)</t>
  </si>
  <si>
    <t>2017-004709</t>
  </si>
  <si>
    <t>통합예술심리상담사</t>
  </si>
  <si>
    <t>아동시설, 학교, 청소년시설, 사회복지시설, 기업체에서 직무하며 다양한 전래 놀이 및 음악. 미술. 연극을 통하여 통합예술 표현활동을 통해 내담자의 심리정서를 진단하고 대상에 맞는 자아성장과 표현을 통하여 변화를 이끄는 역할</t>
  </si>
  <si>
    <t>준전문가 수준의 다양한 기초놀이.기초음악.기초미술.기초연극을 통하여 내담자의 적성에 맞는 슈퍼비전을 주도하여 심리적 어려움과 문제 행동의 변화를 이끄는 역할</t>
  </si>
  <si>
    <t>전문가 수준의 다양한 놀이.음악.미술.연극을 통하여 내담자의 적성에 맞는 슈퍼비전을 주도하여 심리적 어려움과 문제 행동의 변화를 이끄는 역할</t>
  </si>
  <si>
    <t>한국상담심리교육센터</t>
  </si>
  <si>
    <t>070-4133-3060</t>
  </si>
  <si>
    <t>(07308) 서울특별시 영등포구 경인로114가길 4 (영등포동1가) A동 201호(영등포동1가, 민경빌딩)</t>
  </si>
  <si>
    <t>2018-005164</t>
  </si>
  <si>
    <t>음악을 통한 심리상담으로 내적 갈등과 외적 갈등을 혼합적으로 격고 있는 대상에게 심리적 안정과 사회성 회복 및 대인관계의 원활함을 위한 상담을 수행 하며 다양한 음악심리상담 프로그램을 통해 전문 상담사로서의 역할을 수행한다.</t>
  </si>
  <si>
    <t>(주)한국평생교육진흥협회</t>
  </si>
  <si>
    <t>http://www.uklea.com</t>
  </si>
  <si>
    <t>02-337-1600</t>
  </si>
  <si>
    <t>(10870) 경기도 파주시 가람로 21번길 43, 102호(와동동)</t>
  </si>
  <si>
    <t>2017-005532</t>
  </si>
  <si>
    <t>상담전문가</t>
  </si>
  <si>
    <t>개인적 성격, 가정생활, 학교생활에서 발생하는 일상의 문제와 스트레스로 인하여 나타나는 심리적, 정서적 증상들에 대해 어려움을 호소하거나 갈등을 겪고 있는 사람들이 자신의 문제를 긍정적으로 대처할 수 있도록 조력하고 돕는다.</t>
  </si>
  <si>
    <t>1. 라포형성과 일반적인 문제해결 상담 2. 경청과 공감 수준의 문제개입 및 전략상담 3. 상담관련 행정 및 사무</t>
  </si>
  <si>
    <t>1. 자존감 향상과 자기탐색 상담 2. 스트레스 대처 상담 및 위기상황 대처 상담 3. 문제 진단과 심리검사 해석 수준의 상담 4. 2급 임상수련 및 상담지도 슈퍼비전 상담</t>
  </si>
  <si>
    <t>(사)한국행복가정상담아카데미</t>
  </si>
  <si>
    <t>http://www.happyc.org</t>
  </si>
  <si>
    <t>02-2091-0675</t>
  </si>
  <si>
    <t>(05635) 서울 송파구 방이동 163-9번지 201호</t>
  </si>
  <si>
    <t>2017-003894</t>
  </si>
  <si>
    <t>노인의 발달적 욕구를 이해하고 질병이나 역할 상실, 빈곤으로 인한 일상생활에서의 문제를 개선하도록 심리 상담과 행동 관찰을 통해 종합적인 진단을 하고 마음에 안정을 찾을 수 있도록 지도하는 직무를 수행한다.</t>
  </si>
  <si>
    <t>노인들의 다양한 심리 검사를 통해 문제점을 파악하고 그 문제를 해결하며, 노인 심리 상담 과정 교육자 및 관련사무 책임자로써 센타 운영 및 교육 강의를 한다.</t>
  </si>
  <si>
    <t>노인 심리 상담의 활용능력을 가지고 다양한 심리 검사를 통해 노인의 심리적 문제점을 파악하고 그 문제를 해결하며 노인 심리 상담 센타를 운영할 수 있다.</t>
  </si>
  <si>
    <t>노인의 발달 단계에 따른 특성을 분석하고 다양한 심리 검사를 통해 문제점을 파악하고 그 문제를 해결하는 직무를 수행한다.</t>
  </si>
  <si>
    <t>2018-001786</t>
  </si>
  <si>
    <t>전문적인 심리상담 이론을 이해하고 심리검사 기법을 효율적으로 활용하여 다른 사람들과의 관계에서 다양한 심리적 갈등을 겪고 있는 내담자를 대상으로 심리적인 안정을 도모할 수 있도록 상담 업무를 수행할 수 있으며, 심리상담의 전문적인 지식을 바탕으로 평생교육원, 문화 센터 등 교육기관에서 심리상담을 교육 할 수 있는 전문 강사로서 활동 할 수 있다.</t>
  </si>
  <si>
    <t>심리상담에 대한 전문적인 지식을 바탕으로 다양한 심리검사 기법을 개발하고 운영 할 수 있는 상담사로서 업무를 수행할 수 있으며, 교육 기관과 연계하여 심리상담사를 양성하는 전문 강사로서 직무를 수행할 수 있다.</t>
  </si>
  <si>
    <t>한국자원봉사관리협회</t>
  </si>
  <si>
    <t>070-8612-1556</t>
  </si>
  <si>
    <t>(38676) 경상북도 경산시 경산로40길 4-14 (옥산동)</t>
  </si>
  <si>
    <t>2018-002044</t>
  </si>
  <si>
    <t>문학언어상담지도사</t>
  </si>
  <si>
    <t>문학언어상담 고위 전문가로 문학언어상담사를 지도 및 양성하는 자이다. 문학언어상담사가 상담현장에서 심리적, 정서적으로 문제가 있는 대상에게 맞는 문학언어상담 원리와 이론으로 정립된 전문상담을 실시할 수 있도록 지도 및 감독한다.</t>
  </si>
  <si>
    <t>가족, 친구 단위의 집단상담 및 개별 상담을 문학언어상담으로 능숙하게 진행할 수 있는 문학언어상담 전문가로서, 문학언어상담사를 지도 및 감독하며, 문학언어상담사 고급과정 양성을 위한 문학언어상담 전문 교육을 실시한다.</t>
  </si>
  <si>
    <t>가족, 친구 단위의 집단상담 및 개별 상담을 문학언어상담으로 능숙하게 진행할 수 있는 문학언어상담 전문가로서, 문학언어상담사를 지도 및 감독하며, 문학언어상담사 중급과정 양성을 위한 문학언어상담 교육을 실시한다.</t>
  </si>
  <si>
    <t>가족, 친구 단위의 집단상담 및 개별 상담을 문학언어상담으로 능숙하게 진행할 수 있는 문학언어상담 전문가로서, 문학언어상담사를 지도 및 감독하며, 문학언어상담사 초급과정 양성을 위한 문학언어상담 교육을 실시한다.</t>
  </si>
  <si>
    <t>2018-005208</t>
  </si>
  <si>
    <t>발달놀이심리상담사</t>
  </si>
  <si>
    <t>발달놀이를 수행하는 전문상담사로서 발달에 필요한 놀이를 매개로한 전문상담 및 서비스를 지원한다.</t>
  </si>
  <si>
    <t>수퍼비전을 받으면서 발달놀이 전문상담 및 서비스를 지원한다.</t>
  </si>
  <si>
    <t>개별 및 집단 발달놀이 전문상담 및 서비스를 지원한다.</t>
  </si>
  <si>
    <t>발달놀이에 대한 이해를 기초로 개별 및 집단 발달놀이 프로그램 구성 및 운영을 통해 전문상담 및 서비스를 지원한다.</t>
  </si>
  <si>
    <t>2017-004707</t>
  </si>
  <si>
    <t>공예심리상담사</t>
  </si>
  <si>
    <t>공예심리 활동으로 잠재력,창의력 신장 및 정서적안정을 도모하며 클레이아트,생활공예이론,그림심리가 접목된 심리적해석 및 감정코칭을 한다,수업에 도움이 되는 여러가지 공예체험을 경험하고 실습하여 상담해 나가는 하나의 증거자료로 활용하며 임상경험을 넓히는데 의의가 있다,계층별,주제별,공예심리교육 직무를 수？할수 있다</t>
  </si>
  <si>
    <t>공예심리 활동으로 잠재력,창의력 신장 및 정서적안정을 도모하며 클레이아트,공예심리상담이론,그림심리가 접목된 심리적해석 및 감정코칭을 한다,수업에 도움이 되는 여러가지 공예체험을 경험하고 실습하여 상담해 나가는 하나의 증거자료로 활용하며 임상경험을 넓히는데 의의가 있다,계층별,주제별,공예심리교육 직무를 수행할수 있다</t>
  </si>
  <si>
    <t>공예심리 활동으로 잠재력,창의력 신장 및 정서적안정을 도모하며 ,공예심리상담이론,그림심리가 접목된 심리적해석 및 감정코칭을 한다,수업에 도움이 되는 여러가지 공예체험을 경험하고 실습하여 상담을 하고,계층별,주제별,공예심리교육을 할수있는 보조업무를 말한다</t>
  </si>
  <si>
    <t>공예심리 활동으로 잠재력,창의력 신장 및 정서적안정을 도모하며 공예심리상담이론, 심리적해석 및 감정코칭을 한다,계층별,주제별,공예심리교육을 할수있다,기초자료를 파악하는 상담초기 단계의 업무를 수행한다</t>
  </si>
  <si>
    <t>한국창작문화예술연합회</t>
  </si>
  <si>
    <t>062-951-9902</t>
  </si>
  <si>
    <t>(61220) 광주 북구 신안동 478-5 굿마인드 오피스텔2층211호</t>
  </si>
  <si>
    <t>2018-000680</t>
  </si>
  <si>
    <t>음악심리상담사는 다양한 음악영역 활동을 통합적으로 활용하고음악활동을 체계적으로 사용하여 사람의 건강한 신체와 정신을 유지하여 개인의 보다 나은 삶의질을 추구할 수 있도록 심리상담의 직무를 수행한다.</t>
  </si>
  <si>
    <t>음악심리상담사 1급은 다양한 음악영역 활동을 통합적으로 활용하고음악활동을 체계적으로 사용하여 사람의 건강한 신체와 정신을 유지하여 개인의 보다 나은 삶의질을 추구할 수 있도록 심리상담의 직무를 수행한다.</t>
  </si>
  <si>
    <t>음악심리상담사 2급은 기초적인 음악영역 활동을 통합적으로 활용하여 사람들의 건강한 신체와 정신을 유지할 수 있도록 기초적인 음악프로그램을 운영하는 직무를 수행한다.</t>
  </si>
  <si>
    <t>2018-003743</t>
  </si>
  <si>
    <t>분노조절상담사 자격을 취득하여 내담자의 분노를 조절하기 위한 지식을 갖추고 내담자의 수준과 환경을 고려하여 상담을 수행한다.</t>
  </si>
  <si>
    <t>내담자의 분노를 조절하기 위해서 분노조절상담사가 되기 위한 분노의 역기능적이고 부적응적인 관계의 효과적 개선 및 각 분야의 전문적인 이론과 지식을 갖추고 내담자의 수준과 환경을 고려하여 상담을 수행한다.</t>
  </si>
  <si>
    <t>내담자의 분노를 조절하기 위해 신체적, 정신적 안정화를 유지할 수 있는 기본적 지식을 습득하고 분노에 대한 이론과 지식을 갖추고 내담자의 수준과 환경을 고려하여 상담을 수행한다.</t>
  </si>
  <si>
    <t>퍼스트교육연구소</t>
  </si>
  <si>
    <t>http://firstedu.kro.kr</t>
  </si>
  <si>
    <t>010-4772-2321</t>
  </si>
  <si>
    <t>(44611) 울산광역시 남구 대학로 152 (무거동) 7층 403호</t>
  </si>
  <si>
    <t>2018-004640</t>
  </si>
  <si>
    <t>仙명상심리상담사</t>
  </si>
  <si>
    <t>명상심리상담에 대한 지식 및 활용능력으로 명상지도 분야의 (명상심리상담, 명상지도, 교육？상담)의 업무를 수행하는 것을 직무내용으로 한다.</t>
  </si>
  <si>
    <t>선명상심리학회</t>
  </si>
  <si>
    <t>010-3661-4918</t>
  </si>
  <si>
    <t>(26403) 강원도 원주시 흥업면 남원로 52-3 203동 18층 1808호(원주 흥업 LH천년나무2)</t>
  </si>
  <si>
    <t>2018-004254</t>
  </si>
  <si>
    <t>뇌인지상담사</t>
  </si>
  <si>
    <t>여러가지 환경적, 심리적인 원인으로 어려움을 겪는 사람을 대상으로 뇌인지 과학적 기법과, 뇌과학 기반 심리상담을 통하여 뇌인지상담 업무를 수행한다.</t>
  </si>
  <si>
    <t>뇌 과학 뉴로피드백 및 심리상담지도, 현장에서의 뇌인지상담사 슈퍼바이저, 뇌인지상담사의 교육 강의를 수행한다.</t>
  </si>
  <si>
    <t>뇌 과학 뉴로피드백 및 심리상담, 뇌인지상담상담 프로그램 설계 및 수행을 실질적인 경험을 바탕으로 검증된 서비스를 수행한다.</t>
  </si>
  <si>
    <t>뇌 과학 뉴로피드백 및 뇌인지상담상담 대상자에게 도구를 통한 진단 및 상담과, 뇌인지상담 프로그램 진행 및 보고서 작성으로 차후 조치를 수행한다.</t>
  </si>
  <si>
    <t>뉴로피드백교육연구소</t>
  </si>
  <si>
    <t>http://www.nfbrain.com</t>
  </si>
  <si>
    <t>051-757-4875</t>
  </si>
  <si>
    <t>(48249) 부산광역시 수영구 광일로 27 (광안동) 대경빌딩 6층</t>
  </si>
  <si>
    <t>2017-004689</t>
  </si>
  <si>
    <t>가족심리상담지도사</t>
  </si>
  <si>
    <t>어려움을 호소하는 내담자 가족의 가족 문제에 대한 각 가족원들의 통찰을 도와 가족 관계의 문제를 극복하고 상실된 가족 기능을 회복할 수 있도록 도움을 제공하기 때문에 , 건강한 가족 기능 유지와 다양한 가족문제에 대한 검토 및 평가를 통해 현재 우리가족의 현주소를 진단해 볼수 있는 역할을 수행</t>
  </si>
  <si>
    <t>2018-003298</t>
  </si>
  <si>
    <t>놀이상담기술을 가지고 있으며 교육자, 아동발달, 부모교육 및 상담등 다양한 심리적 문제와 문제행동을 소유한 아동들을 도울 수 있으며 문제행동에 대한 치료계획을 세울 수 있으며 놀이상담의 사무책임자로서의 직무를 수행할 수 있다.</t>
  </si>
  <si>
    <t>전문적인 놀이상담기술을 가지고 있으며 놀이상담교육자, 아동발달, 다양한 심리적 문제와 문제행동을 소유한 아동들을 도울 수 있으며 문제행동에 대한 치료계획을 세울 수 있으며 놀이상담의 사무 책임자로서 갖추어야 할 능력과 놀이치료사로서의 직무를 수행할 수 있다.</t>
  </si>
  <si>
    <t>놀이상담사로서 부모 상담과 아동상담의 실시능력을 가지고 있으며 문제행동에 대한 부모 상담과 아동상담의 치료계획을 세우고 추후상담계획과 놀이상담의 사무 책임자로서 갖추어야 할 능력과 놀이치료사로서의 직무를 수행할 수 있다.</t>
  </si>
  <si>
    <t>한국예술심리치료교육원</t>
  </si>
  <si>
    <t>http://당진가족상담.한국</t>
  </si>
  <si>
    <t>041-352-7934</t>
  </si>
  <si>
    <t>(31775) 충청남도 당진시 대덕동 1652번지 용원빌딩 3층</t>
  </si>
  <si>
    <t>2018-000683</t>
  </si>
  <si>
    <t>노인심리상담사를 양성할 수 있는 전문강사의 직무를 수행할 수 있으며 노인들의 삶을 편하게 하고 마음의 상처, 몸의 상처, 사회적 문제들을 전문적으로 해결해 주는 상담을 통해 요양시설, 실버타운, 노인교실, 노인대학, 노인복지회관, 병원 등에서 강사 및 노인상담의 직무를 수행할수 있다.</t>
  </si>
  <si>
    <t>노인들의 삶을 편하게 하고 마음의 상처, 몸의 상처, 사회적 문제들을 전문적으로 해결해 주는 상담을 통해 요양시설, 실버타운, 노인교실, 노인대학, 노인복지회관, 병원 등에서 강사 및 노인상담의 직무를 수행할수 있다.</t>
  </si>
  <si>
    <t>2018-002300</t>
  </si>
  <si>
    <t>정신건강이나 정서장애와 관련된 문제에 있어서 복잡한 인간의 심리상태를 파악하고, 상담을 통해 인간 내면의 스트레스를 해결할 수 있도록 도와주는 전문 상담사의 직무를 수행한다.</t>
  </si>
  <si>
    <t>유아부터 노인까지 사회에서 여러 가지 갈등과 문제로 인해 고통 받고 있는 사람들을 대상으로 건강하고 바른생활을 할 수 있도록 상담하는 직무를 수행한다.</t>
  </si>
  <si>
    <t>(주)국제평생교육진흥원</t>
  </si>
  <si>
    <t>http://www.cacpi.co.kr</t>
  </si>
  <si>
    <t>02-902-5740</t>
  </si>
  <si>
    <t>(01811) 서울특별시 노원구 공릉로 232 (공릉동) 서울테크노파크 319호</t>
  </si>
  <si>
    <t>2018-000524</t>
  </si>
  <si>
    <t>자기주도학습코치상담사</t>
  </si>
  <si>
    <t>학습코칭의 기법들을 기초로 수업 대상자들이 자기주도적으로 생활하는 습관을 기를 수 있도록 도움을 주는 코치역할</t>
  </si>
  <si>
    <t>학습자의 성격,성향에 따른 학습전략과 계획방법 및 자기주도학습법 프로그램 개발 및 지도가 가능하며 전문적인 코치방법과 상담이 가능한 전문가의 직무</t>
  </si>
  <si>
    <t>(08389) 서울특별시 구로구 디지털로30길 28 (구로동) 5층 509호</t>
  </si>
  <si>
    <t>2017-005770</t>
  </si>
  <si>
    <t>진로직업상담사</t>
  </si>
  <si>
    <t>진로직업 상담지도에 관한 학문적 이론과 진로직업 상담기법 및 진로직업 진단 결과 해석능력을 갖추고 교육현장에서 아동 및 청소년, 성인들을 대상으로 진로직업에 관한 진단 및 해석, 상담, 지도를 전문으로 하는 진로직업 상담지도 분야의 전문가 업무수행.</t>
  </si>
  <si>
    <t>전문가 수준의 진로직업 상담지도에 관한 학문적 이론과 진로직업 상담기법 및 진로직업 진단 결과 해석능력을 갖추고 교육현장에서 아동 및 청소년, 성인들을 대상으로 진로직업에 관한 시장조사분석, 진단검사 및 해석, 상담, 지도를 전문으로 하는 진로직업 상담지도 분야의 고급전문가 업무수행.</t>
  </si>
  <si>
    <t>보통 수준의 진로직업 상담지도에 관한 학문적 이론과 진로직업 상담기법 및 진로직업 진단 결과 해석능력을 갖추고 교육현장에서 아동 및 청소년, 성인들을 대상으로 진로직업에 관한 진단 및 해석, 상담, 지도를 전문으로 하는 진로직업 상담지도 분야의 중급전문가 업무수행.</t>
  </si>
  <si>
    <t>사단법인kledi한국평생교육개발원</t>
  </si>
  <si>
    <t>http://www.kledi.or.kr</t>
  </si>
  <si>
    <t>02-836-1130</t>
  </si>
  <si>
    <t>(07071) 서울특별시 동작구 보라매로5가길 16 ( 신대방동, 보라매아카데미 ) 3층</t>
  </si>
  <si>
    <t>2018-004943</t>
  </si>
  <si>
    <t>가족심리상담사는 각호의 업무를 수행하는 것을 직무내용으로 한다.1. 가족 내 구성원 개인 혹은 가족 전체를 대상으로 상담 진행2. 가족 내 갈등을 파악하고 문제해결을 위한 방안 모색3. 가족 내 구성원간 원활한 상호작용을 위하여 가족단위 참여형 프로그램을 개발 또는 활용</t>
  </si>
  <si>
    <t>1. 가족 내 구성원 개인 혹은 가족 전체를 대상으로 심층면접 방식의 상담을 진행2. 가족 내 갈등을 파악하고 문제해결을 위한 방안 모색3. 가족 내 구성원간 원활한 상호작용을 위하여 가족단위 참여형 프로그램을 개발 또는 활용</t>
  </si>
  <si>
    <t>1. 가족 내 구성원 개인 혹은 가족 전체를 대상으로 상담 진행2. 가족 내 갈등을 파악하고 문제해결을 위한 방안 모색3. 가족 내 구성원간 원활한 상호작용을 위하여 가족단위 참여형 프로그램을 활용</t>
  </si>
  <si>
    <t>한국민간자격검정원(주)</t>
  </si>
  <si>
    <t>http://hanlicense.com</t>
  </si>
  <si>
    <t>국번없음-1899-1010</t>
  </si>
  <si>
    <t>(02579) 서울특별시 동대문구 왕산로 55 (용두동) 1층</t>
  </si>
  <si>
    <t>2018-004942</t>
  </si>
  <si>
    <t>노인심리상담전문가는 각호의 업무를 수행하는 것을 직무내용으로 한다.1. 60세 이상의 노년층을 대상으로 대화의 방식을 통하여 심리적 문제 상황을 직시2. 상담대상의 심리상태를 이해·분석하여 심적 안정을 취할 수 있는 방법을 모색3. 장·단기 주기적 혹은 단계적인 상담진행</t>
  </si>
  <si>
    <t>1. 60세 이상의 노년층을 대상으로 대화의 방식을 통하여 심리적 문제 상황을 직시2. 상담대상의 심리상태를 이해·분석하여 심적 안정을 취하거나, 현실적 문제를 해결할 수 있는 방법을 모색3. 상담대상의 신체노화 상태를 반영하여 장·단기 주기적 혹은 단계적인 상담진행</t>
  </si>
  <si>
    <t>1. 60세 이상의 노년층을 대상으로 대화의 방식을 통하여 심리적 문제 상황을 직시2. 상담대상의 심리상태를 이해·분석하여 심적 안정을 취할 수 있는 방법을 모색3. 장·단기 주기적 혹은 단계적인 상담진행</t>
  </si>
  <si>
    <t>2017-004690</t>
  </si>
  <si>
    <t>개인 심리 접근의 한계와 가족의 문제를 해결하기 위해 발달하게 된 가족심리상담사는 가족의 갈등과 고민에 대해 상담해 줌으로써 문제 해소를 도모하고 심리적으로 건강하고 행복한 생활을 할 수 있도록 도와주는 역할을 합니다.</t>
  </si>
  <si>
    <t>가족상담, 가족심리검사 및 부모교육, 부부대화법, 부모자녀대화법 교육, 가족 구성원의 역할 및 관계에 대한 정확한 이해, 분석을 통해 가족해체 위기에 있는 문제를 해소할 수 있는 전문가로써의 역할을 수행합니다.</t>
  </si>
  <si>
    <t>기본적인 심리 이론과 가족에 대한 이해를 바탕으로 가족 구성원간에 발생할 수 있는 정서적 어려움 가정폭력, 이혼 등 가족해체 위기에 있는 현대가족의 문제를 해소할 수 있는 준전문가로써의 역할을 수행합니다.</t>
  </si>
  <si>
    <t>2018-000690</t>
  </si>
  <si>
    <t>다문화심리상담사는 문화차이에 대한 부적응, 심리적인문제에 대한 해결방안에 대한 과학적이고 전문적인 지식을 터득하고 다문화심리상담사에 종합적인 교육 과정을 수행할 수 있는 자 및 다문화심리상담사의 능력을 갖추고 클라이언트의 정체성회복, 행복한 삶, 풍요로운 삶을 추구하기 위한 프로그램을 개발, 지도할 수 있는 직무를 수행함.</t>
  </si>
  <si>
    <t>주식회사 한국직업능력교육협회</t>
  </si>
  <si>
    <t>http://ii.or.kr</t>
  </si>
  <si>
    <t>02-465-9568</t>
  </si>
  <si>
    <t>(04778) 서울특별시 성동구 왕십리로8길 4 (성수동1가) 3층</t>
  </si>
  <si>
    <t>2018-004586</t>
  </si>
  <si>
    <t>세로토닌동화심리상담사</t>
  </si>
  <si>
    <t>세로토닌 동화심리상담사 자격증의 직무는 세로토닌문화의 운영 방향을 이해하고 동화를 통한 심리상담과 교육을 지도하는 것을 직무내용으로 한다.</t>
  </si>
  <si>
    <t>세로토닌문화의 행복전파운동을 수행하고 뛰어난 동화적 감성을 통해 타인의 심리를 상담하여 감정적 위고로부터 벗어날 수 있도록 도움을 제공하고 직접 동화를 창작하여 고급 단계의 교육을 수행하는 직무를 수행한다.</t>
  </si>
  <si>
    <t>세로토닌문화의 행복전파운동을 수행하며 동화적 감성을 활용하여 타인의 심리를 상담하여 감정적 위기로부터 스스로 헤쳐나올 수 있도록 도움을 주고 개인 또는 단체를 대상으로 중급 단계의 교육을 수행하는 직무를 수행한다.</t>
  </si>
  <si>
    <t>세로토닌문화의 행복전파운동을 연구하고 뛰어난 동화적 감성을 통해 타인의 심리를 상담하여 감정적 위기로부터 스스로 헤쳐나올 수 있도록 도움을 주고 초급 단계의 교육을 수행하는 직무를 수행한다.</t>
  </si>
  <si>
    <t>사단법인 세로토닌문화</t>
  </si>
  <si>
    <t>http://serotonin.or.kr/</t>
  </si>
  <si>
    <t>02-583-0770</t>
  </si>
  <si>
    <t>(06585) 서울특별시 서초구 방배로34길 8 (방배동) 다원빌딩 4층</t>
  </si>
  <si>
    <t>2018-002154</t>
  </si>
  <si>
    <t>문학작품을 통한 문학과 심리에 대한 지식과 심리상담 기본과정과 이론적 배경을 바탕으로 개인의 심리,정서적 안정과 감정적 승화의 효과를 기하여 개인이 심리적 안정을 찾을 수 있도록 지도하는 직무를 수행할 뿐 아니라,평생교육원 등에서 문학심리의 이론과 기법을 지도하는 직무 수행</t>
  </si>
  <si>
    <t>문학작품을 통한 문학과 심리에 대한 지식과 심리상담 기본과정과 이론적 배경을 바탕으로 개인의 심리,정서적 안정과 감정적 승화의 효과를 기하여 삶의 질을 향상시킬 수 있도록 지도할 수 있는 이론과 기법을 전달하는 전문가수준의 직무를 수행할 뿐 아니라,일반인을 상대로 최고 전문가수준의 이론과 기법을 지도하는 직무 수행함</t>
  </si>
  <si>
    <t>문학작품을 통한 문학과 심리에 대한 지식과 심리상담 기본과정과 이론적 배경을 바탕으로 개인의 심리,정서적 안정과 감정적 승화의 효과를 기하여 개인이 심리적 안정을 찾을 수 있도록 지도하는 고급수준의 직무를 수행할 뿐 아니라,평생교육원 등에서 고급의 이론과 기법을 지도하는 직무 수행</t>
  </si>
  <si>
    <t>문학작품을 통한 문학과 심리에 대한 지식과 심리상담 기본과정과 이론적 배경을 바탕으로 개인의 심리,정서적 안정과 감정적 승화의 효과를 기할 수 있도록 지도할 수 있는 보조자로서의 교육활동 등의 업무를 수행</t>
  </si>
  <si>
    <t>한국문화산업진흥원</t>
  </si>
  <si>
    <t>http://cafe.daum.net/achim111</t>
  </si>
  <si>
    <t>02-971-5943</t>
  </si>
  <si>
    <t>(10283) 경기도 고양시 덕양구 서리골길 15 (대자동) 큐앤에이내</t>
  </si>
  <si>
    <t>2018-000696</t>
  </si>
  <si>
    <t>산림욕심리상담사</t>
  </si>
  <si>
    <t>산림청</t>
  </si>
  <si>
    <t>힐링이 필요한 대상자에게  삼림 환경을 이용해 심신의 건강유지 및 증진, 질병 예방을 지향하며  메뉴를 작성하고 보행과 운동, 레크리에이션, 영양, 라이프스타일 등에 대한 지도를 통해 전문가 수준의 뛰어난 산림욕심리상담사 활용능력을 가질 수 있도록하여 심리상담 분야에서 산림을 통한 직무를 수행할 수 있도록한다.</t>
  </si>
  <si>
    <t>(사)기독교문화선교총회</t>
  </si>
  <si>
    <t>http://www.csm.or.kr</t>
  </si>
  <si>
    <t>031-751-4988</t>
  </si>
  <si>
    <t>(13292) 경기도 성남시 수정구 수정로171번길 7-1 (태평동) 4층</t>
  </si>
  <si>
    <t>2018-004692</t>
  </si>
  <si>
    <t>학교심리상담전문가</t>
  </si>
  <si>
    <t>학생의 정신건강 수준을 파악하고 동시에 학생의 학습문제 및 성격적성을 진단하며 학생이 효과적으로 학습하고 본인의 진로를 결정할 수 있도록 도움을 주는 학습 및 진로상담 전문가로서 활동한다.</t>
  </si>
  <si>
    <t>초,중,고 학교에서, ‘MLST 학습전략검사’와 ‘MINDFIT 마인드핏 검사’, ‘HOLLAND 적성검사’를 활용하여 학생의 학습전략 및 성격적성을 진단하고 유형에 따른 상담, 훈련을 통해 학생이 당면한 학습 및 진로 문제에 효과적으로 개입하여 도움을 주는 활동을 한다.</t>
  </si>
  <si>
    <t>(주)마음커뮤니케이션</t>
  </si>
  <si>
    <t>http://inpsyt.co.kr</t>
  </si>
  <si>
    <t>02-330-5133</t>
  </si>
  <si>
    <t>(04031) 서울특별시 마포구 양화로15길 20 (서교동) 마인드월드빌딩 3층 교육사업부</t>
  </si>
  <si>
    <t>2018-002292</t>
  </si>
  <si>
    <t>인지심리상담사</t>
  </si>
  <si>
    <t>발달상의 문제나 심리적 어려움을 겪는 사람들을 대상으로 심리 및 문제평가, 다양한 활동을 활용하여 개별상담, 집단상담 등을 효과적으로 실시하여 정서적, 사회적 안정을 도와주는 업무를 수행한다.</t>
  </si>
  <si>
    <t>발달상의 문제나 심리적 어려움을 겪는 사람들을 대상으로 다양한 기관, 문화센터, 복지관 등에서 프로그램을 운영하며 심리진단 및 문제평가, 다양한 활동을 활용하여 개별상담, 집단상담 등을 효과적으로 실시하여 정서적, 사회적 안정을 도와주는 업무를 수행한다.</t>
  </si>
  <si>
    <t>2017-005472</t>
  </si>
  <si>
    <t>놀이심리상담사는 전문적인 놀이 및 심리상담의 이론습득 및 교육훈련을 바탕으로 다양한 개인 및 집단상담 대상자가 느끼는 내적인 심리적 특성과 외부환경의 스트레스와 갈등의 유형을 분석, 평가, 상담하여 내담자의 불안심리를 해소하고 건강한 생활을 할 수 있도록  내담자 스스로의 자기이해, 의사소통 및 문제해결 능력을 키우도록 상담대상자를 돕는다.</t>
  </si>
  <si>
    <t>상담센터, 놀이심리상담 필요 학교,유치원, 어린이 집 등이나 사회복지관 및 복지시설, 기업 및 공공기관의 상담실 업무수행 중 내적 외상 후 스트레스와 기타 스트레스 발생에 대한 자가 컨트롤 향상을 위해서 필요한 놀이심리검사 수행, 놀이상담 프로그램 계획에 따른 진행 수행, 놀이상담활동 등을 구성하고 관리 지도하여 상담대상자에게 도움을 준다.</t>
  </si>
  <si>
    <t>상담센터, 놀이심리상담 필요학교 또는 유치원, 어린이 집 등이나 사회복지관 및 복지시설, 기업 및 공공기관의 상담실 업무수행 중 내적 외상 후 스트레스와 기타 스트레스 발생에 대한 자가 컨트롤 향상을 위해서 필요한 놀이심리검사 수행 보조, 놀이상담 프로그램 계획에 따른 진행 수행 보조, 놀이상담활동 등을 보조하여 상담대상자에게 도움을 준다.</t>
  </si>
  <si>
    <t>대신트라우마복지상담센터</t>
  </si>
  <si>
    <t>032-330-0203</t>
  </si>
  <si>
    <t>(14543) 경기도 부천시 원미구 상동로117번길 61 (상동) 드라마씨티 203</t>
  </si>
  <si>
    <t>2017-005632</t>
  </si>
  <si>
    <t>가족상담심리사</t>
  </si>
  <si>
    <t>개인 및 가족구성원 대상으로 심리를 분석하여 가족공동체에 대한 문제인식과 해결을 위한 상담과 교육프로그램을 진행하고, 가족상담치료센터 및 지역사회기관에서 심리적 부적응을 겪는 개인 또는 집단에 대한 심리진단평가를 할 수 있다.</t>
  </si>
  <si>
    <t>개인 및 가족구성원 집단을 대상으로 심리를 분석하여 가족공동체에 대한 문제인식과 해결을 위한 상담과 교육 프로그램을 진행하고, 가족상담 심리센터, 지역복지기관 및 민간상담센터에서 심리적 부적응을 겪는 개인 또는 집단에 대한 심리진단 평가를 할 수 있다</t>
  </si>
  <si>
    <t>개인을 대상으로 가족해체, 학대에 대한 심리상담을 통하여, 가족문제에 대한 인식과 대처능력을 높이고 긍정적 사고를 형성 할 수 있도록 지원하며, 가족 상담센터에서 가족심리상담 업무를 담당할 수 있다.</t>
  </si>
  <si>
    <t>사단법인 대한문화예술인협회</t>
  </si>
  <si>
    <t>http://www.musicaward.or.kr</t>
  </si>
  <si>
    <t>063-254-3890</t>
  </si>
  <si>
    <t>(54943) 전라북도 전주시 완산구 새터로 52-8 (서신동) 신정빌딩 401호</t>
  </si>
  <si>
    <t>2018-002054</t>
  </si>
  <si>
    <t>푸드매체를 활용하여 대상자의 정서표현과 안정을 돕고, 작품 활동을 통해 자기효능감과 자존감을 높일 수 있도록 돕으며, 푸드매체를 창의적으로 활동할 수 있는 프로그램개발과 푸드아트심리상담사를 양성한다.</t>
  </si>
  <si>
    <t>푸드매체를 활용하여 대상자의 정서표현과 안정을 돕고, 작품 활동을 통해 자기효능감과 자존감을 높일 수 있도록 돕는다.</t>
  </si>
  <si>
    <t>푸드매체의 창의적 활동 프로그램계획과 개발을 통해 대상자의 심리정서를 진단하고, 대상자가 호소하는 문제에 대해 긍정적인 변화와 회복을 돕는다.</t>
  </si>
  <si>
    <t>2017-005529</t>
  </si>
  <si>
    <t>교류분석상담사</t>
  </si>
  <si>
    <t>교류분석 및 성력이론을 토대로 하여 개인의 성장과 변화를 위한 체계적인 초기면접, 심리검사, 심리상담을 통한 개인의 성격유형, 내면세계탐구, 진로지도, 심리상담을 실시하며 내담자의 정서불안 고민해소 등의 심리상담에 대한 업무와 수퍼비젼 업무를 수행한다.</t>
  </si>
  <si>
    <t>2017-004563</t>
  </si>
  <si>
    <t>학교위기상담교육사수퍼바이저</t>
  </si>
  <si>
    <t>학교의 위기적인 문제를 파악, 이해하여 관련된 학생들에게 상담, 교육을 실시하는 학교위기상담교육사들에게 상담지식, 상담과정의 기술적 능력을  강화시켜 주는 역할을 함.</t>
  </si>
  <si>
    <t>학교의 위기적인 문제를 파악, 이해하여 관련된 학생들에게 상담, 교육을 실시하는 학교위기상담교육사들에게 상담지식, 상담과정의 기술적 능력을 강화시켜 주는 역할을 함.</t>
  </si>
  <si>
    <t>도서출판예명드보라(생명위기예방멘토)</t>
  </si>
  <si>
    <t>http://www.cspka.org</t>
  </si>
  <si>
    <t>070-8820-5519</t>
  </si>
  <si>
    <t>(07318) 서울특별시 영등포구 영등포로 399 (신길동,  2층 일부)</t>
  </si>
  <si>
    <t>2018-004829</t>
  </si>
  <si>
    <t>CAMES도형심리상담사</t>
  </si>
  <si>
    <t>도형그리기 상담지를 이용한 성격 분석 심리상담, 진로분석 학습코칭을 통하여 내담자의 심리안정 생활안정 생활패턴들을 안정화시킬수 있고 진로분석으로 목표설정 및 코칭하므로써 자기능력분석을 통한 진로 설정의 직무를 수행 할 수 있다.</t>
  </si>
  <si>
    <t>사단법인 한국CAMES 컬러테라피 협회</t>
  </si>
  <si>
    <t>http://www.cames.kr</t>
  </si>
  <si>
    <t>062-675-5733</t>
  </si>
  <si>
    <t>(61241) 광주광역시 북구 천변우로283번길 46 (누문동) 3층</t>
  </si>
  <si>
    <t>2018-000490</t>
  </si>
  <si>
    <t>주인공폭력예방상담사</t>
  </si>
  <si>
    <t>경찰청</t>
  </si>
  <si>
    <t>사회적 문제로 대두되고 있는 학교폭력과 가정폭력, 성폭력, 사이버 폭력 등의 원인을 파악하며 대처방안을 제시하여 폭력의 예방과 근절을 위한 교육과 상담의 전문가로서 직무를 수행한다. 폭력 범죄의 예방에 관한 이론적 연구와 학교, 가정, 사회에서 최적화된 예방프로그램을 설계하고 조직.운영하는 실무를 수행하며 자기주도형 실습으로 밝고 건강한 사회를 구성한다.</t>
  </si>
  <si>
    <t>학교폭력과 가정폭력, 성폭력, 사이버 폭력 등의 원인을 파악하며 대처방안을 제시하여 폭력의 예방과 근절을 위한 전문가의 직무를 수행한다. 폭력 범죄의 예방에 관한 이론적 연구와 학교, 가정, 사회에서 최적화된 예방프로그램을 설계하고 조직.운영하는 실무와 자기주도형 실습교육을 실시한다.</t>
  </si>
  <si>
    <t>폭력 대처방안을 제시하며 폭력의 예방과 근절을 위한 직무를 수행한다. 폭력 범죄의 예방에 관한 이론적 연구와 학교, 가정, 사회에서 최적화된 예방프로그램을 설계하고 조직.운영하는 실무</t>
  </si>
  <si>
    <t>폭력의 예방과 근절을 위한 직무를 수행하며 폭력 범죄의 예방에 관한 이론적 연구와 학교, 가정, 사회에서 최적화된 예방프로그램 을 설계하고 조직.운영하는 실무</t>
  </si>
  <si>
    <t>주인공인성협동조합</t>
  </si>
  <si>
    <t>http://http://www.juingong.or.kr</t>
  </si>
  <si>
    <t>043-221-3090</t>
  </si>
  <si>
    <t>(28725) 충청북도 청주시 상당구 대성로11번길 1 (석교동3층)</t>
  </si>
  <si>
    <t>2018-003303</t>
  </si>
  <si>
    <t>명리심리상담학 이론을 이해하고 내담자를 대상으로 명리심리분석 및 상담을 할 수 있으며, 명리학을 통하여 성격 및 적성, 심리검사의 오류를 보완하고 내담자의 본성을 통해 진로를 과학적으로 평가하여 내담자 자신의 적성을 알고 진로를 스스로 선정할 수 있게 종합적으로 안내와 도움을 주는 전문가로서의 역할을 할수 있다.</t>
  </si>
  <si>
    <t>명리학에 대한 지식을 습득하고 내담자를 대상으로 명리학을 통하여 흥미를 유발하며, 내담자의 본성을 통해 진로를 과학적으로 평가하여 내담자 자신의 적성을 알고 진로를 스스로 선정할 수 있게 안내와 도움을 주고 전문가를 양성할 수 있는 최고의 전문가 역할</t>
  </si>
  <si>
    <t>명리학의 기초이해를 바탕으로 내담자를 대상으로 명리학을 통하여 흥미를 유발시키는 과정을 보조하며, 내담자의 본성을 통해 진로를 과학적으로 평가하여 내담자 자신의 적성을 알고 진로를 스스로 선정할 수 있게 안내하는  보조자 역할</t>
  </si>
  <si>
    <t>2017-004603</t>
  </si>
  <si>
    <t>학교폭력예방에 관한 이론적 연구와 프로그램을 설계, 조직, 운영을 하며 학교 내외에서 발생하는 폭행, 협박, 따돌림 등에 의해 신체, 정신 또는 재산상의 피해를 수반을 한 행위로 인하여 위기에 처해 있는 가해 및 피해학생들을 상담과 심리치료, 사회적 자원을 조정을 하며 무엇보다 학교폭력 예방과 도움을 주는 청소년 전문가의 직무를 수행한다.</t>
  </si>
  <si>
    <t>2018-002690</t>
  </si>
  <si>
    <t>부모교육에 대한 이론적 연구와 최적화된 상담프로그램을 계획하여 부모교육 프로그램을 개발하며 부모의 역할을 이해시키고 부모와 자녀가 원활한 소통을 할 수 있도록 지도 가능하며 학교 및 기관 등 다양한 곳에서 부모교육을  기획하며 강의 한다.</t>
  </si>
  <si>
    <t>2018-002517</t>
  </si>
  <si>
    <t>내담자에게 보드게임검사를 올바르게 실시하고 결과를 해석하며, 결과를 바탕으로 내담자와 상담을 진행하며, 보드게임심리상담사로 활동 할 수 있는 직무를 수행할 수 있다.</t>
  </si>
  <si>
    <t>재난안전연합회 전남지부</t>
  </si>
  <si>
    <t>http://http://cafe.daum.net/amblunce</t>
  </si>
  <si>
    <t>061-337-0841</t>
  </si>
  <si>
    <t>(58274) 전라남도 나주시 이창1길 13-4 (이창동) 2층</t>
  </si>
  <si>
    <t>2017-005467</t>
  </si>
  <si>
    <t>색채 심리에 대한 전반적인 이론, 색채심리매체, 색채심리상담 기법 등 색채심리상담 기법 등에 관한 전문지식을 갖추고 색채심리를 활용하여 색채심리 프로그램을 및 상담을 수행할 수 있습니다.</t>
  </si>
  <si>
    <t>전문적인 색채심리상담 이론의 이해와 색채를 이용하여 심리분석과 정서문제를 파악, 색채를 이용하여 심리문제 해결을 도와주는 역할을 합니다.</t>
  </si>
  <si>
    <t>기본적인 색채의 이해와 색채심리상담 이론 파악, 색채를 이용하는 방법등을 이해하고 상담을 도와주는 역할을 합니다</t>
  </si>
  <si>
    <t>2017-005528</t>
  </si>
  <si>
    <t>미술심리상담활동지도사</t>
  </si>
  <si>
    <t>미술활동을 통하여 내담자에게 감정이나 기분의 이완과 감정적 스트레스를 해소할 수 있도록 하는 전문가며  지역사회에서 심리 사회적 외상으로 인하여 어려운을 겪고있는 내담자에게 미술심리상담을 수행한다.</t>
  </si>
  <si>
    <t>사단법인한국인성문화진흥원</t>
  </si>
  <si>
    <t>http://www.kcceye.com</t>
  </si>
  <si>
    <t>02-2038-4258</t>
  </si>
  <si>
    <t>(30027) 세종특별자치시 조치원읍 군청로86 GR빌딩401호</t>
  </si>
  <si>
    <t>2017-003893</t>
  </si>
  <si>
    <t>세계문화예술통합전문상담사</t>
  </si>
  <si>
    <t>세계문화예술통합전문상담사는 다양한 문화를 통한 예술작업을(음악,미술,동작,시,원예,연극,창작공연,영화등) 매개로 내담자의 문제적인 상태를 파악하고 개인 및 집단의 여러 문제에 대한 맞춤형 심리상담의 직무를 수행한다.</t>
  </si>
  <si>
    <t>세계문화예술통합전문상담사 전문가는 다양한 문화를 통한 예술작업을(음악,미술,동작,시,원예,연극,창작공연,영화등) 매개로 내담자의 문제적인 상태를 파악하고 개인 및 집단의 여러 문제에 대한 맞춤형 심리상담의 직무를 수행한다.</t>
  </si>
  <si>
    <t>세계문화예술통합전문상담사 1급은 다양한 문화를 통한 예술작업을(음악,미술,동작,시,원예,연극,창작공연,영화등) 매개로 내담자의 문제적인 상태를 파악하고 심리상담 현장에서 예술분야의 장점을 활용하여 심리기법으로 적용하는 직무를 수행한다.</t>
  </si>
  <si>
    <t>세계문화예술통합전문상담사 2급은 다양한 문화를 통한 예술작업(음악,미술,동작,시,원예,연극,창작공연,영화등)의 활용도에 대한 적용 계획을 세우고, 단계별 개인 및 집단에 대한 상담의 직무를 수행한다.내담자의 문제적인 상태를 파악하고 개인 및 집단의 여러 문제에 대한 맞춤형 심리상담의 직무를 수행한다.</t>
  </si>
  <si>
    <t>사단법인 세계문화예술총연합회 대한민국협회</t>
  </si>
  <si>
    <t>032-543-1691</t>
  </si>
  <si>
    <t>(21034) 인천광역시 계양구 장제로875번길 11 3층 (임학동)</t>
  </si>
  <si>
    <t>2018-005034</t>
  </si>
  <si>
    <t>상담사례개념화지도사</t>
  </si>
  <si>
    <t>내담자의 문제에 관한 다양한 단서와 정보를 통해 내담자의 문제를 개념화하고 내담자의 문제에 대한 이해를 바탕으로 상담계획을 수립함으로써 사례개념화의 내용과 상담의 실제와의 관계를 이해하고 내담자가 당면한 문제에 효과적으로 개입하여 도움을 주는 활동을 한다.</t>
  </si>
  <si>
    <t>내담자의 문제에 관한 다양한 단서와 정보를 통해 내담자의 문제를 개념화하고 내담자의 문제에 대한 이해를 바탕으로 상담계획을 수립함으로써 사례개념화의 내용과 상담의 실제와의 관계를 이해하고 내담자가 당면한 문제에 효과적으로 개입하여 최고급 전문가 수준의 상담활동을 진행한다.</t>
  </si>
  <si>
    <t>내담자의 문제에 관한 다양한 단서와 정보를 통해 내담자의 문제를 개념화하고 내담자의 문제에 대한 이해를 바탕으로 상담계획을 수립함으로써 사례개념화의 내용과 상담의 실제와의 관계를 이해하고 내담자가 당면한 문제에 효과적으로 개입하여 전문가 수준의 상담활동을 진행한다.</t>
  </si>
  <si>
    <t>내담자의 문제에 관한 다양한 단서와 정보를 통해 내담자의 문제를 개념화하고 내담자의 문제에 대한 이해를 바탕으로 상담계획을 수립함으로써 사례개념화의 내용과 상담의 실제와의 관계를 이해하고 내담자가 당면한 문제에 효과적으로 개입하여 상담활동을 진행한다.</t>
  </si>
  <si>
    <t>2018-001832</t>
  </si>
  <si>
    <t>아동심리상담전문가</t>
  </si>
  <si>
    <t>아동심리상담전문가는 아동들의 발달단계에 따른 특성이해와 문제행동들을 이해하고 문제들을 파악한 후, 기본지식들을 바탕으로 상담과 심리검사를 통하여 아동의 심리정서,성격,적성 등을 활용하여 안정적인 생활을 이룰 수 있도록 상담하는 직무를 수행</t>
  </si>
  <si>
    <t>2018-004691</t>
  </si>
  <si>
    <t>진로상담전문가</t>
  </si>
  <si>
    <t>학교와 상담센터 등 교육 및 상담 관련 기관에서 ‘직업카드, 학과카드, 드림폴리, 자기이해진로카드, 토크볼’ 등 다양한 진로상담 도구를 활용하여 학생에게 진로지도 및 상담을 효과적으로 진행할 수 있는 진로상담 전문가로서 활동한다.</t>
  </si>
  <si>
    <t>초,중,고 학교 및 상담기관에서 ‘직업카드, 학과카드, 드림폴리, 자기이해진로카드, 토크볼 등’을 활용하여 학생의 진로 문제에 효과적으로 개입하여 도움을 주는 활동을 한다.</t>
  </si>
  <si>
    <t>2018-004249</t>
  </si>
  <si>
    <t>타로심리상담전문가</t>
  </si>
  <si>
    <t>타로카드를 통하여 내담자의 불안한 심리적, 정서적 문제를 스스로 해결할 있도록 이끌어주고, 타로카드를 활용하여 부정적인 심리상태를 긍정적 상태로 회복시키는 방법을 제시하여 내담자가 건겅한사회생활을 할 수 있도록 돕는다. 또한 타로카드 상담 프로그램을 개발하고 운영, 교육하는 전문가로서의 업무를 수행한다</t>
  </si>
  <si>
    <t>한국타로연구소</t>
  </si>
  <si>
    <t>010-8613-0110</t>
  </si>
  <si>
    <t>(62255) 광주광역시 광산구 첨단중앙로181번길 88-22 (월계동, 신동아아파트) 102동 602호</t>
  </si>
  <si>
    <t>2017-005524</t>
  </si>
  <si>
    <t>푸드 매체를 활용하여 창의적인 작품을 표현함으로 대상자의 정서적, 사회적으로 부적응적인 문제들을 해결하는데 도움을 주고 대상자의 심리정서를 진단하여 정신적 고통을 완화시켜주고 대상자의 호소 문제 해결을 위한 목표를 설정으로 푸드아트심리상담 프로그램 계획 및 개발하여 운영하는 업무를 수행한다.</t>
  </si>
  <si>
    <t>푸드 매체를 활용하여 창의적인 작품을 표현함으로 대상자의 정서적, 사회적으로 부적응적인 문제들을 해결하는데 도움을 주고, 대상자의 심리정서를 진단하여 정신적 고통을 완화시켜줄 수 있어야 하고 대상자별에 따른 푸드아트심리상담 프로그램을 계획 및 개발하여  대상자의 호소 문제를 최소화·해결해주는 직무를 수행한다.</t>
  </si>
  <si>
    <t>푸드 매체를 활용하여 대상자가 무의식에서 표출한 작품을 통해 심리정서를 진단하고 대상자의 호소 문제, 해결 과제를 찾아 대상자의 자아성장을 도와줄 수 있도록 대상자별 푸드아트심리 프로그램을 운영하고 대상자의 긍정적 사고, 정서이완, 행동의 변화를 위한 프로그램을 수행한다.</t>
  </si>
  <si>
    <t>밝은내일교육상담센터</t>
  </si>
  <si>
    <t>http://hotcounsel.blog.me</t>
  </si>
  <si>
    <t>070-8227-4283</t>
  </si>
  <si>
    <t>(14057) 경기도 안양시 동안구 벌말로 126 (관양동) 1701호 밝은내일교육상담센터</t>
  </si>
  <si>
    <t>2018-004587</t>
  </si>
  <si>
    <t>심리상담사는 “내담자심리상담에 대한 지식 및 활용능력으로 심리상담 분야의 (사무,교육,경영,컨설팅)의 업무를 수행하는 것을 직무내용으로 한다.</t>
  </si>
  <si>
    <t>사회에서 발생한 각종 갈등과 문제요인으로 인해 고통 받는 사람들을  대상으로 전문적인 심리상담 이론과 심리검사를 이해하고 내담자를 대상으로 개인,가족,단체의 상담을 실시할 수있으며 상담기록 및 사례분석이 가능한 직무를 수행한다.</t>
  </si>
  <si>
    <t>사단법인한국품바예술인협회</t>
  </si>
  <si>
    <t>http://cafe.daum.net/ykas</t>
  </si>
  <si>
    <t>02-470-0055</t>
  </si>
  <si>
    <t>(05251) 서울특별시 강동구 고덕로46,지층(암사동) 서울특별시 강동구 고덕로46,지층(암사동)</t>
  </si>
  <si>
    <t>2018-001784</t>
  </si>
  <si>
    <t>내담자의 분노를 조절하기 위해서 전문적 수준의 분노에 대한 이론과 지식을 갖추고 내담자의 수준과 환경을 고려하여 상담을 수행한다.</t>
  </si>
  <si>
    <t>내담자의 분노를 조절하기 위해서 기본적 수준의 분노에 대한 이론과 지식을 갖추고 내담자의 수준과 환경을 고려하여 상담을 수행한다.</t>
  </si>
  <si>
    <t>YU복지교육원</t>
  </si>
  <si>
    <t>02-466-4190</t>
  </si>
  <si>
    <t>(04969) 서울특별시 광진구 아차산로78길 43 (광장동, 동북아 스위트힐) 401호</t>
  </si>
  <si>
    <t>2018-002149</t>
  </si>
  <si>
    <t>미술상담지도사</t>
  </si>
  <si>
    <t>미술매체의 이론과 표현방법을 이해하도록 하며 전연령층이 미술매체의 표현을 통하여 사회적 부적응과 심리적 문제점을 자연스럽게 표현하도록 유도하며 심리적 문제점을 상담이론의 검증된 자료를 사용하여 진단하고 다양한 미술매체를 통한 미술적 표현을 함으로써 정서적 안정감을 주어 자존감을 향상시키고 건강한 의사소통과 건강한 사회적응을 하도록 역할을 수행한다</t>
  </si>
  <si>
    <t>1.미술매체의 이론과 다양한 미술표현방법의 기술을 습득한다.2.상담이론과 미술을 통한 상담치료의 검증된 사례를 교육한다.3.미술매체와 상담이론을 접목한 상담치료 프로그램을 개발하도록 교육한다.</t>
  </si>
  <si>
    <t>1.미술매체의 이론과 다양한 미술표현방법의 기술을 습득한다.2.상담이론과 미술을 통한 상담치료의 검증된 사례를 교육한다.</t>
  </si>
  <si>
    <t>아트앤아트</t>
  </si>
  <si>
    <t>http://crayongs@hanmail.net</t>
  </si>
  <si>
    <t>031-285-1955</t>
  </si>
  <si>
    <t>(17006) 경기도 용인시 기흥구 동백중앙로 175 (중동) 우함빌딩 601B</t>
  </si>
  <si>
    <t>2018-001828</t>
  </si>
  <si>
    <t>공공모래놀이상담사</t>
  </si>
  <si>
    <t>공공 모래놀이상담사는 학교 및 공공기관등의 상담현장에서 상담에 대한 전문지식 및 임상경험과 공공, 행정기관의 업무 절차 및 실무 능력을 겸비하고 심리적으로 어려움에 처한 내담자에게 모래놀이상담을 시행한다.</t>
  </si>
  <si>
    <t>공공 모래놀이상담전문가는 학교 및 공공기관등의 상담현장에서 상담에 대한 전문지식 및 임상경험과 공공, 행정기관의 업무 절차 및 실무 능력을 겸비하고 심리적으로 어려움에 처한 내담자에게 모래놀이상담을 시행하며, 집단상담 및 상담사업의 기획 및 진행을 책임진다.</t>
  </si>
  <si>
    <t>사단법인 맑은마음 상담센터</t>
  </si>
  <si>
    <t>041-554-0536</t>
  </si>
  <si>
    <t>(31191) 충청남도 천안시 동남구 청수로 125 (구성동) 201호(구성동, 덕윤빌딩)</t>
  </si>
  <si>
    <t>2017-005463</t>
  </si>
  <si>
    <t>타로심리상담사는 기본적으로 타로의 이해도와 타로를 이용한 심리분석 및 상담의 기본적 교육을 습득하여 클라이언트에게 타로라는 매개체를 이용하여 클라이언트의 불안전한 심리를 알아주며 상담하여 필요한 부분을 깨닫고 도움이 될수 있는 설계를 한다.</t>
  </si>
  <si>
    <t>기본적으로 타로를 이용하여 심리분석 및 상담을 진행할수 있는 자길을 갖추고 클라이언트에게 타로라는 매개체를 이용하여 클라이언트의 불안전한 심리를 알아주며 상담하여 필요한 부분을 깨닫고 도움이 될수 있는 설계및 마인드 고취를 한다.</t>
  </si>
  <si>
    <t>기본적으로 타로를 이용하여 심리분석 및 상담을 진행 할 수 있는 자질을 갖추고 클라이언트에게 타로라는 매개체를 이용하여 클라이언트의 불안전한 심리를 알아주며 상담하여 필요한 부분을 깨닫고 도움이 될 수 있는 설계 및 마인드 고취를 하는 수준의 능력과 더 나아가 2급 지도자를 양성할 수 있는 수준의 능력을 갖추어야 한다.</t>
  </si>
  <si>
    <t>미래비전여가교육협회</t>
  </si>
  <si>
    <t>031-401-3896</t>
  </si>
  <si>
    <t>(15537) 경기도 안산시 상록구 본삼로 17(본오동) 206호(이레빌딩)</t>
  </si>
  <si>
    <t>2018-004606</t>
  </si>
  <si>
    <t>보호관찰심리상담전문가</t>
  </si>
  <si>
    <t>법무부</t>
  </si>
  <si>
    <t>보호관찰심리상담에 관한 이론을 바탕으로 보호관찰 처우 프로그램, 수강명령 프로그램, 심리치료 프로그램 등을 개발, 진행, 보조하고 보호관찰 대상자에게 원활한 사회복귀와 사회적 기능 회복을 위한 심리·상담적 서비스를 제공하는 업무를 수행한다.</t>
  </si>
  <si>
    <t>보호관찰심리상담에 관한 이론을 바탕으로  보호관찰 처우 프로그램, 수강명령 프로그램, 심리치료 프로그램 등을 개발 및 진행하고 보호관찰 대상자에게 원활한 사회복귀와 사회적 기능 회복을 위한 심리·상담적 서비스를 제공하는 업무를 수행한다.</t>
  </si>
  <si>
    <t>보호관찰심리상담에 관한 이론을 바탕으로  보호관찰 처우 프로그램, 수강명령 프로그램, 심리치료 프로그램 등을 진행 및 보조하고 보호관찰 대상자에게 원활한 사회복귀와 사회적 기능 회복을 위한 심리·상담적 서비스를 제공하는 업무를 수행한다.</t>
  </si>
  <si>
    <t>사단법인 한국보호관찰학회</t>
  </si>
  <si>
    <t>(02511) 서울특별시 동대문구 한천로 272 (휘경동)</t>
  </si>
  <si>
    <t>2018-003749</t>
  </si>
  <si>
    <t>심리적 부적응을 경험하는 개인들을 개인 또는 집단으로 심리상담개인 또는 집단으로 심리평가집단의 인간관계 자문 및 심리 교육</t>
  </si>
  <si>
    <t>심리적 부적응을 겪는 개인들을 개인 또는 집단으로 심리상담개인 또는 집단으로 심리평가집단의 인간관계 자문 및 교육</t>
  </si>
  <si>
    <t>심리적 부적응을 겪는 개인들의 심리상담개인 심리평가</t>
  </si>
  <si>
    <t>사단법인한국심리건강진흥원</t>
  </si>
  <si>
    <t>http://www.kpsyhco.co.kr</t>
  </si>
  <si>
    <t>053-525-6571</t>
  </si>
  <si>
    <t>(42637) 대구 달서구 용산동 230-12 그랜드M타워 1306호 한국심리건강진흥원</t>
  </si>
  <si>
    <t>2017-005662</t>
  </si>
  <si>
    <t>금융복지상담사</t>
  </si>
  <si>
    <t>금융위원회</t>
  </si>
  <si>
    <t>금융복지상담이란 가정의 재무상태 진단을 통해 왜곡된 현금흐름 및 악성화된 재무구조를 개선하는 상담이며, 금융복지상담사는 내담자의 재무적인 문제해결을 위해 포트폴리오 조정 등의 금융기법에 머무르지 않고, 채무조정제도 및 복지서비스 등 사회적 자원을 활용하여 복지 전달 체계 역할을 한다.</t>
  </si>
  <si>
    <t>전문가 수준의 재무 및 채무상담 능력과 채무조정 능력을 통해 내담자의 재무적인 문제해결을 위한 포트폴리오 조정, 채무조정 제도를 이용한 채무상담, 복지서비스 제공 상담 등을 이행한다.</t>
  </si>
  <si>
    <t>준전문가 수준의 재무 및 채무상담 능력을 통해 내담자의 재무적인 문제해결을 위한 상담, 채무조정 제도를 이용한 채무상담, 복지서비스 연계를 위한 상담 등을 이행한다.</t>
  </si>
  <si>
    <t>한국금융복지상담사협회</t>
  </si>
  <si>
    <t>070-4640-0580</t>
  </si>
  <si>
    <t>(03371) 서울특별시 은평구 통일로 684 (녹번동) 서울혁신센터 미래청 4F001호</t>
  </si>
  <si>
    <t>2018-003102</t>
  </si>
  <si>
    <t>교정심리상담사</t>
  </si>
  <si>
    <t>교정심리상담 및 반사회 범죄에 관련된 전문적 지식을 갖추고, 교정에 관련된 정책을 제안하며 범죄예방과 치료 모형 및 구체적인 교육프로그램을 평가하고 개발하며 보급함을 그 직무로 한다.</t>
  </si>
  <si>
    <t>범죄 및 반사회 심리상담에 관련된 전문적인 지식을 갖추고, 교정에 관련된 정책을 제안하며 범죄예방과 치료 모형 및 구체적인 교육프로그램을 평가하고 개발하며 보급한다. 또한 교정심리상담사 2급을 수련을 거친 후  교육하여 양성하며 심리상담과 치료를 자문한다.</t>
  </si>
  <si>
    <t>범죄 및 반사회 심리상담에 관련된 기초적인 지식을 갖추고, 현장실무에서 상담 및 치료와 평가를 하며 교정심리상담 전문가의 역할을 보조한다.</t>
  </si>
  <si>
    <t>사단법인 한국감정코칭협회</t>
  </si>
  <si>
    <t>(12507) 경기도 양평군 옥천면 북부길 32-5 (옥천리 601-9)</t>
  </si>
  <si>
    <t>2017-004990</t>
  </si>
  <si>
    <t>타로상담사</t>
  </si>
  <si>
    <t>타로상담사란  타로카드 상담전문가로써 올바른 타로카드교육과 타로카드를 이용한 상담업무를 원활하게 수행할 수 있는 직무능력을 갖춘 자로 다양한 기관과 연계하여 타로교육을 진행하고 상담을 할 수 있습니다.</t>
  </si>
  <si>
    <t>타로상담 3급전문가로서 타로상담에 대한 이론과 실습내용을 완벽히 이해하며 잘 전달할 수 있다.- 일상생활 속 생활상담을 할 수 있다.- 자녀상담, 청소년상담 등을 할 수 있다.- 일반인, 청소년 타로 프로그램 진행을 보조 할 수 있다.</t>
  </si>
  <si>
    <t>타로상담 준전문가로서 타로상담에 대한 이론과 실습을 보조하여 지도할 수 있다.- 타로상담을 수행하며 개인교육을 보조하여 지도할 수 있다.- 지도자와 1급 타로상담사를 보조하여 지도할 수 있다.</t>
  </si>
  <si>
    <t>타로상담 전문가로서 타로상담과 일반인 지도교육을 할 수 있다.- 타로상담사 3급을 지도할 수 있다.- 타로리딩을 전문적으로 할 수 있으며 정확한 이론과 실기를 병행하며 지도할 수 있다.- 타로상담/창업/취업상담을 할 수 있다.</t>
  </si>
  <si>
    <t>한국타로교육협회</t>
  </si>
  <si>
    <t>http://blog.naver.com.sri2738 “한국타로교육협회”</t>
  </si>
  <si>
    <t>053-655-2738</t>
  </si>
  <si>
    <t>(42418) 대구광역시 남구 대명로 307-1 (대명동) 유진빌딩 5층 한국타로교육협회</t>
  </si>
  <si>
    <t>2017-004021</t>
  </si>
  <si>
    <t>문화예술상담코칭사</t>
  </si>
  <si>
    <t>문화예술의 컨텐츠를 상담 및 코칭과 융합하여 개인과 조직의 힐링과 성장을 목표로 서비스를 지원하는 전문가를 양성함으로써 상담코칭의 문화를 확산함과 동시에 문화예술분야의 성장·발전에 기여하는 일을 한다.</t>
  </si>
  <si>
    <t>한국문화예술치유학회</t>
  </si>
  <si>
    <t>02-2287-0360</t>
  </si>
  <si>
    <t>(03645) 서울특별시 서대문구 통일로37길 60(홍제동, 디지털서울문화예술대학교) 신관 401호 (홍제동, 서울문화예술대학교)</t>
  </si>
  <si>
    <t>2018-004750</t>
  </si>
  <si>
    <t>YJPS상담사</t>
  </si>
  <si>
    <t>YJPS상담사는 공간심리 상담을 통하여 내담자 자신과 타인을 이해하고 성찰함으로 내면화된 준거틀을 재구조화하여 긍정적 자아상 및 인생태도를 형성하게 하고 자율적이고 창조적인 인간이 되도록 돕는다.</t>
  </si>
  <si>
    <t>1.YJPS상담사는 내담자의 문제 상황을 파악하여 내담자가 자기 관찰 할 수 있도록 돕고 타인을 이해하여 긍정적인 인간관계를 형성하며 자율적이고 창의적인 인생태도를 지닐 수 있도록 돕는다.2.YJPS상담의 심리치유 및 행정 업무를 돕는다.</t>
  </si>
  <si>
    <t>2018-002515</t>
  </si>
  <si>
    <t>심방상담지도사</t>
  </si>
  <si>
    <t>심방상담 전문가로 심방상담사를 지도 및 양성하는 자이다. 심방상담사가 상담현장에서 심리적, 정서적으로 문제가 있는 대상에게 맞는 심방상담 원리로 정립된 이론과 방법으로 상담을 실시할 수 있도록 지도 및 감독한다.</t>
  </si>
  <si>
    <t>심방상담에서 가족, 친구 단위의 집단상담 및 개별 상담으로 능숙하게 진행할 수 있는 심방상담 전문가로서, 심방상담사를 지도 및 감독하며, 심방상담사 고급과정 양성을 위한 심방상담 전문 교육을 실시한다.</t>
  </si>
  <si>
    <t>심방상담에서 가족, 친구 단위의 집단상담 및 개별 상담으로 능숙하게 진행할 수 있는 심방상담 전문가로서, 심방상담사를 지도 및 감독하며, 심방상담사 중급과정 양성을 위한 심방상담 교육을 실시한다.</t>
  </si>
  <si>
    <t>심방상담에서 가족, 친구 단위의 집단상담 및 개별 상담으로 능숙하게 진행할 수 있는 심방상담 전문가로서, 심방상담사를 지도 및 감독하며, 심방상담사 초급과정 양성을 위한 심방상담 교육을 실시한다.</t>
  </si>
  <si>
    <t>2018-002531</t>
  </si>
  <si>
    <t>보육기초지식과 상담심리이론을 활용하여 아동에 대하여 과학적 측정도구를 활용하여 심리상태를 분석하며, 나아가 아동의 불안한 심리를 진단하고, 아동심리상담의 다양한 상담기법을 통해 긍정적인 방향으로 이끌어 주는 직무를 수행할 수 있다.</t>
  </si>
  <si>
    <t>2018-003625</t>
  </si>
  <si>
    <t>사주명리심리상담사</t>
  </si>
  <si>
    <t>사주 명리학을 바탕으로 오행과 10간 12지지의 상호작용을 이해하고 사람의 생년, 생월, 생일, 생시의 4 기둥의 8글자가 현재의 년, 월, 일, 시, 그리고 대운의 작용으로 인해 인생의 길, 흉, 화, 복에 대해 예측하여 앞으로 살아갈 길에 대해 상담을 해주어 내담자로 하여금 긍정적인 마음을 갖게 해주는 심리상담사입니다.</t>
  </si>
  <si>
    <t>사주명리 심리상담자로써 내담자의 사주를 파악하고 이에 대운과 태세,월,일, 시의 흐름을 설명하며 인생에 대한 전반적인 흐름을 이해시키고 긍정적인 마음을 갖도록 하는 심리상담사의 역할이다.</t>
  </si>
  <si>
    <t>에스티소프트랩 주식회사</t>
  </si>
  <si>
    <t>http://https://kkapower.modoo.at</t>
  </si>
  <si>
    <t>02-6013-7770</t>
  </si>
  <si>
    <t>(06614) 서울특별시 서초구 강남대로61길 10 (서초동) 센터프라자 903호</t>
  </si>
  <si>
    <t>2018-002689</t>
  </si>
  <si>
    <t>가족들의 생활속에서 발생하는 가족문제를 예방하고 가족상화간 작용에 좋은 변화를 가져올 수 있도록 대인관계의 기술과 적응력을 지도하고 건강한 가족 되도록 도움을 줄 수 있으며 가족심리상담 프로그램의 기획하고 지도 한다.</t>
  </si>
  <si>
    <t>가족들의 생활속에서 발생하는 가족문제를 예방하고 가족상화간 작용에 좋은 변화를 가져올 수 있도록 대인관계의 기술과 적응력을 지도하고 건강한 가족 되도록 도움을 줄 수 있는 있으며, 가족심리상담 프로그램의 기획을 보조 가능하다.</t>
  </si>
  <si>
    <t>2018-002008</t>
  </si>
  <si>
    <t>교정복지상담사</t>
  </si>
  <si>
    <t>형사/민사등 교정제도와 관련된 어려움에 처한 사람들의 문제점을 복지적 입장으로 해결하고, 범죄예방, 비행자와 범죄자의 재활등 교정복지와 사회재통합을 코치하는 업무를 수행한다</t>
  </si>
  <si>
    <t>2018-004857</t>
  </si>
  <si>
    <t>미술심리상담사는 아동, 성인, 노인을 대상으로  미술적인 도구를 이용하여 심리상담 관련 전문적인 상담 업무를하는 것을 직무내용으로 한다.</t>
  </si>
  <si>
    <t>아동, 성인, 노인 대상으로 - 그림, 조소, 디자인등 미술활동을 통한 상담  - 다양한 감각활동을 통한 정서안정 등을 진행한다.</t>
  </si>
  <si>
    <t>아동, 성인, 노인 대상으로 - 그림, 조소, 디자인등 미술활동을 통한 상담  - 미술심리상담사2급과정 교육 - 다양한 감각활동을 통한 정서안정 등을 진행한다.</t>
  </si>
  <si>
    <t>아트렌오감영재연구소</t>
  </si>
  <si>
    <t>http://artrenn.com</t>
  </si>
  <si>
    <t>052-275-1121</t>
  </si>
  <si>
    <t>(44694) 울산광역시 남구 삼산로 145 (달동) 3층 아트렌</t>
  </si>
  <si>
    <t>2018-004247</t>
  </si>
  <si>
    <t>어르신심리상담사</t>
  </si>
  <si>
    <t>어르신 심리상담사는 “심리적 부적응을 겪는 노인들을 개인 또는 집단으로 심리상담, 노인을 개인 또는 집단으로 심리평가, 노인집단의 인간관계 자문 및 심리교육, 노인의 심리적부적응 예방교육, 노인상담 및 노인심리에 관한 연구”의 업무를 수행하는 것을 직무내용으로 한다.</t>
  </si>
  <si>
    <t>심리적 부적응을 겪는 노인들을 개인 또는 집단으로 심리상담, 노인을 개인 또는 집단으로 심리평가, 노인집단의 인간관계 자문 및 심리교육, 노인의 심리적부적응 예방교육, 노인상담 및 노인심리에 관한 연구</t>
  </si>
  <si>
    <t>심리적 부적응을 겪는 노인들을 개인 또는 집단으로 심리상담, 노인을 개인 또는 집단으로 심리평가</t>
  </si>
  <si>
    <t>2018-000617</t>
  </si>
  <si>
    <t>MBTI심리상담사</t>
  </si>
  <si>
    <t>MBTI진단검사의 내용을 숙지하여 기업, 지자체, 방과후수업, 아동센터 등에서 진단 및 처방검사를 실시한다. 또한 MBTI를 응용한 다양한 검사를 활용하여 교육현장에서 수업 및 특강을 실시한다.</t>
  </si>
  <si>
    <t>MBTI를 활용하여 기업, 지자체, 방과후 수업 등에서 강연 및 상담을 할 수 있으며, MBTI를 응용한 다양한 검사들을 활용하거나 관련 교구를 제작하고 특강을 진행한다.</t>
  </si>
  <si>
    <t>MBTI와 관련된 주어진 결과 및 자료를 통하여 상담 및 강연을 할 수 있으며, 학교와 지자체, 방과후 수업 등에서 MBTI 도구로 수업을 진행한다.</t>
  </si>
  <si>
    <t>한국미래교육연구소</t>
  </si>
  <si>
    <t>010-5801-1178</t>
  </si>
  <si>
    <t>(48794) 부산광역시 동구 초량중로 133 (수정동) 3층</t>
  </si>
  <si>
    <t>2018-002056</t>
  </si>
  <si>
    <t>집단상담전문상담사</t>
  </si>
  <si>
    <t>자기계발과 자기성장을 도모하고자 하는 사람들에게 집단상담 전문가로써 교육 및 상담을 진행하고, 집단구성원들의 효과적인 자아성장과 행동의 변화를 촉진시키고, 집단구성원들의 삶의 질을 향상시킬 수 있도록 하며, 집단상담 준비능력과 업무를 원활하게 수행하여 집단참여 구성원들의 정서안정과 적극적인 삶을 추구할 수 있도록 함.</t>
  </si>
  <si>
    <t>⑴ 전문영역에서 집단상담의 심리적 성장 조력자 역할 및 지도자 활동⑵ 전문영역에서 구성원의 개인 혹은 집단에 대한 심리평가 및 상담활동⑶ 자격 취득 후부터 해당 전문영역에서 2급 교육과정 교육 등⑷ 집단상담 구조화, 비구조화프로그램 기법에 대한 연구⑸ 상담기관 및 유관기관에 프로그램 진행 및 전문 집단상담사 활동</t>
  </si>
  <si>
    <t>⑴ 전문영역에서 집단상담의 심리적 성장 조력자 역할⑵ 전문영역에서 집단상담에 대한 심리평가 및 상담활동⑶ 집단상담 구조화, 비구조화프로그램 기법에 대한 연구⑷ 상담기관 및 유관기관에 프로그램 진행</t>
  </si>
  <si>
    <t>한국심리상담학회</t>
  </si>
  <si>
    <t>042-822-1122</t>
  </si>
  <si>
    <t>(34168) 대전광역시 유성구 대학로 31 ( 봉명동, 한진리조트 ) 901호</t>
  </si>
  <si>
    <t>2018-002499</t>
  </si>
  <si>
    <t>푸드심리상담사</t>
  </si>
  <si>
    <t>우리에게 친숙한 음식재료를 매개로 하여 마음속에 내재되어 있는 감정과 심상을 방어 없이 표현하며 음식이 가져다주는 감각적인 즐거움과 심리적인 위로를 경험하게 함으로 써 어린 시절 소꿉놀이를 통해 다양한 사람들의 모습을 인식하고, 역할을 배우며 삶을 새롭게 조망할 수 있었던 것과 같이 감성을 열어가고, 행복을 찾아갈 수 있도록 한다.</t>
  </si>
  <si>
    <t>다양한 푸드재료를 활용한 상담기법을 통해 내담자의 심리적인 안정과 긍정적인 삶을 살아가도록 돕고 개인상담,집단상담,아동,청소년,성인에게 적용시켜 학교,지역아동센터,복지관등에서 상담사로 활동한다.</t>
  </si>
  <si>
    <t>다양한 푸드재료를 활용한 상담기법을 통해 내담자의 심리적인 안정과 긍정적인 삶을 살아가도록 돕고 개인상담,집단상담,아동,청소년,성인에게 적용시켜 학교,지역아동센터,복지관등에서 활동하며 푸드심리상담사1급 전문가를 보조한다.</t>
  </si>
  <si>
    <t>이든샘 심리상담센터</t>
  </si>
  <si>
    <t>010-8613-4360</t>
  </si>
  <si>
    <t>(21510) 인천광역시 남동구 경인로644번길 68 (간석동) 802호</t>
  </si>
  <si>
    <t>2018-002162</t>
  </si>
  <si>
    <t>상담에 대한 기초이론과 독서심리상담 이론 및 실제를 숙지하여 프로그램을 구성할 수 있고 공공 및 사설기관에서 일반인이나 직장인 대상으로 독서심리 상담에 대한 강의 및 상담을 진행.</t>
  </si>
  <si>
    <t>상담에 대한 기초이론과 독서심리상담 이론 및 실제를 숙지하여 프로그램을 구성할 수 있고 상담에 능통한 고습 수준으로 사례에 융통성 있게 대처하고 상담을 진행 및 수행.</t>
  </si>
  <si>
    <t>상담교육의 기초로 인간발달에서 일어나는 다양한 발달적 문제들을 이해할 수 있는 상담기초이론과 독서심리상담을 할 수 있는 수준.</t>
  </si>
  <si>
    <t>이움심리상담연구소</t>
  </si>
  <si>
    <t>010-5280-7785</t>
  </si>
  <si>
    <t>(04946) 서울특별시 광진구 영화사로3길 16 (중곡동) 3층</t>
  </si>
  <si>
    <t>2018-000196</t>
  </si>
  <si>
    <t>화장품상담교육전문가</t>
  </si>
  <si>
    <t>화장품의 종류 및 성분과 그에 따른 피부작용이론을 이해하고, 고객응대에 필요한 커뮤니케이션 스킬을 습득하며, 이를 바탕으로 타인에게 설명하고 상담자 교육의 직무를 수행 할 수 있다. 정확한 정보전달을 위해 정보를 수집하고 강의안을 제작하며 훈련된 강사로 활동한다.</t>
  </si>
  <si>
    <t>주식회사 다산씨엔텍</t>
  </si>
  <si>
    <t>031-8049-2018</t>
  </si>
  <si>
    <t>(10049) 경기도 김포시 양촌읍 삼도로 98 (주)다산씨엔텍</t>
  </si>
  <si>
    <t>2017-005626</t>
  </si>
  <si>
    <t>가족을 역량있는 코치로서의 역할을 수행하기 위한 효율적인 기술을 기르며 각종 상담을통해 가족의 성장을 돕고 가족과의 신뢰관계를 통해 무한한 내적 잠재력을 이끌어내어 가족의 올바른 성장을 도모하여 궁극적으로 건강한 가족관계를 형성하며 자녀와 부모의 삶의 질이 향상될 수 있도록 조력하는 역할을 담당한다.</t>
  </si>
  <si>
    <t>가족의 환경적, 정서적 관계를 위한 가족의 발달 단계를 이해하고 의사소통 및 상담기술을 습득하여 아동의 전인적 성장을 이끌고, 가족상담에 관한 이론을 숙지하여 가정교육과 연계될 수 있도록 지도하며 부모교육과 부모 상담활동을 교육·연구·지도할 수 있는지의 여부를 평가한다.</t>
  </si>
  <si>
    <t>가족과 관련된 다양한 상담현장에서 직무를 수행. 가족상담의 이론적 배경을 바탕으로 가족상담업무를 수행할 수 있는 능력을 보유하며 심리적 부적응 및 장애를 겪는 개인 및 집단에 대한 진단, 평가 및 심리상담을 통한 지도와 가족관계를 중심으로 한 상담현장에서 직무를 수행할 수 있는 전문적 지식과 기술을 갖춘 준전문가의 역할</t>
  </si>
  <si>
    <t>2017-005534</t>
  </si>
  <si>
    <t>타로심리상담사의 직무는 불안한 심리적, 정서적 문제를 가지고 있는 내담자에게 타로카드 심리상담을 통하여 심리적 갈등과 정서불안에 대한 문제를 스스로 해결 할 수 있도록 도와주며 타로카드를 활용하여 긍정적 감정을 이끌어내고 심리적 정서적 회복을 통해 내담자가 건강한 사회생활을 할 수 있도록 돕는 전문강사로서의 업무를 수행한다</t>
  </si>
  <si>
    <t>타로카드심리 상담을 통하여 불안한 심리적, 정서적 문제를 가지고 있는 내담자의 문제를 스스로 해결할 수 있도록 이끌어주고, 타로카드를 활용하여 부정적인 심리상태를 긍정적 심리상태로 회복시키는 방법을 제시 해주며 내담자가 건강한 사회생활을 할 수 있도록 돕는 타로카드심리 상담 프로그램을 개발하고 운영하는 전문강사로서의 업무를 수행한다</t>
  </si>
  <si>
    <t>타로카드심리 상담을 통하여 불안한 심리적, 정서적 문제를 가지고 있는 내담자의 문제를 스스로 해결할 수 있도록 이끌어주고, 타로카드를 활용하여 부정적인 심리상태를 긍정적 심리상태로 회복시키는 방법을 제시 해주며 내담자가 건강한 사회생활을 할 수 있도록 돕는 전문강사로서의 업무를 수행한다</t>
  </si>
  <si>
    <t>타로카드심리 상담을 통하여 불안한 심리적, 정서적 문제를 가지고 있는 내담자의 문제를 스스로 해결할 수 있도록 이끌어주며 타로카드를 활용하여 내담자가 긍정적인 정서를 가지고 건강한 사회생활을 할 수 있도록 돕는 업무를 수행한다</t>
  </si>
  <si>
    <t>아이씨더블유협동조합</t>
  </si>
  <si>
    <t>051-626-9833</t>
  </si>
  <si>
    <t>(48487) 부산광역시 남구 석포로73번나길 20 (대연동) 씨에스브이창업보육센터 4호</t>
  </si>
  <si>
    <t>2017-003896</t>
  </si>
  <si>
    <t>노화로 인하여 신체적, 정서적으로 심리적 불안이나 정서불안 등 노화로 인한 문제로 일상생활에 적응하지 못하고 도움을 필요로 하는 노인들과 가족들에게 상담 또는 면접을 통해 심리학적 방법을 활용하여 일상생활 부적응 문제를 해결하며 정신적, 심리적 상담을 통하여 마음의 안정을 찾을 수 있도록 상담과 코칭을 하는 역할을 수행한다.</t>
  </si>
  <si>
    <t>2018-002012</t>
  </si>
  <si>
    <t>이혼예방상담사</t>
  </si>
  <si>
    <t>부부 관계에 어려움을 호소하는 부부의 문제에 대한 통찰을 도와주어 부부 관계의 문제를 극복하고 상실된 부부 관계의 기능을 회복할 수 있도록 도움을  제공하여 건강한 부부 관계 유지와 부부문제에 대한 검토 및 평가를 위하여 현재 부부의 문제를 진단해 볼 수 있는 역할을 수행한다.</t>
  </si>
  <si>
    <t>(주)씨에이치문화원</t>
  </si>
  <si>
    <t>http://wch.ac.kr</t>
  </si>
  <si>
    <t>02-866-5359</t>
  </si>
  <si>
    <t>(08289) 서울 구로구 구로동 27-6 신흥빌딩 2F</t>
  </si>
  <si>
    <t>2018-004200</t>
  </si>
  <si>
    <t>상에서 접하는 음식재료를 활용하여 창의적인 작품을 만들어 가는 과정을 통하여 내재된 심리상태를 파악하고 작품 형성 과정을 통해 심리적인 안정을 찾고 스스로의 문제를 풀어나갈 수 있도록 도와주는 푸드심리상담 업무를 수행한다.</t>
  </si>
  <si>
    <t>일상에서 접하는 음식재료를 활용하여 창의적인 작품을 만들어 가는 과정을 통하여 내재된 심리상태를 파악하고 작품 형성 과정을 통해 심리적인 안정을 찾고 스스로의 문제를 풀어나갈 수 있도록 도와주는 푸드심리상담 업무를 수행하며 푸드심리상담사 양성 업무를 수행한다.</t>
  </si>
  <si>
    <t>일상에서 접하는 음식재료를 활용하여 창의적인 작품을 만들어 가는 과정을 통하여 내재된 심리상태를 파악하고 작품 형성 과정을 통해 심리적인 안정을 찾고 스스로의 문제를 풀어나갈 수 있도록 도와주는 푸드심리상담 업무를 수행한다.</t>
  </si>
  <si>
    <t>일상에서 접하는 음식재료를 활용하여 창의적인 작품을 만들어 가는 과정을 통하여 내재된 심리상태를 파악하고 작품 형성 과정을 통해 심리적인 안정을 찾고 스스로의 문제를 풀어나갈 수 있도록 도와주는 푸드심리상담 업무의 보조 역할을 수행한다.</t>
  </si>
  <si>
    <t>하티즈심리협회</t>
  </si>
  <si>
    <t>010-9055-7922</t>
  </si>
  <si>
    <t>(44709) 울산광역시 남구 화합로224번길 8 (삼산동) 401호</t>
  </si>
  <si>
    <t>2017-005525</t>
  </si>
  <si>
    <t>예술학(무용,연극,음악,미술), 상담학, 심리학 관련 전공자들이    통합예술기법( 음악, 무용, 연극)과 심리상담의 이론 및 실제를 통해 신체적, 정서적, 심리적 통찰을 가능하게 하여 대상별(아동, 청소년, 노인, 일반) 건강하고 안전한 통합을 이루도록 통합예술심리상담을 실시한다.</t>
  </si>
  <si>
    <t>유한회사 예술컴퍼니아트문</t>
  </si>
  <si>
    <t>http://art-gate.co.kr</t>
  </si>
  <si>
    <t>063-855-0423</t>
  </si>
  <si>
    <t>(54619) 전라북도 익산시 동서로 222 (남중동) 4층</t>
  </si>
  <si>
    <t>2018-002011</t>
  </si>
  <si>
    <t>가정행복상담사</t>
  </si>
  <si>
    <t>가정행복상담사는 가족 문제에 대하여 전문적 상담업무를 수행할 수 있는 실무능력을 보유한 전문가로서 가족들의 일상생활에서 발생할 수 있는 가족의 문제들을 인식, 예방하고 문제 발생시 상담 등 문제의 확산을 방지하고 해결하며, 자녀교육과 부부갈등 그리고 가정왕따와 폭력 등 가족의 문제를 수행할 수 있다.</t>
  </si>
  <si>
    <t>가족의 문제들을 인식, 예방하고 문제 발생시 상담적 개입을 통하여 기능적인 가족의 관계회복을 수행할 수 있다.</t>
  </si>
  <si>
    <t>가족들의 일상생활에서 발생할 수 있는 가족의 문제들을 인식, 예방하고 문제 발생시 상담 등 문제의 확산을 방지하고 해결하며, 자녀교육과 부부갈등, 폭력 등 가족의 문제를 수행할 수 있다.</t>
  </si>
  <si>
    <t>참사랑가족상담연구소</t>
  </si>
  <si>
    <t>http://cafe.daum.net/NLPFC</t>
  </si>
  <si>
    <t>041-530-8217</t>
  </si>
  <si>
    <t>(31463) 충청남도 아산시 배방읍 용연로 37 (용연마을휴먼시아2단지아파트) 203동102호</t>
  </si>
  <si>
    <t>2018-004581</t>
  </si>
  <si>
    <t>칼사이먼튼심리상담사</t>
  </si>
  <si>
    <t>명상이론과 상담기법을 활용하여 내담자들의 명상지도, 심리분석, 평가, 심리상담을 하여 내담자들의 긍정적인 기능을 발휘하도록 도움을 주는 것으로 하며 그 외 프로그램 기획과 개발 관리를 원활히 수행하는 것을 직무로 한다.</t>
  </si>
  <si>
    <t>명상이론과 상담기법을 활용하여 내담자들의 명상지도, 심리분석, 평가, 심리상담을 하여 내담자들의 긍정적인 기능을 발휘하도록 도움을 주고 프로그램을 기획 및 전문가 교육을 하는 1급 칼사이먼튼심리상담사로서 직무를 수행한다</t>
  </si>
  <si>
    <t>명상이론과 상담기법을 활용하여 내담자들의 명상지도, 심리분석, 평가, 심리상담을 하여 내담자들의 긍정적인 기능을 발휘하도록 도움을 주는 것으로 한다.</t>
  </si>
  <si>
    <t>2018-003653</t>
  </si>
  <si>
    <t>콜센터전문상담사</t>
  </si>
  <si>
    <t>콜센터에서 전화상담을 통해 기업의 입장에서 고객의 요구사항을 파악하고 상담하며 고객이 원하는 상품을 판매하는 업무를 통해 고객과 소통하여 부가가치를 창출하는 활동을 한다.</t>
  </si>
  <si>
    <t>휴먼마인드연구소</t>
  </si>
  <si>
    <t>02-6032-8929</t>
  </si>
  <si>
    <t>(06644) 서울특별시 서초구 반포대로30길 81 (서초동) 웅진빌딩 11층</t>
  </si>
  <si>
    <t>2018-001835</t>
  </si>
  <si>
    <t>노인심리상담전문가는 노인들이 가진 문제들을 파악하고 기본지식을 바탕으로 상담과 심리 검사를 통하여 노인의 심리, 성격, 적성 등을 활용하여 안정적인 생활이 영위하도록 상담하며 돕는다.</t>
  </si>
  <si>
    <t>2018-004176</t>
  </si>
  <si>
    <t>자기대면상담사</t>
  </si>
  <si>
    <t>상담학 대한 전문지식을 바탕으로 상담센터, 복지시설 등 관련기관에서 심리적인 문제를 겪는 대상자에게 상담을 통해 자아를 바르게 판단할 수 있게 하여 문제를 해소하고 마음의 안정을 주는데 도움을 주는 역할을 수행한다.</t>
  </si>
  <si>
    <t>상담에 대한 전문지식을 토대로 상담센터, 복지시설, 종교시설 등 관련 단체 및 기관에서 심리적 문제를 겪는 대상자를 상대로 상담을 통해 자신의 문제점을 파악할 수 있게 도움을 주며 이를 통해 대상자에게 마음의 안정을 주는 역할을 수행한다. 또한 자기대면상담과 관련된 연구 및 프로그램을 개발하는 역할을 수행한다.</t>
  </si>
  <si>
    <t>상담에 대한 전문지식을 토대로 상담센터, 복지시설, 종교시설 등 관련 단체 및 기관에서 심리적 문제를 겪는 대상자를 상대로 상담을 통해 자신의 문제점을 파악할 수 있게 도움을 주며 이를 통해 대상자에게 마음의 안정을 주는 역할을 수행한다.</t>
  </si>
  <si>
    <t>상담에 대한 전문지식을 토대로 상담센터, 복지시설, 종교시설 등 관련 단체 및 기관에서 강사급 및 1급을 보조하며 강사급의 지도아래 상담을 진행하는 역할을 수행한다.</t>
  </si>
  <si>
    <t>한국상담교육학회</t>
  </si>
  <si>
    <t>(13306) 경기도 성남시 수정구 성남대로1314번길 5 (태평동) 2층201호</t>
  </si>
  <si>
    <t>2018-004971</t>
  </si>
  <si>
    <t>장애인권교육상담전문가</t>
  </si>
  <si>
    <t>장애인의 삶의 특성을 이해하고 영유아교육기관과 초.중.고 각급 학교의 학생들과 장애와 관련된 교육이 필요한 기관의 직원들을 대상으로 장애인의 인간적 존엄성에 대해 일깨우고 장애인 당사자와 가족의 역량강화를 위한 교육을 수행한다.</t>
  </si>
  <si>
    <t>한국영유아발달연구소</t>
  </si>
  <si>
    <t>010-9282-3884</t>
  </si>
  <si>
    <t>(00000) 경기 고양시 일산동구 풍동 숲속마을로 36 (풍동, 701-1)</t>
  </si>
  <si>
    <t>2018-003311</t>
  </si>
  <si>
    <t>색채심리의 대한 전반적인 이론, 색채심리진단, 색채심리매체, 색채심리상담 기법 등에 관한 전문지식을 갖추고 색채심리를 활용하여 다양한 교육프로그램 및 전문상담을 수행할 수 있다.</t>
  </si>
  <si>
    <t>색채심리에 대한 체계적 이론을 바탕으로 내담자의 정서와 심리를 이해하고 상담을 수행할 수 있다.</t>
  </si>
  <si>
    <t>한국평생교육문화협회</t>
  </si>
  <si>
    <t>062-269-6098</t>
  </si>
  <si>
    <t>(61192) 광주광역시 북구 동문대로 111 (우산동) 이상빌딩 8층</t>
  </si>
  <si>
    <t>2018-002530</t>
  </si>
  <si>
    <t>미술심리 상담의 기본적인 이론과 지식, 다양한 심리상담기법들을 직접 활용할 수 있는 능력을 배양하여 전문적 지식과 상담능력을 갖추고, 심리진단에 대한 분석평가, 미술심리 상담과 관련한 교육 프로그램 등을 계획하며, 교육 현장에서 심리 상담을 수행하며 개개인의 개성과 창의력을 신장시켜 바람직한 인격을 만들 수 있도록 하는 직무를 수행할 수 있다.</t>
  </si>
  <si>
    <t>2018-004875</t>
  </si>
  <si>
    <t>원예심리상담자격증은 “원예에 대한 지식 및 활용능력으로 원예심리분야의 (프로그램 개발, 원예심리 상담, 교육강사)의 업무를 수행하는 것을 직무내용으로 한다.</t>
  </si>
  <si>
    <t>1. 원예심리상담프로그램 실시 및 개발2. 고급수준의 원예심리상담 업무지도</t>
  </si>
  <si>
    <t>1. 사회복지시설, 보호센터등에서 원예심리 상담관련 강사활동2. 원예심리상담 사례연구지도</t>
  </si>
  <si>
    <t>2018-003633</t>
  </si>
  <si>
    <t>임상목회상담사</t>
  </si>
  <si>
    <t>국제화시대의 다양한 인종 속에 살아가는 시민들의 심리적 고충에 대한 연구 및 기술적 상담기술을 습득하고 다양한 문화혼재 속에서 발생하는 아동 청소년 및 성인의 심리문제를 전문가수준으로 상담하며, 임상목회상담관련 직무를 수행한다.</t>
  </si>
  <si>
    <t>임상목회상담사는 임상목회상담 전문가적 능력을 가지고 국제화시대의 다양한 인종 속에 살아가는 시민들의 심리적 고충에 대한 연구 및 임상목회상담지도를 담당한다.</t>
  </si>
  <si>
    <t>국제화시대의 다양한 인종 속에 살아가는 시민들의 심리적 고충에 대한 연구 및 기술적 지도를 담당한다.세계의 다양한 문화 유입으로 인한 시민 정서적 문제와 임상목회상담 직무를 수행한다.</t>
  </si>
  <si>
    <t>사단법인국제민간자격전문협회</t>
  </si>
  <si>
    <t>http://iaqa.hompee.net/</t>
  </si>
  <si>
    <t>062-431-7271</t>
  </si>
  <si>
    <t>(58523) 전라남도 무안군 무안읍 동문안길 4 (부강건설) 1층 국제민간자격전문협회</t>
  </si>
  <si>
    <t>2017-003895</t>
  </si>
  <si>
    <t>표현예술심리상담사</t>
  </si>
  <si>
    <t>표현예술심리상담의 전문적인 능력을 갖추어 개인 및 집단이 호소하는 심리적인 문제 및 장애를 감소 및 변화시킨다. 이를 통해 사회적응 및 자아 실현을 도와 건강한 자아로 성장할 수 있도록 한다. -각 지역 기관및 복지센터, 학교, WEE센터 등 다양한 현장에서의 표현예술심리상담 프로그램 진행 및 보조진행-개인 상담 및 가족상담</t>
  </si>
  <si>
    <t>-표현예술심리상담의 최고 전문가로서 하위급(1급, 2급, 3급)표현예술심리상담사를 교육하고 슈퍼비젼한다. -개인 및 집단이 겪고 있는 심리문제 및 장애에 대한 표현예술심리상담 활동을 한다. -개인 및 집단의 사회적응 및 자아 실현을 돕는다. -표현술심리상담에 대한 연구활동을 하고 기관설립 및 운영할 수 있다.</t>
  </si>
  <si>
    <t>-1급이상의 표현예술심리상담사가 진행하는 상담과정에 보조진행자로서 교육과정을 조력하고 협동수행하거나 일반상담프로그램의 주상담사로 활동 한다. -상담과정 기록, 관리 행정업무</t>
  </si>
  <si>
    <t>힐링트리통합예술치유연구소</t>
  </si>
  <si>
    <t>http://www.healingtreelab.com</t>
  </si>
  <si>
    <t>010-9367-3397</t>
  </si>
  <si>
    <t>(10073) 경기도 김포시 김포한강11로 276 (운양동, 김포 한강신도시 반도유보라 2차) 711동 2302호</t>
  </si>
  <si>
    <t>2018-003317</t>
  </si>
  <si>
    <t>심리상담을 통해 아이들이 겪고 있는 갈등 및 문제를 파악하여 해결을 돕고, 아이들이 건전한 사고방식을 갖고 올바르게 생활할 수 있도록 지도하고 상담하는 아동심리상담 전문가</t>
  </si>
  <si>
    <t>전문가 수준의 아동심리상담 지식을 바탕으로 아이들이 겪고 있는 갈등 및 문제를 파악하여 다양하고 효과적인 아동심리상담 프로그램을 활용하여 아이들이 건전한 사고방식을 갖고 올바르게 생활할 수 있도록 지도하고 상담하는 아동심리상담 전문가</t>
  </si>
  <si>
    <t>준전문가 수준의 아동심리상담 지식을 바탕으로 아이들이 건전한 사고방식을 갖고 올바르게 생활할 수 있도록 지도하고 상담하는 아동심리상담 전문가</t>
  </si>
  <si>
    <t>2017-003889</t>
  </si>
  <si>
    <t>트라우마심리상담사</t>
  </si>
  <si>
    <t>상담, 교육, 복지 관련 분야에서 아동, 청소년, 성인의 심리적 외상과 잠재된 상처로 인해 현실적 어려움을 겪고 있는 내담자에게 전문적인 트라우마 상담기법을 적용해 내담자의 심리적 회복과 보다 기능적이고 건강한 일상생활을 위한 전문적 심리상담사로서의 역할 수행</t>
  </si>
  <si>
    <t>서울사진치료연구소</t>
  </si>
  <si>
    <t>http://www.photo-therapy.kr</t>
  </si>
  <si>
    <t>031-889-2755</t>
  </si>
  <si>
    <t>(16889) 경기도 용인시 수지구 죽전로 152-1(죽전동) 단대프라자 1차, 7층</t>
  </si>
  <si>
    <t>2018-003739</t>
  </si>
  <si>
    <t>다문화심리상담사는 문화차이로 인한 심리적갈등과 문제를 도움주기 위하여 상담에 대한전문적인 지식을 습득하고 다문화 대상자에게 상담 프로그램등을 활용하여 문제해결을 돕고 지원하며 내면을 심층적으로 탐색하여 그 결과를 분석하고 분석 결과를 토대로 개인상담, 집단상담, 위기상담, 자기성장프로그램 등 다양한 방식으로 앞으로의 바람직한 방향을 제시하고 수행하는 직무.</t>
  </si>
  <si>
    <t>다문화심리상담사는 문화차이로 인한 심리적갈등과 문제를 도움주기 위하여 상담에 대한전문적인 지식을 습득하고 다문화 대상자에게 상담 프로그램등을 활용하여 문제해결을 돕고 지원하며 내면을 심층적으로 탐색하여 그 결과를 분석하고 분석 결과를 토대로 개인상담, 집단상담, 위기상담, 자기성장프로그램 등 다양한 방식으로 앞으로의 바람직한 방향을 제시하고 수행하는 직무</t>
  </si>
  <si>
    <t>마음의샘연구소</t>
  </si>
  <si>
    <t>http://http://cafe.naver.com/maum508</t>
  </si>
  <si>
    <t>032-324-7800</t>
  </si>
  <si>
    <t>(14534) 경기도 부천시 길주로 307 (중동) 508호( 로얄프라자)</t>
  </si>
  <si>
    <t>2017-005475</t>
  </si>
  <si>
    <t>타로카드가 지닌 속성을 이해하고, 심리적, 정신적 문제를 가지고 있는 내담자에게 타로카드를 통하여 종합적으로 진단하며 심리학적 방법을 활용하여 도와주는 업무를 한다.</t>
  </si>
  <si>
    <t>2018-004583</t>
  </si>
  <si>
    <t>이은주감정조절상담사</t>
  </si>
  <si>
    <t>이은주 감정조절 상담사 자격증은 “감정조절능력에 대한 지식 및 활용능력으로 감정조절능력 향상 분야의 (사무·교육·경영·컨설팅·강의 등)의 업무를 수행하는 것을 직무내용으로 한다.</t>
  </si>
  <si>
    <t>국민의 정신건강과 행복한 삶을 위해 감정조절진단 및 분석, 감정조절검사, 감정조절훈련, 감정조절재활, 감정조절 심리치료와 심리상담, 그리고 감정교육 등의 업무를 전문적으로 수행하는 직무</t>
  </si>
  <si>
    <t>국민의 정신건강과 행복한 삶을 위해 감정조절진단 및 분석, 감정조절검사, 감정조절훈련, 감정조절재활, 감정조절 심리치료와 심리상담, 그리고 감정교육 등의 업무를 주로 수행하며, 감정조절상담사 1급의 업무를 보조하는 직무</t>
  </si>
  <si>
    <t>구성커뮤니케이션즈(구성심리상담센터)</t>
  </si>
  <si>
    <t>http://www.gusung.co.kr</t>
  </si>
  <si>
    <t>032-205-8598</t>
  </si>
  <si>
    <t>(14544) 경기도 부천시 소향로13번길 14-16 (상동) 대맥프라자 403호</t>
  </si>
  <si>
    <t>2017-005459</t>
  </si>
  <si>
    <t>아동미술심리상담사</t>
  </si>
  <si>
    <t>아동미술심리상담사는 아동을 대상으로 아동의 정서적, 심리적 불안이나 문제를 미술로 표현하게 하여 정서적, 심리적 안정감과 일상생활에 잘 적응할 수 있도록 미술매체와 상담기법을 활용하여 아동 그림에 대한 전반적인 이해와 평가를 할 수 있다.</t>
  </si>
  <si>
    <t>주식회사 바른</t>
  </si>
  <si>
    <t>http://gsbarun.co.kr</t>
  </si>
  <si>
    <t>053-801-9937</t>
  </si>
  <si>
    <t>(38604) 경상북도 경산시 백자로 56 (사동) 2층, 바른평생교육원</t>
  </si>
  <si>
    <t>2018-004189</t>
  </si>
  <si>
    <t>심리분석상담사</t>
  </si>
  <si>
    <t>심리장애를 가진 내담자에게 문제행동 및 심리분석지도와 상담을 통하여 학습자로 하여금 심리분석 및 상담 지도를 주도하여 종합적으로 학습자에게 심리분석을 수행할 수 있는 전문가로서의 역할을 할 수 있다.</t>
  </si>
  <si>
    <t>심리장애를 가진 내담자의 문제행동 분석 및 지도, 상담을 통하여 근본적인 원인을 파악하고 이를 해결할 수 있도록 분석결과를 상담에 적용시켜 활용함으로써 내담자가 자신의 정체성을 회복하고 건강한 삶을 살 수 있도록 종합적으로 수행할 수 있는 최고의 전문가 역할.</t>
  </si>
  <si>
    <t>심리분석의 기초이해를 바탕으로 내담자를 대상으로 심리분석학을 통하여 심리장애를 가진 내담자에게 문제행동 및 심리분석 지도하는 과정을 보조하며, 내담자로 하여금 심리분석 및 상담을 통해 건강한 삶을 살 수 있도록 안내하는 보조자 역할.</t>
  </si>
  <si>
    <t>2018-003086</t>
  </si>
  <si>
    <t>미술심리상담지도사는 아이들 또는 어른의 문제행동지도 및 전인 발달을 지원하는 역할을 하는 담당자로 미술활동을 통해 감정이나 내면 세계를 표현하고 기분의 이완과 감정적 스트레스·완화시켜주는 역할을 수행한다.</t>
  </si>
  <si>
    <t>(주)한국자격평가원</t>
  </si>
  <si>
    <t>http://www.klicense.net/</t>
  </si>
  <si>
    <t>010-7374-0622</t>
  </si>
  <si>
    <t>(01084) 서울특별시 강북구 인수봉로 222-1 (수유동) 경원빌딩302</t>
  </si>
  <si>
    <t>2018-001857</t>
  </si>
  <si>
    <t>상담기관 등에서 상담을 통해 내담자에게 장애가 되는 정서·행동적 문제를 파악하고, 음악을 활용하여 정서·행동의 안정 및 조절에 도움을 주는 역할을 수행한다.</t>
  </si>
  <si>
    <t>상담이론과 음악이론을 바탕으로 상담기관 등에서 정서적, 행동적 문제를 겪는 대상자의 심리적 문제점을 파악하고, 음악을 활용하여 문제를 해결할 수 있도록 도움을 주는 직무를 수행한다.</t>
  </si>
  <si>
    <t>상담이론과 음악이론을 바탕으로 상담기관 등에서 음악심리상담사 1급의 지도 아래 정서적, 행동적 문제를 겪는 대상자의 심리적 문제점을 파악하고, 음악을 활용하여 문제를 해결할 수 있도록 도움을 주는 직무를 수행한다.</t>
  </si>
  <si>
    <t>2018-002232</t>
  </si>
  <si>
    <t>신앙상담지도사</t>
  </si>
  <si>
    <t>신앙상담 관련 분야를 전공하였거나, 그와 동등한 자격을 갖춘 신앙상담전문가로서 상담현장에서 심리적, 정서적으로 문제가 있는 대상에게 맞는 성경적인 기독교 신앙을 기반으로 하는 신앙상담 원리와 이론으로 정립된 상담을 실시 및 지도한다.</t>
  </si>
  <si>
    <t>상담현장에서 실시되는 모든 종류의 신앙상담을 진행하며, 각급 신앙상담지도사의 상담에 대하여 지도나 감독 등의 방법으로 도움을 준다. 각종 상담 의뢰자에게 맞는 신앙상담 방법을 개발하며, 신앙상담사 및 신앙상담지도사들의 직무 및 보수교육과 신앙상담지도사 강사 양성을 위한 교육을 진행한다.</t>
  </si>
  <si>
    <t>상담현장에서 실시되는 각종 신앙상담에서 별도의 지도나 감독 없이 문제 의뢰자를 대상으로 개별상담, 집단상담, 부모상담 등을 신앙상담으로 실시할 수 있으며, 대상에게 맞는 신앙상담 방법을 개발하며, 신앙상담사 및 신앙상담지도사들의 직무 및 보수교육 진행하며, 하위 등급 신앙상담지도사를 지도한다.</t>
  </si>
  <si>
    <t>상담현장에서 실시되는 제반 신앙상담에서 수퍼바이져의 사전 지도 없이 독자적인 판단에 따라, 심리？정서？행동 등의 문제 의뢰자에게 개별상담, 집단상담, 부모상담 등을 전문적인 신앙상담으로 실시할 수 있으며, 대상에게 맞는 신앙상담 방법을 개발한다.</t>
  </si>
  <si>
    <t>2018-002528</t>
  </si>
  <si>
    <t>음악을 통한 정서적 성장을 위해 내담자의 심리평가를 통한, 힐링 음악 연주를 들려주는 역할을 하며 안정감과 신뢰감을 도모하는 역할을 한며. 또한 연주기술을 습득하는 기술을 터득 하게 함으로서 내담자의 새로운 음악교육을 통해 즐거운 삶과 정상인으로서의 역할을 할 수 있도록 도움을 준다.</t>
  </si>
  <si>
    <t>사회복지기관 및 상담기관 등에서 내담자의 심리상담 평가서 및 보고서를 작성 하는 일을 하며, 음악상담소를 운영함으로서 내담자의 음악을 통한 안정에 도움을 준다.</t>
  </si>
  <si>
    <t>음악과 연주를 통한 습득 기술을 터득하게 함으로서 즐거운 삶과 정상인으로서의 도움을 줄 수있는 역할을 한다.</t>
  </si>
  <si>
    <t>(사)한국경음악협회</t>
  </si>
  <si>
    <t>http://www.korealightmusic.or.kr</t>
  </si>
  <si>
    <t>031-774-0190</t>
  </si>
  <si>
    <t>(12523) 경기도 양평군 용문면 용문시장6길 22-5 경기도 양평군 용문면 시장6길 22-5</t>
  </si>
  <si>
    <t>2017-005277</t>
  </si>
  <si>
    <t>반려동물매개심리상담사</t>
  </si>
  <si>
    <t>반려동물매개심리상담사는 감정이 있고 따뜻한 체온이 있는 동물과의 상호작용을 통하여 신체적, 정신적, 사회적, 심리적으로 어려움을 겪는 사람들에게  마음적으로 안정감을 향상시켜주고 도움을 주는 서비스를 제공하는 직무이다.</t>
  </si>
  <si>
    <t>한국반려동물병원 코디네이터협회</t>
  </si>
  <si>
    <t>02-332-2221</t>
  </si>
  <si>
    <t>(03972) 서울특별시 마포구 월드컵북로 128 (성산동) 3층 304호 (한국반려동물병원 코디네이터협회)</t>
  </si>
  <si>
    <t>2018-004219</t>
  </si>
  <si>
    <t>문학심리상담의 목표 설정과 활동 구성, 문학매체 선정, 문학심리상담 프로그램의 개발, 내담자의 심리·정서적 안정을 돕는 문학심리상담 등의 업무를 수행한다.</t>
  </si>
  <si>
    <t>2018-004213</t>
  </si>
  <si>
    <t>심리상담에 대한 이론적 지식과 상담의 실제에 대한 실무적 능력을 갖추고 심리상담 분야에서 유형별 상담, 심리검사, 프로그램 활용 상담지도, 관리운영 책임자 등의 업무를 수행하는 것을 직무내용으로 한다.</t>
  </si>
  <si>
    <t>심리상담 과정을 관리운영 하는 책임자 업무, 검사측정도구 및 기법을 활용한 심층심리평가 업무, 내담자 유형에 적합한 프로그램 설계 및 운영 업무, 2급 심리상담사의 직무지도 업무 등을 수행</t>
  </si>
  <si>
    <t>내담자를 대상으로 개인상담 및 집단상담 수행, 유형별(중독문제, 청소년문제, 성문제, 진로문제 등) 문제점을 파악하고 도움을 주는 상담업무, 심리검사 측정 도구를 선정 활용하는 심리검사 업무, 프로그램 활용하는 상담지도 업무 등을 수행</t>
  </si>
  <si>
    <t>(사)한국인성문화원</t>
  </si>
  <si>
    <t>http://www.insung.re.kr</t>
  </si>
  <si>
    <t>02-2233-3224</t>
  </si>
  <si>
    <t>(00000) 서울 서초구 양재2동 삼호물산B빌딩 1902호</t>
  </si>
  <si>
    <t>2018-002520</t>
  </si>
  <si>
    <t>인지행동발달심리상담사</t>
  </si>
  <si>
    <t>지남력, 집중력, 기억력, 판단력, 언어능력, 시공간 구별능력, 계산능력 등의 인지기능을 유지하거나 향상시키기 위한 프로그램을 개발하고 심리 상담을 할 수 있는 것을 직무로 한다.</t>
  </si>
  <si>
    <t>2018-005542</t>
  </si>
  <si>
    <t>가족상담사는 가족 내에서 일어나는 각종 갈등과 어려움에 대해 체계적인 상담을 통해 가족과의 신뢰를 회복하고 부모와 자녀의 삶의 질 향상과 정상적인 가족기능을 유지할 수 있도록 돕는 역할을 직무내용으로 한다.</t>
  </si>
  <si>
    <t>2018-004147</t>
  </si>
  <si>
    <t>아들러심리상담전문가</t>
  </si>
  <si>
    <t>1. 아들러심리학적 개인상담 및 가족상담 진행 2. 아들러심리학적 심리상담 및 부부상담 진행     3. 아들러심리학적 집단상담 및 상담사례 지도 4. 아들러심리학적 프로그램 개발</t>
  </si>
  <si>
    <t>1. 아들러심리학적 개인상담 2. 아들러심리학적 가족상담 3. 열등감 극복과 심리상담</t>
  </si>
  <si>
    <t>1. 아들러심리학적 가족상담 2. 아들러심리학적 부부상담 3. 2급 상담사례 지도</t>
  </si>
  <si>
    <t>1. 개인심리상담 프로그램 개발 2. 집단심리상담 프로그램 개발 3. 가족심리상담 프로그램 개발</t>
  </si>
  <si>
    <t>2018-004214</t>
  </si>
  <si>
    <t>아동심리상담에 대한 이론적 지식과 아동상담 기법 및 과정운영 실제에 대한 활용능력을 갖추고 아동상담 분야에서 상담, 심리검사, 프로그램지도, 운영관리 등의 업무를 수행하는 것을 직무내용으로 한다.</t>
  </si>
  <si>
    <t>아동심리상담 전 과정을 모니터링하고 운영 관리하는 책임자 업무, 검사측정도구 및 기법을 활용한 심층심리평가 업무, 2급 아동심리상담사의 직무 지도 업무 등을 수행</t>
  </si>
  <si>
    <t>아동내담자의 인지·정서·행동상의 문제점을 파악하고 일상생활에 도움을 주는 상담 업무, 심리검사 측정도구를 선정하고 이를 상담과정에 활용하는 아동심리검사 업무, 상담 프로그램(놀이, 미술, 음악, 교구) 활용하는 프로그램지도 업무 등을 수행</t>
  </si>
  <si>
    <t>2018-005176</t>
  </si>
  <si>
    <t>브레스워크트라우마상담전문가</t>
  </si>
  <si>
    <t>심리적 피해와 스트레스로인한 무의식의 상처와 깊은 갈등을 브레스워크상담기법을 통해서 내담자의 트라우마를 회복하게 도와주고 일상적인 생활을 원활하게 할 수 있도록 돕는 상담전문가로서 각 전문상담기관에서 브레스워크트라우마상담전문가로 활동할 수 있음.</t>
  </si>
  <si>
    <t>-전문상담기관에서 브레스워크를 통하여 내담자의 경험으로 인한   잠재적인 무의식의 상처와 갈등, 스트레스 등을 상담할 수 있도록 하고, 일상생활에서 문제점을 진단 및 파악하여 해결할 수 있도록 브레스워크트라우마 상담전문가로서 활동하며, 1급, 2급을 수련지도 및 양성을 할 수 있다.</t>
  </si>
  <si>
    <t>- 전문 상담기관에서 심리이론을 바탕으로 수련감독급과 1급을   보좌하며, 수련 감독급의 지도아래 트라우마를 겪고 있는   내담자를 브레스워크 방법으로 상담한다.</t>
  </si>
  <si>
    <t>2017-005540</t>
  </si>
  <si>
    <t>원예-자연매체를 활용하여 대상자의 정서적, 사회적, 신체적 고통을 완화시켜주고 정신적 회복과 재활을 돕는 상담의 한분야로 대상자에게 식물재배 및 자연 조형물 표현 활동을 통한 힐링, 대상자의 호소문제에 따른 목표를 설정하여 원예심리상담 프로그램을 운영하여 긍정적 사고의 변화 및 행동변화를 도와주는 업무를 수행한다.</t>
  </si>
  <si>
    <t>대상자의 정서적, 사회적으로 부적응적인 문제들을 해결하는데 도움을 주고자 하는 상담의 한 분야로써 원예ㆍ자연매체를 활용하여 대상자별 목표설정에 따른 원예심리상담 프로그램을 연구 및 계발을 할 수 있는 능력, 대상자의 호소 문제에 따른 상담, 원예심리상담사 양성 교육, 상담센터 총괄 업무를 수행한다.</t>
  </si>
  <si>
    <t>대상자의 정서적, 사회적으로 부적응적인 문제들을 해결하는데 도움을 주고자 하는 상담의 한 분야로써 원예매체를 활용하여 프로그램을 목표설정에 따라 진행할 수 있어야 하며 식물의 생장과 재배 및 특성에 관한 원예학적 지식을 바탕으로 대상자의 긍정적 사고, 정서이완, 행동의 변화를 도와주는 상담프로그램을 수행한다.</t>
  </si>
  <si>
    <t>2017-004982</t>
  </si>
  <si>
    <t>미술심리상담의 기본적인 이론 및 지식, 다양한 미술심리상담기법들을 직접 활용할 수 있는 능력을 배양하여 전문적 지식과 실제적 상담능력을 적용할 수 있으며 심리진단에 대한 분석평가, 미술심리상담 관련하여 교육프로그램 등을 계획할 수 있는직무를 수행할수있다.</t>
  </si>
  <si>
    <t>미술심리상담의 기초적 지식을 바탕으로 상담이론과 상담방법들을 통해 내담자의 심리적 문제를 이해하고 실제상담기법들을 활용해 내담자에 맞는 심리상담 목표 및 심리진단할수있는 직무를 수행하게된다.</t>
  </si>
  <si>
    <t>2018-004794</t>
  </si>
  <si>
    <t>인지행동심리상담사</t>
  </si>
  <si>
    <t>인지행동심리상담에 대한 이론과 실제 프로그램에 대해 이해하고 클라이언트를 대상으로 인지력, 집중력, 기억지속력, 판단력, 언어능력, 공간지각능력, 계산능력 등의 인지에 관련한 문제해결에 도움을 주고 이에 대한 지식을 갖춘 전문가의 역할을 수행한다.</t>
  </si>
  <si>
    <t>대구아동청소년심리발달센터(대구가족미술치료연구소)</t>
  </si>
  <si>
    <t>053-264-3845</t>
  </si>
  <si>
    <t>(42037) 대구광역시 수성구 화랑로 122 (만촌동) 2층 대구아동청소년심리발달센터</t>
  </si>
  <si>
    <t>2018-003742</t>
  </si>
  <si>
    <t>아름다운교육연구소</t>
  </si>
  <si>
    <t>031-941-1130</t>
  </si>
  <si>
    <t>(10894) 경기도 파주시 금바위로 47 와동동, 가람마을8단지 동문굿모닝힐810-1303</t>
  </si>
  <si>
    <t>2018-004780</t>
  </si>
  <si>
    <t>이혼의 위기에 놓여있는 가정이나 재혼을 준비하는 가족을 대상으로 주요문제를 상담하고 사전에 점검 할 수 있는 기회를 제공하며 이혼을 방지하는 역할을 수행한다.</t>
  </si>
  <si>
    <t>2018-002043</t>
  </si>
  <si>
    <t>아동심리상담에 대한 이해와 전문 지식을 바탕으로 아동행동을 관찰하고 과학적 방법으로 측정한 결과를 바탕으로 아동의 인지, 언어, 정서, 심리적으로 올바른 성장을 촉진할 수 있도록 아동 및 부모를 대상으로 아동심리발달과 관련한 상담업무를 수행함.</t>
  </si>
  <si>
    <t>정서발달장애를 가진 아동은 물론 일반 아동의 올바른 성장과 발달 촉진을 위해 인지적, 정서적, 행동적 문제점을 과학적 측정과 심리진단평가 결과를 바탕으로 아동의 발달과 성장을 촉진하기 위한 종합적 심리상담업무를 수행함.</t>
  </si>
  <si>
    <t>아동의 정상적인 성장발달에 대한 현저한 문제점이 나타나거나 문제점에 대한 의심 증상 또는 우려성이 있다고 판단되는 아동을 대상으로 아동발달심리상담 프로그램을 수행하는 직무를 담당함.</t>
  </si>
  <si>
    <t>아동의 정상적인 정서발달과 인지, 언어, 사회성 등의 발달을 위하여 아동발달 특성과 양육태도 및 주변환경과의 상호작용을 통한 사회화 과정을 잘 이해하고 아동심리발달 프로그램을 수행하는 직무를 담당함.</t>
  </si>
  <si>
    <t>한국문화교육능력개발원</t>
  </si>
  <si>
    <t>http://cafe.daum.net/ysea0016</t>
  </si>
  <si>
    <t>070-7757-0026</t>
  </si>
  <si>
    <t>(50618) 경상남도 양산시 북안남5길 30 (북부동) 세종빌딩 3층 306호</t>
  </si>
  <si>
    <t>2018-004828</t>
  </si>
  <si>
    <t>미술을 통한 그림분석 및 누리에 분석하여 내담자의 심리를 분석하고 그림해석을 통한 심리상담과 문제 해결을 위한 코칭기법등을 활용하여 내담자의 심리적 안정과 건강한 사회생활을 위한 목표설정과 방향지시의 직무를 수행 할 수 있다.</t>
  </si>
  <si>
    <t>2018-004988</t>
  </si>
  <si>
    <t>육체적, 정신적, 심리적으로 불안감을 느끼는 어르신을 대상으로 웰다잉 심리상담으로, 행복한 노년의 삶을 누리도록. 노인대학과 사회교육기관을 이용하시는 어르신을 대상으로 행복한 노년의 삶을 안내하는 지도업무를 수행한다.</t>
  </si>
  <si>
    <t>육체적, 정신적, 심리적으로 불안감을 느끼는 어르신을 대상으로 웰다잉 심리상담으로 행복한 노년의 삶을 누리도록. 노인대학과 사회교육기관을 이용하시는 어르신을 대상으로 행복한 노년의 삶을 안내하고 강사를 양성하는 최고급 전문가로서 직무를 담당한다.</t>
  </si>
  <si>
    <t>육체적, 정신적, 심리적으로 불안감을 느끼는 어르신을 대상으로 웰다잉 심리상담으로, 행복한 노년의 삶을. 노인대학과 사회교육기관을 이용하시는 어르신을 대상으로 행복한 노년의 삶을 안내하는 1급 전문가로서 직무를 담당한다.</t>
  </si>
  <si>
    <t>한국치매예방연구소</t>
  </si>
  <si>
    <t>055-855-4622</t>
  </si>
  <si>
    <t>(52527) 경상남도 사천시 사천읍 항공로 59-13 한국치매예방연구소</t>
  </si>
  <si>
    <t>2018-004773</t>
  </si>
  <si>
    <t>미술심리 상담을 통하여 개인 및 가족 구성원의 문제를 확인하고 이를 바탕으로 개인 및 가족들 대상으로 미술 심리상담을 제공하고, 또한 학교현장 및 다양한 교육 상담현장에서 개인 및 집단 미술심리상담 서비스를 제공하는 직무를 수행함</t>
  </si>
  <si>
    <t>2018-004827</t>
  </si>
  <si>
    <t>아동성장기에 필요한 실질적 경험과 이론을 터득하고 아동심리에 필요한 다양한 매체를 활용 하여 아동의 불안한 심리상태를 완화시키고 단계별로 내담자를 상담의 직무를 수행할 수 있다.</t>
  </si>
  <si>
    <t>2018-004260</t>
  </si>
  <si>
    <t>음악의 청각적 도구를 통한 심리상담으로 신체적, 심리적, 사회적 문제를 진단하고 내담자의 부정적 요소들을 음악심리상담프로그램을 제공하여 말로써 표현하기 어려운 요소들을 음악활동으로 표현하여 개인 및 가족구성원의 문제를 음악심리상담을 통하여 진단 평가하고 종합적으로 수행할 수 있는 전문가로서의 역할을 할 수 있다.</t>
  </si>
  <si>
    <t>음악심리상담에 대한 지식을 습득하고 내담자의 심리, 정서, 스트레스로 인해 문제 발생 시 음악적 상담기법을 활용하여 정확한 심리 진단, 평가를 통해 문제를 겪는 사람들에게 음악심리상담 전문가로써 감정을 정화하고 자기성찰에 도움을 줄 수 있는 최고의 전문가 역할</t>
  </si>
  <si>
    <t>음악심리상담에 대한 지식을 바탕으로 내담자에게 문제발생시 음악적 심리상담을 통하여 문제해결을 돕는 과정을 보조하며, 심리, 정서, 스트레스 등 어려움을 겪는 사람들에게 긍정적 변화가 될 수 있도록 안내하는 보조자 역할</t>
  </si>
  <si>
    <t>2018-004826</t>
  </si>
  <si>
    <t>노인의 불안한 심리와 정서를 파악 및 분석하여 상담을 통해 건강한 심신의 안녕을 유도 하고 건강한 질적 삶을 영위할수 있도록 상담 및 케어의 직무를 수행할 수 있다.</t>
  </si>
  <si>
    <t>2018-004138</t>
  </si>
  <si>
    <t>아동들의 정신건강이나 정서장애와 관련된 문제로 일상생활에 제대로 적응하지 못하고 인지, 정서, 행동상의 장애를 일으키는 아동들을 위해 과학적 측정도구와 각종 심리검사방법을 활용하여 아동들이 안전하고 건전한 사고방식을 가질 수 있도록 지도하는 직무활동을 수행할 뿐만 아니라, 일반인을 상대로  이론과 기법을 지도하는 직무 역시 수행함</t>
  </si>
  <si>
    <t>한국심리상담협의회</t>
  </si>
  <si>
    <t>02-6462-3711</t>
  </si>
  <si>
    <t>(06777) 서울특별시 서초구 마방로4길 11 (양재동) 2층</t>
  </si>
  <si>
    <t>2018-005143</t>
  </si>
  <si>
    <t>색채(칼라)심리상담사</t>
  </si>
  <si>
    <t>색채(칼라)심리상담사는 색채와 관련한 교육기관 중 대학과 방과후 수업 등에서 색채를 통하여 심리상담을 하는 것과 보건복지부 사업의 사회서비스 제공인력등으로 활동을 한다.</t>
  </si>
  <si>
    <t>보건복지부 사업 사회서비스의 제공인력으로 활동을 하고 교육기관인 대학 및 방과후 수업 출강과 2급이상의 색채(칼라)심리상담사 교육생들에게 필기와 실기를 지도하는 업무를 수행한다.</t>
  </si>
  <si>
    <t>2급 색채(칼라)심리상담사는 처음 입문하게되는 교육생을 지도하며 방과후 수업 및 문화센터 등에 출강하여 강의하며 색채(칼라) 심리상담 관련한 업무를 함께 수행한다.</t>
  </si>
  <si>
    <t>사단법인 성곡문화재단</t>
  </si>
  <si>
    <t>http://yrname.co.kr</t>
  </si>
  <si>
    <t>062-227-2356</t>
  </si>
  <si>
    <t>(61408) 광주광역시 동구 갈마로 16 (산수동) 2층</t>
  </si>
  <si>
    <t>2018-002298</t>
  </si>
  <si>
    <t>미술교육의 기초이론 및 아동에 대한 발달적, 정서적, 심리학적 이해를 바탕으로 미술활동의 표현방법과 미술작품에 대한 이해력을 갖춰 아동들의 개방된 미술경험을 통해 자기표현과 의사소통 능력을 기르게 하고 아동 개개인의 개성과 창의력을 신장시켜 바람직한 인격을 만들 수 있도록 지도 상담하는 전문가적 직무를 수행한다.</t>
  </si>
  <si>
    <t>아동에 대한 발달적, 정서적 그리고 심리학적 이해를 높이기 위해 미술 활동이며 개방된 미술활동을 통하여 자기표현과 의사소통 능력을 기르며, 아동 개개인의 개성과 창의력을 성장시켜 바람직한 인격을 형성하도록 상담 직무를 수행한다.</t>
  </si>
  <si>
    <t>2018-002523</t>
  </si>
  <si>
    <t>내담자의 분노를 조절하기 위해서 체계적 이론적 연구와 교육 및 상담영역의 다양한 부분에 최적의 통합적 분노조절프로그램을 개발, 운영, 교육을 하며 분노의 원인이 되는 사례를 통해 감정을 조절할 수 있는 스킬, 태도, 사고방식을 학습하도록 지도하며 상담을 수행한다.</t>
  </si>
  <si>
    <t>내담자의 분노를 조절하기 위해서 체계적 이론적 연구와 교육 및 상담영역의 다양한 부분에 최적의 통합적 분노조절프로그램을 개발, 운영, 교육을 하며 분노의 원인이 되는 사례를 통해 감정을 조절할 수 있는 스킬, 태도, 사고방식을 학습하도록 지도한다.</t>
  </si>
  <si>
    <t>내담자의 분노를 조절하기 위해서 기본적 수준의 분노에 대한 이론과 지식을 갖추고 분노조절프로그램을 운영하여 내담자의 수준과 환경을 고려하여 상담을 수행한다.</t>
  </si>
  <si>
    <t>2018-002501</t>
  </si>
  <si>
    <t>스포츠심리상담사</t>
  </si>
  <si>
    <t>스포츠심리학에 관련된 지식을 갖추고 다양한 스포츠심리이론과 상담기법을 활용하여 운동 참가자들 대상으로 심리상태를 평가하고 건강한 신체를 만드는데 도움을 주며, 그와 관련된 적절한 상담과 교육 등을 수행하고 스포츠 심리 프로그램을 개발 상담하는 직무를 수행할 수 있다.</t>
  </si>
  <si>
    <t>스포츠 심리학과 관련된 기본적 지식을 갖추고 스포츠와 운동 현장에서 참가자의 참여와 수행을 촉진하는 역할을 수행 할 수 있는 직무를 수행할 수 있다.</t>
  </si>
  <si>
    <t>스포츠 심리학과 관련된 기본적 지식을 갖추고 스포츠와 운동 현장에서 참가자의 참여와 수행을 촉진하는 역할을 수행 할 수 있는 스포츠심리상담사 1급, 2급 양성 및 지도하는 직무를 수행할 수 있다.</t>
  </si>
  <si>
    <t>2018-000226</t>
  </si>
  <si>
    <t>진로재활상담사</t>
  </si>
  <si>
    <t>독립적으로 자신의 진로를 선택하기 어려운 발달장애인들에게 그들의 진로이해를 통하여 적합한 사회활동을 할 수 있도록 조력 및 상담 진행</t>
  </si>
  <si>
    <t>본 자격증 1급 소지자는 장애 및 다양한 직업에 대한 이해도가 있는 자로써 복지종사자, 발달장애인 보호자 및 당사자에게 진로와 관련하여 상담 및 강의를 진행</t>
  </si>
  <si>
    <t>본 자격증 2급 소지자는 검정과목을 이수, 검정시험에 합격한 자로써, 장애 및 다양한 직업에 대한 이해를 통하여 발달장애인 당사자와 보호자에게 상담 및 강의를 진행</t>
  </si>
  <si>
    <t>사단법인 발달장애인자립지원협회</t>
  </si>
  <si>
    <t>http://cafe.naver.com/develop9888</t>
  </si>
  <si>
    <t>053-766-9888</t>
  </si>
  <si>
    <t>(42198) 대구광역시 수성구 지범로39길 11 (범물동) 2층</t>
  </si>
  <si>
    <t>2018-002691</t>
  </si>
  <si>
    <t>일상생활에서 일어나는 다양한 일들을 어떻게 느끼고 행동하는지 사람의 행동과 사회 환경의 이해를 위한 여러 가지 이론을 바탕으로 문제해결 혹은 심리적 위로를 필요한 사람들을 대상으로 인지행동심리 및 상담을 주도 가능하며 문화센터 기관 등 다양한 곳에서 인지행동심리상담 지도를 한다.</t>
  </si>
  <si>
    <t>일상생활에서 일어나는 다양한 일들을 어떻게 느끼고 행동하는지 사람의 행동과 사회 환경의 이해를 위한 여러 가지 이론을 바탕으로 문제해결 혹은 심리적 위로를 필요한 사람들을 대상으로 인지행동심리 및 상담을 주도한다.</t>
  </si>
  <si>
    <t>2018-002065</t>
  </si>
  <si>
    <t>직업안정기관이나 교육훈련기관, 인력관련기관, 기업의 상담실, 초,중,고등학교 및 대학교등에서 구인,구직 등에 필요한 직업정보를 수집 분석하여 미취업자 및 구직자에게 구직, 전직 정보를 제공하고 이들의 직업선택이나 구직활동에 있어 전문적인 컨설팅이나 취업알선상담을 하는직무</t>
  </si>
  <si>
    <t>2018-005152</t>
  </si>
  <si>
    <t>아동복지상담사</t>
  </si>
  <si>
    <t>아동복지에 대한 기본적인 개념부터 실천방법, 상담기법 등을 통해서 아동복지, 아동복지서비스, 아동복지상담에 대한 전문적인 지식을 토대로 아동에게 발생할 수 있는 여러 가지 문제들을 예방하고 대처하는 역할을 수행한다.</t>
  </si>
  <si>
    <t>2018-005145</t>
  </si>
  <si>
    <t>아로마심리상담사</t>
  </si>
  <si>
    <t>아로마심리상담사 자격증은 아로마 심리 분야의 교육,사무 등의 업무를 수행하는 것을” 직무 내용으로 한다.</t>
  </si>
  <si>
    <t>2급 아로마심리상담사 교육생들에게 필기와 실기를 지도하는 업무를 수행한다.</t>
  </si>
  <si>
    <t>아로마심리상담사 3급 교육생을 지도하며 아로마심리상담 관련 사무업무를 같이 수행한다.</t>
  </si>
  <si>
    <t>아로마와 관련 피부관리 학원 및 체형관리 업체에 출강 및 심리상담을 지도하는 업무를 수행한다.</t>
  </si>
  <si>
    <t>2017-005664</t>
  </si>
  <si>
    <t>아동상담 교육프로그램을 기획, 운영하고 아동상담사의 교육훈련, 양성을 위한 교수요원 활동, 아동 상담관련 자문지도 및 각종 프로그램을 기획, 운영한다.</t>
  </si>
  <si>
    <t>2018-002016</t>
  </si>
  <si>
    <t>부부가족전문상담사</t>
  </si>
  <si>
    <t>부부 및 가족원의 갈등과 문제에 접근하여 그들 상호작용의 역기능을 탐색, 파악하며 부부가족관계의 만성화된 패턴을 확인함으로써  통찰을 유도, 갈등과 문제를 개선하도록 한다. 나아가 배우자 및 가족원 개인의 기능적 공동체(학교, 직장, 단체) 활동을 증진하도록 돕는다.</t>
  </si>
  <si>
    <t>부부가족 개별상담, 부부가족 집단상담, 부부가족상담 수퍼비전,부부가족 심리검사 및 평가, 부부가족상담 이론강의, 부부가족상담 자문</t>
  </si>
  <si>
    <t>부부가족 개별상담, 부부가족 집단상담 코리더, 부부가족 심리검사 실시</t>
  </si>
  <si>
    <t>사단법인 은행나무부부상담연구소</t>
  </si>
  <si>
    <t>http://www.bubulove.com</t>
  </si>
  <si>
    <t>02-3473-2240</t>
  </si>
  <si>
    <t>(06644) 서울특별시 서초구 서초대로50길 19 (서초동) 이레오피스텔701호</t>
  </si>
  <si>
    <t>2018-004175</t>
  </si>
  <si>
    <t>상담센터, 복지시설, 학교 등 관련기관에서 도형그리기를 통해 대상자의 심리상태를 파악하고 대상자가 문제를 겪는 경우 상담을 통해 해당 문제에 대한 도움을 주는 역할을 수행한다.</t>
  </si>
  <si>
    <t>상담 및 심리에 관한 지식을 토대로 상담센터, 복지시설, 학교 등 관련기관에서 도형그리기를 통하여 대상자의 심리를 파악하고 대상자가 심리적 문제를 겪는 경우 상담을 통하여 문제 해결에 도움을 주는 역할을 수행한다.</t>
  </si>
  <si>
    <t>2018-004188</t>
  </si>
  <si>
    <t>인지행동상담 이론과 프로그램을 이해하고 지남력, 집중력, 기억력, 판단력, 언어능력, 시공간 구별능력, 계산능력 등의 인지기능 문제해결을 돕기 위해 종합적으로 수행할 수 있는 전문가로서의 역할을 할수 있다.</t>
  </si>
  <si>
    <t>인지행동상담에 대한 이론과 프로그램을 이해하고 내담자를 대상으로 지남력, 집중력, 기억력, 판단력, 언어능력, 시공간 구별능력, 계산능력 등의 인지기능 문제해결을 도움을 주고 전문가를 양성할 수 있는 최고의 전문가 역할.</t>
  </si>
  <si>
    <t>인지행동상담의 기초이해를 바탕으로 내담자를 대상으로 인지행동심리학을 통하여 인지학습프로그램을 계획하고 실천할 수 있는  역할을 안내하고 보조하는 역할.</t>
  </si>
  <si>
    <t>2018-001834</t>
  </si>
  <si>
    <t>미술심리상담전문가</t>
  </si>
  <si>
    <t>미술심리상담에 관련된 기본적인 지식들과 다양한 미술상담기법들을 활용하여 내담자의 감정과 스트레스를 해소 할 수 있도록 도움을 주며, 전문가로서 심리사회적 외상으로 인하여 어려움을 겪고 있는 내담자들에게 미술심리상담을 통해 상담의 직무를 수행한다.</t>
  </si>
  <si>
    <t>미술심리상담에 관련된 기본적인 지식들과 다양한 미술상담기법들을 활용하여 내담자의 감정과 스트레스를 해소 할 수 있도록 도움을 주며, 전문가로서 심리사회적 외상으로 인하여 어려움을 겪고있는 내담자들에게 미술심리상담을 통해 상담의 직무를 수행한다.</t>
  </si>
  <si>
    <t>2018-005571</t>
  </si>
  <si>
    <t>색채심리상담사는 색이 가진 고유한 에너지를 매체로 활용하여 내담자 및 가족 구성원의 심리를 관찰하고 상담을 통해 심신 안정과 자아성장을 촉진시켜주는 직무를 수행한다.</t>
  </si>
  <si>
    <t>색채학적 기본지식과, 색채가 가지고 있는 특징적 이론을 활용하여 색채심리상담 업무 및 색채심리 관련 교육 업무 수행</t>
  </si>
  <si>
    <t>색채학적 기본지식과, 색채가 가지고 있는 특징적 이론을 활용하여 색채심리상담 업무 수행</t>
  </si>
  <si>
    <t>코리아컬러이미지협회</t>
  </si>
  <si>
    <t>010-4107-2286</t>
  </si>
  <si>
    <t>(15325) 경기도 안산시 상록구 안골2길 7 (일동) 303호</t>
  </si>
  <si>
    <t>2018-004220</t>
  </si>
  <si>
    <t>대상에 따른 미술심리상담의 목표 설정과 활동 구성, 미술 매체 적용 및 개발, 미술심리상담 프로그램의 계획, 내담자의 심리·정서적 안정을 돕는 미술심리상담 등의 업무를 수행한다.</t>
  </si>
  <si>
    <t>2017-005633</t>
  </si>
  <si>
    <t>가족들이 생활하는데 발생할 수 있는 가족문제를 예방하고 가족간의 상호작용 양상에 변화를 줌으로써 가족원의 대인관계 기술과 적응능력을 향상시키고 이로써 건강하고 기능적인 개인과 가족이 되도록 가족심리상담프로그램을 개발하고 활용한다.</t>
  </si>
  <si>
    <t>한국치매예방운동본부</t>
  </si>
  <si>
    <t>http://www.chimae.or.kr</t>
  </si>
  <si>
    <t>070-7717-1020</t>
  </si>
  <si>
    <t>(26491) 강원도 원주시 단구로 413 (단구동, 현진에버빌5차상가) 203호</t>
  </si>
  <si>
    <t>2018-003100</t>
  </si>
  <si>
    <t>범죄예방심리상담사</t>
  </si>
  <si>
    <t>범죄행동의 원인과 과정 및 범죄행동결과에 대하여 관련 법규와 제도에 대한 전문 지식을 갖추고 각종 범죄의 심리적 기제에 대한 상담을 통해서 형사사법기관 등에서 의뢰한 소년범에 대한 심리평가 및 상담, 범죄 예방 및 선도 프로그램 운영에 대한 업무를 수행</t>
  </si>
  <si>
    <t>범죄행동의 원인과 과정 및 범죄행동결과에 대하여 관련 법규와 제도에 대한 전문 지식을 갖추고 각종 범죄의 심리적 기제에 대한 상담을 통해서 형사사법기관 등에서 의뢰한 소년범에 대한 심리평가 및 상담, 범죄 예방 및 선도 프로그램 운영에 대한 전문적인 업무를 수행</t>
  </si>
  <si>
    <t>범죄행동의 원인과 과정 및 범죄행동결과에 대하여 관련 법규와 제도에 대한 전문 지식을 갖추고 각종 범죄의 심리적 기제에 대한 상담을 통해서 형사사법기관 등에서 의뢰한 소년범에 대한 심리평가 및 상담, 범죄 예방 및 선도 프로그램 운영에 대한 준전문가 업무를 수행</t>
  </si>
  <si>
    <t>범죄행동의 원인과 과정 및 범죄행동결과에 대하여 관련 법규와 제도에 대한 전문 지식을 갖추고 각종 범죄의 심리적 기제에 대한 상담을 통해서 형사사법기관 등에서 의뢰한 소년범에 대한 심리평가 및 상담, 범죄 예방 및 선도 프로그램 운영에 대한 일반적인 업무를 수행</t>
  </si>
  <si>
    <t>대한경호학회</t>
  </si>
  <si>
    <t>02-2642-1460</t>
  </si>
  <si>
    <t>(07785) 서울특별시 강서구 곰달래로 256(화곡동) 화곡4동 796-16</t>
  </si>
  <si>
    <t>2018-005062</t>
  </si>
  <si>
    <t>학교폭력전문상담사</t>
  </si>
  <si>
    <t>학교폭력 상담에 대한 지식 및 활용능력으로 초, 중, 고등학교 학생을 대상으로 학교폭력과 관련된 상담업무로서 학교폭력 당사자인 피, 가해자에게 실제적이고 전문적인 상담기획과 분쟁 조정 및 심리적, 정신적 상태를 평가를 통해 향후 재발방지 및 대책 등을 수립하여 체계적이고 전문가 수준의 상담업무 수행</t>
  </si>
  <si>
    <t>국민생활안전교육원</t>
  </si>
  <si>
    <t>042-625-0117</t>
  </si>
  <si>
    <t>(35224) 대전광역시 서구 월평동로 5-12 (월평동)</t>
  </si>
  <si>
    <t>2017-005462</t>
  </si>
  <si>
    <t>다중지능심리상담사</t>
  </si>
  <si>
    <t>다중지능 평가를 통해 자신의 강점지능과 보완이 필요한 지능을 확인하고, 다중지능 영역의 흥미를 측정하고, 관심 정도를 파악하여 균형 잡힌 발달이 이루어지도록 심리상담과 교육연계 프로그램을 설계하고, 재능에 적합한 진로직업의 선택에 조력 담당</t>
  </si>
  <si>
    <t>다중지능이론에 대한 이해를 바탕으로 유아, 아동, 청소년들의 잠재능력을 발굴과 계발하며, 다중지능심리상담과 교육연계프로그램을 설계하고, 재능에 적합 진로 직업의 선택에 조력(상담)하는 업무를 수행.</t>
  </si>
  <si>
    <t>다중지능이론에 대한 이해를 바탕으로 유아, 아동청소년, 성인들의 잠재능력을 발굴과 계발하며, 다중지능심리상담과 교육연계프로그램을 설계하고, 재능에 적합 진로 직업의 선택에 조력, 개인 및 집단 상담 및 다중지능 관련 강의를 하는 업무를 수행.</t>
  </si>
  <si>
    <t>다중지능교육개발원</t>
  </si>
  <si>
    <t>043-536-0500</t>
  </si>
  <si>
    <t>(27832) 충청북도 진천군 진천읍 상산로 59 2층, 다중지능교육개발원</t>
  </si>
  <si>
    <t>2018-002224</t>
  </si>
  <si>
    <t>관계놀이상담전문가</t>
  </si>
  <si>
    <t>건강한 인간발달의 핵심요인인 '관계'의 형성과 발달을 통해 아동부터 노인에 이르기까지 모든 개개인이 자신이 속한 사회와 관계안에서 신체적, 심리적 건강을 유지하고 행복한 삶을 영위할 수 있도록 상담·교육 등을 수행한다.</t>
  </si>
  <si>
    <t>관계놀이상담에 대한 전문적이고 해박한 지식을 가지고 있어 다양한 관계에서 생기는 문제를 인식,감독,평가하며 관계놀이상담사 과정을 개설하고 강의할수 있고 개인 및 집단 슈퍼비전을 제공할 수 있다.</t>
  </si>
  <si>
    <t>한국관계놀이상담학회</t>
  </si>
  <si>
    <t>http://www.kcarp.or.kr</t>
  </si>
  <si>
    <t>02-494-1890</t>
  </si>
  <si>
    <t>(02139) 서울특별시 중랑구 봉우재로 79 (상봉동) 6층</t>
  </si>
  <si>
    <t>2018-005524</t>
  </si>
  <si>
    <t>다문화교육상담사</t>
  </si>
  <si>
    <t>다문화상담사는 국내외 거주하는 외국인들의 문화,언어,가족,경제 등으로부터 평등한 교육상담과 한국사회 적응을 위한 종합 상담 및 상담프로그램 개발을 직무로 한다.</t>
  </si>
  <si>
    <t>국내외 거주하는 외국인들의 문화,언어,가족,경제 등으로부터 평등한 교육상담과 한국사회 적응을 위한 종합 상담 및 프로그램 개발의 직무로서 사전, 사후효과를 평가하고 검증하며 1급, 2급 상담사의 교육 및 상담활동 지원 직무</t>
  </si>
  <si>
    <t>국내외 거주하는 외국인들의 문화,언어,가족,경제 등으로부터 평등한 교육상담과 한국사회 적응을 위한 종합 상담 및 상담프로그램 개발을 직무로서 전문가의 지도를 받아 사전, 사후효과의 평가 및 상담활동 지원 직무</t>
  </si>
  <si>
    <t>국내외 거주하는 외국인들의 문화,언어,가족,경제 등으로부터 평등한 교육상담과 한국사회 적응을 위한 종합 상담 및 상담프로그램 개발이론을 기반으로 전문가의 지도를 받아 1급을 보조하며 사전, 사후효과의 평가 및 상담활동 지원 직무</t>
  </si>
  <si>
    <t>마음케어클리닉</t>
  </si>
  <si>
    <t>http://maumclinic.or.kr</t>
  </si>
  <si>
    <t>032-324-6072</t>
  </si>
  <si>
    <t>(14534) 경기도 부천시 신흥로 230 (중동) 402호</t>
  </si>
  <si>
    <t>2018-004207</t>
  </si>
  <si>
    <t>타로상담자격시험</t>
  </si>
  <si>
    <t>타로상담자격시험은 타로라는 상담심리매체를 통해 개인 또는 집단 내담자에게 정서적, 심리적 안정을 주는 직무뿐만 아니라 타로를 활용한 심리상담기법을 배우고자 하는 사람들에게 조언하고 컨설팅해주는 업무를 수행하는 것을 직무내용으로 한다.</t>
  </si>
  <si>
    <t>개인이나 집단의 다양한 사람들에게 타로를 활용하여 상담하고 조언해주는 직무뿐만 아니라, 복지관이나 문화센터에서 그랜드마스터로서 타로상담의 전문적인 이론과 기법을 지도하거나 타로샵을 운영하는 직무 역시 수행함</t>
  </si>
  <si>
    <t>타로카드라는 매체를 통해 심리적인 요인을 파악해 다양한 연령대의 사람들에게 정서적으로 안정적인 생활을 유도하는 직무와 더불어 문화센터 등에서 타로를 이용해 상담하는 직무를 수행함</t>
  </si>
  <si>
    <t>타로카드의 내용을 정확히 파악하고 내담자의 상담내용을 타로카드로 해석하여 앞으로의 방향을 건전하게 제시하고 심리를 안정시키는데 도움을 주는 직무를 수행함</t>
  </si>
  <si>
    <t>대한타로협회</t>
  </si>
  <si>
    <t>010-9543-7300</t>
  </si>
  <si>
    <t>(01405) 서울특별시 도봉구 노해로63길 84-9 (창동) 606호</t>
  </si>
  <si>
    <t>2018-004771</t>
  </si>
  <si>
    <t>친숙한 푸드 매체를 활용하여 내담자가 자신의 생각과 감정을 거부감 없이 자유롭게 표현할 수 있도록 하며 자신의 감정을 담아 표현한 푸드 작품을 통해 스스로의 마음을 들여다 볼 수 있도록 하고 다양한 상담기법을 적용해 자기 효능감을 향상시켜 긍정적인 삶을 영위할 수 있게 돕는 상담사로서의 업무를 수행하는 것과 양성과정 업무를 수행하는 것</t>
  </si>
  <si>
    <t>푸드 매체를 활용하며 다양한 상담기법을 적용해 자기 효능감을 향상시켜 긍정적인 삶을 영위할 수 있게 돕는 상담사로서의 직무, 심리상담의 구성요소인 매체에 대한 한계를 극복하고 내담자에게 쉽게 다가가는 상담기법 등을 지도하는 양성과정 지도 직무</t>
  </si>
  <si>
    <t>푸드 매체를 활용하여 내담자가 자신의 생각과 감정을 거부감 없이 자유롭게 표현할 수 있도록 하며 자신의 감정을 담아 표현한 푸드 작품을 통해 스스로의 마음을 들여다 볼 수 있도록 하고 다양한 상담기법을 적용해 자기 효능감을 향상시켜 긍정적인 삶을 영위할 수 있게 돕는 상담사로서의 직무</t>
  </si>
  <si>
    <t>2017-003892</t>
  </si>
  <si>
    <t>심리도식상담전문가</t>
  </si>
  <si>
    <t>심리적 장애를 겪는 개인 및 집단을 대상으로 하여 심리도식치료이론괴 기법을 바탕으로 이들을 진단하고 평가하고 상담적 개입을 실시하는 직무를 수행한다.</t>
  </si>
  <si>
    <t>심리적 장애를 겪는 개인을 대상으로 하여 심리도식치료이론과 기법을 바탕으로 심리도식상담전문가 1급의 지도하에 이들을 진단하고 평가하고 상담적 개입을 실시하는 직무와 상담행정업무를 수행한다.</t>
  </si>
  <si>
    <t>심리적 장애를 겪는 개인 및 집단을 대상으로 하여  심리도식치료이론과 기법을 바탕으로 이들을 진단하고 평가하고 상담적 개입을 실시하는 직무를 수행한다. 또한 심리도식상담전문가 2급과 3급의 사례지도 및 수련내용을 평가하고 심리도식치료 교육과 연구를 수행하는 직무를 수행한다.</t>
  </si>
  <si>
    <t>사단법인 한국심리도식치료협회</t>
  </si>
  <si>
    <t>055-245-7660</t>
  </si>
  <si>
    <t>(51266) 경상남도 창원시 마산합포구 중앙남1길 3 (중앙동2가) 가고파빌딩 4층</t>
  </si>
  <si>
    <t>2017-005691</t>
  </si>
  <si>
    <t>자연환경에 대한 바르게 이해하고 식물 또는 식물을 이용한 원예활동을 통해서 인간의 신체적, 심리적, 사회적, 교육적 적응력을 기르며 이를 통해 육체적 재활과 정신적 회복을 추구하는 전반적인 활동을 수행한다.</t>
  </si>
  <si>
    <t>생활주변 환경에 대하여 이해를 하면서 자연속의 식물 또는 이를 이용한 원예활동을 통해서 인간의 신체적, 심리적, 사회적, 교육적 적응력을 기르며 이를 통해서 육체적 건강과 정신적 회복을 추구하고 이에 대하여 전문적인 교육을 하고자 하는 자들에게 원예심리분야에 관하여 교육 및 지도업무를 수행.</t>
  </si>
  <si>
    <t>인간 생활과 함께 어우러져 있는 환경에 대하여 전문적인 지식을 습득하고 식물 또는 이를 이용한 원예활동을 통해서 인간의 신체적, 심리적, 사회적, 교육적 적응력을 기르며 이를 통해서 신체적 회복을 추구하고 대상에 따라 알맞은 원예심리 분야 교육을 지도하고 상담하는 업무를 수행.</t>
  </si>
  <si>
    <t>2017-005471</t>
  </si>
  <si>
    <t>아동의 심리를 다양한 미술매체로 표현하도록 지도하며 정신적, 심리적 문제를 해결할 수 있도록 돕고 정서적인 면에서 건강하게 성장할 수 있도록 지도한다. 또한 다양한 미술매체, 상담프로그램 등을 개발하여 지도하는 업무를 수행한다.</t>
  </si>
  <si>
    <t>다양한 미술매체를 바탕으로 아동의 심리 문제를 파악하고 상담하여 문제를 해결할 수 있도록 지도하며 미술매체, 상담프로그램 등을 기획/개발/운영하는 직무를 수행한다.</t>
  </si>
  <si>
    <t>다양한 미술매체를 바탕으로 아동의 심리 문제를 파악하고 상담하여 문제를 해결할 수 있도록 지도하며 미술매체, 상담프로그램 등의 운영하는 직무를 수행한다.</t>
  </si>
  <si>
    <t>2018-000581</t>
  </si>
  <si>
    <t>아스트롤로지상담사</t>
  </si>
  <si>
    <t>서양의 점성학에 대한 전문지식(7행성과 12싸인, 12하우스, 출생차트)을 습득 출생차트를 작성 및 해석이 가능한 수준으로 개인의 개성과 잠재력을 이해하며 적성, 진로탐색, 취업, 인간관계, 경쟁력, 삶에 대한 가치관, 경제력등 내담자의 삶에 대한 전반적인 부분을 코칭 및 상담을 수행할 수 있으며 교육을 진행 할 수 있습니다.</t>
  </si>
  <si>
    <t>서양의 점성학에 대한 전문지식(7행성과 12싸인, 12하우스, 출생차트)을 습득 출생차트를 작성 및 해석이 가능한 수준으로 개인의 개성과 잠재력을 이해하며 적성, 진로탐색, 취업, 인간관계, 경쟁력, 삶에 대한 가치관, 경제력등 내담자의 삶에 대한 전반적인 부분을 코칭 및 상담을 할 수 있습니다.</t>
  </si>
  <si>
    <t>서양의 점성학에 대한 지식(7행성과 12싸인, 12하우스)을 습득 썬오라클카드를 활용 개인의 개성과 잠재력을 이해하며 적성, 진로탐색, 취업, 인간관계, 경쟁력, 삶에 대한 가치관, 경제력등 개인상담을 할 수 있습니다.</t>
  </si>
  <si>
    <t>주식회사 한국평생교육직업능력개발원</t>
  </si>
  <si>
    <t>031-658-1638</t>
  </si>
  <si>
    <t>(17919) 경기도 평택시 원평로28번길 27-2 (군문동) 1층</t>
  </si>
  <si>
    <t>2018-004201</t>
  </si>
  <si>
    <t>초고령 사회가 도래함에 따라 증가한 노인 요양시설 및 보호시설 등에서 노인 개개인과 그의 가족구성원들이 직면한 문제나 어려움에 대한 상담, 심리검사, 분석 및 해결 방안 제시 등을 통하여, 그들이 안정적인 생활을 영위하고 나아가 질 높은 노년기를 보낸 수 있도록 전문적인 지원을 제공하는 것</t>
  </si>
  <si>
    <t>부천대학교</t>
  </si>
  <si>
    <t>http://www.bc.ac.kr</t>
  </si>
  <si>
    <t>032-610-0762</t>
  </si>
  <si>
    <t>(14632) 경기도 부천시 원미구 신흥로56번길 25(심곡동, 부천대학) 부천대학교</t>
  </si>
  <si>
    <t>2017-003891</t>
  </si>
  <si>
    <t>영화사진심리상담사</t>
  </si>
  <si>
    <t>사진과 영화 매체를 통해 내담자가 자신의 심리정서적 문제를 통찰하고, 내면세계를 자유롭게 표현하고 이해하도록 도움으로써 자아를 성장시키고 긍정적으로 변화시키기 위해 영화와 사진상담을 기법을 사용한다.</t>
  </si>
  <si>
    <t>영화사진 심리상담에 대한 학술연구 및 교육, 그리고 내담자의 정신건강 증진을 위해 영화사진 심리기법을 활용할 수 있는 전문가로써 사회의 심리적 건강과 행복에 기여한다.</t>
  </si>
  <si>
    <t>준전문가 수준으로 사진 및 영화매체를 심리상담에 접목시켜 심리정서적 어려움을 겪고 있는 내담자로 하여금 행동적, 심리적인 변화를 유도하고 돕는다.</t>
  </si>
  <si>
    <t>이지교육심리연구소</t>
  </si>
  <si>
    <t>http://www.ewisdom.co.kr</t>
  </si>
  <si>
    <t>010-8856-6812</t>
  </si>
  <si>
    <t>(06627) 서울특별시 서초구 사임당로 174 (서초동) 402호</t>
  </si>
  <si>
    <t>2018-005154</t>
  </si>
  <si>
    <t>아로마감정상담사</t>
  </si>
  <si>
    <t>- 아로마 테라피의 전문 지식 교육을 통해 개인과 집단의 안정 목표- 고객(내담자)의 건강한 사회적 적응능력 향상을 위한 조력 및 지도- 심리적 고통을 겪는 개인 또는 집단에 대한 심리 점검 및 상담- 지역 사회의 각종 현장 상담 교육 과 지역 사회 심리의 병리적 문제에 대한 심리 점검 및 아로마 활용 상담 - 기타 심리 상담에 관한 제반 사항</t>
  </si>
  <si>
    <t>가) 상담심리실무를 위한 감정 개념의 기본적인 과정 숙지나) 아로마의 기본 운용과정에 대한 기초 실무 이론을 숙지다) 2급 이상의 고급 상담 실무자의 보조적 역할을 수행함</t>
  </si>
  <si>
    <t>가)통상의 상담 심리 현장에서 감정 카드를 적용한 고객의 심리상태의 기본적 측정기법 실무 운용나)그에 알맞는 적정한 아로마를 선택다)효율적으로 "복합적, 전문적인 신개념의 심리 상담을 도모"함라)심화된 2급 아로마 감정상담사 과정의 이수를 통하여 숙련된 상담 실무 현장에서의 적용에 관한 아로마 감정 심리상담의 심화된 실습 및 실무 운용을 수행함</t>
  </si>
  <si>
    <t>가) 위 협회 본부를 포함한 각 지부의 아로마 감정 상담 책임운영 및 교육 지도와 자문, 연구, 조사, 보급, 평가 및 국제아로마 심리 상담 협회의 정회원으로 제반 활동 수행등나) 기타 위 3급 및 2급 아로마 감정 상담사의 실무 현장 운영의 유관 업무 지원 수행 등</t>
  </si>
  <si>
    <t>국제아로마심리상담협회</t>
  </si>
  <si>
    <t>http://aromacard.modoo.at</t>
  </si>
  <si>
    <t>010-3094-9906</t>
  </si>
  <si>
    <t>(42760) 대구광역시 달서구 진천로 93 (대천동) 2층 206,207호</t>
  </si>
  <si>
    <t>2018-004244</t>
  </si>
  <si>
    <t>분노조절심리상담사</t>
  </si>
  <si>
    <t>분노조절에 전문가 수준을 갖추고 분노조절체험, 분노조절실습을 통해 분노조절 교육프로그램을 개발하며 건전한 분노조절 사례를 활용하여 돕는 역할 수행</t>
  </si>
  <si>
    <t>사단법인 국제여가문화협회</t>
  </si>
  <si>
    <t>070-4175-8842</t>
  </si>
  <si>
    <t>(08758) 서울특별시 관악구 남부순환로 1795 (봉천동) 한우빌딩 B02호 (봉천동)</t>
  </si>
  <si>
    <t>2018-002167</t>
  </si>
  <si>
    <t>YJPS전문상담사</t>
  </si>
  <si>
    <t>공간심리를 연구함으로 자신의 내면을 자각하고 성찰하여 부적절한 자기 내면의 준거틀을 재 구조화 함으로써 응집된 자기, 견고한 자기, 핵심적 자기(Self)를 형성하여 자율적이며 창조적 인간으로써 자신의 재능을 마음껏 발현시킬 수 있도록 하며, 이를 통하여 원만한 인간관계가 형성될 수 있도록 성격심리 및 의사소통 등을 학습하고 훈련한다.</t>
  </si>
  <si>
    <t>1.YJPS전문상담사는 내담자의 문제 상황을 진단평가할 수 있고 내담자 자신의 개성화 과정을 통하여 심리를 재구조화 함으로써 자율적인 삶을 살아갈 수 있도록 돕는다.2.YJPS상담의 심리치료 및 교육, 행정업무를 수행한다.</t>
  </si>
  <si>
    <t>2018-001798</t>
  </si>
  <si>
    <t>아동심리 관련 이론과 실무를 이해 습득한 자가 아동.청소년의 심리적 어려움으로부터 벗어날 수 있도록 돕고, 가정에서 일어나는 갈등을 완화 중재하며, 심리적인 문제를 해결하고자 상담하는 상담사로 직무를 수행한다.</t>
  </si>
  <si>
    <t>아동심리상담에 관련된 이론과 실무를 이해 경험하고 습득한 자가 아동.청소년의 심리적 어려움으로부터 벗어날 수 있도록 지도 상담하고, 가정에서 일어나는 갈등을 완화시킬 수 있는 전문가로서 그 직무를 수행한다.</t>
  </si>
  <si>
    <t>아동심리상담 관련 기본이론과 실무를 이해 습득한 자가 아동.청소년의 심리적 어려움으로부터 벗어날 수 있도록 돕고, 가정에서 일어나는 문제를 중재, 상담하는 직무를 수행한다.</t>
  </si>
  <si>
    <t>2018-004716</t>
  </si>
  <si>
    <t>장애인가족동료상담활동가</t>
  </si>
  <si>
    <t>동료상담 지원이 필요한 가족·외부와 단절된 장애가족 및 부모의 심리를 공감해주며, 심리 및 정서적 지지를 통하여 올바른 자녀양육 방법과 건강한 가족생활을 할 수 있도록 실질적인 정보와 지식을 제공하는 장애인가족 동료상담 활동가의 역할을 한다.</t>
  </si>
  <si>
    <t>사단법인 경상북도장애인부모회</t>
  </si>
  <si>
    <t>http://www.kbdfamily.or.kr</t>
  </si>
  <si>
    <t>054-276-2023</t>
  </si>
  <si>
    <t>(37662) 경상북도 포항시 남구 대잠길 39-1 (대잠동)</t>
  </si>
  <si>
    <t>2018-005141</t>
  </si>
  <si>
    <t>가족심리상담사는 대학 및 방과후 수업과 문화센터,평생교육원과 출강하여 이론과 실기를 지도하거나 상담의뢰하는 개인 및 단체에 방문하여 상담을 해준다.</t>
  </si>
  <si>
    <t>2급 가족심리상담사 교육생들에게 이론과 실기 교육을 지도하며 대학 및 방과후 수업등에 출강하여 교육하며 상담의뢰하는 개인과 단체에도 출강하여 상담 업무를 수행한다.</t>
  </si>
  <si>
    <t>가족심리상담사 3급 교육생에게 이론과 실기를 지도하며 방과후 수업과 문화센터,평생교육원등에 출강하는 등 상담기관의 사무업무도 함께 수행한다</t>
  </si>
  <si>
    <t>방과후 수업 지도와 문화센터등에 출강하여 상담업무를 하며 상담기관의 기본적인 사무업무도 함께 수행한다.</t>
  </si>
  <si>
    <t>2018-005206</t>
  </si>
  <si>
    <t>놀이를 수행하는 전문상담사로서 상호작용에 필요한 놀이를 매개로한 전문상담 및 서비스를 지원한다.</t>
  </si>
  <si>
    <t>수퍼비전을 받으면서 놀이 전문상담 및 서비스를 지원한다.</t>
  </si>
  <si>
    <t>개별 및 집단 놀이 전문상담 및 서비스를 지원한다.</t>
  </si>
  <si>
    <t>놀이에 대한 이해를 기초로 개별 및 집단 놀이 프로그램 구성 및 운영을 통해 전문상담 및 서비스를 지원한다.</t>
  </si>
  <si>
    <t>2018-004217</t>
  </si>
  <si>
    <t>심신건강상담코치</t>
  </si>
  <si>
    <t>심신건강상담 코치에 대한 체계적인 이론을 바탕으로 심리적으로 건강한 상태를 유지하기 위해 필수적인 스트레스를 관리하여  심리적 안정을 찾을 수 있도록 지도하는 전문 직무를 수행</t>
  </si>
  <si>
    <t>2018-002225</t>
  </si>
  <si>
    <t>관계놀이상담사</t>
  </si>
  <si>
    <t>건강한 인간발달의 핵심요인인 '관계'의 형성과 발달을 통해 아동부터 노인에 이르기까지 모든 개개인이 자신이 속한 사회와 관계 안에서 신체적, 심리적 건강을 유지하고 행복한 삶을 영위할 수 있도록 상담·교육을 수행한다.</t>
  </si>
  <si>
    <t>아동부터 노인까지, 다양한 상황에서 관계놀이상담을 적용하여 각 개인마다 연결된 관계의 형성과 긍정적인 발달을 촉진시켜 신체적, 심리적 건강을 유지할 수 있도록 상담하고 관계놀이상담사2급 소지자와 기타 요청자 등을 대상으로 교육을 수행할 수 있다.</t>
  </si>
  <si>
    <t>관계놀이상담에 대한 기본 철학과 가치를 이해하고 기본 이론과 기술을 습득하여 기초적 상황인지 후 관계놀이를 적용, 이론과 기술을 바탕으로 일반적인 상담을 수행할 수 있다.</t>
  </si>
  <si>
    <t>2017-005526</t>
  </si>
  <si>
    <t>동작심리상담사</t>
  </si>
  <si>
    <t>1급: 동작중심 움직임 기법을 통해 진단과 평가 및 활용을 하여 교육기관, 기업, 민간단체 등 다양한 기관에 대상별 프로그램을 제공하는 고급 수준의 동작심리상담사로 활동한다.2급:신체를 매개로하는 동작중심의 심리상담 이론과 실제를 통해 개인과 집단의 심리적, 사회적 성장과 적응능력을 돕고 대상별 프로그램을 제공하는 준 전문가 수준의 강사로 활동한다.</t>
  </si>
  <si>
    <t>동작중심 움직임 기법을 통해 진단과 평가 및 활용을 하여 교육기관, 기업, 민간단체 등 다양한 기관에 대상별 프로그램을 제공하는 고급 수준의 동작심리상담사로 활동한다.교육기관 교육복지우선지원사업, 노인시설, 지역아동센터, 다문화가족지원, 교정기관 프로그램, 기관 및 기업의 역량강화 강사활동을 한다.</t>
  </si>
  <si>
    <t>신체를 매개로하는 동작중심의 심리상담 이론과 실제를 통해 개인과 집단의 심리적, 사회적 성장과 적응능력을 돕고 대상별 프로그램을 제공하는 준 전문가 수준의 강사로 활동한다.</t>
  </si>
  <si>
    <t>2018-001009</t>
  </si>
  <si>
    <t>부모교육상담사는 가정, 기관에서 일어나는 문제의 유형들을 분석하여 부모교육상담을 통해 아동을 이해하고, 아동의 환경적, 정서적 지지의 관계를 갖게 함으로 건강한 부모 자녀관계를 갖게 한다. 부모교육은 훌륭한 부모를 목표로 해 아동을 잘 이해하고 그들을 돕고 지도하는 부모교육상담직무를 수행할 수 있다.</t>
  </si>
  <si>
    <t>2018-004123</t>
  </si>
  <si>
    <t>한국음악심리상담사</t>
  </si>
  <si>
    <t>‘한국음악심리상담사(1급, 2급, 3급)’는 한국음악심리상담 및 교육계획, 실시 및 평가, 세션 또는 교육프로그램개발 및 연구, 수련과정 감독 및 평가 등에 관한 지식 및 고급(1급),상급(2급),중급(3급)수준의 활용능력을 갖추고 한국음악심리상담사 분야의 업무를 수행하는 직무를 담당 한다.</t>
  </si>
  <si>
    <t>한국국악치료협회</t>
  </si>
  <si>
    <t>052-963-5005</t>
  </si>
  <si>
    <t>(44936) 울산광역시 울주군 언양읍 반천강변길 51, 101-1602</t>
  </si>
  <si>
    <t>2018-004854</t>
  </si>
  <si>
    <t>엘라곰아로마심리상담사</t>
  </si>
  <si>
    <t>엘라곰 아로마심리상담사의 직무는 현대인의 억압된 심리적 갈등의 문제들을 식물의 향기성분인 아로마오일을 통한 상담을 하는 전문가로서 사회복지기관, 병원, 청소년 지원센터, 상담소, 각종단체 보육시설 등의 심리상담 전문가로서 심리적 문제를 심리검사 및 검사지 해석의 역할을 수행할 수 있다.</t>
  </si>
  <si>
    <t>식물의 향기성분인 아로마를 통해 현대인의 심리적인 문제를 과학적으로 접근하여 아로마를 활용한 다양한 심리상담기법을 연구, 개발할 수 있으며, 다양한 연령층의 내담자들에게 집중적인 심리상담을 할 수 있는 직무를 수행한다</t>
  </si>
  <si>
    <t>식물의 향기성분인 아로마를 통해 현대인의 심리적인 문제를 과학적으로 접근하여 아로마를 통한 심리상담을 이해하고, 아로마오일에 대한 활용법을 지도할 수 있는 직무를 수행한다.</t>
  </si>
  <si>
    <t>식물의 향기성분인 아로마를 통해 현대인의 심리적인 문제를 과학적으로 접근하여 아로마의 기본특성과 천연원료에 대해 이해하고, 아로마를 활용하여 효과적으로 심리 지도할 수 있는 직무를 수행한다.</t>
  </si>
  <si>
    <t>아시아아로마협회</t>
  </si>
  <si>
    <t>010-5830-4567</t>
  </si>
  <si>
    <t>(06740) 서울특별시 서초구 바우뫼로 211 (양재동) 4층</t>
  </si>
  <si>
    <t>2018-004179</t>
  </si>
  <si>
    <t>노화로 신체적,정서적으로 심리적 불안장애 등을 겪으며 정신건강이나 정서장애 등의 문제로 일상생활에 적응하지 못하고 행동상의 장애를 일으켜 도움이 필요한 노인 및 그 가족과 주변인들에게 전문적 심리상담을 통하여 그림이나 색채,만화 등의 미술을 이용한 관찰이나 심리상담을 통하여 일상생활 부적응 문제를 해결하며 정신적,심리적 안정을 찾을 수 있도록 돕는다</t>
  </si>
  <si>
    <t>창조역량연구소(CES)</t>
  </si>
  <si>
    <t>http://http://piaje36.blog.me/</t>
  </si>
  <si>
    <t>031-296-6900</t>
  </si>
  <si>
    <t>(16428) 경기도 수원시 권선구 여기산로10번길 10 (서둔동) CES 창조역량연구소</t>
  </si>
  <si>
    <t>2018-004140</t>
  </si>
  <si>
    <t>일상생활에 적응하지 못하고 행동, 정서상의 부적응을 일으켜 도움을 필요로 하는 노인들에게 전문적 대면관계를 활용한 과학적 상담을 통해 종합적으로 진단하고 심리학적 방법을 활용하여 일상생활 부적응 문제를 해결하여 심리적인 안정감을 주고, 개인의 삶을 질을 높이는 직무를 전문적으로 하는 상급 수준의 교육활동 등의 업무를 수행하는 직무이다.</t>
  </si>
  <si>
    <t>2018-001092</t>
  </si>
  <si>
    <t>타로 상담활용능력이 갖춰진 전문가로서 타로를 이용하여 그 뜻을 해석하고 상담하며 사무경영등 전반적인 업무 수행</t>
  </si>
  <si>
    <t>타로 상담 교육자를 교육하고 양성할수 있으며 타로상담 책임자로서 전반적인 경영 업무를 수행</t>
  </si>
  <si>
    <t>타로 상담 심화 과정에 관하여 교육 하며, 타로상담사무의 실무자로서 상담사무을 수행</t>
  </si>
  <si>
    <t>타로상담능력을 활용하여 타로를 이용한 상담업무를 수행하며 기본적인 타로상담사무업무를 수행</t>
  </si>
  <si>
    <t>유니버셜힐링타로상담소</t>
  </si>
  <si>
    <t>010-4804-0051</t>
  </si>
  <si>
    <t>(41433) 대구광역시 북구 칠곡중앙대로116길 23 (읍내동) 1층</t>
  </si>
  <si>
    <t>2018-004221</t>
  </si>
  <si>
    <t>대상에 따른 음악심리상담의 목표 설정과 활동 구성, 음악심리상담 프로그램의 개발, 내담자의 심리·정서적 안정을 돕는 음악심리상담 등의 업무를 수행한다.</t>
  </si>
  <si>
    <t>2018-004940</t>
  </si>
  <si>
    <t>심리적 어려움을 겪고 있는 사람들에게 심리검사 및 진단을 통한 심리상담을 진행함으로써 내담자가 심신의 어려움을 극복하고 정상적인 생활을 영위할 수 있도록 돕는 업무를 수행한다.</t>
  </si>
  <si>
    <t>일반적 상담이론과 전문적 상담기법을 활용하여 아동에서 노인에 이르기까지 심리적, 정신적 문제로 어려움을 겪고 있는 이들에게 심리상담은 물론, 상담프로그램 기획 관리 및 상담센터를 운영하는 직무를 수행한다.</t>
  </si>
  <si>
    <t>일상생활에서 오는 각종 스트레스와 갈등 문제로 현실적 적응상의 어려움을 겪고 있는 사람들을 대상으로 상담을 통한 심리진단과 심리평가 및 문제점 해결 방법을 도와주는 직무를 수행한다.</t>
  </si>
  <si>
    <t>상담에 관한 이론적 지식 습득을 통하여 상담의 원리 이해와 여러 가지 상담기법과 도구 활용 방법을 체득함으로써 상담에 관한 기초 업무를 수행하며 상담 프로그램을 진행하는 직무를 수행한다.</t>
  </si>
  <si>
    <t>2018-001094</t>
  </si>
  <si>
    <t>심리상담사는 전문적인 심리상담 이론습득 및 교육훈련을 바탕으로 다양한 내담자가 느끼는 내적인 심리적 특성과 갈등의 유형을 분석, 평가,상담하여 내담자의 불안심리를 해소하고 건강한 생활을 할 수 있도록 내담자 스스로의 자기이해 및 의사소통 방법 그리고 문제해결 능력을 키우도록 돕는 다.</t>
  </si>
  <si>
    <t>상담센터, 심리상담 필요학교 또는 유치원, 어린이집 등이나 사회복지관 및 복지시설, 기업 및 공공기관의 상담실 상담업무수행 중 내담자의 불안심리 해소 및 건강한 생활 지향을 위하여 필요한 심리검사 수행, 상담프로그램 계획에 따른 진행 수행, 상담활동 수행 등을 구성하고 관리 지도하여 내담자에게 도움을 준다.</t>
  </si>
  <si>
    <t>상담센터, 심리상담 필요학교 또는 유치원, 어린이집 등이나 사회복지관 및 복지시설, 기업 및 공공기관의 상담실 상담업무수행 중 내담자의 불안심리 해소 및 건강한 생활지향을 위하여 필요한 심리검사 수행 보조, 상담프로그램 계획에 따른 진행 수행 보조, 상담활동 수행 등을 구성하고 관리 지도 보조하여 내담자에게 도움을 준다.</t>
  </si>
  <si>
    <t>2018-004197</t>
  </si>
  <si>
    <t>노인심리상담에 관련된 교육 및 상담을 원활히 수행을 직무 이며 그 외 프로그램 기획과 개발 관리를 원활히 수행하는 것을 직무로 한다.</t>
  </si>
  <si>
    <t>노인심리에 관련된 주 내용으로 교육 및 상담 외에도 상담프로그램 기획과 개발 및 홍보와 관리를 직무 수행한다.</t>
  </si>
  <si>
    <t>노인심리상담에 관련된 교육 및 상담을 원활히 수행을 직무로 한다.</t>
  </si>
  <si>
    <t>2018-004866</t>
  </si>
  <si>
    <t>자연건강상담사</t>
  </si>
  <si>
    <t>자연건강상담사는 자연건강상담학에 대한 지식 및 활용능력으로 자연건강상담 분야의 교육 업무를 수행하는 것을 직무내용으로 한다.</t>
  </si>
  <si>
    <t>대상자의 건강(정신 및 신체)상태를 상담 및 신체활동 능력 등으로 파악하고 이를 기초로 개인의 건강관리 상담업무와 함께 생활환경 개선 상담업무를 수행할 수 있다. 또한 슈퍼바이저로서 자연건강상담사 양성 직무를 수행할 수 있다.</t>
  </si>
  <si>
    <t>대상자의 건강(정신 및 신체)상태를 상담 및 신체활동 능력 등으로 파악하고 이를 기초로 개인의 건강관리 상담업무와 함께 생활환경 개선 상담업무를 수행할 수 있다.</t>
  </si>
  <si>
    <t>대상자의 건강(정신 및 신체)상태를 상담 및 신체활동 능력 등으로 파악하고 이를 기초로 개인의 건강관리 상담업무를 수행할 수 있다.</t>
  </si>
  <si>
    <t>2018-005066</t>
  </si>
  <si>
    <t>학교폭력예방상담사자격증은 학교폭력예방상담에 대한 지식 및 활용능력으로 학교폭력예방상담분야(사무·교육)의 업무를 수행하는 것을 직무 내용으로 한다.</t>
  </si>
  <si>
    <t>학교폭력에 대한 이론을 습득한 후 학교폭력 예방과 상담에 관련한 전문적인 능력을 갖추어 올바른 학교생활을 영위하도록 지도하는 일을 수행하며 강사양성을 위해 이론을 강의할 수 있다.</t>
  </si>
  <si>
    <t>학교폭력에 대한 이론을 습득한 후 학교폭력 예방과 상담에 관련한 능력을 갖추어 올바른 학교생활을 영위하도록 지도하는 일을 수행한다.</t>
  </si>
  <si>
    <t>대한인재교육원</t>
  </si>
  <si>
    <t>010-2236-1974</t>
  </si>
  <si>
    <t>(27362) 충청북도 충주시 우륵로 22 (칠금동) 2층</t>
  </si>
  <si>
    <t>2018-004215</t>
  </si>
  <si>
    <t>색채심리상담사는 색채예술과 심리학을 연계시켜 내담자(또는 수강생)가 사용한 색채의 종류와 표현 결과를 분석하는 심리적 접근방법을 통해 내담자의 심리태도를 진단하고, 이를 기반으로 상담을 진행할 수 있는 전문가를 말한다. 자격 취득후에는 각급 학교의 상담교사나 공공기관 상담사, 어린이집, 영재교육원, 방과후 학교 등의 상담사로 활동할 수 있다.</t>
  </si>
  <si>
    <t>색채심리 상담에 대한 전문적 지식과 경험을 가지고 다양한 연령층을 대상으로 한 상담과 조언을 통해 내담자의 자기표현력 향상 및 정서적 안정을 돕는 전문가로서의 색채심리교육을 진행하고, 특히 색채심리지도사 2급 과정을 지도하고 자격을 배출하는 직무 수행</t>
  </si>
  <si>
    <t>아동을 대상으로 한 색채교육 전반에 대한 체계적 이론 지식과 경험을 가지고, 아동이 빛, 언어, 오감, 디자인, 음악, 생활환경속에서 색을 선택, 표현하며, 받아들이는 현상과 방법을 이해하고, 이를 활용해 아동이 발달 단계별로 색채감각과 창의성, 예술성을 향상할 수 있도록 지도하는 직무 수행</t>
  </si>
  <si>
    <t>(재)종이문화재단</t>
  </si>
  <si>
    <t>http://www.paperculture.or.kr</t>
  </si>
  <si>
    <t>02-2279-7900</t>
  </si>
  <si>
    <t>(04606) 서울 중구 장충동1가 62-35번지 종이나라빌딩 3층</t>
  </si>
  <si>
    <t>2018-000503</t>
  </si>
  <si>
    <t>청소년진로상담사</t>
  </si>
  <si>
    <t>1. 청소년진로상담사는 청소년이 소질과 특성에 맞는 진로를 선택할 수 있도록 지도 및 지원하고, 올바른 결정과정과 목표를 수립하며 방향을 정할 수 있도록 진로지도와 적성검사를 통하여 과학적이고 체계적인 상담을 실시한다.</t>
  </si>
  <si>
    <t>2018-003752</t>
  </si>
  <si>
    <t>요리심리상담사를 취득하여 요리심리상담에 대한 지식을 갖추고 요리를 통하여 상대방의 심리를 분석할 수 있고 심리 상담과 발달을 도와주는 등의 업무를 수행한다.</t>
  </si>
  <si>
    <t>요리심리상담사가 되기 위한 각 분야의 전문적 수준의 이론과 지식을 갖추고 내담자와 만나 요리를 통하여 상대방의 심리를 분석할 수 있고 심리 상담과 발달을 도와주는 등의 업무를 수행한다.</t>
  </si>
  <si>
    <t>요리심리상담사가 되기 위한 기본적 이론과 지식을 갖추고 내담자와 만나 요리를 통하여 상대방의 심리를 분석할 수 있고 발달을 도와주는 등의 업무를 수행한다.</t>
  </si>
  <si>
    <t>2018-001073</t>
  </si>
  <si>
    <t>실버심리상담사</t>
  </si>
  <si>
    <t>성공적인 노후생활을 지원하기 위한 노인상담 및 사례관리 수행, 노인욕구 충족을 위한 프로그램의 기획·실행·평가 등의 직무를 수행한다.</t>
  </si>
  <si>
    <t>2017-004949</t>
  </si>
  <si>
    <t>우리사회가 초 고령화 사회가 되면서 일상생활에 적응하지 못하는 신체적, 정서적, 장애 및 심리적 장애를 겪는 어르신들을 그 가족들과의 대상으로 심리상담을 하고 이를 바탕으로 심리적 안정감을 찾을수 있도록 도움을 주는 직무를 수행할 수 있습니다.</t>
  </si>
  <si>
    <t>우리사회가 초 고령화 사회가 되면서 일상생활에적응하지 못하는 신체적, 정서적, 장애 및 심리적 장애를겪는 어르신들을 그 가족들과의 대상으로 심리상담을 하고이를 바탕으로 심리적 안정감을 찾을수 있도록 도움을주는 직무를 수행할수 있습니다.</t>
  </si>
  <si>
    <t>주식회사 한국평생학습개발원</t>
  </si>
  <si>
    <t>http://www.licenseedu.co.kr</t>
  </si>
  <si>
    <t>02-1644-5695</t>
  </si>
  <si>
    <t>(04778) 서울특별시 성동구 왕십리로8길 4 (성수동1가) 유현빌딩 3층</t>
  </si>
  <si>
    <t>2018-000685</t>
  </si>
  <si>
    <t>다양한 예술, 즉 연극, 영화, 미술, 음악, 무용, 문학, 사진 등을 활용하여 내담자의 정서적, 사회적으로 겪는 심리적인 문제를 증상과 기호, 단계별 목표에 따라 적용함으로써 해결하는데 도움을 주는 직무를 수행하는 상담사로서의 직무와 양성과정 지도 직무</t>
  </si>
  <si>
    <t>다양한 예술, 즉 연극, 영화, 미술, 음악, 무용, 문학, 사진 등을 활용하여 내담자의 정서적, 사회적으로 겪는 심리적인 문제를 증상과 기호, 단계별 목표에 따라 적용함으로써 해결하는데 도움을 주는 직무를 수행하는 상담사로서의 직무</t>
  </si>
  <si>
    <t>2018-005144</t>
  </si>
  <si>
    <t>청소년심리상담사</t>
  </si>
  <si>
    <t>청소년심리상담사는 대학 및 방과후 수업과 문화센터,평생교육원 등 출강하여 이론과 실기를 지도하거나 개인 상담의뢰자와 단체에 방문하여 상담을 해준다. 그 외 청소년심리분야의 교육 등의 업무를 수행한다.</t>
  </si>
  <si>
    <t>청소년심리상담사 2급이상 교육생들에게 이론과 실기 교육을 지도하며 대학 및 방과후 수업등에 출강하여 상담교육하며 상담의뢰하는 개인과 단체에도 출강하여 상담 업무를 수행한다.</t>
  </si>
  <si>
    <t>청소년심리상담사 교육생에게 이론과 실기를 지도하며 방과후 수업과 문화센터,평생교육원 등에 출강하는 등 상담기관의 사무업무도 함께 수행한다</t>
  </si>
  <si>
    <t>2018-000688</t>
  </si>
  <si>
    <t>미술심리상담사(지도자, 카운셀러)로써 노인복지기관, 요양원 등 다양한 사회복지기관에서 미술심리상담 업무의 수행 및 프로그램의 개발, 강의 활동 등의 직무를 수행하는 상담사로서의 직무와 양성과정 지도 직무</t>
  </si>
  <si>
    <t>정서적, 심리적 불안과 갈등으로 일상생활에서 어려움을 겪고 있는 이들에게 그림을 통한 진단기법 등을 적용하여 그 분석을 통해 원만한 일상생활을 할 수 있도록 심리적 문제를 해결하는 도움을 주는 등 미술심리상담기법을 수행하는 상담사의 직무</t>
  </si>
  <si>
    <t>여러 가지 미술활동을 통하여 심리적 불안과 장애요인들을 가지고 있는 내담자들의 심리를 진단, 분석하여 심리적, 정서적 안정을 되찾아 일상생활에 잘 적응하며 원만한 인간관계를 통하여 건강한 사회 구성원이 될 수 있도록 돕는 상담사로서의 직무와 양성과정 지도 직무</t>
  </si>
  <si>
    <t>2017-005469</t>
  </si>
  <si>
    <t>미술심리상담지도사는 미술 활동을 통해 감정이나 내면 세계를 표현하고 기분의 이완과 감정적 스트레스를 완화시키는 방법을 지도할 수있습니다. 미술심리상담 지도사는 아이들 또는 어른의 문제행동지도 및 전인 발달을 지원하는 역할을 수행할 수 있습니다.</t>
  </si>
  <si>
    <t>상담과 심리이론을 바탕으로 다양한 미술상담기법을 통해 자기이해 및, 자기수용 능력을 길러 발달을 촉진 시키고, 언어로 표현되지 않는 심리 정서적 문제 행동을 미술을 통해 발견, 해결 시켜주는 역할을 수행할 수 있다.</t>
  </si>
  <si>
    <t>상담의 개념을 가지고, 미술(그림)을 통해 잠재되어 있는 감정이나 심리상태를 분석함으로써 이에 맞는 상담기법들을 통해 올바른 삶을 살 수 있도록 도와주는 역할을 수행할 수 있다.</t>
  </si>
  <si>
    <t>2018-000199</t>
  </si>
  <si>
    <t>가족심리상담사는 가족 구성원들 간의 갈등과 고민 발생 시, 문제해결을 돕기 위해 면담 등을 해주는 전문가로서 문제가 있는 가족들을 심리적으로 건강하고 행복한 삶을 살 수 있도록 도와주어 건강한 가족공동체 문화를 형성할 수 있게끔 한다. 각종 교육원, 문화센터, 복지회관 등에서 가족심리상담을 하며, 가족심리상담사를 양성하는 강의와 교육을 한다.</t>
  </si>
  <si>
    <t>가족심리상담사 1급은 가족 구성원들 간의 갈등과 고민 발생 시, 문제해결을 돕기 위해 면담 등을 해주는 높은 수준의 전문가로서 맞춤형 해결책을 제시하여 가족들이 심리적으로 건강하고 행복한 삶을 살도록 도와주어 건강한 가족공동체 문화를 형성할 수 있도록 한다. 가족심리상담사 1급은 다양한 교육기관에서 가족심리상담사를 양성하고 가족심리상담을 진행한다.</t>
  </si>
  <si>
    <t>가족심리상담사 2급은 가족 구성원들 간의 갈등과 고민 발생 시, 문제해결을 돕기 위해 면담 등을 해주는 중급수준의 전문가로서, 가족들이 심리적으로 건강하고 행복한 삶을 살도록 도와주어 건강한 가족공동체 문화를 형성할 수 있도록 한다. 가족심리상담사 2급은 교육원, 문화센터, 복지회관, 방과 후 학교 등에서 가족심리상담을 한다.</t>
  </si>
  <si>
    <t>2018-003085</t>
  </si>
  <si>
    <t>도형과 기질론을 접목한 심리상담기법과 도형 그리기를 통해서 각자의 내면에 내재되어 있는 심리상태를 발견하여 개인의 선천적 기질과 후천적 성격, 적성, 심리를 파악하여 진로상담, 성격의 보완 및 잠재력의 개발을 지도한다.</t>
  </si>
  <si>
    <t>도형과 기질론을 접목한 심리상담기법과 도형 그리기를 통해서 각자의 내면에 내재되어 있는 심리상태를 발견하여 개인의 선천적 기질과 후천적 성격, 적성, 심리를 파악하여 진로상담, 성격의 보완 및 잠재력의 개발을 지도 한다.</t>
  </si>
  <si>
    <t>도형 그리기를 통해서 각자의 내면에 내재되어 있는 심리상태를 발견하여 개인의 선천적 기질과 후천적 성격, 적성, 심리를 파악하여 진로상담등 초급의 도형심리상담업무를 진행 및 1급을 보조하여 수행 할 수 있다.</t>
  </si>
  <si>
    <t>2018-005048</t>
  </si>
  <si>
    <t>진로상담사로서 진로프로그램 분야의 취지와 의의를 이해하고 다양한 청소년 진로 지도상담방법,관리 및 프로그램 교육과정을 통해 진로상담사 관련 실습을 지도하는 역할을 수행하며 교육대상에 따른 진로상담사로서의 교육과정을 계획하고 지도하는  직무를 수행 한다.</t>
  </si>
  <si>
    <t>(사)글로벌청소년교육문화</t>
  </si>
  <si>
    <t>http://gyec.co.kr</t>
  </si>
  <si>
    <t>051-257-0579</t>
  </si>
  <si>
    <t>(00000) 부산 서구 암남동 301∼487 354-1번지 기산비치상가 308호</t>
  </si>
  <si>
    <t>2018-005111</t>
  </si>
  <si>
    <t>진로적성상담사</t>
  </si>
  <si>
    <t>진로적성상담사는 개인이 겪는 다양한 진로 문제에 대해 적절한 검사, 진단등을 통한 깊이 있는 상담을 진행함으로써  대상이 학교생활 및 사회 생활에 잘 적응할 수 있도록 하여 개인의 잠재력 개발과 사회·심리적 문제 해결을 돕는다.</t>
  </si>
  <si>
    <t>진로적성에 대한 전문적 이해를 바탕으로, 다양한 진로 문제에 대해 적절한 검사, 진단을 통한 깊이 있는 상담을 진행함으로써  대상이 학교생활 및 사회 생활에 잘 적응할 수 있도록 하여 개인의 잠재력 개발과 사회·심리적 문제 해결을 돕는다.</t>
  </si>
  <si>
    <t>2018-002229</t>
  </si>
  <si>
    <t>기독교상담지도사</t>
  </si>
  <si>
    <t>기독교상담사를 지도 및 양성하는 고위 기독교상담 전문가로, 기독교상담사가 상담현장에서 심리적, 정서적으로 문제가 있는 대상에게 맞는 기독교상담 원리와 이론으로 정립된 상담을 실시할 수 있도록 지도 및 감독한다.</t>
  </si>
  <si>
    <t>가족, 친구 단위의 집단상담 및 개별 상담을 기독교상담으로 능숙하게 진행할 수 있는 기독교상담 전문가로서, 기독교상담사를 지도 및 감독하며, 기독교상담사 고급과정 양성을 위한 기독교상담 전문 교육을 실시한다.</t>
  </si>
  <si>
    <t>가족, 친구 단위의 집단상담 및 개별 상담을 기독교상담으로 능숙하게 진행할 수 있는 기독교상담 전문가로서, 기독교상담사를 지도 및 감독하며, 기독교상담사 중급과정 양성을 위한 기독교상담 교육을 실시한다.</t>
  </si>
  <si>
    <t>가족, 친구 단위의 집단상담 및 개별 상담을 기독교상담으로 능숙하게 진행할 수 있는 기독교상담 전문가로서, 기독교상담사를 지도 및 감독하며, 기독교상담사 초급과정 양성을 위한 기독교상담 교육을 실시한다.</t>
  </si>
  <si>
    <t>2018-002222</t>
  </si>
  <si>
    <t>타로심리상담사는 동서양의 문화가 합쳐진 퓨전 타로방법으로 경청, 공감, 수용을 통해 내담자의 자기이해를 돕고 타로카드를 이용하여 호기심과 흥미를 이끌어 인간의 정서적 심리적 안정을 도와 긍정적인 삶을 유지할 수 있도록 상담하고 타로상담에 대한 강의를 진행 할 수 있다.</t>
  </si>
  <si>
    <t>사단법인 경성청소년교육진흥원</t>
  </si>
  <si>
    <t>http://ksusteam.kr/</t>
  </si>
  <si>
    <t>051-819-4659</t>
  </si>
  <si>
    <t>(47365) 부산광역시 부산진구 범일로 138 (범천동) 3,4층</t>
  </si>
  <si>
    <t>2017-005741</t>
  </si>
  <si>
    <t>원예활동심리상담사</t>
  </si>
  <si>
    <t>원예활동심리상담사는 꽃,식물,다육 다양한 소재로 심리행동 부적응 문제를 가진 성인,노인,아동,장애인 내담자에게 식물매개체로 정신질환을 치유하기 위한 원예활동상담 기획설계하며, 꽃을 활용한 오감을 통하여 자연감각을 향상시켜 심리상담하는 직무를 수행한다. 방과후 수업진행,문화센터,전문아카데미,평생교육원,기업연수원,공공기관연수원,대학교,특수학교 강사로 활동한다.</t>
  </si>
  <si>
    <t>원예활동심리상담사 마스터는 꽃,식물,다육 다양한 소재로 심리행동 부적응 문제를 가진 성인,노인,아동,장애인 내담자에게 식물매개체로 정신질환을 치유하기 위한 원예활동상담 기획설계하며,꽃을 활용한 오감을 통하여 자연감각을 향상시켜 심리상담 직무를 수행한다. 방과후 수업진행,문화센터,아카데미,평생교육원,기업연수원,공공기관연수원,대학교,특수학교 강사로 활동한다.</t>
  </si>
  <si>
    <t>원예활동심리상담사 1급은 꽃,식물,다육 등 다양한 소재로  심리적, 행동적 부적응 문제를 가진 성인,노인,아동,장애인 등 내담자에게 식물을 매개체로 정신질환을 치유하기 위하여 꽃을 활용한 오감을 통하여 자연에 대한 감각을 향상시켜 심리상담하는 준전문가로서 직무를 수행한다. 원예활동심리상담사는 교육자로서 방과후 수업진행,특수학교, 문화센터강사로 활동한다.</t>
  </si>
  <si>
    <t>원예활동심리상담사 2급은 꽃, 식물, 다육 등 다양한 소재로  심리적, 행동적 부적응 문제를 가진 성인, 노인, 아동, 장애인 등 내담자에게 식물을 매개체로 정신질환을 치유하기 위하여 꽃을 활용한 오감을 통하여 자연에 대한 감각을 향상시켜 심리상담하기 위한 기초 및 기본 장식수준의 보조직무를 수행한다.</t>
  </si>
  <si>
    <t>한국화훼장식연구개발원</t>
  </si>
  <si>
    <t>032-342-4949</t>
  </si>
  <si>
    <t>(14771) 경기도 부천시 소사로102번길 13 (소사본동) (소사본동) 107호 (동우프라자)</t>
  </si>
  <si>
    <t>2018-001081</t>
  </si>
  <si>
    <t>아로마오일에 대한 전문적 지식을 습득하고 아로마가 심리에 미치는 영향 및 특성을 이해하여 상담을 하는 직무이며 심리상담기법이론을 활용하여 고객의 감정을 상담해 주는 아로마심리상담전문가아로마심리상담에 대해 개인 뿐만 아니라 기업,문화센터등 다양한 기관에서 아로마심리상담 강의아로마 제품에 대한 DIY 공방창업아로마심리상담에 대한 연구 및 프로그램개발</t>
  </si>
  <si>
    <t>아로마오일에 대한 전문적 지식을 습득하고 아로마가 심리에 미치는 영향 및 특성을 이해하여 상담을 하는 직무이며 심리상담기법 등을 활용하여 고객의 감정 상담해 주는 아로마심리상담전문가개인뿐만 아니라 기업,문화센터,평생교육원 등 다양한 기관에서 아로마심리상담 강의아로마심리상담에 대한 연구 및 프로그램 개발</t>
  </si>
  <si>
    <t>아로마오일에 대한 전문적 지식을 습득하고 아로마가 심리에 미치는 영향 및 특성을 이해하여 상담을 하는 직무이며 심리상담기법이론을 활용하여 고객의 감정을 상담해 주는 아로마심리상담전문가개인뿐만 아니라 기업,문화센터등 다양한 기관에서 아로마심리상담 강의아로마 제품에 대한 아로마 DIY 공방창업</t>
  </si>
  <si>
    <t>은세</t>
  </si>
  <si>
    <t>http://www.eun-se.com</t>
  </si>
  <si>
    <t>02-6397-5010</t>
  </si>
  <si>
    <t>(05095) 서울특별시 광진구 자양번영로1길 9 (자양동) 1층</t>
  </si>
  <si>
    <t>2018-000638</t>
  </si>
  <si>
    <t>교육기관 에서 여성,가족, 아동,청소년,성인 대상으로, 상담전문가로서 프로그램기획, 개발 운영을 수행한다. 기업,관공서,센터에서 상담활동을  상담프로그램을 기획하고 센터를 운영한다.</t>
  </si>
  <si>
    <t>심리상담에 관련된 교육 및 상담 외에도 심리상담프로그램 기획과 개발 및 홍보 수행</t>
  </si>
  <si>
    <t>심리상담에 관련된 교육 및 상담이 주요 직무</t>
  </si>
  <si>
    <t>2018-003302</t>
  </si>
  <si>
    <t>두피탈모상담전문가</t>
  </si>
  <si>
    <t>두피와 모발에 대한 전문적인 지식을 갖추고 있어 모발 손상, 탈모 등 두피와 모발과 관련하여 문제가 발생한 사람들을 대상으로 두피와 모발의 상태를 진단하고 생활습관, 식습관 등을 상담하여 건강한 두피와 모발을 관리하는 방법에 대한 솔루션을 제공하는 업무를 수행한다.</t>
  </si>
  <si>
    <t>두피와 모발에 대한 전문적인 지식을 갖추고 있어 모발 손상, 탈모 등 두피와 모발과 관련하여 문제가 발생한 사람들을 대상으로 두피와 모발의 상태를 진단하고 생활습관, 식습관 등을 상담하여 건강한 두피와 모발을 관리하는 방법에 대한 솔루션을 제공하는 업무를 수행하며 두피탈모상담전문가를 양성한다.</t>
  </si>
  <si>
    <t>두피와 모발에 대한 전문적인 지식을 갖추고 있어 모발 손상, 탈모 등 두피와 모발과 관련하여 문제가 발생한 사람들을 대상으로 두피와 모발의 상태를 진단하고 생활습관, 식습관 등을 상담하여 건강한 두피와 모발을 관리하는 방법에 대한 솔루션을 제공하는 업무의 보조 역할을 수행한다.</t>
  </si>
  <si>
    <t>한국건강미용협회</t>
  </si>
  <si>
    <t>031-235-8832</t>
  </si>
  <si>
    <t>(18412) 경기도 화성시 떡전골로 96-4 (병점동) 401호</t>
  </si>
  <si>
    <t>2018-003089</t>
  </si>
  <si>
    <t>방과후학습,문화센터,보육센터등에 활동 할수 있으며, 자녀를 가진 부모님 및 아동에 관련된 상담자 역할과, 미술을 통해 자기표현과 의사소통 및 바람직한 인격을 만들수 있도록 상담하는 업무를 수행할 수 있습니다.</t>
  </si>
  <si>
    <t>2018-000200</t>
  </si>
  <si>
    <t>기업체, 교육기관, 관공서 ,보호관찰소, 상담센터, 의료기관 등에서 부부을 주 내용으로 부부강의 및 상담 및 교육 프로그램 개발과 홍보 등의 직무를 수행</t>
  </si>
  <si>
    <t>부부심리상담사 1급의 직무는 부부에 관련된 교육 및 상담외에도  부부상담프로그램 기획과 개발 및 홍보 등을 직무로 한다</t>
  </si>
  <si>
    <t>부부심리상담사 2급의 직무는 부부에 관련된 교육 및 상담이  주요 직무</t>
  </si>
  <si>
    <t>2018-005625</t>
  </si>
  <si>
    <t>노인심리상담사는 노인의 발달적 욕구와 부적응에 대한 심리사회적인 상담을 지원하여, 지역사회에 대한 역할수행을 통한 자율성의 발휘 및 삶의 통제력을 유지하도록 건강에 대한 인식을 제고하여 기능향상을 위한 심리상담의 사전적 프로그램 개발을 직무로 한다</t>
  </si>
  <si>
    <t>노인의 발달적 욕구와 부적응에 관한 증상완화를 위한 심리사회적 지원, 지역사회의 역할수행 및 자율성 발휘, 삶의 통제력 유지 및 건강 인식 제고를 위한 심리상담의 예방 프로그램 개발에 대한 사전ㆍ사후효과의 평가 및 검증으로 1급, 2급 상담사의 교육, 활동을 지도하는 것을 직무로 한다.</t>
  </si>
  <si>
    <t>노인의 발달적 욕구와 부적응에 관한 증상완화를 위한 심리사회적인 지원, 지역사회의 역할수행 및 자율성 발휘, 삶의 통제력 유지 및 건강 인식 제고를 위한 심리상담의 예방 프로그램 개발에 대한 사전ㆍ사후효과를 평가를 진행하는 것을 직무로 한다</t>
  </si>
  <si>
    <t>노인의 발달적 욕구와 부적응에 관한 증상완화를 위한 심리사회적인 지원을 통해 노인심리 등의 상담사례를 관리하고 전문가의 지도를 받아 1급을 보조하며, 노인심리 상담 진행을 돕는 것을 직무로 한다.</t>
  </si>
  <si>
    <t>2018-004146</t>
  </si>
  <si>
    <t>분노조절상담사에 관한 체계적 이론적 연구와 교육 및 상담영역의 다양한 부분에 최적의 통합적 분노조절 프로그램을 개발, 구성, 운영, 상담 등을 통한 올바른 분노조절상담사로서의 직무를 수행한다.</t>
  </si>
  <si>
    <t>2018-004209</t>
  </si>
  <si>
    <t>색채원예심리상담사</t>
  </si>
  <si>
    <t>색채에 대한 개인의 무의식을 진단하고, 색채가 있는 식물을 가지고 원예활동(정원가꾸기,식물가꾸기등)을 통해 내담자의 심리문제 해결을 돕는 직무로서, 개인의 심적 안정과 행복을 느낄수 있도록 도움을 주는 직무이다.  복지관, 문화센터, 주민센터등에서 활동이 가능하다.</t>
  </si>
  <si>
    <t>심리진단을 위한 색채진단 프로그램 활용 및  색채원예심리 교육프로그램을 개발할 수 있으며, 색채원예심리상담사를 양성할수 있고, 색채원예심리 프로그램을 통하여 개인에게 맞는 최적의심적 안정 및 행복을 느낄 수 있도록 하는 직무를 수행할수 있다.</t>
  </si>
  <si>
    <t>색채원예심리를 이해하고, 심리진단을 위한 색채진단 프로그램활용 및 색채원예심리 프로그램을 통하여 개인에게 적절한 심적안정 및 행복을 느낄 수 있도록 하는 직무를 수행할수 있다.</t>
  </si>
  <si>
    <t>대한다육토탈아트협회</t>
  </si>
  <si>
    <t>010-5510-7578</t>
  </si>
  <si>
    <t>(34963) 대전광역시 중구 계백로1716번길 87 (문화동, 센트럴파크) 302동304호</t>
  </si>
  <si>
    <t>2018-002059</t>
  </si>
  <si>
    <t>미술교육의 기초이론 및 아동에 대한 발달적, 정서적, 심리학적 이해를 바탕으로 미술활동의 표현방법과 미술작품에 대한 이해력을 갖춰 아동들이 개방된 미술경험을 통해 자기표현과 의사소통 능력을 기르게 하고 아동 개개인의 개성과 창의력을 신장시켜 바람직한 인격을 만들 수 있도록 지도</t>
  </si>
  <si>
    <t>2018-002687</t>
  </si>
  <si>
    <t>발달놀이심리상담사는 유아, 아동의 발달이론을 기초로 단계별 놀이법을 숙지하고, 현장에서 유아, 아동의 발달을 촉진시키는 프로그램을 진행하는 상담사의 역할수행</t>
  </si>
  <si>
    <t>발달단계에 따른 맞춤형 놀이기법에 대한 이해를 기초로 유,아동,청소년 대상 놀이 프로그램 구성 및 집단 프로그램 운영, 부모 상담을 진행한다.</t>
  </si>
  <si>
    <t>발달단계에 대한 이해를 기초로 유,아동,청소년 대상으로 놀이상담 및 부모코칭을 진행한다.</t>
  </si>
  <si>
    <t>발달단계에 대한 이해를 기초로 유,아동,청소년 대상으로 놀이상담을 진행한다.</t>
  </si>
  <si>
    <t>한국언어심리발달연구소</t>
  </si>
  <si>
    <t>http://tomcenter2.com/</t>
  </si>
  <si>
    <t>(21617) 인천광역시 남동구 서창남순환로216번길 20 (서창동) 501호(승연프라자)</t>
  </si>
  <si>
    <t>2018-002073</t>
  </si>
  <si>
    <t>분노조절장애의 원인을 파악하고 분노조절심리 및 상담지도를 주도하여 자신을 스스로 진단해보고 분노를 조절 할 수 있는 능력을 갖추어 감정을 효과적으로 개선하고 삶의 만족도를 증진시키는데 도움을 주는 역할을 한다.</t>
  </si>
  <si>
    <t>전문적인 분노조절상담 지식을 바탕으로 분노조절이 어려운 사람들의 원인 및 문제를 파악하여 문제행동 및 상태를 개선시키고, 전문분야에서 상담 및 지도를 수행할 수 있다.</t>
  </si>
  <si>
    <t>전문적인 분노조절상담 지식을 바탕으로 분노조절이 어려운 사람들의 원인 및 문제를 파악하여 원활한 상담업무를 수행할 수 있다.</t>
  </si>
  <si>
    <t>2018-001072</t>
  </si>
  <si>
    <t>여성심리상담사</t>
  </si>
  <si>
    <t>소외된 여성에게 개인 및 집단상담을 실시하여 성역할 고정관념에서 벗어나 참 자기 자신(true self)의 모습을 찾아갈 수 있도록 유도하는 직무를 수행한다.</t>
  </si>
  <si>
    <t>2018-000636</t>
  </si>
  <si>
    <t>창의력아트독서심리상담사</t>
  </si>
  <si>
    <t>창의력아트 독서 심리 상담에 대한 고급,초중급 수준의 지식을 바탕으로 지도 대상에 맞는 창의력아트 독서 심리 상담 프로그램을 개발하고 심리적인 기쁨과 안정감을 누릴 수 있도록 이끌어 주고 상담 하는 전문가의 업무</t>
  </si>
  <si>
    <t>창의력아트 독서 심리 상담에 대한 고급 수준의 지식을 바탕으로 지도 대상에 맞는 창의력아트 독서 심리 상담 프로그램을 개발하고 심리적인 기쁨과 안정감을 누릴 수 있도록 이끌어 주는 전문상담사 업무</t>
  </si>
  <si>
    <t>창의력아트 독서 심리 상담에 대한 초중급 수준의 지식을 바탕으로 지도 대상에 맞는 창의력아트 독서 심리 상담 프로그램을 활용하여 심리적인 기쁨과 안정감을 누릴 수 있도록 상담을 보조하는 업무</t>
  </si>
  <si>
    <t>한국창의력아트교육연합회</t>
  </si>
  <si>
    <t>http://www.kcaea.com</t>
  </si>
  <si>
    <t>02-3474-6630</t>
  </si>
  <si>
    <t>(06956) 서울특별시 동작구 상도로26길 12 (상도동) 4층 한국창의력아트교육연합회</t>
  </si>
  <si>
    <t>2018-004397</t>
  </si>
  <si>
    <t>학습자의 성격,성향에 따른 학습전략과 계획방법 및 자기주도학습법 프로그램 개발 및 지도 ,학습코칭의 기법들을 기초로 수업 대상자들이 자기주도족으로 생활하는 습관을 기를 수 있도록 도움을 주며 학습활동의 전과정에 보다 적극적으로 자율적으로 참여하게 되므로 개인의 학습문제 진단은 물론 자신의 학습필요와 욕구를 정확하게 파악 코치할 수 있다.</t>
  </si>
  <si>
    <t>2018-004122</t>
  </si>
  <si>
    <t>1. 대인관계에서 발생하는 갈등과 심리적 문제들에 대한 도움 제시  2. 내담자의 건강하고  원할한 기능 회복  3. 육체적, 심리적, 고통중에 있는 사람에게 심리적 안정 제공   4. 심리 프로그램을 위한 전문 조력자 양성  5. 심리적 부적응을 겪는 개인 또는 집단에 대한 심리 평가 및 상담</t>
  </si>
  <si>
    <t>2018-000637</t>
  </si>
  <si>
    <t>교류분석상담사는 교류분석의 특징 및 개입방법을 충분히 이해함과 동시에 정신적·심리적 부적응 및 장애를 겪거나 도움이 필요한 내담자의 문제를 교류분석 이론을 통하여 종합적으로 진단, 평가 및 상담할 수 있는 능력과 개인 및 집단이 경험할 수 있는 자아실현과 적응력강화 등 문제해결을 위하여 교류분석을 통한 독자적인 상담을 수행 한다.</t>
  </si>
  <si>
    <t>교류분석 및 성격이론을 토대로 하여 개인의 성장과 변화를 위한 체계적인 초기면접, 심리검사, 심리상담을 통한 개인의 성격유형, 내면세계탐구, 진로지도, 심리상담을 실시하며 개인 및 집단에 대한 프로그램의 실행지도, 상담을 통하여 내담자의 정서불안과 고민해소 등의 심리상담에 대한 수퍼비젼과 전문적인 업무를 수행하고 하위등급의 자격소지자의 직무교육을 수행</t>
  </si>
  <si>
    <t>교류분석 및 성격이론을 토대로 하여 개인의 성장과 변화를 위한 체계적인 초기면접, 심리검사, 심리상담을 통한 개인의 성격유형, 내면세계탐구, 진로지도, 심리상담을 실시하며 내담자의 정서불안과 고민해소 등의 심리상담에 대한 초급적인 업무를 수행한다.</t>
  </si>
  <si>
    <t>해담심리상담교육개발원</t>
  </si>
  <si>
    <t>http://http://www.haedamcs.com/</t>
  </si>
  <si>
    <t>010-8430-0113</t>
  </si>
  <si>
    <t>(17714) 경기도 평택시 진위면 하북4길 129-16 가동 305호</t>
  </si>
  <si>
    <t>2018-001069</t>
  </si>
  <si>
    <t>기본적인 상담의 개념을 가지고, 미술(그림)을 통해 잠재되어 있는 감정이나 심리상태를 분석함으로써 이에 맞는 심리진단과 상담기법들을 통해 올바른 삶을 살 수 있도록 도와주는 상담전문가의 직무수행</t>
  </si>
  <si>
    <t>상담과 심리이론을 바탕으로 다양한 미술상담기법을 통해 자기이해 및, 자기수용 능력을 길러 발달을 촉진 시키고, 언어로 표현되지 않는 심리 정서적 문제 행동을 미술을 통해 발견, 해결 시켜주는 전문상담사의 역할수행</t>
  </si>
  <si>
    <t>기본적인 상담의 개념을 가지고, 미술(그림)을 통해 잠재되어 있는 감정이나 심리상태를 분석함으로써 이에 맞는 심리진단과 상담기법들을 통해 올바른 삶을 살 수 있도록 도와주는 상담전문가의 역할 수행</t>
  </si>
  <si>
    <t>2018-001070</t>
  </si>
  <si>
    <t>노화로 인해 신체`정서적으로 심리적 불안장애 등을 겪으며 정신건강이나 정서장애와 관련된 문제가 생기는 노인들에게 과학적 측정도구 사용이나 상담을 통해 질 높은 노년기에 도움을 주는 역할을 수행한다.</t>
  </si>
  <si>
    <t>노인에 대한 이해도가 높고, 상담기법을 이해하여 현장에서 활동할 수 있는 전문 상담사의 역할 수행</t>
  </si>
  <si>
    <t>노화로 인해 신체`정서적으로 심리적 불안장애 등을 겪으며 정신건강이나 정서장애와 관련된 문제가 생기는 노인들에게 과학적 측정도구 사용이나 상담을 통해 질 높은 노년기에 도움을 주는 상담사의 역할 수행</t>
  </si>
  <si>
    <t>2018-004336</t>
  </si>
  <si>
    <t>장애동료상담가</t>
  </si>
  <si>
    <t>사회복지법인 대한예수교장로회실로암시각장애인복지회</t>
  </si>
  <si>
    <t>http://www.silwel.or.kr/v2/index.php</t>
  </si>
  <si>
    <t>02-880-0500</t>
  </si>
  <si>
    <t>(08757) 서울특별시 관악구 남부순환로 1717 (봉천동) 실로암시각장애인복지회</t>
  </si>
  <si>
    <t>2018-004171</t>
  </si>
  <si>
    <t>아동심리에 대한 이해와 전문지식을 바탕으로 아동행동을 관찰하고 아동의 인지,언어, 정서, 심리적으로 올바른 성장을 촉진할수 있도록 아동 및 부모를 대상으로 아동심리발달과 관련한 상담을 수행한다.</t>
  </si>
  <si>
    <t>아동심리에 대한 이해와 전문지식을 바탕으로 아동행동을 관찰하고 정서적, 행동적 문제점을 파악하여 평가결과를 바탕으로 아동의 발달과 촉진하기 위한 종합적 심리상담업무를 수행한다.</t>
  </si>
  <si>
    <t>아동심리에 대한 이해와 전문지식을 바탕으로 아동행동을 관찰하고 정서적, 행동적 문제점을 파악하여 아동발달심리상담 프로그램을 수행한다.</t>
  </si>
  <si>
    <t>주식회사 한국능력교육진흥원</t>
  </si>
  <si>
    <t>070-4149-8976</t>
  </si>
  <si>
    <t>(44240) 울산광역시 북구 화동3길 18 (화봉동)</t>
  </si>
  <si>
    <t>2018-004403</t>
  </si>
  <si>
    <t>자기주도학습코치상담사는 자기주도학습에 대한 전문적인 지식을 바탕으로, 학습자 스스로 적합한 학습법을 터득하고, 학습자 주도적인 학습 역량을 이끌어내어 학습에 대한 집중력을 향상하고, 꾸준히 학습하는 습관을 형성할 수 있도록 하는 것을 직무내용으로 한다.</t>
  </si>
  <si>
    <t>전문가 수준의 자기주도학습에 대한 지식을 바탕으로 창의적으로 문제를 해결해 나갈 수 있도록 프로그램을 구성하여 학습자 주도적인 학습역량을 이끌어내고, 이로써 학습에 대한 집중력을 높여 효율적인 학습이 이루어 질 수 있도록 지도한다.</t>
  </si>
  <si>
    <t>준전문가 수준의 자기주도학습에 대한 지식을 바탕으로 학습자가 본인의 학습역량에 맞게 학습을 계획하고, 자율적으로 실천하도록 하여 본인에게 적합한 학습법을 터득하고, 꾸준히 학습하는 습관을 형성할 수 있도록 지도한다.</t>
  </si>
  <si>
    <t>2018-004341</t>
  </si>
  <si>
    <t>한국진로상담사</t>
  </si>
  <si>
    <t>다양한 개인의 진로문제에 대하여 내담자의 심리 및 성격과 적성을 검사하고, 진단하고, 분석하여 문제 대상자별로 다양한 상담을 실리하여 생애진로 방향을 올바르게 찾아가도록 도와주며 꿈과 끼를 찾아주고 일생을 계획하고 실천하는데 효과적으로 도움을 주는 직무를 수행한다.</t>
  </si>
  <si>
    <t>2017-004945</t>
  </si>
  <si>
    <t>급변하는 사회속에서 정신적, 심리적으로 방황하고 상처받는 아동의 수가 증가함에 따라 그러한 아동들에게 세상을 바로보는 부정적 관점을 긍정적 관점으로 전환하여 해복감을 가질수 있도록 만들어주며 다양한 심리검사 방법을 통한 과학적 진단과 교육적 자극으로 아동의 전인적인 성장을 도와주는 전문적 역할을 수행한다</t>
  </si>
  <si>
    <t>2017-004941</t>
  </si>
  <si>
    <t>청소년심리상담사는 청소년 심리에 대한 기본적인 이해와 상담이론을 바탕으로 청소년 심리 분석 및 상담을 진행하며, 청소년이 직면하는 문제에 대해서 이해하고 이를 개선할 수 있는 상담을 전문적으로 하는 역할을 한다.</t>
  </si>
  <si>
    <t>청소년심리상담사는 청소년 심리에 대한 기본적인 이해와 상담이론을 바탕으로 청소년 심리    분석 및 상담을 진행하며, 청소년이 직면하는 문제에 대해서 이해하고 이를 개선할 수 있는   상담을 전문적으로 하는 역할을 한다.</t>
  </si>
  <si>
    <t>주식회사 서울폴리텍평생교육원</t>
  </si>
  <si>
    <t>http://st.ac.kr</t>
  </si>
  <si>
    <t>국번없음-1544-1514</t>
  </si>
  <si>
    <t>(07208) 서울특별시 영등포구 양평로19길 4 (양평동4가) 5층</t>
  </si>
  <si>
    <t>2018-000672</t>
  </si>
  <si>
    <t>푸드심리상담지도사</t>
  </si>
  <si>
    <t>다양한 식재료를 이용하여 학생, 아동, 청소년, 대상에 알맞는 프로그램별 상담기법을 통해 내담자의 행동 및 사고 방식과 심리적인 성향을 파악하고 결과에 따른 개인별 적절한 촉각.미각.시각.후각을 활용해 심리적 안정과 긍정적인 사고를 통하여 긍정적인 삶이 되도록 학교, 문화센터, 방과후교실, 복지관 등에서 활동한다.</t>
  </si>
  <si>
    <t>다양한 식재료를 이용하여 학생, 아동, 청소년, 대상에 알맞는 프로그램별 상담기법을 통해 내담자의 행동 및 사고 방식과 심리적인 성향을 파악하고 결과에 따른 개인별 적절한 촉각.미각.시각.후각을 활용해 심리적 안정과 긍정적인 사고를 통하여 긍정적인 삶이 되도록 학교, 문화센터, 방과후교실, 복지관 등에서 활동한다. 푸드심리상담지도사 1급 전문가를 보조한다.</t>
  </si>
  <si>
    <t>2018-000628</t>
  </si>
  <si>
    <t>미술심리상담의 기초 이론을 바탕으로 기본적인 상담 계획 및 평가를 수립할 수 있으며, 언어로써 표현하기 힘든 심리적 어려움들을 다양한 미술활동을 통해 표현하고 이러한 스트레스를 완화시킬 수 있도록 돕는 미술심리상담을 진행</t>
  </si>
  <si>
    <t>미술심리상담의 기초 이론을 바탕으로 기본적인 상담 계획 및 평가를 수립할 수 있으며, 임상 대상자의 병리적 특성을 이해하고 그에 따라 필요한 미술심리상담을 진행</t>
  </si>
  <si>
    <t>미술심리상담의 기초 이론을 바탕으로 기본적인 상담 계획 및 평가를 수립</t>
  </si>
  <si>
    <t>2018-005197</t>
  </si>
  <si>
    <t>노인심리상담사는 신체적, 정서적으로 우울감과 불안감을 겪고 있는 노인들을 위해 적절한 상담을 진행하여 일상생활을 할 수 있도록 도와주는 조력자이다. 구체적으로 체력과 신체 기능이 저하되면서 찾아오는 심리 불안에 대한 원인을 심리 검사, 행동 관찰을 통해 파악하고 이를 통해 편안한 생활을 할 수 있는 방법을 찾을 수 있도록 도움을 주는 역할을 수행한다.</t>
  </si>
  <si>
    <t>노인에 대한 이해도가 높고, 상담기법을 이해하여 현장에서 활동 할 수 있는 전문 상담사의 역할 수행</t>
  </si>
  <si>
    <t>노화로 인해 신체, 정서적으로 심리불안 장애를 겪으며 정신건강이나 정서장애와 관련된 문제가 발생하는 노인들에게과학적 측정도구 사용이나 상담을 통해 질 높은 노년기 생활을 위한 도움을 주는 역할을 수행.</t>
  </si>
  <si>
    <t>2018-000662</t>
  </si>
  <si>
    <t>노인심리상담사(지도자, 카운셀러)로써 신체적, 정서적, 심리적으로 장애를 겪거나 일상생활에 적응이 어려운 노인과 그 가족들을 대상으로 심리상담을 하고 상담 내용을 분석하여 종합적인 평가와 문제 해결에 도움을 주는 상담자로서의 직무와 양성과정 지도 직무</t>
  </si>
  <si>
    <t>노화로 인한 정신적, 정서적, 심리적인 문제로 일상생활에 어려움을 겪는 노인 및 가족구성원을 대상으로 심리 상담을 하고 대상자들이 심리적인 안정을 되찾아 문제 해결을 할 수 있도록 도움을 주는 상담사의 직무와 양성과정 지도 직무</t>
  </si>
  <si>
    <t>노화로 인한 정신적, 정서적, 심리적인 문제로 일상생활에 어려움을 겪는 노인 및 가족구성원을 대상으로 심리 상담을 하고 대상자들이 심리적인 안정을 되찾아 문제 해결을 할 수 있도록 도움을 주는 상담사의 직무</t>
  </si>
  <si>
    <t>2018-002228</t>
  </si>
  <si>
    <t>목회상담지도사</t>
  </si>
  <si>
    <t>목회상담 전문가로 목회상담사를 지도 및 양성하는 한다. 목회상담사가 상담현장에서 심리적, 정서적, 신앙적으로 문제가 있는 대상에게 맞는 목회상담 원리와 이론으로 정립된 상담을 실시할 수 있도록 지도 및 감독한다.</t>
  </si>
  <si>
    <t>가족, 친구 단위의 집단상담 및 개별 상담을 목회상담으로 능숙하게 진행할 수 있는 목회상담 전문가로서, 목회상담사를 지도 및 감독하며, 목회상담사 고급과정 양성을 위한 목회상담 전문 교육을 실시한다</t>
  </si>
  <si>
    <t>가족, 친구 단위의 집단상담 및 개별 상담을 목회상담으로 능숙하게 진행할 수 있는 목회상담 전문가로서, 목회상담사를 지도 및 감독하며, 목회상담사 중급과정 양성을 위한 목회상담 교육을 실시한다.</t>
  </si>
  <si>
    <t>가족, 친구 단위의 집단상담 및 개별 상담을 목회상담으로 능숙하게 진행할 수 있는 목회상담 전문가로서, 목회상담사를 지도 및 감독하며, 목회상담사 초급과정 양성을 위한 목회상담 교육을 실시한다.</t>
  </si>
  <si>
    <t>2018-004136</t>
  </si>
  <si>
    <t>공예심리상담사는 유아, 아동, 청소년 및 성인과 노인을 대상으로 생활 속의 공예를 통해 내면의 세계를 표현하고 자신감과 성취감을 찾게 하여 인간의 자기 존중감 회복을 도와 미래의 꿈을 구체화 할 수 있게 도와주는 역할과 함께 프로그램을 기획, 운영, 교육, 개발 ,평가의 직무를 수행한다.</t>
  </si>
  <si>
    <t>대한심리상담협회</t>
  </si>
  <si>
    <t>010-5246-0324</t>
  </si>
  <si>
    <t>(04700) 서울특별시 성동구 마장로 137 (상왕십리동, 텐즈힐) 221동 텐즈힐몰 1층 1201호</t>
  </si>
  <si>
    <t>2017-004939</t>
  </si>
  <si>
    <t>통합예술심리상담사는 미술,음악,동작등 여러가지 예술매체를 이용하여 내담자가 자기내면의 문제점을 쉽게 만나고 무의식에 갇혀있던 정서를 예술로 표현 할 수 있도록 돕는다. 예술이라는 표현매체를 통한 상담은 언어적 상담에서의 자기방어나 상담연령에 대한 한계를 극복하고 일선 상담현장에서의 다양한 활용이 가능하다.</t>
  </si>
  <si>
    <t>통합예술활동을 이용한 심리상담프로그램을 직접 개발하여 상담현장에서 상담매체로 활용할 수 있다.</t>
  </si>
  <si>
    <t>교육을 통해 배운 통합예술심리상담프로그램을 대상에 맞게 응용하여 상담현장에서 상담매체로 활용할 수 있다.</t>
  </si>
  <si>
    <t>교육을 통해 배운 통합예술심리상담프로그램을 상담현장에서 상담매체로 활용할 수 있다.</t>
  </si>
  <si>
    <t>마음의정원 심리센터</t>
  </si>
  <si>
    <t>http://cafe.daum.net/art.ok</t>
  </si>
  <si>
    <t>042-488-5007</t>
  </si>
  <si>
    <t>(35235) 대전광역시 서구 문정로9번길 37(둔산동) 4층 401호</t>
  </si>
  <si>
    <t>2017-004079</t>
  </si>
  <si>
    <t>갈등조정상담사</t>
  </si>
  <si>
    <t>사회생활 속 다양한 갈등이나 스트레스를 해소할 수 있도록 자기이해와 타인에 대한 이해, 의사소통법, 조직 내 적응법 등에 대해 상담과 교육을 진행하고 자존감과 문제해결력 향상 등을 위해 다양한 상담기법 등에 대해 연구, 활용하는 업무를 수행한다.</t>
  </si>
  <si>
    <t>한국창의인성개발원</t>
  </si>
  <si>
    <t>031-918-5545</t>
  </si>
  <si>
    <t>(10403) 경기도 고양시 일산동구 정발산로42번길 60 (장항동) 318호</t>
  </si>
  <si>
    <t>2017-004942</t>
  </si>
  <si>
    <t>노인심리상담사는 인구고령화에 개념적 의미와 실태를 이해하고 노인문제, 노인복지 문제에 대한 기본지식을 바탕으로 신체적, 정신적 장애가 있는 노인들과 가족들을 심리상담하여 안정적인   생활이 가능하도록 돕는 역할을 한다.</t>
  </si>
  <si>
    <t>2018-002111</t>
  </si>
  <si>
    <t>복잡하고 다양한 사회문제로 인해 개인의 심리. 정서. 사회 부적응 문제를 해결하기위해 생애주기 대상자별 문학을 선정하고 문학을 통하여 개인의 심리적 안정감을 주는 상담사역할을 수행한다.</t>
  </si>
  <si>
    <t>복잡하고 다양한 사회문제로 인해 개인의 심리. 정서. 사회 부적응 문제를 해결하기 위해 생애주기 대상자별 문학을 선정하고 문학을 통하여 개인의 심리적 안정감을 주는 프로그램을 개발하고 진행하는 상담사 역할을 수행한다.</t>
  </si>
  <si>
    <t>복잡하고 다양한 사회문제로 인해 개인의 심리. 정서. 사회 부적응 문제를 해결하기 위해 생애주기 대상자별 문학을 선정하고 문학을 통하여 개인의 심리적 안정감을 주는 프로그램을 진행하는 상담사 역할을 수행한다.</t>
  </si>
  <si>
    <t>2018-005198</t>
  </si>
  <si>
    <t>아동 및 청소년의 심리적 불안과 어려움에 대하여 다양하고 전문적인 상담능력과 상담기법을 통해 이들이 활기차고 건강하게 성장할 수 있도록 지원하는 직무 수행</t>
  </si>
  <si>
    <t>아동의 정신건강 및 정서 장애와 관련된 문제를 과학적 측정도구와 심리검사의 방법으로 문제를 진단하고 결과에 따라 상담을 통해 올바르게 발달 할 수 있도록 도와주는 역할을 하는 전문가의 직무수행</t>
  </si>
  <si>
    <t>일상 생활에서 스트레스를 받고 있는 아동 및 청소년을 대상으로 원만한 일상생활을 할 수 있도록 지도 및 상담하는 전문가의 직무수행</t>
  </si>
  <si>
    <t>2018-001100</t>
  </si>
  <si>
    <t>책놀이아트심리상담사</t>
  </si>
  <si>
    <t>책놀이아트와 아동의 심리와 놀이심리상담 등 관련된 전문적인 지식과 기술을 습득하고 통합하여 아동들의 심리정서적인 어려움을 돕고, 아동들이 심리정서적으로 건강하게 성장하도록 도우며, 관련 교육프로그램을 기획하고 운영하며, 책놀이심리상담 전문가 양성 교육 등을 실시하는 고급전문가로서의 직무를 수행함</t>
  </si>
  <si>
    <t>2018-003326</t>
  </si>
  <si>
    <t>인지행동상담 이론과 프로그램을 이해하고 지남력, 집중력, 기억력, 판단력, 언어능력, 시공간 구별능력, 계산능력 등의 인지기능 문제해결을 돕기 위해 종합적으로 수행할수 있는 전문가로서의 역할을 할수 있다.</t>
  </si>
  <si>
    <t>인지행동상담에 대한 이론과 프로그램을 이해하고 내담자를 대상으로 지남력, 집중력, 기억력, 판단력, 언어능력, 시공간 구별능력, 계산능력 등의 인지기능 문제해결을 도움을 주고 전문가를 양성할 수 있는 최고의 전문가 역할</t>
  </si>
  <si>
    <t>인지행동상담의 기초이해를 바탕으로 내담자를 대상으로 인지행동심리학을 통하여 인지학습프로그램을 계획하고 실천할 수 있는  역할을 안내하고 보조자는 역할</t>
  </si>
  <si>
    <t>2018-003323</t>
  </si>
  <si>
    <t>웰니스아로마심리상담사</t>
  </si>
  <si>
    <t>아로마(에센셜) 오일에 대한 전문적인 지식을 연구하고, 아로마(에센셜) 오일이 심리에 미치는 영향 및 특성을 지도하고, 에센셜 오일을 통하여 일상생활에 적응하지 못하는 사람들에 대하여 문제 해결에 도움을 주어 건강한 삶과 자아를 찾을 수 있도록 하는 전문가로서의 직무를 수행한다.</t>
  </si>
  <si>
    <t>한국평생학습교육원</t>
  </si>
  <si>
    <t>http://www.eduvis.kr</t>
  </si>
  <si>
    <t>042-486-4688</t>
  </si>
  <si>
    <t>(35226) 대전광역시 서구 월평새뜸로4번길 33 (월평동) 3층</t>
  </si>
  <si>
    <t>2017-004966</t>
  </si>
  <si>
    <t>심리상담사는 여러 가지 갈등과 문제로 인해 고통을 받고 있는 사람들을 대상으로 정신건강이나 정서장애와 관련된 문제를 과학적 측정방법을 사용하거나 대화 및 면접 등을 통해 종합적으로 진단하고 심리학적 방법을 활용하여 도움을 줌으로써 건강하고 바른 생활을 할 수 있도록 하는 업무를 담당하는 심리상담 전문가로서, 각종 단체 등에서 심리 상담을 수행한다.</t>
  </si>
  <si>
    <t>심리상담사 1급은 다양하게 발생하는 사회적 갈등과 문제로 인해 심리적 불안을 겪으며, 정신건강이나 정서장애 등으로 일상생활에 적응하지 못해 도움이 필요한 사람들에게 전문적인 대화 및 면접을 통해 종합적으로 진단하여,심리학적 방법을 활용하여 도움을 줌으로써 건강하고 바른 생활이 되게끔 도와주는 심리상담 전문가이며, 이들은 각종 단체 등에서 심리 상담을 한다.</t>
  </si>
  <si>
    <t>심리상담사 2급은 상담대상자의 행동, 사회성, 대인관계능력, 정서적 발달 등 다양한 사회생활과 관련된 부적절한 행동을 교정하여 더 나은 삶을 영위할 수 있도록 기초적인 도움을 주는 역할을 수행한다. 심리상담사 2급은 복지회관, 아동상담소, 청소년상담소, 가족지원센터 등의 다양한 단체에서 대화 및 면담을 시행하고, 심리상담 프로그램을 개발하여 진행한다.</t>
  </si>
  <si>
    <t>한국심성문화교육원</t>
  </si>
  <si>
    <t>http://www.cleancamp.co.kr</t>
  </si>
  <si>
    <t>010-8301-5591</t>
  </si>
  <si>
    <t>(10364) 경기도 고양시 일산동구 고봉로 32-9 (장항동) 1511호(장항동, 양우로데오시티)</t>
  </si>
  <si>
    <t>2018-004124</t>
  </si>
  <si>
    <t>도형심리이론에 근거하여 간단한 도형 그리기를 통한 내담자의 기질적인 심리상태를 파악하고 선천적 기질과 후천적 성격, 적성, 심리를 파악하여 진로상담 및 잠재력 개발을 지원해 주는 전문적인 상담업무를 수행 할 수 있다.</t>
  </si>
  <si>
    <t>(주)대교에듀피아</t>
  </si>
  <si>
    <t>http://www.daekyoedupia.com</t>
  </si>
  <si>
    <t>02-560-3216</t>
  </si>
  <si>
    <t>(08708) 서울특별시 관악구 보라매로3길 23 (봉천동, 대교타워 3층)</t>
  </si>
  <si>
    <t>2017-004946</t>
  </si>
  <si>
    <t>다양한 심리적 문제를 심리상담이론과 기법을 통해 심리적 안정을 얻고 내담자가 건강하고 바른 심리상태를 가지고 주어진 환경에 적응하며 생활할수 있도록 조력하는 전문가적 역할을 수행한다.</t>
  </si>
  <si>
    <t>2018-000639</t>
  </si>
  <si>
    <t>도움을 필요로 하는 노인들에게 전문적인 상담을 통해 종합적으로 진단하고 노인심리상담기술을 제공하여 일상생활 부적응 문제를 해결하며, 심리적인 안점감을 주고 개인의 삶의 질을 높이는 직무를 전문적으로 수행한다.</t>
  </si>
  <si>
    <t>노인심리상담의 이론과 기법을 활용하여 기본적인 심리검사를 통해 도움을 필요로 하는 노인들의 심리상태를 파악하고 그에 맞는 심리상담을 수행한다.</t>
  </si>
  <si>
    <t>주식회사 한국직능협회</t>
  </si>
  <si>
    <t>http://koaa.kr</t>
  </si>
  <si>
    <t>02-6384-8002</t>
  </si>
  <si>
    <t>(04158) 서울특별시 마포구 마포대로 49 (도화동) 15층 6호</t>
  </si>
  <si>
    <t>2018-000626</t>
  </si>
  <si>
    <t>기질심리상담사</t>
  </si>
  <si>
    <t>네모, 세모, 동그라미, 에스의 도형을 통하여 내담자의 기질을 설명하고 전문적 상담기법을 통해 상담을 지도하고 클라이언트의 유형에 상담을 진행</t>
  </si>
  <si>
    <t>네모, 세모, 동그라미, 에스의 도형을 통하여 내담자의 기질을 판단하고 전문적 상담기법을 통해 상담지도하고 클라이언트의 유형에 다라 다양한 기질심리검사 진단을 함</t>
  </si>
  <si>
    <t>사단법인한국심리상담전문학회</t>
  </si>
  <si>
    <t>http://kpcs.kr</t>
  </si>
  <si>
    <t>02-946-0675</t>
  </si>
  <si>
    <t>(01211) 서울특별시 강북구 도봉로 53(미아동) 금성빌딩 아디다스매장 3층</t>
  </si>
  <si>
    <t>2018-000578</t>
  </si>
  <si>
    <t>요가심리상담사</t>
  </si>
  <si>
    <t>요가심리상담사는 개인의 체형과 건강상태, 심리상태에 맞춰서 신체적(목, 어깨, 허리 통증),  심리적(불안, 우울, 스트레스) 문제가 있는 아동, 청소년 및 성인을 대상으로 문제를 완화시키고, 개인의 성장 및 사회 적응력 증진을 목적으로 국공립 체육 시설, 산업체, 학교(초등, 중등, 고등), 상담실, 복지시설에서 개인별 요가동작과 호흡, 이완을 지도함.</t>
  </si>
  <si>
    <t>심리상담에서 신체적, 심리적으로 어려움을 겪는 아동, 청소년, 성인의 개인상담 및 집단상담을 수행할 수 있고 요가심리상담사 1급과 2급에게 슈퍼비젼을 제공하고 요가심리상담사 양성 과정을 운영할 수 있음.</t>
  </si>
  <si>
    <t>심리상담에서 신체적, 심리적 어려움이 있는 아동, 청소년, 성인에게 요가심리상담 기법을 적용하여 개인이나 집단 프로그램을 진행할 수 있고, 요가심리상담사 2급에서 슈퍼비젼을 제공함.</t>
  </si>
  <si>
    <t>심리상담에서 신체적, 심리적 어려움이 있는 아동, 청소년, 성인에게 개인별 요가심리상담 프로그램을 진행할 수 있음.</t>
  </si>
  <si>
    <t>한국놀이예술상담협회</t>
  </si>
  <si>
    <t>http://playartstherapy.com</t>
  </si>
  <si>
    <t>062-673-0310</t>
  </si>
  <si>
    <t>(61721) 광주광역시 남구 서문대로 783 ( 주월동 ) 3층</t>
  </si>
  <si>
    <t>2018-004185</t>
  </si>
  <si>
    <t>장애인식개선상담사</t>
  </si>
  <si>
    <t>장애인식개선상담사는 장애의 정의, 장애인 관련법을 비장애인에게 학습하여 장애에 대한 잘못된 편견과 인식을 변화시켜 장애와 장애인에 올바른 인식을 가질 수 있도록 하는 업무를 수행한다.</t>
  </si>
  <si>
    <t>장애의 정의, 장애인 관련법을 비장애인에게 학습하여 장애에 대한 잘못된 편견과 인식을 변화시켜 장애와 장애인에 올바른 인식을 가질 수 있도록 하는 업무를 수행한다.</t>
  </si>
  <si>
    <t>온유미래교육연구소</t>
  </si>
  <si>
    <t>010-3244-9659</t>
  </si>
  <si>
    <t>(21387) 인천광역시 부평구 부평문화로 37 (부평동, 부평동아아파트) 4동 908호</t>
  </si>
  <si>
    <t>2018-000625</t>
  </si>
  <si>
    <t>음악적 상담기법을 활용하여 부정적 감정을 이완, 말로써 표현하기 어려운 느낌ㆍ생각 등을 음악활동으로 표현하여 감정을 정화하고 자기성찰을 촉진시키는 심리상담 전문가로서의 직무를 수행한다.</t>
  </si>
  <si>
    <t>2018-005190</t>
  </si>
  <si>
    <t>매체심리상담사</t>
  </si>
  <si>
    <t>자연물이나 종이, 지점토와 같은 매체를 활용한 심리학적 접근 방법을 통하여 사회에서 발생하는 다양한 갈등과 문제로 고통 받는 사람들의 내재된 심리 상태를 파악하여 문제점을 해결해 나가기 위한 방법을 찾고 심리적으로 안정된 삶을 영위할 수 있도록 도와주는 심리 상담업무를 수행한다.</t>
  </si>
  <si>
    <t>자연물이나 종이, 지점토와 같은 매체를 활용한 심리학적 접근 방법을 통하여 사회에서 발생하는 다양한 갈등과 문제로 고통 받는 사람들의 내재된 심리 상태를 파악하여 문제점을 해결해 나가기 위한 방법을 찾고 심리적으로 안정된 삶을 영위할 수 있도록 도와주는 심리 상담업무를 수행하며 매체심리상담사 양성 업무를 수행한다.</t>
  </si>
  <si>
    <t>자연물이나 종이, 지점토와 같은 매체를 활용한 심리학적 접근 방법을 통하여 사회에서 발생하는 다양한 갈등과 문제로 고통 받는 사람들의 내재된 심리 상태를 파악하여 문제점을 해결해 나가기 위한 방법을 찾고 심리적으로 안정된 삶을 영위할 수 있도록 도와주는 심리 상담 업무를 수행한다.</t>
  </si>
  <si>
    <t>자연물이나 종이, 지점토와 같은 매체를 활용한 심리학적 접근 방법을 통하여 사회에서 발생하는 다양한 갈등과 문제로 고통 받는 사람들의 내재된 심리 상태를 파악하여 문제점을 해결해 나가기 위한 방법을 찾고 심리적으로 안정된 삶을 영위할 수 있도록 도와주는 심리 상담업무의 보조 역할을 수행한다.</t>
  </si>
  <si>
    <t>2018-000623</t>
  </si>
  <si>
    <t>통합미술심리상담사</t>
  </si>
  <si>
    <t>1. 통합미술심리상담사는 미술작품 창작과정과 통합적 활용으로 내담자의 심리적, 정서적 갈등을 완화시키는 심리지도 제반업무를 수행한다.</t>
  </si>
  <si>
    <t>1. 심리적 부적응 및 장애를 겪는 개인 혹은 집단에 대한 진단, 평가 및 상담직무2. 미술심리상담 영역의 과학적인 연구, 조사, 분석 업무3. 미술심리상담 교육 프로그램 개발업무 및 지도 강사4. 내담자의 문제해결을 촉진하기 위한 통합적 예술매체기법 활용직무5. 인간의 발달적 심리적 미술심리상담 프로그램 연구 개발 직무</t>
  </si>
  <si>
    <t>1. 발달적 미술심리상담 프로그램 기획 및 연구보조 직무2. 비언어적 의사소통 교류 분석 검사의 직무3. 심리적 부적응 및 장애를 겪는 개인 혹은 집단에 대한 진단, 평가 및 상담4. 미술상담 프로그램 개발 보조업무5. 미술심리상담의 교육 보조원6. 내담자 초기면담 시 진단검사 실시7. 상담기관 및 복지시설에서 미술심리상담 관련 업무수행</t>
  </si>
  <si>
    <t>2017-004929</t>
  </si>
  <si>
    <t>심리상담사는 영유아와 초.중.고생의 학습과 심리상담은 물론 청소년, 대학생들의 진로에 대한 갈등 심리와 성인들에게 있는 성폭력피해 상담, 종교적 심리, 범죄 심리, 노인심리 상담 등 정서 장애와 예방, 평가진단, 정신건강의 재활에 필요한 심리상담 직무를 수행할 수 있다.</t>
  </si>
  <si>
    <t>2018-000232</t>
  </si>
  <si>
    <t>불교상담심리사</t>
  </si>
  <si>
    <t>불교상담심리사는 개인 또는 집단의 생활 및 심리적 문제를 불교적인 관점에서 해결하도록 돕고 깨달음의 길로 나아가기 위하여 상담 및 교육, 프로그램 개발의 직무를 수행한다.</t>
  </si>
  <si>
    <t>1. 심리평가 및 불교심리상담2. 불교상담교육3. 불교상담에 관한 연구 4. 교계 내외의 상담실 책임 운영 5. 불교상담심리전문가, 불교상담심리사 1급 및 2급 수련중인 자에 대한 슈퍼비전(수련감독)과 자문 6. 불교상담심리전문가,불교상담심리사 1급 및 2급 수련중인 자에 대한 수련내용 평가 및 자격 추천</t>
  </si>
  <si>
    <t>1. 심리평가 및 불교심리상담2. 불교상담에 관한 연구 3. 교계 내외의 상담 및 행정 업무</t>
  </si>
  <si>
    <t>1. 불교 신행상담 및 부문별 단기상담(전화상담, 사이버 상담, 청소년사이버 성상담 등)2. 불교상담에 관한 연구 3. 불교상담을 통한 봉사 활동</t>
  </si>
  <si>
    <t>대한불교조계종포교원</t>
  </si>
  <si>
    <t>http://www.kbcd.org</t>
  </si>
  <si>
    <t>02-737-7378</t>
  </si>
  <si>
    <t>(03144) 서울특별시 종로구 우정국로 55 (견지동)</t>
  </si>
  <si>
    <t>2017-004075</t>
  </si>
  <si>
    <t>NLP심리상담사</t>
  </si>
  <si>
    <t>NLP는 과학적인 이론을 접목시켜서 비슷한 행동패턴 등을 분석하여 내담자의 무의식 또는 잠재의식을 잘 알고 행동, 학습 등을 변화시킬 수 있으며 문제해결, 대인관계 문제해결, 자신감향상과 실생활에 현명한 선택, 더 나은 삶을 살아갈 수 있도록 돕는다.</t>
  </si>
  <si>
    <t>NLP는 과학적인 이론을 접목시켜서 비슷한 행동패턴 등을 분석하여 내담자의 무의식 또는 잠재의식을 잘 알고 행동, 학습 등을 변화시킬 수 있으며 문제해결, 대인관계 문제해결, 자신감향상과 실생활에 현명한 선택, 더 나은 삶을 살아갈 수 있도록 돕는다. NLP전문가로 NLP에 대해 전문적인 지식을 가지고 활용법 등을 연구하며 NLP심리상담을 교육한다.</t>
  </si>
  <si>
    <t>NLP는 과학적인 이론을 심리상담에 접목시켜 내담자의 비슷한 행동패턴 등을 분석하여 무의식 또는 잠재의식을 잘 알고 행동, 학습 등을 변화시킬 수 있으며 내담자의 문제해결, 대인관계 , 자신감향상과 실생활에 현명한 선택, 더 나은 삶을 살아갈 수 있도록 돕는다.</t>
  </si>
  <si>
    <t>2018-000203</t>
  </si>
  <si>
    <t>가족들의 생활 속에서 발생하는 가족문제를 예방하고 가족 상호간 작용에 변화를 줄 수 있도록 가족 구성원의 대인관계 기술과 적응력 향상을 훈련함으로써 건강한 가족이 되도록 도움을 주는 상담사로서의 직무와 양성과정 지도 직무</t>
  </si>
  <si>
    <t>가족들의 생활 속에서 발생하는 가족문제를 예방하고 가족 상호간 작용에 변화를 줄 수 있도록 가족 구성원의 대인관계 기술과 적응력 향상을 훈련함으로써 건강한 가족이 되도록 도움을 주는 상담사의 직무</t>
  </si>
  <si>
    <t>2018-003093</t>
  </si>
  <si>
    <t>타로상담전문가</t>
  </si>
  <si>
    <t>올바른 기관과 연계함으로서 다양한 문제부분에 관해 해결하고 타로상담전문 교육이 원활히 진행되고 상담될 수 있도록 연결하는 조력자의 역할을 수행하게 됩니다.</t>
  </si>
  <si>
    <t>타로상담의 이론에 관한 완벽한 이해력과 상담자와의 소통 및 교육 조력자 역할타로 카드를 이용한 자녀 상담, 일상생활 속 생활상담, 청소년 상담 등</t>
  </si>
  <si>
    <t>타로 리딩이 자유롭고 개인 및 팀 지도 시 교육 보조 역할타로상담 전문가 지도자(Master)급 또는 타로상담 전문가 1급 보조 역할</t>
  </si>
  <si>
    <t>상담자의 자기 발견을 가능하게 도와주며 돌아보게 하는 준전문가 역할타로상담 전문가 3급 지도 및 교육, 타로상담 전문가 지도자(Master)급 보조 역할</t>
  </si>
  <si>
    <t>평생지기교육협회</t>
  </si>
  <si>
    <t>042-537-7475</t>
  </si>
  <si>
    <t>(34892) 대전광역시 중구 유천로132번길 21-12 (태평동) 2동 202호</t>
  </si>
  <si>
    <t>2018-000676</t>
  </si>
  <si>
    <t>노인심리에 대한 이론을 바탕으로 노인들의 정서 및 심리상태 등을 관찰하고 파악하여 심리적 어려움을 극복하고 안정을 취할 수 있도록 심리센터, 노인관련 기관에서 심리 프로그램을 만들어 수행한다.</t>
  </si>
  <si>
    <t>노인심리에 대한 이론을 바탕으로 노인들의 정서 및 심리상태 등을 관찰하고 파악하여 심리적 어려움을 극복하고 안정을 취할 수 있도록 프로그램을 연구 개발하며 심리센터, 노인관련 기관에서 심리 프로그램을 수행한다.</t>
  </si>
  <si>
    <t>노인심리에 대한 이론을 바탕으로 노인들의 정서 및 심리상태 등을 관찰하고 파악하여 심리적 어려움을 극복하고 안정을 취할 수 있도록 심리센터, 노인관련 기관에서 심리 프로그램을 수행한다.</t>
  </si>
  <si>
    <t>한국교육능력개발원</t>
  </si>
  <si>
    <t>054-435-6566</t>
  </si>
  <si>
    <t>(39675) 경상북도 김천시 아포읍 한지1길 10 1층</t>
  </si>
  <si>
    <t>2018-004232</t>
  </si>
  <si>
    <t>분노조절상담사는 분노와 상담에 대한 전문적인 이해와 기술을 바탕으로 내담자가 분노에 대해 이해하고, 이를 적응적으로 표출함으로써 분노를 조절하여 문제 또는 갈등을 줄이고, 원만한 생활을 할 수 있도록 하는것을 직무로 한다.</t>
  </si>
  <si>
    <t>전문가 수준의 분노와 상담에 대한 이해와 기술을 바탕으로 내담자의 분노 원인을 파악하고 상담을 통해 적절하게 표출하도록 하는   다양한 훈련을 기획·운영하여 내담자가 스스로 분노를 조절하여 원만한 생활을 할 수 있도록 돕는다.</t>
  </si>
  <si>
    <t>준전문가 수준의 분노와 상담에 대한 이해와 기술을 바탕으로 내담자가 느끼는 분노의 원인을 파악하고 이를 조절하여 표출함으로써 문제나 갈등을 줄일 수 있도록 돕는다.</t>
  </si>
  <si>
    <t>2018-000750</t>
  </si>
  <si>
    <t>감정노동상담사</t>
  </si>
  <si>
    <t>① 심리적 부적응을 겪는 감정노동자들을 개인 또는 집단으로 심리상담② 감정노동자들을 개인 또는 집단으로 심리평가③ 기업체 내의 인간관계 자문 및 심리교육④ 감정노동자들을 위한 심리적부적응 예방교육⑤ 감정노동자들의 상담 및 심리치료에 관한 연구</t>
  </si>
  <si>
    <t>① 심리적 부적응을 겪는 감정노동자들 개인심리상담② 감정노동자들 개인심리평가③ 감정노동자들을 위한 심리적부적응 예방교육</t>
  </si>
  <si>
    <t>2018-000925</t>
  </si>
  <si>
    <t>수맥상담지도사</t>
  </si>
  <si>
    <t>1. 건강에 영향을 미치는 실내외 수맥 흐름 파악 및 실생활에 활용할 수 있도록 상담 지도   2. 문화센터, 노인교실 등에서 해당 과목, 주제의 강사로 강의 할 수 있음.</t>
  </si>
  <si>
    <t>지산미래직업교육개발연구원</t>
  </si>
  <si>
    <t>051-941-7979</t>
  </si>
  <si>
    <t>(46703) 부산광역시 강서구 체육공원로6번길 92 (대저1동)</t>
  </si>
  <si>
    <t>2018-002675</t>
  </si>
  <si>
    <t>KAVA가족심리상담사</t>
  </si>
  <si>
    <t>① 가족문제를 예방할 목적으로 가족 내 육체적, 정신적 피해에 관한 다양한 교육과 사례분석 및 상담활동을 한다. 전문가 수준의 대인관계 기술 및 상담능력을 갖추며, 관계개선 및 지도업무를 수행하는 상담전문가 활동을 한다. ② 교육과 상담을 통한 가족문제예방상담업무 능력을 갖추며, 가족 구성원들 간의 갈등 조절을 위한 활동을 한다.</t>
  </si>
  <si>
    <t>가족관계에 대한 심층적 이해를 바탕으로, 가족 구성원들 간의 갈등문제를 해결하며, 심리적 안정과 행복한 삶을 살 수 있는 방안을 탐색한다.상담을 통해 생활적응과 심리적 어려움 등을 돕고 자존감 증진과 문제해결력을 향상시키며, 건강한 사회구성원으로 성장시키기 위한 업무를 수행한다.</t>
  </si>
  <si>
    <t>가족관계에 대한 이해를 바탕으로, 건강한 가족공동체 문화를 형성할 수 있는 역할 등을 탐색한다. 가정에서 발생할 수 있는 여러 문제 상황들에 대해 이해하고, 문제별 관리방법을 습득한 후,상담을 통해 고민을 들어주고 위로해주는 맞춤형 해결 상황을 유도하는 업무를 수행한다.</t>
  </si>
  <si>
    <t>사단법인 한국폭력학대예방협회</t>
  </si>
  <si>
    <t>http://www.kava.kr</t>
  </si>
  <si>
    <t>02-598-1477</t>
  </si>
  <si>
    <t>(07219) 서울특별시 영등포구 당산로 159 (당산동4가) 휘선빌딩 7층</t>
  </si>
  <si>
    <t>2018-005193</t>
  </si>
  <si>
    <t>심리적, 정서적, 사회적 문제를 겪고 있는 사람들에게 음악이라는 도구와 멜로디, 리듬을 통해 갈등을 조절하고 자기표현과 자아성장을 촉진시켜 심리적, 정서적 안정을 찾아 건강한 사회 구성원이 될 수 있도록 도와주는 전문가의 직무수행</t>
  </si>
  <si>
    <t>음악심리 전문가로서 음악을 활용하여 내담자의 심리적, 정서적 근본 문제를 파악하고 전문적인 음악심리 상담 기법을 통해 여러 가지 문제를 해결, 상담해주는 전문가로서의 직무수행</t>
  </si>
  <si>
    <t>음악 심리의 이론과 실제에 대한 이해를 통해 내담자가 겪고 있는 무제점을 상담해줌으로써 원만한 생활을 이끌어 낼 수 있도록 도움을 주는 상담 전문가의 역할 수행</t>
  </si>
  <si>
    <t>2018-000839</t>
  </si>
  <si>
    <t>영유아, 학생들을 대상으로 미술놀이, 음악놀이, 전통놀이, 교구놀이, 책놀이, 모래놀이. 인형놀이,푸드놀이,연극놀이 등 다양한 놀이지도를 한다.</t>
  </si>
  <si>
    <t>놀이심리상담전문가로서 영유아와 아동들을 상담할수 있고 학부모 상담도 가능하다.</t>
  </si>
  <si>
    <t>다양한 놀이 도구를 활용하여 놀이심리상담 준 전문가로서영유아, 학생들을 대상으로 놀이집단 지도와개별지도 강사업무를 수행한다.</t>
  </si>
  <si>
    <t>한울평생교육협회</t>
  </si>
  <si>
    <t>051-3246-3246</t>
  </si>
  <si>
    <t>(46994) 부산광역시 사상구 백양대로 458 (주례동) 동일아파트 상가 202호</t>
  </si>
  <si>
    <t>2017-004072</t>
  </si>
  <si>
    <t>인간에 대한 일반지식과 기본적 관련 경험을 토대로 내담자가 그린 도형을 통해 내재화된 심리상태 유형, 선천기질과 후천성격, 적성, 심리등을 파악하고 심리 및 저성의 개선 코칭을 한다. 심리연구소, 문화센터 등에서 상담사나 강의자로 직무를 수행한다.</t>
  </si>
  <si>
    <t>인간에 대한 일반지식과 기본적 관련 경험을 토대로 내담자가 그린 도형을 통해 내재화된 심리상태 유형, 선천기질과 후천성격, 적성, 심리등을 파악하고 심리 및 저성의 개선 코칭을 한다. 심리연구소, 문화센터 등에서 상담사 직무를 수행한다.</t>
  </si>
  <si>
    <t>일산새싹교회</t>
  </si>
  <si>
    <t>010-5291-6142</t>
  </si>
  <si>
    <t>(10331) 경기도 고양시 일산동구 중산로 248 (중산동) 광진프라자 701호</t>
  </si>
  <si>
    <t>2018-005194</t>
  </si>
  <si>
    <t>기본적인 상담의 개념을 가지고 미술(그림)을 통해 잠재되어 있는 감정이나 심리 상태를 분석해서 이에 맞는 심리진단과 상담기법을 통해 올바른 삶을 살 수 있도록 도와주는 상담전문가의 직무수행</t>
  </si>
  <si>
    <t>상담과 이론을 바탕으로 다양한 미술상담 기법을 통해 자기이해 및 자기수용 능력을 길러 발달을 촉진시키고, 언어로 표현되지 않는 심리적 문제 행동을 미술을 통해 발견하여 해결 시켜주는 전문가로서의 역할 수행</t>
  </si>
  <si>
    <t>기본적인 상담의 개념을 가지고, 미술(그림)을 통해 잠재되어 있는 감정이나 심리 상태를 분석함으로서, 이에 맞는 심리 진단과 상담 기법을 통해 올바른 삶을 살아갈 수 있도록 도와주는 전문가로서의 역할 수행</t>
  </si>
  <si>
    <t>2018-004145</t>
  </si>
  <si>
    <t>타로심리 상담에 관한 전문적인 지식을 터득하고 타로심리상담사를 통하여 학습자로 하여금 타로지도 및 심리상담을 주도하여 종합적으로 상담자에게 타로지도 및 심리상담을 진행할 수 있는 직무를 수행한다.</t>
  </si>
  <si>
    <t>타로심리 상담에 관한 전문적인 지식을 터득하고 타로심리상담사를 통하여 학습자로 하여금 타로지도 및 심리상담을주도하여 종합적으로 상담자에게 타로지도 및 심리상담을 진행할 수 있는 직무를 수행한다.</t>
  </si>
  <si>
    <t>2017-004081</t>
  </si>
  <si>
    <t>일상생활에서 분노조절, 감정조절에 어려움을 겪는 내담자들의 심리검사 결과를 분석, 파악하여 상담 등을 통해 타인과의 소통이나 감정조절, 문제해결능력, 자존감 향상 등의 긍정적인 효과를 만들어내는 업무를 수행한다.</t>
  </si>
  <si>
    <t>2018-000752</t>
  </si>
  <si>
    <t>라이프밸런스코칭상담사</t>
  </si>
  <si>
    <t>개인 또는 집단(가족,기업,학교등)에 라이프밸런스카드,인형, 마트로시카,드라마 등 도구를 활용하여 긍정성 강화 코칭,가족관계 코칭,창조적 사고 향상 코칭,인간관계(의사소통)코칭,진로코칭,갈등(문제해결기술)코칭,라이프 밴런스 코칭 통해 현재에서 목표를 결정하고 사고방식,감정표현방식,행동방식을 익히게 하여 자기를 책임지고 더불어 살아가는 능력을 체득을 돕는직무</t>
  </si>
  <si>
    <t>개인또는집단(가족,기업,학교등)에 라이프밸런스카드,인형, 마트로시카,드라마 등 도구를 활용하여 내담자 스스로 생각하고,느끼고,행동하는 통합적 체험과정을 도우며 상징,상상,은유적인 방법으로 카타르시스,통찰을 통해1.긍정성 강화 코칭2.가족관계 코칭3.창조적사고 향상 코칭4.인간관계(의사소통) 코칭5.진로코칭6.갈등(문제해결기술)코칭7.라이프밴런스코칭직무</t>
  </si>
  <si>
    <t>한국드라마심리상담협회</t>
  </si>
  <si>
    <t>http://www.kadc.net</t>
  </si>
  <si>
    <t>02-701-2094</t>
  </si>
  <si>
    <t>(04096) 서울특별시 마포구 광성로4길 11-10 ( 신수동 ) B1</t>
  </si>
  <si>
    <t>2018-003092</t>
  </si>
  <si>
    <t>타로상담사는 타로에 대한 이론과 다양한 경험을 바탕으로 타로카드를 해석하여 내담자에게 현실적인 조언을 해주거나 고민에 대한 상담을 통해 내담자의 문제를 해결하여 심신의 안정감을 주는 역할을 한다</t>
  </si>
  <si>
    <t>타로상담사 1급은 타로상담사는 타로에 대한 전문적인 이론과 다양한 경험을 바탕으로 타로카드를 다채롭게 해석하여 내담자에게 현실적인 조언을 해주거나 고민에 대한 심리 상담을 통해 내담자의 문제를 해결하여 심신의 안정감을 주는 역할을 한다. 필요시 타로카드에 대한 강의를 진행한다.</t>
  </si>
  <si>
    <t>타로상담사 2급은 타로상담사는 타로에 대한 기본적인 이론을 활용하여 타로카드를 해석하여 내담자에게 타로카드의 키워드를 통해 현실적인 조언을 해주거나 고민에 대한 상담을 통해 내담자의 심신의 안정감을 주는 역할을 한다.</t>
  </si>
  <si>
    <t>타로맨스</t>
  </si>
  <si>
    <t>010-4983-9410</t>
  </si>
  <si>
    <t>(06255) 서울특별시 강남구 도곡로11길 10 1층 101호 (역삼동)</t>
  </si>
  <si>
    <t>2018-004137</t>
  </si>
  <si>
    <t>다양한 미술상담기법을 통해서 자기이해 및 자기수용 능력을 길러 발달을 촉진시키고, 타인 그리고 삶 자체를 긍정적으로 받아들이게 하여 유치원, 학교, 사회, 가정생활에 잘 적응할 수 있도록 돕는 일을 전문적으로 하는 상급 수준의 교육활동 등의 업무를 수행할 뿐만 아니라, 일반인을 상대로 기본적인 이론과 기법을 지도하는 직무 역시 수행함</t>
  </si>
  <si>
    <t>2018-005196</t>
  </si>
  <si>
    <t>분노조절 문제의 원인을 파악하고 분노조절 심리 및 상담지도를 주도하여 자신을 스스로 진단해보고 분노를 조절 할 수 있는 능력을 갖추어 감정을 효과적으로 개선하고 삶의 만족도를 증진 시키는데 도움을 주는 역할을 담당</t>
  </si>
  <si>
    <t>분노조절 상담을 통해서 분노조절심리 및 상담을 주도하여 분노 조절이 어려운 이들에게 감정을 효과적으로 개선, 극복 할 수 있도록 도움을 주는 전문가로서의 역할을 수행</t>
  </si>
  <si>
    <t>분노조절 상담 지식을 바탕으로 분노 조절이 어려운 사람들의 원인 및 문제 파악을 통해 도움을 주는 역할을 수행</t>
  </si>
  <si>
    <t>2017-004076</t>
  </si>
  <si>
    <t>성격심리상담사</t>
  </si>
  <si>
    <t>내담자의 성격을 기술, 설명할 수 있으며 그에 따른 성격 심리 유형을 분석, 진단, 측정한다. 내담자의 문제에 맞게 응용하여 문제해결 및 생활과제를 해결할 수 있도록 돕고 나아가 자신에 대한 이해와 타인에 대한 이해력, 자존감 향상을 돕는다.</t>
  </si>
  <si>
    <t>내담자의 성격을 파악하여 기술, 설명할 수 있으며 그에 따른 성격 심리 유형을 분석, 진단, 측정한다. 문제에 맞게 응용하여 문제해결 및 생활과제를 해결할 수 있도록 도우며 나아가 자신에 대한 이해와 타인에 대한 이해력, 자존감 향상을 돕는다. 전문가로서 성격심리에 대해 잘 알고 상황에 따른 행동패턴 등에 대해 잘 알며 성격심리상담에 대해 교육한다.</t>
  </si>
  <si>
    <t>내담자의 성격을 파악하여 기술, 설명할 수 있으며 그에 따른 성격 심리 유형을 분석, 진단, 측정한다. 내담자의 문제에 맞게 응용하여 문제해결 및 생활과제를 해결할 수 있도록 돕고 나아가 자신에 대한 이해와 타인에 대한 이해력, 자존감 향상을 돕는다.성격별 상황에 따른 행동패턴 등에 대해 잘 안다.</t>
  </si>
  <si>
    <t>2018-000674</t>
  </si>
  <si>
    <t>노인심리미술상담사</t>
  </si>
  <si>
    <t>저출산 고령사회를 맞아 노인들에게 다양한 어려움이 있다. 노인스스로 해결할수 있는 일들도 있는가 하면 상담자의 도움을 받음으로 좀더 객관적이고 공정한 삶의 질을 높일 수 있도록 도와 주고자 한다. 노인의 심리를 이해하고 미술이라는 도구를 통해 자신의 내면을 통찰하고 진정한 자신을 찾고 타인과의 긍정적인 관계를 회복하여 멋진 노년을 만들수 있도록 한다.</t>
  </si>
  <si>
    <t>노인심리 미술상담 전문가로서 노인의 내면과 일상적인 문제뿐만 아니라 가족적, 사회적관계를 통해 일어나는 문제를 미술이라는 도구로로 무의식의 자기방어까지 직면하고고 근본적인 문제를 풀어나감으로써 노인의 질높은 삶을 도와주는 역할을 하게 된다.</t>
  </si>
  <si>
    <t>노인심리 미술상담의 준전문가로서 ㄷ도움이 필요한 노인들ㅇ께 미술이라는 도구를 통해 자연스런 상담자와의 관꼐를 통해 자신을 발견하고 이해하고 수용함으로 자존감 향상은 물론 질높은 삶을살도록 돕는다다</t>
  </si>
  <si>
    <t>APM최영숙상담연구소</t>
  </si>
  <si>
    <t>042-221-8291</t>
  </si>
  <si>
    <t>(35290) 대전광역시 서구 갈마로 181 ( 괴정동 ) 괴정동 3층</t>
  </si>
  <si>
    <t>2018-004597</t>
  </si>
  <si>
    <t>정신건강이나 정서장애와 관련된 문제에 있어서 심리적 갈등이나 과정이 매우 중요시되고 있는 시대에 복잡한 인간의 심리상태를 파악하고 상담을 통해 인간내면의 스트레스를 해결할 수 있도록 돕는 역할을 한다.</t>
  </si>
  <si>
    <t>인간의 심리적인 문제를 체계적으로 접근하여 근본적인 원인을 파악하고 상담을 통해 인간내면의 스트레스를 해결할 수 있도록 돕는 전문가로서 상담 및 교육을 수행한다.</t>
  </si>
  <si>
    <t>인간의 심리적인 문제와 관련하여 상담을 통해 인간내면의 스트레스를 해결할 수 있도록 돕는 기본적인 상담 및 교육을 수행한다.</t>
  </si>
  <si>
    <t>한국심리상담연구원</t>
  </si>
  <si>
    <t>http://www.kpedu.kr</t>
  </si>
  <si>
    <t>070-5044-1055</t>
  </si>
  <si>
    <t>(06202) 서울특별시 강남구 삼성로67길 8-5 (대치동) 404호</t>
  </si>
  <si>
    <t>2018-002099</t>
  </si>
  <si>
    <t>음악을 통한 심리상담으로 내적 갈등과 외적갈등을 혼합적으로 격고 있는 대상에게 심리적 안정과 사회성 회복 및 대인관계의 원활함을 위해 상담사로서의 업무를 원활하게 수행 할 수 있는 직무능력을 발휘하여 음악심리상담을 통한 행복증진을 목적으로 교육을 통해 전문 상담사로서의 역할을 수행한다.</t>
  </si>
  <si>
    <t>음악을 통한 심리상담으로 내적 갈등과 외적갈등을 혼합적으로 격고 있는 대상에게 심리적 안정과 사회성 회복 및 대인관계의 원활함을 위해 상담사로서의 업무를 원활하게 수행 할 수 있는 직무능력을 발휘하여 음악심리상담을 통한 행복증진을 목적으로 교육을 통해 중급(아동,청소년 대상) 상담사로서의 역할을 수행한다.</t>
  </si>
  <si>
    <t>음악을 통한 심리상담으로 내적 갈등과 외적갈등을 혼합적으로 격고 있는 대상에게 심리적 안정과 사회성 회복 및 대인관계의 원활함을 위해 상담사로서의 업무를 원활하게 수행 할 수 있는 직무능력을 발휘하여 음악심리상담을 통한 행복증진을 목적으로 교육을 통해 전문적인(아동,청소년,대학/기업 및 일반) 상담사로서의 역할을 수행한다.</t>
  </si>
  <si>
    <t>문화예술산업연구소(CAII)</t>
  </si>
  <si>
    <t>043-852-6254</t>
  </si>
  <si>
    <t>(27358) 충청북도 충주시 칠금6길 7 (칠금동)</t>
  </si>
  <si>
    <t>2018-002085</t>
  </si>
  <si>
    <t>타로카드를 상담도구로 활용하여 개인의 깊은 무의식을 이해하고 심리상태를 발견하는 도구로 사용하는것으로, 내담자의 성격의 장,단점을 찾아 문제점을 보완해주며 적성과 진로상담 , 잠재능력개발등에 대하여 상담을 한다.</t>
  </si>
  <si>
    <t>타로카드를 상담도구로 활용하여 개인의 깊은 무의식을 이해하고 심리상태를 발견하는 도구로 사용하는것으로, 내담자의 성격의 장,단점을 찾아 문제점을 보완해주며 적성과 진로상담 , 잠재능력개발등에 대하여 전문가적 상담을 한다.</t>
  </si>
  <si>
    <t>타로카드를 상담도구로 활용하여 개인의 깊은 무의식을 이해하고 심리상태를 발견하는 도구로 사용하는것으로, 내담자의 성격의 장,단점을 찾아 문제점을 보완해주며 적성과 진로상담 , 잠재능력개발등에 대하여 준전문가적 상담을 한다.</t>
  </si>
  <si>
    <t>사단법인 한국타로총연합회</t>
  </si>
  <si>
    <t>010-5436-2622</t>
  </si>
  <si>
    <t>(46323) 부산광역시 금정구 삼차로 40 (서동)</t>
  </si>
  <si>
    <t>2018-003318</t>
  </si>
  <si>
    <t>아동심리상담사는 아동기의 심리적 불안과 어려움에 대하여 다양하고 전문적인 상담능력과 상담기법을 갖추고 심리상담을 통해 아동들이 활기차고 건강하게 성장할 수 있도록 지원하는 직무를 수행한다.</t>
  </si>
  <si>
    <t>아동기의 가정과 생활환경에서 아동의 심리행동을 관찰 및 평가하여, 아동에 대한 심리상담 등을 체계적으로 제공하여 아동들이 심리적 정서적으로 안정적인 생활을 할 수 있도록 지원하고 상담하는 직무를 수행한다.</t>
  </si>
  <si>
    <t>아동의 생활과 사회환경에서 심리적 어려움을 파악하고 기초적인 상담을 수행하여 정서적으로 안정적인 생활을 할 수 있도록 지원하고 상담하는 직무를 수행한다.</t>
  </si>
  <si>
    <t>2018-003324</t>
  </si>
  <si>
    <t>음악심리상담의 기법과 모델사례를 소개한다,음악상담심리 전문가들이 제안한 음악상담기법을 우리나라의 여건과 다양한 상황에 맞게 제시하고 이에 따른 사례를 알려줌으로써 실전에 큰 도움을 주고, 뿐만 아니라 음악심리상담사의 다양한 기법 및 모델프로그램의 이론적 기반을 곁들여 설명하여 이론과 실전의 동시성을 꾀하는 직무</t>
  </si>
  <si>
    <t>음악심리상담의 기법과 모델사례를 소개한다.음악상담심리 전문가들이 제안한 음악상담기법을 우리나라의 여건과 다양한 상황에 맞게 제시하고 이에 따른 사례를 알려줌으로써 실전에 큰 도움을 주고, 뿐만 아니라 음악심리상담사의 다양한 기법 및 모델프로그램의 이론적 기반을 곁들여 설명하여 이론과 실전의 동시성을 꾀하는 직무</t>
  </si>
  <si>
    <t>사단법인 한국정보교육문화협회</t>
  </si>
  <si>
    <t>http://kieca.kr</t>
  </si>
  <si>
    <t>031-911-7115</t>
  </si>
  <si>
    <t>(10377) 경기도 고양시 일산서구 일산로741번길 18 (대화동) 1층</t>
  </si>
  <si>
    <t>2018-003319</t>
  </si>
  <si>
    <t>아시아고급미용상담사</t>
  </si>
  <si>
    <t>아시아 지역(한국, 중국, 베트남, 인도 등)에서 성형외과, 피부과 병원 및 미용 관련업체 등의 특수성을 충분히 이해하고 의료영역을 제외한 고급의 미용상담에 대한 서비스를 제공하기 위해 고객관리, 직원 서비스 교육, 마케팅, 사무관리, 홍보 등의 분야에서 각종 서비스를 효과적으로 제공할 수 있는 업무를 수행한다.</t>
  </si>
  <si>
    <t>성형외과, 피부과 병원 및 미용 관련업체 등의 특수성에 관한 전문적인 지식을 바탕으로 고급의 미용상담에 대한 서비스를 제공하기 위해 리셉션업무, VIP고객관리 및 컴플레인 응대법, 직원 서비스 교육, 마케팅, 홍보, 사무관리 등의 분야에서 기획, 개선, 관리 업무를 총괄하는 책임자로서 직무를 수행한다.</t>
  </si>
  <si>
    <t>성형외과, 피부과 병원 및 미용 관련업체 등의 특수성에 관한 전반적인 이해를 바탕으로 중급의 미용상담에 대한 서비스를 제공하기 위해 고객관리, 직원 서비스 교육, 사무관리 등의 분야에서 중간관리자로서 직무를 수행한다.</t>
  </si>
  <si>
    <t>성형외과, 피부과 병원 및 미용 관련업체 등의 특수성에 관한 기본지식을 바탕으로 초급의 미용상담에 대한 서비스를 제공하기 위해 고객관리, 사무관리 등의 분야에서 초급관리자로서 직무를 수행한다.</t>
  </si>
  <si>
    <t>아시아 병원.임상의학관리협회</t>
  </si>
  <si>
    <t>053-427-1200</t>
  </si>
  <si>
    <t>(38651) 경상북도 경산시 경청로219길 4-6 1층 115호(백천동, 백천빌딩)</t>
  </si>
  <si>
    <t>2017-004975</t>
  </si>
  <si>
    <t>음악심리상담지도사</t>
  </si>
  <si>
    <t>상담현장에서 상담사가 창의적인 예술매체(음악)를 통해 인간의 건강한 성장과 삶의 질 향상에 기여할 수 있도록 조력자 역할을 수행하여,  사회적 약자에 대한 배려와 관심을 가지고 있으며, 인간발달과 심리를 이해하고 자신의 예술적 소양을 통해 타인을 도울수 있는 역할을 수행할 수 있다.</t>
  </si>
  <si>
    <t>2017-005354</t>
  </si>
  <si>
    <t>명리진로상담사</t>
  </si>
  <si>
    <t>동양명리학사상을 기반으로 사주구성법과 음양오행에 따른 사람들의 성격유형분석을 통해 진로적성 상담으로 자기분석의 이해를 돕는 진로상담자의 직무를 수행한다</t>
  </si>
  <si>
    <t>경남평생교육연구소</t>
  </si>
  <si>
    <t>010-3045-8227</t>
  </si>
  <si>
    <t>(51358) 경남 창원시 마산회원구 합성동 340-22</t>
  </si>
  <si>
    <t>2018-004461</t>
  </si>
  <si>
    <t>원예상담지도사</t>
  </si>
  <si>
    <t>식물을 활용하여 사회적, 정서적건강에 도움을 주고 원예활동에 대한 다양한 지식을 습득하고 원예활동 재료 및 활동방법을 연구하여 화분만들기, 식물재배하기, 식물을 통한 정신적건강에 도움이 되는 원예상담지도사로서의 상담역할을 직무내용으로 한다. 어린이, 청소년, 성인을 대상으로 학교, 사회교육기관 등에서 원예상담지도사로서의 역할을 수행한다.</t>
  </si>
  <si>
    <t>원예상담지도사로서의 다양한 능력을 습득하고 원예활동에 대한 전문적인 상담능력과 원예를 통한 사회적, 정서적, 신체적 건강에 도움이 되는 원예상담지도사로서의 상담역할을 직무내용으로 한다. 어린이, 청소년, 성인을 대상으로 학교, 사회교육기관 등에서 원예상담 지도프로그램을 가지고 전문적인 지도사의 역할을 수행한다.</t>
  </si>
  <si>
    <t>원예와 관련된 기본적인 상담능력을 가지고 원예를 통한 사회적, 정신적, 신체적 건강에 도움이 되는 기본적인 원예상담역할을 수행하는 것을 직무내용으로 한다. 어린이, 청소년, 성인을 대상으로 학교, 사회교육기관 등에서 기본적인 원예상담지도사로서의 역할을 수행한다.</t>
  </si>
  <si>
    <t>2018-000240</t>
  </si>
  <si>
    <t>부동산분양상담사</t>
  </si>
  <si>
    <t>국토교통부</t>
  </si>
  <si>
    <t>집합건물 등의 신규 부동산 분양업무 전반에 대한 지식과 마케팅 능력을 갖춘 상담자로서 ‘부동산 공급자가 제공하는 미래.현재의 부동산적 가치뿐만 아니라 해당 부동산이 소재한 지역사회의 지리적.문화적 요소를 파악하여 수요자에게 해당 부동산의 내적.외적 가치 및 유용성을 전달하며 상담력뿐만아니라 ’윤리적 소양‘을 보유한 부동산 분양관련 홍보를 포함한 상담 업무</t>
  </si>
  <si>
    <t>집합건물 등의 신규 부동산 분양업무 전반에 대한 지식과 마케팅 능력을 갖춘 상담자로서 ‘부동산 공급자가 제공하는 미래.현재의 부동산적 가치뿐만 아니라 해당 부동산이 소재한 지역사회의 지리적.문화적 요소를 파악하여 수요자에게 해당 부동산의 내적.외적 가치 및 유용성을 전달하며 상담력뿐만아니라 ’윤리적 소양‘을 보유한 부동산 분양관련 홍보를 포함한 상담</t>
  </si>
  <si>
    <t>사단법인)한국주택전산정보협회</t>
  </si>
  <si>
    <t>http://kaeia.or.kr</t>
  </si>
  <si>
    <t>02-832-1080</t>
  </si>
  <si>
    <t>(07308) 서울특별시 영등포구 경인로114길 10 (영등포동1가) 태수빌딩 302호</t>
  </si>
  <si>
    <t>2018-000634</t>
  </si>
  <si>
    <t>운동심리상담사</t>
  </si>
  <si>
    <t>아동, 청소년, 성인, 노인, 장애인을 대상으로 운동을 통하여 내면의 스트레스를 발산하고 자기 이해를 가능하게 하며 심리적인 문제를 스스로 해결할 수 있도록 하여 심리적 안정을 도모하고 사회성의 발달을 도와주는 역할을 한다.</t>
  </si>
  <si>
    <t>주식회사 한국특수체육재활센터</t>
  </si>
  <si>
    <t>http://www.kaprc.co.kr</t>
  </si>
  <si>
    <t>053-622-6781</t>
  </si>
  <si>
    <t>(42778) 대구광역시 달서구 월배로23길 80 (대천동) 1층</t>
  </si>
  <si>
    <t>2018-000242</t>
  </si>
  <si>
    <t>화장품상담활동지도사</t>
  </si>
  <si>
    <t>화장품에 대한 성분과 특성을 알아야하며 고객의 피부유형을 정확히 분석하여  올바른화장품 선택방법과 바르게 사용하는 방법을 알려주며 화장품상담활동지도사로서 상담방법과 판매기법을 통하여 고객맞춤형 화장품을 컨설팅해주는 직무를 수행한다.</t>
  </si>
  <si>
    <t>2018-000630</t>
  </si>
  <si>
    <t>노인심리상담사는 노화로 인해 신체적 심리적 정서적 불안장애를 일으켜 일상생활에 적응하지 못하여 도움을 필요로 하는 노인과 그 가족들을 위해, 종합적으로 진단하여 다양한 해결책을 상담하여 줌으로써 실제 문제해결에 도움을 주어 안정적인 생활을 할 수 있도록 하는 전문가로서, 지역별 노인복지회관, 복지 단체 등에서 상담하고 노인심리상담사를 양성한다.</t>
  </si>
  <si>
    <t>노인심리상담사 1급은 노화로 인해 신체적 심리적 정서적 불안장애를 일으켜 일상생활에 적응하지 못하여 도움을 필요로 하는 노인과 그 가족들을 위해, 종합적으로 진단하여 다양한 해결책을 상담하여 줌으로써 실제 문제해결에 도움을 주어 안정적인 생활을 할 수 있도록 하는 높은 수준의 전문가로서, 노인복지회관 등에서 상담하고 노인심리상담사를 양성한다.</t>
  </si>
  <si>
    <t>노인심리상담사 2급은 노화로 인해 신체적 심리적 정서적 불안장애를 일으켜 일상생활에 적응하지 못하여 도움을 필요로 하는 노인과 그 가족들을 위해, 종합적으로 진단하여 다양한 해결책을 상담하여 줌으로써 실제 문제해결에 도움을 주어 안정적인 생활을 할 수 있도록 하는 중급 수준의 전문가로서, 노인복지회관 등에서 맞춤형 상담을 진행한다.</t>
  </si>
  <si>
    <t>2018-000673</t>
  </si>
  <si>
    <t>직무스트레스상담사</t>
  </si>
  <si>
    <t>전문적인 직무스트레스상담사로서 일상 또는 인간관계에서 발생하는 직무스트레스환경에서 감정조절을 관리하며 적절하게 대처할 수 있는 방법을 관리, 상담과 적합한 프로그램 기획, 개발하고 단체 및 개인의 스트레스관리 프로그램을 진행하며 상담할 수 있는 업무를 수행함</t>
  </si>
  <si>
    <t>전문적인 직무스트레스상담사로서 일상 또는 인간관계에서 발생하는 직무스트레스환경에서 감정조절을 관리하며 적절하게 대처할 수 있는 방법을 관리, 상담과 적합한 프로그램 기획, 개발하고 단체 및 개인의 스트레스관리 프로그램을 진행 할 수 있는 책임자업무를 수행함</t>
  </si>
  <si>
    <t>전문적인 직무스트레스상담사로서 일상 또는 인간관계에서 발생하는 직무스트레스환경에서 감정조절을 관리하며 적절하게 대처하는 방법을 상담할 수 있는 기본업무를 수행함</t>
  </si>
  <si>
    <t>한국직무스트레스협회</t>
  </si>
  <si>
    <t>010-2434-0575</t>
  </si>
  <si>
    <t>(08323) 서울특별시 구로구 구일로8길 92 (구로동, 중앙구로하이츠아파트) 6동105호</t>
  </si>
  <si>
    <t>2018-005187</t>
  </si>
  <si>
    <t>놀이상담사</t>
  </si>
  <si>
    <t>사회·정서적 적응문제로 성장발달과 학습에 어려움을 겪는 아동과 청소년들을 대상으로 심리상담 및 평가를 통해서 진단하여 놀이라는 프로그램을 활용해 심리적, 병리적 고통을 극복하고 행복한 존재로서 자기실현을 할 수 있도록 지도하는 것을 직무내용으로 한다.</t>
  </si>
  <si>
    <t>발달상의 문제나 심리적 어려움을 겪는 아동, 청소년을 대상으로 심리진단 및 문제 평가, 놀이를 활용한 전문적인 개별상담, 집단상담, 부모상담 등을 효과적으로 실시할 수 있는 상담전문가로서, 놀이상담의 실시, 놀이상담자 교육 및 놀이 상담에 관한 연구를 수행.</t>
  </si>
  <si>
    <t>아동발달에 대한 이해, 놀이상담 이론과 실제에 관한 지식을 토대로 놀이를 활용하여 전문적인 개별상담 및 집단 상담을 실시할 수 있는 능력을 갖춘 상담자로서, 아동의 자아성장과 건강한 발달을 촉진하는 업무를 수행</t>
  </si>
  <si>
    <t>통합연극심리상담협회</t>
  </si>
  <si>
    <t>031-896-6678</t>
  </si>
  <si>
    <t>(06609) 서울특별시 서초구 사평대로52길 9 ( 서초동 ) 5층</t>
  </si>
  <si>
    <t>2018-004348</t>
  </si>
  <si>
    <t>코칭상담사</t>
  </si>
  <si>
    <t>코칭심리에 관련된 교육 및 상담을 원활히 수행을 직무 하며 그 외 프로그램 기획과 개발 관리를 원활히 수행하는 것을 직무로 한다.</t>
  </si>
  <si>
    <t>코칭심리에 관련된 교육 및 상담 외에도 상담프로그램 기획과 개발 및 홍보와 관리  수행을 직무로 한다.</t>
  </si>
  <si>
    <t>코칭심리에 관련된 교육 및 상담을 원활히 수행을 직무로 한다.</t>
  </si>
  <si>
    <t>2017-004950</t>
  </si>
  <si>
    <t>심리적 장애로 인해 일상생활에 불편을 갖는 내담자에게 기존의 구두상담이 아닌, 그림,색채, 조형물등을 이용해 전문적인 상담을 진행하여 복지관, 직업상담, 봉사단체 등에서 심리적 안정을 찾을수 있는 직무를 수행할수 있습니다</t>
  </si>
  <si>
    <t>심리적 장애로 인해 일상생활에 불편을 갖는 내담자에게 기존의 구두상담과 더불어, 그림,색채, 조형물등을 이용해 전문적인 상담을 진행하여 심리적 안정을 찾을수 있는 직무를 수행할수 있습니다</t>
  </si>
  <si>
    <t>심리적으로 상처를 입은 내담자에게 그림이나 색채, 디자인등의 시각적 이미지를 통해 해당 상담을 진행할수 있는 직무를 수행할수 있습니다.</t>
  </si>
  <si>
    <t>2018-004593</t>
  </si>
  <si>
    <t>음악이라는 청각적 도구를 사용하여 내담자의 행동, 학습능력, 정서적 발달, 사회성 등 다양한 분야의 부적절한 부분들을 점진적으로 교정하여 보다 나은 삶을 영위할 수 있도록 조력하여 음악적, 심리적 지식과 기법 등을 접목하여 체계적 음악지원 활동을 구성하며 실행할 수 있다.</t>
  </si>
  <si>
    <t>2018-002107</t>
  </si>
  <si>
    <t>분노조절상담을 통하여 학습자로 하여금 전문 분노조절심리 및 상담 지도를 주도하여 종합적으로 학습자에게 분노조절심리 및 상담을 전문적으로 역할하는 직무</t>
  </si>
  <si>
    <t>분노조절상담을 통하여 학습자로 하여금 전문 분노조절심리 및 상담 지도를 주도하여 종합적으로 학습자에게 분노조절심리 및 상담을 전문적으로 역할을 하는 직무</t>
  </si>
  <si>
    <t>준 전문 분노조절심리상담을 통하여 학습자로 하여금 준 전문 분노조절심리 및 상담 지도를 주도하여 종합적으로 학습자에게 분노조절심리 및 상담을 준 전문적으로 역할을 하는 직무</t>
  </si>
  <si>
    <t>2018-001044</t>
  </si>
  <si>
    <t>상담현장에서 심리적, 정서적으로 문제가 있는 대상에게 맞는 심리상담상담 또는 언어방법을 개발하고 관련 상담을 실시하는 자이다. 상담학적 방법과 매체를 사용하여 상담으로 심리안정과 정서발달 그리고 사회적 생활적 안녕을 돕는다.</t>
  </si>
  <si>
    <t>상담현장에서 심리상담상담 및 언어와 관련된 이상행동의 교정을 진행하며, 각급 심리상담전문가의 상담에 대하여 지도나 감독 등의 방법으로 도움을 준다. 상담 의뢰자에게 맞는 심리상담상담 방법을 개발하며, 심리상담전문가들의 직무 및 보수교육과 심리상담전문가 강사 양성을 위한 교육을 진행한다. 각급 심리상담전문가와 슈퍼바이져의 상담에 대하여 지도 감독한다.</t>
  </si>
  <si>
    <t>상담현장의 각종 심리상담에서 별도의 지도나 감독 없이 문제 의뢰자를 대상으로 개별상담, 집단상담, 부모상담 등을 독자적으로 심리상담으로 실시할 수 있으며, 대상에게 맞는 심리상담 방법을 개발하며, 가정회복상담사들의 직무 및 보수교육 진행하고, 각급 심리상담전문가에 슈퍼바이져 역할을 한다</t>
  </si>
  <si>
    <t>상담현장에서 실시되는 제반 심리상담에서 수퍼바이져의 사전 지도 없이 독자적인 판단에 따라, 심리·정서·행동 등의 문제 의뢰자에게 개별상담, 집단상담, 부모상담 등을 보다 전문적인 심리상담 방법으로 실시한다.</t>
  </si>
  <si>
    <t>2018-002090</t>
  </si>
  <si>
    <t>심리상담전문지도사</t>
  </si>
  <si>
    <t>개인과 가족, 집단 등의 다양한 문제들을 상담하고 이를 해결하기 위해 심리상담을 통해 심리상태, 정서상태, 부적응문제의 원인을 찾아내고 심리상담 및 임상심리 이론과 실제기법을 바탕으로 상담현장에서 개인, 가족, 집단의 심리진단과  성장을 위한 프로그램 개발 및 사후 평가 절차를 활용하여 지속적인 관리와 운영을 한다.</t>
  </si>
  <si>
    <t>상담심리 및 임상삼리 이론과 실제 기법을 바탕으로 지도사로서 전문적인 지식함양을 하여 개인과 집단의 지속적인 성장과 타인의 성장을 돕기 위한 프로그램 기획, 교육 후 평가 등의 업무를 수행한다.</t>
  </si>
  <si>
    <t>상담 심리 및 실제 기법을 바탕으로 지도사로서 전문적인 지식함양을 하여 개인과 집단의 지속적인 성장을 위한 코칭, 문제해결,  성장을 촉진하는 교육과 집단을 관리하는 업무를 수행한다.</t>
  </si>
  <si>
    <t>임상심리 이론과 실기의 이해를 바탕으로 개인, 가족, 집단의 심리검사를 통한 교육과 교육생의 관리 등 사무를 원활히 수행한다.</t>
  </si>
  <si>
    <t>누리나래교육원</t>
  </si>
  <si>
    <t>02-522-5454</t>
  </si>
  <si>
    <t>(06735) 서울특별시 서초구 강남대로37길 28 (서초동) 4층 누리나래교육원</t>
  </si>
  <si>
    <t>2018-003084</t>
  </si>
  <si>
    <t>내러티브상담사</t>
  </si>
  <si>
    <t>내러티브상담사는 내담자를 지배하고 있는 문제 이야기를 내담자와 분리하여 상황적, 조건적, 관계적 맥락을 살펴 내담자가 선호하고 기대하는 새로운 삶의 이야기를 쓸수 있도록 도와줍니다. 내담자를 규정하거나 유도하지 않고 주체만의 독특한 수확물을 찾아 삶의 이야기를 새롭게 구성해가도록 공동체와 함께 지지하도록 상담합니다.</t>
  </si>
  <si>
    <t>1)내러티브상담사는 내담자의 문제 상황을 평가하고 기대하는 새로운 삶의 이야기를 쓸수 있도록 돕는다. 2) 내러티브 상담의 행정 업무를 수행 할 수 있다. 3) 내러티브상담사 2급의 수행을 지도 할 수 있다. 4) 내러티브상담에 대한 교육을 설계하고 실시한다.</t>
  </si>
  <si>
    <t>1) 내러티브상담사는 내담자의 문제 상황을 평가하고 기대하는 새로운 삶의 이야기를 쓸수 있도록 돕는다. 2) 내러티브상담의 행정 업무를 수행 한다.</t>
  </si>
  <si>
    <t>천안총신평생교육원</t>
  </si>
  <si>
    <t>http://cacs.co.kr</t>
  </si>
  <si>
    <t>041-576-8591</t>
  </si>
  <si>
    <t>(31151) 충청남도 천안시 동남구 순천향4길 12 (쌍용동) 서원빌딩 2,3,4층</t>
  </si>
  <si>
    <t>2018-000862</t>
  </si>
  <si>
    <t>건강관리상담사</t>
  </si>
  <si>
    <t>내담자들의 일상생활 중 스스로 건강을 회복할 수 있도록 각 상황과 특성에 맞는 운동지도, 스트레스해소법, 분노조절, 피로회복 및 신진대사의 촉진을 위한 건강관리상담사로서 건강전문 지식과 상담전문 지식을 바탕으로 내담자에 대한 관리 및 프로그램을 조언한다.</t>
  </si>
  <si>
    <t>종합예술심리학회</t>
  </si>
  <si>
    <t>http://cafe.daum.net/afacpc</t>
  </si>
  <si>
    <t>070-4245-7766</t>
  </si>
  <si>
    <t>(22377) 인천광역시 중구 하늘달빛로64번길 6-3(중산동, 스카이 메디컬 프라자) 603호</t>
  </si>
  <si>
    <t>2018-001034</t>
  </si>
  <si>
    <t>설상분석상담사</t>
  </si>
  <si>
    <t>사람의 혀는 손의 지문처럼 각각 다르게 고유한 특징을 가지고 있기 때문에 그 특성을 분석하는 직무와 더불어 상담이론과 기법을 접목하여 내담자의 진로방향에 도움이 될 수 있도록 상담하는 직무뿐만 아니라, 최고전문가수준의 뛰어난 활용능력을 통해 설상상담을 지도하는 직무 역시 수행함</t>
  </si>
  <si>
    <t>중의문학</t>
  </si>
  <si>
    <t>02-865-8287</t>
  </si>
  <si>
    <t>(08298) 서울특별시 구로구 공원로 41 (구로동, 현대파크빌) 502</t>
  </si>
  <si>
    <t>2018-000772</t>
  </si>
  <si>
    <t>자연환경에 대하여 바르게 이해하고 식물을 이용한 원예활동으로 심리적, 신체적 안정을 통한 적응력을 기르고 정신적, 육체적 회복을 추구하고 이에 대하여 원예심리분야의 교육 및 지도업무를 수행하는 상담사로서의 직무 및 양성과정 지도 직무</t>
  </si>
  <si>
    <t>주변의 생활환경에 대하여 이해하고 식물 또는 식물을 활용한 원예활동으로 심리적, 신체적 안정을 통한 적응력을 기르고 정신적, 육체적 회복을 추구하고 이에 대하여 원예심리분야의 교육 및 지도업무를 수행하는 상담사로서의 직무 및 양성과정 지도 직무</t>
  </si>
  <si>
    <t>주변의 생활환경에 대하여 이해하고 식물을 이용한 원예활동으로 심리적, 신체적 안정을 통한 적응력을 기르고 정신적, 육체적 회복을 추구하고 이에 대하여 원예심리분야의 교육 및 지도업무를 수행하는 상담사로서의 직무</t>
  </si>
  <si>
    <t>2018-004187</t>
  </si>
  <si>
    <t>노인심리상담 전문 교육프로그램 운용능력과 실무능력을 갖추어 관련 교육과정의 교수를 용이하게 하고 교수효과를 높이기 위하여 필요로 하는 교육프로그램을 기획하고 개발하여 강의에 직접 적용하는 지도실무 업무 및 해당분야의 교육기획 업무를 수행하는 것을 직무내용으로 한다.</t>
  </si>
  <si>
    <t>전문가 수준의 관련 교육프로그램 운용능력과 실무능력을 갖추어, 평생교육훈련시설 등에서 노인심리상담가 양성과정의 교수를 용이하게 하고 교수효과를 높이기 위하여 필요로 하는 교육프로그램을 기획하고 개발하여 강의에 직접 적용하는 지도실무 업무 및 해당분야의 교육기획 및 콘텐츠개발 업무</t>
  </si>
  <si>
    <t>준전문가 수준의 관련 교육프로그램 운용능력과 실무능력을 갖추어, 평생교육훈련시설 등에서 노인심리상담가 양성과정의 교수를 용이하게 하고 교수효과를 높이기 위하여 필요로 하는 교육프로그램을 기획하고 개발하여 강의에 직접 적용하는 지도실무 업무 및 해당분야의 교육기획 업무</t>
  </si>
  <si>
    <t>2017-004934</t>
  </si>
  <si>
    <t>음악이라는 청각적 도구를 사용하여 내담자의 행동, 학습능력, 정서적 발달, 사회성 등 다양한 분야의 부적절한 부분들을 점진적으로 교정하여 보다 나은 삶을 영위할 수 있도록 조력하며 음악적, 심리학적 지식과 기법등을 접목하여 체계적 음악지원 활동을 구성하며 실행하는 직무를 수행할수 있다.</t>
  </si>
  <si>
    <t>2017-004976</t>
  </si>
  <si>
    <t>원예심리상담지도사</t>
  </si>
  <si>
    <t>원예를 이용해서 내담자의 정서적, 사회적, 신체적 장애를 겪고 있는 사람들의 육체적 재활과 정신적 회복을 돕고, 내담자에게 다양한 원예매체와 조형표현활동 등 비언어적 표현활동을 통해 내면의 심리정서를 진단평가하고, 원예관리, 재배기술 기법을 활용하여 긍정적 사고, 정서이완 및 행동변화에 대한 상담을 진행하는 역할을 수행한다.</t>
  </si>
  <si>
    <t>2018-000204</t>
  </si>
  <si>
    <t>가정회복상담사</t>
  </si>
  <si>
    <t>상담현장에서 심리적, 정서적으로 문제가 있는 대상에게 맞는 가정회복상담개발 및 가정회복상담을 실시하는 자이다. 상담학적 방법과 매체를 사용하여 상담으로 심리안정과 정서발달 그리고 사회적 생활적 안녕을 돕는다.</t>
  </si>
  <si>
    <t>상담현장에서 모든 종류의 가정회복상담을 진행하며, 각급 가정회복상담사의 상담에 대하여 지도나 감독 등의 방법으로 도움을 준다. 각종 상담 의뢰자에게 맞는 가정회복상담방법을 개발하며, 가정회복상담사들의 직무 및 보수교육과 가정회복상담사 강사 양성을 위한 교육을 진행한다.</t>
  </si>
  <si>
    <t>상담현장의 각종 가정회복상담에서 별도의 지도나 감독 없이 문제 의뢰자를 대상으로 개별상담, 집단상담, 부모상담 등을 가정회복상담으로 실시할 수 있으며, 대상에게 맞는 가정회복상담 방법을 개발하며, 가정회복상담사들의 직무 및 보수교육 진행하며, 각급 가정회복상담사의 상담에 대하여 지도한다.</t>
  </si>
  <si>
    <t>상담현장에서 실시되는 제반 가정회복상담에서 수퍼바이져의 사전 지도 없이 독자적인 판단에 따라, 심리？정서？행동 등의 문제 의뢰자에게 개별상담, 집단상담, 부모상담 등을 보다 전문적인 가정회복상담 방법으로 실시한다.</t>
  </si>
  <si>
    <t>2018-002066</t>
  </si>
  <si>
    <t>2018-003322</t>
  </si>
  <si>
    <t>전문적 수준의 이론과 지식을 갖추고 내담자와 만나 요리를 통하여 상대방의 심리를 분석할 수 있고 심리 상담과 발달을 도와주는 등의 업무를 수행한다.</t>
  </si>
  <si>
    <t>2017-004821</t>
  </si>
  <si>
    <t>인간행동과 인간발달에 대하여 이해를 하고 심리이론을 바탕으로 나이발달에 따른 인지행동 특징과 행동유형에 따라 적절한 교육프로그램을 기획 및 운영을 하고 여기에 알맞은 인지행동심리상담과 함께 관련대상자에게 자문과 교육을 하는 역할을 수행.</t>
  </si>
  <si>
    <t>인간행동과 인간발달에 대하여 이해를 하고 심리이론을 바탕으로 나이발달에 따른 인지행동 특징과 행동유형에 따라 적절한 교육프로그램을 기획 및 운영을 하고  여기에 알맞은 인지행동심리상담과 함께 관련대상자에게 자문과 교육을 하는 역할을 수행.</t>
  </si>
  <si>
    <t>2018-001115</t>
  </si>
  <si>
    <t>아동청소년라이프코칭상담사</t>
  </si>
  <si>
    <t>아동청소년에 대한 라이프코칭 프로그램을 기획 및 운영하여아동청소년 개인의 내적 변화를 유도하고, 자신의 삶을 스스로 책임질 수 있게 만족스러운 삶을 살도록 도움을 줌.</t>
  </si>
  <si>
    <t>전문가 수준의 아동청소년에 대한 라이프코칭의 이론과 기법을 숙지하고 라이프코칭 프로그램을 기획 및 운영하며, 상담능력을 갖추고 아동청소년의 올바른 삶의 균형 , 만족감 향상, 인간관계 개선, 인생의 의미와 목적을 발견하도록 도움은 준다.</t>
  </si>
  <si>
    <t>준전문가로서 아동청소년에 대한 라이프코칭의 이론과 기법을 바탕으로 프로그램을 운영하여 아동청소년들의 인생에서 원하는 것을 발견하고 성취하도록 도움을 준다.</t>
  </si>
  <si>
    <t>2018-002230</t>
  </si>
  <si>
    <t>심방상담사</t>
  </si>
  <si>
    <t>심방상담 전문가로, 목회나 심방상담에서 심리적, 정서적 및 신앙적으로 문제가 있는 대상에게 맞는 심방상담을 실시하며, 심방상담의 체계와 원리에 맞는 상담의 방법과 절차 등의 개발 및 적용을 하는 역할을 수행한다.</t>
  </si>
  <si>
    <t>목회 또는 심방 현장에서 실시되는 각종 심방상담을 진행하며, 각급 심방상담사의 상담에 대하여 지도나 감독 등의 방법으로 도움을 준다. 각종 상담 의뢰자에게 맞는 심방상담방법을 개발하며, 심방상담사들의 직무 및 보수교육과 심방상담사 강사 양성을 위한 교육을 진행한다.</t>
  </si>
  <si>
    <t>목회 또는 심방 현장에서 실시되는 각종 심방상담에서 별도의 지도나 감독 없이 문제 의뢰자를 대상으로 개별상담, 집단상담, 부모상담 등을 심방상담으로 실시할 수 있으며, 대상에게 맞는 심방상담방법을 개발하며, 심방상담사들의 직무 및 보수교육 진행한다.</t>
  </si>
  <si>
    <t>목회 또는 심방 현장에서 실시되는 심방상담에서 수퍼바이져의 사전 지도 없이 심리·정서·행동 등의 문제 의뢰자를 대상으로 개별상담, 집단상담, 부모상담 등을 보다 전문적인 심방상담으로 실시할 수 있으며, 대상에게 맞는 심방상담방법을 개발 한다.</t>
  </si>
  <si>
    <t>2017-004032</t>
  </si>
  <si>
    <t>집단상담전문가</t>
  </si>
  <si>
    <t>아동-청소년들의 자아실현과 적응강화에 대한 조력 및 지도과정, 그리고 정신건강증진을 위한 상담중 집단상담 영역에서 집단상담이론과 현장경험을 바탕으로 집단상담 및 교육 활동을 수행한다.</t>
  </si>
  <si>
    <t>1)집단상담 영역에서 집단의 자아실현, 적응 강화에 대한 조력 및 지도2)집단상담 영역에서 심리적부적응 및 장애를 겪는 집단원에 대한 진단, 평가 및 상담3)집단상담 영역에 대한 강의활동4)집단상담에 대한 연구 및 프로그램 개발 활동5)상담 및 교육기관에서의 관련 행정 지도 업무</t>
  </si>
  <si>
    <t>1)구조화된 집단 집단상담 프로그램의 보조 역할2)전문상담사가 되기 위한 수련 및 집단상담활동의 보조업무3)상담 및 교육기관에서의 관련행정 보조 업무</t>
  </si>
  <si>
    <t>한국청소년상담학회</t>
  </si>
  <si>
    <t>http://koyca.net</t>
  </si>
  <si>
    <t>070-7132-3023</t>
  </si>
  <si>
    <t>(37585) 경상북도 포항시 북구 법원로 1 (장성동) (장성동, 모던빌딩 401호)</t>
  </si>
  <si>
    <t>2018-005186</t>
  </si>
  <si>
    <t>사진영상예술놀이상담사</t>
  </si>
  <si>
    <t>사진영상예술놀이 상담사 자격증은 “사진영상예술 놀이를 통한 전문상담사로서 심리진단을 통해 심리상담업무를 담당하며 해당분야의 강의 및 교육과 경영의 전반적인 관리자 역할을 수행하는 직무내용으로 한다.</t>
  </si>
  <si>
    <t>사진,영상을 통한 기획 교육, 사진영상예술 놀이 강의 및 상담, 상담사 양성 등의 전문가로서의 상담사무, 경영 등 관리자의 직무를 수행함.</t>
  </si>
  <si>
    <t>사진과 영상을 통한 예술놀이 그룹상담, 가족상담 등 준전문가 단계의 심리상담을 담당하며 전박적인 상담사무와 강의 등의 직무를 수행함.</t>
  </si>
  <si>
    <t>사진과 영상을 통한 예술놀이 심리진단, 자아성장, 자존감 등 상급단계의 심리상담을 담당하며 전박적인 상담사무 직무를 수행함.</t>
  </si>
  <si>
    <t>청아교육상담소</t>
  </si>
  <si>
    <t>070-7326-2459</t>
  </si>
  <si>
    <t>(42242) 대구광역시 수성구 범안로 40 (범물동, 범물청아타운) 101동807호</t>
  </si>
  <si>
    <t>2018-000727</t>
  </si>
  <si>
    <t>결혼상담전문가</t>
  </si>
  <si>
    <t>급변하는 현대인들의 이혼이 늘고있고 이에 반해 결혼을 하려는 많은 분들에게 상담을 통해 결혼관계를 이해시키고 참다운 가정을 만들어 나가게 도와주는 역할을 한다.</t>
  </si>
  <si>
    <t>상담능력과 부부 의 인연을 맺어주는 역할을 담당하고남녀의 결혼상담의 능력을 가지고 실무 책임자로써 임상능력으로 올바른 가정생활을 할수 있도록 상담을 통해 전달 한다.</t>
  </si>
  <si>
    <t>국제컬러테라피 한국색채심리전문협회</t>
  </si>
  <si>
    <t>http://다음카페-국제컬러테라피(한국색채심리전문협회)</t>
  </si>
  <si>
    <t>031-774-9109</t>
  </si>
  <si>
    <t>(12503) 경기도 양평군 서종면 중미산로 180 색채심리 노리터</t>
  </si>
  <si>
    <t>2017-004970</t>
  </si>
  <si>
    <t>감정노동관리상담사</t>
  </si>
  <si>
    <t>자신이 느끼는 감정을 억누른 채, 자신의 직무에 맞게 정형화된 행위를 해야 하는 감정노동은 감정적 부조화를 초래하며 심한 스트레스를 유발할 수 있는 감정 노동자의 심리적 문제를 상담해주고, 체계적으로 관리해 주는 전문가의 직무를 수행한다</t>
  </si>
  <si>
    <t>직장인의 심리정서적 안정을 위해 커뮤니케이션 감정조절 방법 및 감정조절 기술훈련과정을 통해 내담자를 조력하여 체계적으로 관리해줄 수 있는 전문가의 직무를 수행한다.</t>
  </si>
  <si>
    <t>2018-001141</t>
  </si>
  <si>
    <t>장애인취업상담전문가</t>
  </si>
  <si>
    <t>장애인 취업상담에 관한 이론을 바탕으로 장애인이 취업할 수 할 수 있도록 관련기관 등에서 장애인 취업 프로그램 개발 및 취업 상담과 전문가를 양성하는 업무를 수행한다.</t>
  </si>
  <si>
    <t>장애인 취업상담에 관한 이론을 바탕으로 장애인이 취업할 수 할 수 있도록 관련기관 등에서 장애인 취업 프로그램 개발 및 취업 상담하는 업무를 수행한다.</t>
  </si>
  <si>
    <t>사회단체 한국교육복지문화진흥재단</t>
  </si>
  <si>
    <t>http://kcf153.modoo.at</t>
  </si>
  <si>
    <t>031-829-0153</t>
  </si>
  <si>
    <t>(11639) 경기도 의정부시 호암로 237 (호원동) 3층</t>
  </si>
  <si>
    <t>2017-004955</t>
  </si>
  <si>
    <t>사회에서 여러 가지 갈등과 문제로 고통 받는 사람들의 정신건강이나 정서 불안 등 관련된 문제를 객관적으로 바라보고 개선할 수 있도록 상담을 통해 진단하고 심리학적 방법을 활용하여 건강하고 바른 생활을 할 수 있도록 돕는 직무.</t>
  </si>
  <si>
    <t>유아부터 노인까지 사회에서 여러 가지 갈등과 문제로 인해 고통 받고 있는 사람들을 과학적 측정 도구 사용과 함께 상담을 통해 진단하여 바른생활을 할 수 있도록 지도하는 직무.교육자로 제자 양성을 하는 직무.</t>
  </si>
  <si>
    <t>사회에서 여러 가지 갈등과 문제로 인해 고통 받고 있는 사람들을 상담을 통해 진단하고 심리학적 방법을 활용하여 건강하고 바른 생활을 할 수 있도록 돕는 직무.심리 상담센터를 운영 하여 내담자들을 돕는 직무.</t>
  </si>
  <si>
    <t>사회에서 여러 가지 갈등과 문제로 인해 고통 받고 있는 사람들을 대상으로 상담을 통하여 건강하고 바른 생활을 할 수 있도록 도움을 주는 직무.</t>
  </si>
  <si>
    <t>2017-004971</t>
  </si>
  <si>
    <t>신체적,정신적으로 심리적 불안장애 등을 겪으며 정신건강이나 정서 장애와 관련된 문제로 일상생활에 적응하지 못하고 도움을 필요로 하는 노인 및 가족들에게 일상생활 부적응 문제를 전문적인 미술심리상담 서비스를 제공하여 심리적 안정을 도와주는 정신건강복지서비스 업무를 수행</t>
  </si>
  <si>
    <t>신체적,정신적으로 심리적 불안장애 등을 겪으며 정신건강이나정서 장애와 관련된 문제로 일상생활에 적응하지 못하고 도움을 필요로 하는 노인 및 가족들에게 일상생활 부적응 문제를 전문적인 미술심리상담 서비스를 제공하여 심리적 안정을 도와주는 정신건강복지서비스 업무를 수행</t>
  </si>
  <si>
    <t>2017-004193</t>
  </si>
  <si>
    <t>학교 문화센터 사회복지기관에서 어린이 청소년 가족구성원 및 노인을 대상으로, 개인과 집단 형태의 심리진단평가, 심리상담, 상담사례관리를 진행하여, 내담자 및 가족구성원들의 심리문제를 개선 예방한다.</t>
  </si>
  <si>
    <t>학교 문화센터 사회복지기관에서 어린이 청소년 성인을 대상으로, 심리진단평가, 심리 상담을 진행하여 내담자의 심리문제를 개선한다.</t>
  </si>
  <si>
    <t>2018-003753</t>
  </si>
  <si>
    <t>인지발달심리상담사 자격을 취득하여 지남력, 집중력, 기억력, 판단력, 언어능력, 시공간 구별능력, 계산능력 등의 인지기능을 유지하거나 향상시키기 위한 심리 상담을 할 수 있는 것을 직무로 한다.</t>
  </si>
  <si>
    <t>2018-004594</t>
  </si>
  <si>
    <t>아동심리상담사는 아동들의 심리와 관련된 문제로 인해 정서상 행동상의 어려움이 있는 아동들을 다양한 심리면담과 각종 심리검사 방법을 활용하여 종합적으로 파악하고 그 결과에 따라서 아동의 심리적 성숙과 사회적응능력 향상에 도움을 주는 높은 수준의 아동심리전문가로서 ,아동단체 등에서 면담 등의 직무를 수행하고 아동심리상담사를 양성한다.</t>
  </si>
  <si>
    <t>2017-004840</t>
  </si>
  <si>
    <t>탄생수심리분석상담사</t>
  </si>
  <si>
    <t>여러 가지 심리적인 문제로 갈등하는 내담자에게 태어난 생일수에 따른 본연의 타고난 심리 불안요소를 파악하고 분석하여 이를 보완할 수 있도록 도움을 주고 조언을 해주는 역할을 수행한다</t>
  </si>
  <si>
    <t>여러 가지 심리적인 문제로 갈등하는 내담자에게 자신이 가지고 있는 생일수에 수비학을 접목시켜 풀이해주고 본연의 타고난 내면의 심리 불안요소를 파악· 분석하여 이를 스스로 보완할 수 있도록 도움을 주고 조언을 해주는 역할을 수행한다</t>
  </si>
  <si>
    <t>한국아로마디자인전문협회</t>
  </si>
  <si>
    <t>http://www.jaminhealing.com</t>
  </si>
  <si>
    <t>02-419-8166</t>
  </si>
  <si>
    <t>(05024) 서울특별시 광진구 자양로 151 (구의동) 3층</t>
  </si>
  <si>
    <t>2018-001080</t>
  </si>
  <si>
    <t>놀이심리상담사로서 놀이를 통한 심리상담지식을 바탕으로 다양한 개인 및 단체의 내적심리적 특성과 외부스트레스를 컨트롤할 수 있는 놀이심리검사,놀이심리상담프로그램을 관리,지도,교육등을 총괄할 수 있는 업무를 수행함</t>
  </si>
  <si>
    <t>놀이심리상담사로서 놀이를 통한 심리상담의 고급지식을 바탕으로 다양한 개인 및 단체의 내적심리적 특성과 외부스트레스를 컨트롤할 수 있는 놀이심리검사,놀이심리상담프로그램을 관리,지도,교육등을 총괄하는 관리자업무를 수행함</t>
  </si>
  <si>
    <t>놀이심리상담사로서 스트레스발생시 대처능력과 컨트롤할 목적으로 놀이심리상담의 중급지식을 익혀 개인별 맞춤상담프로그램을 적용할 수 있는 업무를 수행함</t>
  </si>
  <si>
    <t>놀이심리상담사로서  놀이심리상담에 관한 기본지식을 바탕으로 심리상담보조요원으로 활동할 수 있는 업무를 수행함</t>
  </si>
  <si>
    <t>한국스포츠교육개발원</t>
  </si>
  <si>
    <t>010-2803-3419</t>
  </si>
  <si>
    <t>(18476) 경기도 화성시 동탄대로시범길 185 (청계동) 5층502호 중앙프라자</t>
  </si>
  <si>
    <t>2018-004591</t>
  </si>
  <si>
    <t>문학심리상담의 기본 소양인 심리상담 기법과 문학텍스트를 좀 더 깊이 이해 활용하여 예술활동과 통합한 문학심리상담 프로그램을 연령별,대상별,해결과제별,심리적 문제별로 연구 개발하여 개인 또는 집단 심리 상담을 진행할 수 있으며, 문학심리상담 이론과 실무적 경험을 바탕으로 문학상담심리에 대한 연구를 통해 상담인력 양성 교육에 참여 지도한다.</t>
  </si>
  <si>
    <t>2018-000635</t>
  </si>
  <si>
    <t>푸드예술심리상담사</t>
  </si>
  <si>
    <t>유아,아동 및 청소년,성인,노인등을 대상으로 가정,학교,사회에서 일반인 또는 심리·정서·사회적 문제를 겪고 있는 사람들에게 푸드를 매체로 창의적인 놀이와 푸드 예술 표현 활동을 통해 자신의 내면세계를 표현하고 긍정적인 사고로 전환시켜 인간의 건강한 성장과 삶의 질 향상에 기여할수 있도록 조력해주고,관련 프로그램을 기획,운영,개발,교육,평가하는 직무를 수행.</t>
  </si>
  <si>
    <t>유아,아동 및 청소년,성인,노인등을 대상으로 가정,학교,사회에서 일반인 또는 심리·정서·사회적 문제를 겪고 있는 사람들에게 푸드를 매체로 창의적인 놀이와 푸드예술표현활동을 통해 자신의 내면세계를 표현하고 긍정적인 사고로 전환시켜 인간의 건강한 성장과 삶의 질 향상에 기여할수있도록 조력해주고,관련 프로그램을 기획,운영,개발,교육,평가하고 2,3급을 양성함.</t>
  </si>
  <si>
    <t>유아, 아동 및 청소년,성인,노인등을 대상으로 가정,학교,사회에서 일반인 또는 심리·정서·사회적 문제를 겪고 있는 사람들에게 푸드를 매체로 창의적인 놀이와 푸드예술표현활동을 통해 자신의 내면세계를 표현하고 긍정적인 사고로 전환시켜 인간의 건강한 성장과 삶의 질 향상에 기여할 수 있도록 조력해주고, 관련 프로그램을 기획,운영하는 직무를 수행한다.</t>
  </si>
  <si>
    <t>유아, 아동 및 청소년, 성인, 노인 등을 대상으로 가정, 학교, 사회에서 일반인 또는 심리·정서·사회적 문제를 겪고 있는 사람들에게 푸드를 매체로 창의적인 놀이와 푸드 예술 표현 활동을 통해 자신의 내면세계를 표현하고 긍정적인 사고로 전환시켜 인간의 건강한 성장과 삶의 질 향상에 기여할 수 있도록 관련 프로그램을 기획, 운영하는 보조 직무를 수행</t>
  </si>
  <si>
    <t>한국푸드아트테라피학회</t>
  </si>
  <si>
    <t>http://www.chinchinfamily.com</t>
  </si>
  <si>
    <t>010-8751-2083</t>
  </si>
  <si>
    <t>(05510) 서울특별시 송파구 중대로25길 10 503호(오금동, 하나빌딩)</t>
  </si>
  <si>
    <t>2018-001123</t>
  </si>
  <si>
    <t>대상관계가족상담전문가</t>
  </si>
  <si>
    <t>본 자격증의 소지자는 심리적 갈등과 고통을 경험하는 개인, 부부, 가족에게 효과적인 상담을 할 수 있도록 대상관계이론과 보웬의 가족치료를 바탕으로 한 이론과 실제가 충분히 갖추어져 있으므로 내담자들이 현재의 문제를 해결할 힘을 키우도록 도울 뿐 아니라 심리적 갈등이 재발하지 않도록 역동에 초점을 두는 깊이있는 상담을 제공할 수 있다.</t>
  </si>
  <si>
    <t>경남가족상담연구소</t>
  </si>
  <si>
    <t>http://www.knft.co.kr</t>
  </si>
  <si>
    <t>055-263-9181</t>
  </si>
  <si>
    <t>(51436) 경남 창원시 의창구 용호동 73-32 경남빌딩 5층 경남가족상담연구소</t>
  </si>
  <si>
    <t>2017-004851</t>
  </si>
  <si>
    <t>발달적 미술심리상담 프로그램 기획 및 연구 보조, 비언어적 의사소통 교류 분석의 직무, 교육 프로그램 개발 보조업, 사회복귀시설, 병원 등에서 전문 상담활동</t>
  </si>
  <si>
    <t>2017-004847</t>
  </si>
  <si>
    <t>음악이라는 도구를 사용하여 내담자의 행동 및 자신감, 사회성, 대인관계능력, 운동력, 학습능력, 정서적 발달 등 사회 생활과 관련된 다양한 부적절한 행동들을 교정하여 내담자가 더 나은 삶을 영위할 수 있도록 하는 역할을 수행</t>
  </si>
  <si>
    <t>2018-003762</t>
  </si>
  <si>
    <t>타로심리상담사 자격증은 “타로카드를 이용한 운세 및 미래예측에 대한 지식 및 활용능력으로 상담·교육·경영·컨설팅 업무를 수행하는 것을 직무내용으로 한다.</t>
  </si>
  <si>
    <t>1. 타로카드를 사용하여 운세 및 미래예측, 심리상담 실시2. 문화센터, 노인대학 등에서 타로카드를 사용한 운세, 미래예측, 심리상담을 주제로 한 강의 실시3. 콩이타로카페에서 실시하는‘타로심리상담사’실무교육 강사4. 타로심리상담사로서 타로카페 등 개업</t>
  </si>
  <si>
    <t>콩이타로카페</t>
  </si>
  <si>
    <t>010-3915-5191</t>
  </si>
  <si>
    <t>(14635) 경기도 부천시 부일로445번길 21 (심곡동) 2층</t>
  </si>
  <si>
    <t>2018-001052</t>
  </si>
  <si>
    <t>상담심리전문가</t>
  </si>
  <si>
    <t>내담자 관찰 및 정보 수집, 개인·가족·부부상담, 자문, 코칭, 중재, 슈퍼비전, 상담심리 연구 등의 직무를 수행한다.</t>
  </si>
  <si>
    <t>2017-004198</t>
  </si>
  <si>
    <t>독서 상담에 대한 이론과 실무적 경험을 바탕으로 심리적, 정서적으로 사람들에게 책을 매개로 심리교육 및 독서상담을 지도하는 업무를 수행한다.</t>
  </si>
  <si>
    <t>독서 상담에 대한 이론과 실무적 경험을 바탕으로 심리적, 정서적으로 사람들에게 책을 매개로 심리교육 및 독서상담을 지도하는 업무를 수행하며 교육기관, 복지관,문화센터, 평생교육원 등에서 개인 및 집단을 대상으로 조력 및 지도,상담 및 교육을 한다.</t>
  </si>
  <si>
    <t>독서 상담에 대한 이론과 실무적 경험을 바탕으로 심리적, 정서적으로 사람들에게 책을 매개로 심리교육 및 독서상담을 지도하는 업무를 수행하며 교육기관, 복지관,문화센터, 평생교육원 등에서 활동한다.</t>
  </si>
  <si>
    <t>2018-003810</t>
  </si>
  <si>
    <t>외국인 근로자, 결혼이민자 및 그 자녀들에게 직업과 진로에 대한 한국의 정서를 이해할 수 있도록 하며, 진로 상담의 기본원리와 기법을 바탕으로 노동시장 정보를 제공하고 진로 및 취업에 도움을 줄 수 있도록 하여 다문화가족의 전문적인 진로상담을 하는 직무를 수행한다.</t>
  </si>
  <si>
    <t>외국인 근로자, 결혼이민자 및 그 자녀들에게 직업과 진로에 대한 한국의 정서를 이해할 수 있도록 하며, 진로 상담의 기본원리와 기법을 바탕으로 노동시장 정보를 제공하고 진로 및 취업에 도움을 줄 수 있도록 하여 다문화가족의 전문적인 진로상담을 하는 직무를 수행함은 물론, 후진양성 및 강사로써의 역할을 수행한다.</t>
  </si>
  <si>
    <t>사단법인 나눔고용복지지원센터</t>
  </si>
  <si>
    <t>http://www.nanumcenter.org</t>
  </si>
  <si>
    <t>070-4353-7445</t>
  </si>
  <si>
    <t>(11651) 경기도 의정부시 신흥로222번길 11 (의정부동) 2층 나눔고용복지지원센터</t>
  </si>
  <si>
    <t>2018-003755</t>
  </si>
  <si>
    <t>최면상담 이론을 적용하여 최면을 유도하고, 자신과 타인에게 최면상태를 체험하도록 한다.내담자의 해결하고자 하는 이슈와 감정을 긍정적으로 변화시켜주는 전문가의 역할을 수행한다.</t>
  </si>
  <si>
    <t>청소년 및 성인을 대상으로 최면심리상담 교육 및 상담을 실시하여, 최면 상태에서 내담자의 불안정한 심리 상태와 해결하고자 하는 문제를 긍정적으로 변화시켜주며, 프랙티셔너와 마스터프랙티셔너를 양성한다.</t>
  </si>
  <si>
    <t>청소년 및 성인을 대상으로 최면심리상담 교육 및 상담을 실시하여, 최면 상태에서 내담자의 불안정한 심리 상태와 해결하고자 하는 문제를 긍정적으로 변화시켜주며, 프랙티셔너를 양성한다.</t>
  </si>
  <si>
    <t>청소년 및 성인을 대상으로 최면심리상담 교육 및 상담을 실시하여, 최면 상태에서 내담자의 불안정한 심리 상태와 해결하고자 하는 문제를 긍정적으로 변화시켜준다.</t>
  </si>
  <si>
    <t>주식회사한국상담협회</t>
  </si>
  <si>
    <t>http://www.kcapqi.co.kr</t>
  </si>
  <si>
    <t>042-533-9333</t>
  </si>
  <si>
    <t>(00000) 대전 서구 용문동 250∼600 589-6 동아빌딩 5층</t>
  </si>
  <si>
    <t>2018-004595</t>
  </si>
  <si>
    <t>교류분석을 연구함으로 자신의 내면을 자각하고 성찰하여 부적절한 자기 내면의 준거틀을 재구조화함으로써 응집된 자기, 견고한 자기, 핵심적 자기(Self)를 형성하여 자율적이며 창조적 인간으로써 자신의 재능을 마음껏 발현시킬 수 있도록 하며 이를 통하여 원만한 인간관계가 형성될 수 있도록 성격심리 및 의사소통등을 학습하고 훈련한다.</t>
  </si>
  <si>
    <t>1.교류분석상담사는 내담자의 문제상황을 진단 평가할 수 있고 내담자 자신의 준거틀를 재구조화 함으로써 자율적인 삶을 살아갈 수 있도록 돕는다.2.교류분석상담의 심리치료 및 교육행정업무를 수행한다.</t>
  </si>
  <si>
    <t>2018-001024</t>
  </si>
  <si>
    <t>도형상담사</t>
  </si>
  <si>
    <t>실제 상담현장에서 도형상담지를 보고 내담자의 기질, 성격, 적성을 파악하고 도형심리분석과 심리안정 및 상담을 할 수 있을 뿐만 아니라 다른 사람에게 도형심리상담기술을 전수할 수 있는 능력을 배양한다.</t>
  </si>
  <si>
    <t>실제 상담현장에서 도형상담지를 보고 내담자의 기질, 성격, 적성을 파악하고 도형심리분석과 심리안정 및 상담을 할 수 있는 능력을 배양한다.</t>
  </si>
  <si>
    <t>2017-004967</t>
  </si>
  <si>
    <t>타로의 이론과 실기에 대한 전문지식을 습득하여 일반인들에게 심신안정과 보다 나은 삶을 영위하며 몸과 마음의 인식을 통하여 마음의 편안함과 행복을 도모하도록 상담할 수 있게 한다. 타로상담학원.타로샵.타로아카데미.문화센터.주민센터.개인상담실등에서 자아성찰.자신감향상.내적평화.심신안정과 바른 인식을 유지하는 일에 대한 타로상담을 지도할 수 있다.</t>
  </si>
  <si>
    <t>타로의 이론과 실기에 대한 최고급 전문지식을 습득한 자로 일반인들에게 타로카드를 도구로 사용하여 심신안정과 보다 나은 삶을 영위하며 몸과 마음의 안정을 도모하도록 상담할 수 있다.타로상담학원.타로샵.타로아카데미.문화센터.주민센터.개인상담실.방과후수업.평생교육원.사회교육원.학교시설.여성회관등에서 마르셰이유타로와 유니버셜타로로 상담및교육을 지도할 수 있다.</t>
  </si>
  <si>
    <t>타로의 이론과 실기에 대한 준전문가 수준의 지식을 습득한 자로 일반인들에게 타로카드를 도구로 사용하여 심신안정과 보다 나은 삶을 영위하며 몸과 마음의 안정을 도모하도록 상담할 수 있다.타로상담학원.타로샵.타로아카데미.문화센터.주민센터.개인상담실.방과후수업.평생교육원.사회교육원.학교시설.여성회관등에서 마르셰이유타로 상담 및 교육을 지도할 수 있다.</t>
  </si>
  <si>
    <t>타로의 이론과 실기에 대한 뛰어난 활용능력의 수준을 습득한 자로 일반인들에게 타로카드를 도구로 사용하여 심신안정과 보다 나은 삶을 영위하며 몸과 마음의 안정을 도모하도록 상담할 수 있다.타로상담학원.타로샵.타로아카데미.문화센터.주민센터.개인상담실.방과후수업.평생교육원.사회교육원.학교시설.여성회관등에서  유니버셜타로 상담 및 교육을 지도할 수 있다</t>
  </si>
  <si>
    <t>코리아타로얼라이언스</t>
  </si>
  <si>
    <t>010-2432-1050</t>
  </si>
  <si>
    <t>(31106) 충청남도 천안시 서북구 두정상가3길 33 (두정동) 2층 263호</t>
  </si>
  <si>
    <t>2018-001026</t>
  </si>
  <si>
    <t>집단상담사</t>
  </si>
  <si>
    <t>1. 집단상담사는 상담을 필요로 하는 두명 이상의 집단의 역동관계를 바탕으로 구성원의 생활과정 중의 문제를 취갑하여 자기이해와 집단의 이해 및 대인관계의 능력을 향상 시킬 수 있도록 심리평가, 측정, 상담을 진행하는 전문가적인 업무를 수행한다.</t>
  </si>
  <si>
    <t>2018-000666</t>
  </si>
  <si>
    <t>다문화복지심리상담사</t>
  </si>
  <si>
    <t>다양한 문화차이에 대한 부적응 등 심리적인 문제를 체계적으로 접근하여 근본적으로 원인을 파악하고 심리분석 프로그램을 이용 및 해결책을 제안하며 다문화심리갈등문제에 대한 전문적 상담 및 교육을 수행한다.</t>
  </si>
  <si>
    <t>다양한 문화차이에 대한 부적응 등 심리적인 문제를 체계적으로 접근하여 근본적으로 원인을 파악하고 심리분석 프로그램을 이용 및 해결책을 제안하며 다문화심리갈등문제에 대한 전문적 상담 및 교육을 수행함은 물론, 후진양성 및 강사로써의 역할을 수행한다.</t>
  </si>
  <si>
    <t>2018-001068</t>
  </si>
  <si>
    <t>일상생활에서 스트레스를 받고 있는 아동 및 청소년들을 대상으로 원만한 일상생활을 이룰 수 있도록 지도 및 상담하는 전문가의 직무수행</t>
  </si>
  <si>
    <t>아동의 정신건강 및 정서 장애와 관련된 문제들을 과학적 측정도구와 심리 검사 등의 방법으로 문제를 진단하고 결과에 따라 상담을 통해 올바르게 발달할 수 있도록 도와주는 역할을 하는 전문가의 직무수행</t>
  </si>
  <si>
    <t>2018-001025</t>
  </si>
  <si>
    <t>1. 음악적 상담기법을 활용하여 부정적 감정을 이완, 말로써 표현하기 어려운 느낌ㆍ생각 등을 음악활동으로 표현하여 감정을 정화하고 자기성찰을 촉진시키는 심리상담 전문가로서의 직무를 수행한다.</t>
  </si>
  <si>
    <t>2017-004637</t>
  </si>
  <si>
    <t>상담의뢰인에게 가족, 부부, 결혼, 이혼, 연애, 청소년문제, 적성 및 성향, 택일, 양택풍수, 작명 등의 문제를 명리학에 기초하여 현재보다 더 나은 삶을 찾을 수 있도록 안내하는 인생 상담 및 심리 상담을 수행할 뿐만 아니라 기업체의 인사, 기업자문 등을 수행하는 직무임</t>
  </si>
  <si>
    <t>상담의뢰인에게 가족, 부부, 결혼, 이혼, 연애, 청소년문제, 적성 및 성향, 택일, 양택풍수, 작명 등의 문제를 고급 수준의 명리학에 기초하여 현재보다 더 나은 삶을 찾을 수 있도록 안내하는 인생 상담 및 심리 상담을 수행할 뿐만 아니라 기업체의 인사, 기업자문 등을 수행하는 직무임</t>
  </si>
  <si>
    <t>상담의뢰인에게 결혼상담, 연애코칭상담, 청소년적성상담, 성향분석 등의 문제를 중급 수준의 명리학에 기초하여 현재보다 더 나은 삶을 찾을 수 있도록 안내하는 인생 상담 및 심리 상담을 수행할 뿐만 아니라 기업체의 인사, 기업자문 등을 수행하는 직무임</t>
  </si>
  <si>
    <t>상담의뢰인에게 기본성향분석, 내담자의 심리안정과 지속적인 관리 업무 등의 문제를 초급 수준의 명리학에 기초하여 현재보다 더 나은 삶을 찾을 수 있도록 안내하는 인생 상담 및 심리 상담을 수행할 뿐만 1~2급 상담사의 보조역할을 수행하는 직무임.</t>
  </si>
  <si>
    <t>2018-000205</t>
  </si>
  <si>
    <t>가족 상담에 관한 전문적인 지식을 터득하고 가족과 관련된 상담 현장에서 전문 지식을 바탕으로 가족과 관련된 문제 해결에 도움을 줄 수 있는 전문 상담사의 업무를 수행한다.</t>
  </si>
  <si>
    <t>2018-000879</t>
  </si>
  <si>
    <t>바이블상담지도사</t>
  </si>
  <si>
    <t>바이블상담전문가를 지도 및 양성하는 자로, 바이블상담사가 상담현장에서 심리적, 정서적으로 문제가 있는 대상에게 맞는 바이블상담 원리와 이론으로 정립된 상담을 실시할 수 있도록 지도 및 감독한다.</t>
  </si>
  <si>
    <t>가족, 친구 단위의 집단상담 및 개별 상담을 바이블상담으로 능숙하게 진행할 수 있는 바이블상담 전문가로서, 바이블상담사를 지도 및 감독하며, 바이블상담사 고급과정 양성을 위한 바이블상담 전문 교육을 실시한다.</t>
  </si>
  <si>
    <t>가족, 친구 단위의 집단상담 및 개별 상담을 바이블상담으로 능숙하게 진행할 수 있는 바이블상담 전문가로서, 바이블상담사를 지도 및 감독하며, 바이블상담사 중급과정 양성을 위한 바이블상담 교육을 실시한다.</t>
  </si>
  <si>
    <t>가족, 친구 단위의 집단상담 및 개별 상담을 바이블상담으로 능숙하게 진행할 수 있는 바이블상담 전문가로서, 바이블상담사를 지도 및 감독하며, 바이블상담사 초급과정 양성을 위한 바이블상담 교육을 실시한다.</t>
  </si>
  <si>
    <t>2017-004195</t>
  </si>
  <si>
    <t>심리상담 기법의 활용능력을 갖춘 전문가로서 심리상담에 관한 이론적 연구와 개인 및 집단의 심리적, 행동적 부적응 문제를 가진 내담자의 심리정서를 진단평가하고, 긍정적 사고와 정서적 안정을 찾을 수 있는 각종 심리상담 프로그램을 설계, 조직, 운영할 수 있는 직무를 수행한다.</t>
  </si>
  <si>
    <t>사단법인한국경력개발진흥원</t>
  </si>
  <si>
    <t>http://www.cdkorea.org</t>
  </si>
  <si>
    <t>02-515-3638</t>
  </si>
  <si>
    <t>(06223) 서울특별시 강남구 논현로 428 (역삼동) 정진빌딩 3, 4층</t>
  </si>
  <si>
    <t>2018-001056</t>
  </si>
  <si>
    <t>노화로 인하여 신체적,정서적으로 불안장애를 겪으며 일상생활에 적응하지 못하거나 행동상의 장애를 일으키는 노인(가족 포함)들을 대상으로, 노인의상황과 심리를 잘 이해하고 상담을 통한 진단을 바탕으로 심리학적 방법을 활용하여 심리적 어려움을 극복하고 안정된 생활을 할 수 있도록 상담업무를 수행한다.</t>
  </si>
  <si>
    <t>노화로 인하여 신체적, 정서적으로 불안장애를 겪으며 일상생활에 적응하지 못하거나 행동상의 장애를 일으키는 노인(가족 포함)들을 대상으로, 노인의 상황과 심리를 잘 이해하고 상담을 통한 진단을 바탕으로 심리학적 방법을 활용하여 심리적 어려움을 극복하고 안정된 생활을 할 수 있도록 상담업무를 수행한다.</t>
  </si>
  <si>
    <t>노화로 인하여 신체적, 정서적으로 불안장애를 겪으며 일상생활에 적응하지 못하거나 행동상의 장애를 일으키는 노인(가족 포함)들을 대상으로, 노인의 상황과 심리를 잘 이해하고 상담을 통한 진단을 바탕으로 심리학적 방법을 활용하여 심리적 어려움을 극복하고 안정된 생활을 할 수 있도록 상급 수준의 상담업무를 수행한다.</t>
  </si>
  <si>
    <t>노화로 인하여 신체적, 정서적으로 불안장애를 겪으며 일상생활에 적응하지 못하거나 행동상의 장애를 일으키는 노인(가족 포함)들을 대상으로, 노인의 상황과 심리를 잘 이해하고 상담을 통한 진단을 바탕으로 심리학적 방법을 활용하여 심리적 어려움을 극복하고 안정된 생활을 할 수 있도록 고급 수준의 상담업무를 수행한다.</t>
  </si>
  <si>
    <t>대한예술임상치료협회</t>
  </si>
  <si>
    <t>053-811-7739</t>
  </si>
  <si>
    <t>(00000) 경북 경산시 옥산동 200∼699 434-2</t>
  </si>
  <si>
    <t>2018-005191</t>
  </si>
  <si>
    <t>미술활동을 통해 내재된 심리상태를 파악하고 미술 작품 형성 과정을 통해 심리적인 안정을 찾고 스스로의 문제를 풀어나갈 수 있도록 도와주는 미술심리상담 업무를 수행한다.</t>
  </si>
  <si>
    <t>미술활동을 통해 내재된 심리상태를 파악하고 미술작품 형성 과정을 통해 심리적인 안정을 찾고 스스로의 문제를 풀어나갈 수 있도록 도와주는 미술심리상담 업무를 수행하며 미술심리상담사 양성 업무를 수행한다.</t>
  </si>
  <si>
    <t>미술활동을 통해 내재된 심리상태를 파악하고 미술작품 형성 과정을 통해 심리적인 안정을 찾고 스스로의 문제를 풀어나갈 수 있도록 도와주는 미술심리상담 업무를 수행한다.</t>
  </si>
  <si>
    <t>미술활동을 통해 내재된 심리상태를 파악하고 미술작품 형성 과정을 통해 심리적인 안정을 찾고 스스로의 문제를 풀어나갈 수 있도록 도와주는 미술심리상담 업무의 보조 역할을 수행한다.</t>
  </si>
  <si>
    <t>2018-003828</t>
  </si>
  <si>
    <t>다중지능지문적성상담사</t>
  </si>
  <si>
    <t>지문적성검사를 통해 다중지능우월순위, 인격성향, 학습습관 및 직업군 등 분석하고 그 결과를 토대로 조언, 상담하는 업무를 수행한다.</t>
  </si>
  <si>
    <t>지문적성검사를 통해 지문을 채취하고, 다중지능우월순위, 인격성향, 학습습관 및 직업군 등 분석하고 그 결과를 토대로 조언, 상담하는 업무를 수행, 개인 및 집단에 대한 진단, 평가, 상담, 교육을 수행한다.</t>
  </si>
  <si>
    <t>지문적성검사를 통하여 다중지능우월순위, 인격성향, 학습습관 및 직업군 등 분석하고 그 결과를 토대로 조언, 상담하는 업무를 수행한다.</t>
  </si>
  <si>
    <t>2018-003756</t>
  </si>
  <si>
    <t>컬러도형심리상담사</t>
  </si>
  <si>
    <t>개인이 표현하는 컬러와 도형을 접목시켜 대담자의 내면에 내재되어 있는 심리상태를 분석하며 상담을 통해 문제해결력과 자존감 향상 등을 돕는다. 또한 타고난 기질과 적성을 발견하여 장점은 살리고 단점을 보완할 수 있도록 제시하며 효과적으로 진로나 성격 및 잠재력 발전을 돕는 직무를 수행한다.</t>
  </si>
  <si>
    <t>컬러와 도형을 이용한 심리상태를 분석, 진단하고 내담자의 정서와 심리를 안정시킬 수 있는 교육을 실시하여 강사를 양성할 수 있으며 슈퍼비전 등 심리상담 관련 기관의 자문위원으로 활동할 수 있다.</t>
  </si>
  <si>
    <t>컬러와 도형을 이용한 심리상태를 분석, 진단하여 내담자의 정서와 심리를 안정시킬 수 있도록 도와주며, 심리상담기관의 행정업무를 지원할 수 있다.</t>
  </si>
  <si>
    <t>명인교육센터 주식회사</t>
  </si>
  <si>
    <t>http://www.myunginedu.kr</t>
  </si>
  <si>
    <t>043-233-2662</t>
  </si>
  <si>
    <t>(28413) 충청북도 청주시 흥덕구 풍년로 26 (가경동) 명인투플러스 302호</t>
  </si>
  <si>
    <t>2017-004071</t>
  </si>
  <si>
    <t>여러가지 원인으로 신체적 정서적 심리적 불안감을 느끼며 일상생활에 적응하지 못하는 장년을 대상으로 회복을 돕기 위해 상담해주는 직무로써, 심리상담을 통해 마음의 안정을 찾을 수 있도록 상담지도,프로그램개발 및 연구, 웰다잉 상담지도에 관한 사무 행정, 각기관 전문가로 활동함.</t>
  </si>
  <si>
    <t>여러 원인으로 신체적 정서적 심리적 불안감을 느끼며 일상생할에 적응하지 못하는 장년을 대상으로 회복을 돕기 위해 웰다잉삼담지도, 웰다잉상담 프로그램개발 및 연구, 웰다잉상담지도에 관한 사무행정,각 기관 및 사회복지현장등에서 웰다잉심리상담지도 활동</t>
  </si>
  <si>
    <t>여러원인으로 신체적 정서적 심리적 불안감을 느끼며 일상생활에 적응하지 못하는 장년을 대상으로 회복을 돕는 웰다잉상담지도의 활용 능력을 가지고 웰다잉상담지도 및, 상담 사무.</t>
  </si>
  <si>
    <t>한국웃음놀이치료연구회</t>
  </si>
  <si>
    <t>070-8757-8856</t>
  </si>
  <si>
    <t>(04987) 서울특별시 광진구 천호대로118길 30 (능동)</t>
  </si>
  <si>
    <t>2017-004820</t>
  </si>
  <si>
    <t>MOA키즈예술심리상담사</t>
  </si>
  <si>
    <t>MOA키즈예술심리상담사로서 정서적,사회적,인지적으로 부적응한 문제들을 해결하는데 도움을 주고자 통합예술(음악,미술등)을 활용한 심리검사 및 예술심리상담을 유아동,청소년에게 지도할 수 있는 업무를 수행함.</t>
  </si>
  <si>
    <t>한국예술융합교육협회</t>
  </si>
  <si>
    <t>010-6395-5447</t>
  </si>
  <si>
    <t>(16978) 경기도 용인시 기흥구 강남동로 6 (구갈동) 708호(그랜드프라자)</t>
  </si>
  <si>
    <t>2017-004928</t>
  </si>
  <si>
    <t>책이란 매체를 사용하여 유아, 아동, 성인뿐만 아니라 장애인, 노인까지 대상의 한계가 없으며, 모든 대상이 다양한 이야기를 통해서 자신의 생각과 감정을 표현하고,현재 자신의 심리를 볼 수 있게 도움을 줄수 있다. 각 학교나 단체,기업에서 역량 강화 프로그램 분야 및 상담 현장에서 다양한 능력을 발휘할 수 있으며 긍정적인 효과로 충분한 직무를 수행할수있다</t>
  </si>
  <si>
    <t>2018-004120</t>
  </si>
  <si>
    <t>현대사회에서의 다양한 문화차이로 인하여 사회생활의 조직화가 약화되고 다문화가족기능의 장애를 가져오는 문제들로 인하여 발생되는 여러 종류의 역할갈등, 부적응, 부조화 문제, 심리적 불안 등의 위기를 사전에 예방하고 발생된 문제점에 대해서 구성원의 심리분석 및 상담을 통해 건전한 인간관계를 회복시켜주는 역할을 담당하는 심리상담서비스 직무를 수행한다.</t>
  </si>
  <si>
    <t>현대사회에서의 다양한 문화차이로 인하여 사회생활의 조직화가 약화되고 다문화가족기능의 장애를 가져오는 문제들로 인하여 발생되는 여러 종류의 역할갈등, 부적응, 부조화 문제, 심리적 불안 등의 위기를 사전에 예방하고 발생된 문제점에 대해서 구성원의 심리분석 및 상담을 통해 건전한 인간관계를 회복시켜주는 역할을 담당하는 심리상담서비스</t>
  </si>
  <si>
    <t>(사)한국심리상담협회</t>
  </si>
  <si>
    <t>02-766-0121</t>
  </si>
  <si>
    <t>(00000) 서울 종로구 명륜동2가 4번지 아남상가 303호</t>
  </si>
  <si>
    <t>2018-003816</t>
  </si>
  <si>
    <t>아동폭력학대예방상담사</t>
  </si>
  <si>
    <t>아동폭력학대예방상담사 자격증은 “아동폭력학대예방”에 대한 지식 및 활용능력으로 예방상담의 업무를 수행하는 것을 직무내용으로 한다.</t>
  </si>
  <si>
    <t>학교폭력 및 가정폭력 등 폭력학대를 이해한다. 폭력학대가 아동에게 미치는 영향에 대한 심층적 이해를 바탕으로 아동폭력학대 관련 제도, 정책을 숙지하고, 폭력학대로부터 아동들을 보호하기 위하여 사전예방 및 프로그램과 관련된 전문활동 직무를 수행한다.</t>
  </si>
  <si>
    <t>기본적인 이론과 기법을 지도, 아동폭력학대예방 프로그램의 개발 및 운영, 아동폭력학대예방 수업 및 홍보와 관련된 직무를 수행한다.</t>
  </si>
  <si>
    <t>2018-000201</t>
  </si>
  <si>
    <t>가족구성원에 대한 정기적인 상담을 통하여 가족관계 문제발생예방과 발생된 문제해결을 지원하고, 가족구성원간의 다세대 관계향상, 부모자녀 상호간 이해, 부부관계 향상에 도움을 줌.</t>
  </si>
  <si>
    <t>가족구성원에 대한 정기적인 상담을 통하여 가족관계 문제 발생 예방과 발생된 문제해결을 지원하고, 가족구성원간의 다세대 관계향상, 부모자녀 상호간 이해, 부부관계 향상을 지원 및 연구하는 업무를 수행할 수 있다.</t>
  </si>
  <si>
    <t>현대사회의 가족의 개념과 특성을 잘 이해하고 가족관계에서 발생하는 다양한 문제해결을 위한 개별상담 및 집단상담을 수행할 수 있다.</t>
  </si>
  <si>
    <t>한국통합심리상담협회</t>
  </si>
  <si>
    <t>http://www.aisarang.net</t>
  </si>
  <si>
    <t>031-930-7388</t>
  </si>
  <si>
    <t>(10486) 경기도 고양시 덕양구 중앙로 450 (행신동) 605-1호(행신동,명성프라자)</t>
  </si>
  <si>
    <t>2018-004931</t>
  </si>
  <si>
    <t>전문적 상담기법을 활용하여 심리적, 정신적 문제를 파악하여 상담센터나 복지시설, 여성회관, 직업상담 및 훈련원등에서 상담 업무와 교육기관, 문화센터, 기업, 단체 등 강사의 직무를  수행 할 수 있다.</t>
  </si>
  <si>
    <t>전문적 상담기법을 활용하여 심리적, 정신적 문제를 파악하여 상담센터나 복지시설, 여성회관, 직업상담 및 훈련원등에서 상담 업무를 수행 하는 직무.</t>
  </si>
  <si>
    <t>2017-004077</t>
  </si>
  <si>
    <t>아동청소년의 일상생활 부적응에서 오는 인지, 정서, 행동장애를 긍정적 상호작용과 심리상담을 기초로한 다양한 활동을 통하여 안전하고 건강한 사고로 성장해 나가도록 돕고 단계별 건강한 발달을 할 수 있도록 돕는다.</t>
  </si>
  <si>
    <t>아동청소년의 일상생활 부적응에서 오는 인지, 정서, 행동장애를 긍정적 상호작용과 심리상담을 기초로한 다양한 활동을 통하여 안전하고 건강한 사고로 성장해 나가도록 돕고 단계별 건강한 발달 할 수 있도록 전문적인 직무를 수행한다.</t>
  </si>
  <si>
    <t>아동청소년의 일상생활 부적응에서 오는 인지, 정서, 행동장애를 긍정적 상호작용과 심리상담을 기초로한 다양한 활동을 통하여 안전하고 건강한 사고로 성장해 나가도록 돕고 단계별 건강한 발달 할 수 있도록 준전문가적 수준으로 직무를 수행한다</t>
  </si>
  <si>
    <t>아동청소년의 일상생활 부적응에서 오는 인지, 정서, 행동장애를 긍정적 상호작용과 심리상담을 기초로한 다양한 활동을 통하여 안전하고 건강한 사고로 성장해 나가도록 돕고 단계별 건강한 발달 할 수 있도록 직무를 수행한다.</t>
  </si>
  <si>
    <t>한국사회복지심리협회</t>
  </si>
  <si>
    <t>051-895-4282</t>
  </si>
  <si>
    <t>(47157) 부산광역시 부산진구 백양관문로 104 (당감동, 국제백양아파트) 4층15호 한국사회복지심리협회</t>
  </si>
  <si>
    <t>2018-004588</t>
  </si>
  <si>
    <t>심리상담사는 정신건강이나 정서불안등과 관련된 문제를 대화 및 면접등의 상담을 통해 종합적으로 진단하고 심리학적 방법을 활용하여 건강하고 바른생활을 할 수 있도록 돕는 업무를 담당하는 직무로 각급기관, 단체, 지역사회들에서 심리상담을 수행할 수 있다.</t>
  </si>
  <si>
    <t>정신건강이나 정서불안등과 관련된 문제를 대화 및 면접등의 상담을 통해 종합적으로 진단하고 심리학적 방법을활용하여 건강하고 바른생활을 할 수 있도록 돕는 업무를 담당하는 직무로 각급기관, 단체, 지역사회들에서 심리상담을 수행할 수 있으며, 2급자격자를 관리하는 직무를 수행할 수 있다.</t>
  </si>
  <si>
    <t>정신건강이나 정서불안등과 관련된 문제를 대화 및 면접등의 상담을 통해 종합적으로 진단하고 심리학적 방법을활용하여 건강하고 바른생활을 할 수 있도록 돕는 업무를 담당하는 직무로 각급기관, 단체, 지역사회들에서 심리상담을 수행할 수 있다.</t>
  </si>
  <si>
    <t>스마일건강교육아카데미</t>
  </si>
  <si>
    <t>http://www.forsmile.co.kr</t>
  </si>
  <si>
    <t>02-874-3063</t>
  </si>
  <si>
    <t>(08758) 서울특별시 관악구 남부순환로 1797 (봉천동) 호혜빌딩 8층</t>
  </si>
  <si>
    <t>2017-004849</t>
  </si>
  <si>
    <t>유아, 아동 및 청소년, 가정, 노인 등 사회에서 여러 가지 갈등과 문제로 인해 고통 받고 있는 사람들을 대상으로 정신건강이나 정서장애와 관련된 문제를 과학적 측정도구 사용이나 상담(면접)을 통해 종합적으로 진단하고 심리학적 방법을 활용하여 상담해줌으로써 건강하고 바른 생활을 할 수 있도록 돕는 업무를 수행</t>
  </si>
  <si>
    <t>유아, 아동 및 청소년, 가정, 노인 등 사회에서 여러 가지 갈등과 문제로 인해 고통 받고 있는 사람들을 대상으로정신건강이나 정서장애와 관련된 문제를 과학적 측정도구 사용이나 상담(면접)을 통해 종합적으로 진단하고 심리학적 방법을 활용하여 상담해줌으로써 건강하고 바른 생활을 할 수 있도록 돕는 업무를 수행</t>
  </si>
  <si>
    <t>2018-004825</t>
  </si>
  <si>
    <t>보호관찰 비행청소년, 소년범, 사회성이 부족한 아동, 청소년에 대상으로 문제 진단과 상담을 통해 비행청소년의 문제행동과 인간관계 능력개선, 자존감 향상 하도록 하는 상담관련 분야를 현장에서 실행하는 미술심리상담 직무를 수행한다.</t>
  </si>
  <si>
    <t>보호관찰 비행청소년, 소년범을 대상으로 문제 진단과 상담을 통해 비행청소년의 문제행동과 인간관계 능력을 개선 하도록 하는 상담관련 분야를 현장에서 실행해 미술심리상담 직무를 수행 할 수 있다.</t>
  </si>
  <si>
    <t>사회성이 부족한 아동, 청소년대상으로 진단과 상담을 통해 자존감 향상과 학교적응능력을 개선하도록 하는 상담관련 분야를 현장에서 실행하는 미술심리상담 기초 직무를 수행할 수 있다</t>
  </si>
  <si>
    <t>사단법인 참사랑문화교육진흥협회</t>
  </si>
  <si>
    <t>http://cafe.daum.net/herb3333</t>
  </si>
  <si>
    <t>062-222-1387</t>
  </si>
  <si>
    <t>(61994) 광주광역시 서구 쌍학로 8 (쌍촌동) 쌍촌동</t>
  </si>
  <si>
    <t>2018-003910</t>
  </si>
  <si>
    <t>건강관리에 관한 전문 지식과 실무경험을 바탕으로, 상담을 통해 내담자들로 하여금 일상생활에서 스스로 건강을 관리할 수 있도록 내담자의 특성과 상황에 맞는 운동법, 스트레스관리법, 신진대사촉진법 등에 대해 조언하고, 나아가 구체적인 건강관리 계획을 세우고 수행할 수 있도록 프로그램을 구성하여 안내해 주고 이에 필요한 교안 및 교재 개발</t>
  </si>
  <si>
    <t>건강관리에 관한 전문 지식과 상담 실무경험을 바탕으로, 상담을 통해 내담자들로 하여금 일상생활에서 스스로 건강을 관리할 수 있도록 내담자의 특성과 상황에 맞는 운동법, 스트레스관리법, 신진대사촉진법 등 몸과 마음의 건강을 회복할 수 있는 고급수준의 프로그램을 안내 해 주고 이에 필요한 교안 및 교재를 개발</t>
  </si>
  <si>
    <t>건강관리에 관한 기본 지식과 상담 실무경험을 바탕으로, 상담을 통해 내담자들로 하여금 일상생활에서 스스로 건강을 관리할 수 있도록 내담자의 특성과 상황에 맞는 운동법, 스트레스관리법, 신진대사촉진법 등에 대해 조언하고, 나아가 구체적인 건강관리 계획을 세우고 수행할 수 있도록 적절한 프로그램을 안내</t>
  </si>
  <si>
    <t>국제기혈테라피미용건강연합회</t>
  </si>
  <si>
    <t>041-752-7442</t>
  </si>
  <si>
    <t>(32718) 충청남도 금산군 군북면 산덕길 42-20 국제기혈테라피미용건강연합회</t>
  </si>
  <si>
    <t>2017-004940</t>
  </si>
  <si>
    <t>사회심리상담사</t>
  </si>
  <si>
    <t>사회심리상담사는 복잡한 현대사회에서 인간의 행동과 정신과정을 이해하고 인간 본성에 대한 심리학 이론들을 기초로 자신 및 타인에 대한 이해와 더불어 개인의 성격패턴 및 적응 정도를  평가하는 기회를 제공하고 원만한 대인관계와 정신건강을 위하여 상담하는 역할을 수행한다.</t>
  </si>
  <si>
    <t>사회심리상담사는 복잡한 현대사회에서 인간의 행동과 정신과정을 이해하고 인간 본성에 대한 심리학 이론들을 기초로 자신 및 타인에 대한 이해와 더불어 개인의 성격패턴 및 적응 정도를    평가하는 기회를 제공하고 원만한 대인관계와 정신건강을 위하여 상담하는 역할을 수행한다.</t>
  </si>
  <si>
    <t>2017-004684</t>
  </si>
  <si>
    <t>2017-004080</t>
  </si>
  <si>
    <t>도형과 기질론을 접목시켜 만든 심리상담의 한 기법으로 도형 그리기를 통해서 내담자의 내면에 내재되어 있는 심리상태를 분석하여 상담을 통해 문제 해결력과 자존감 향상 등을 돕고 선천적인 기질과 후천적인 성격이나 적성, 심리 등을 파악하여 진로나 성격 및 잠재력 발전을 돕는 업무를 수행한다.</t>
  </si>
  <si>
    <t>2018-003863</t>
  </si>
  <si>
    <t>스마트힐링푸드상담사</t>
  </si>
  <si>
    <t>식품에 대한 지식 및 활용능력으로 방과후 요리교실, 문화센터, 홈스쿨링 등 식품분야의 요리교육 활동을 통한 건강, 심리적 문제의 상담 업무를 수행하는 것을 직무내용으로 한다.</t>
  </si>
  <si>
    <t>준전문가 수준의 식품의 지식과 활용능력을 가지고 있는 스마트힐링푸드상담사로서 초.중.고등학생, 일반인을 대상으로 요리 교육 강의를 통해 건강, 심리적 상담 업무를 수행한다.</t>
  </si>
  <si>
    <t>전문가 수준의 식품의 지식과 활용능력을 가지고 있는 스마트힐링푸드상담사로서 초.중.고등학생, 일반인을 대상으로 요리 교육 강의를 통해 건강, 심리적 상담 업무를 수행한다.</t>
  </si>
  <si>
    <t>사단법인 해피맘</t>
  </si>
  <si>
    <t>http://www.happymom.or.kr/</t>
  </si>
  <si>
    <t>02-324-7324</t>
  </si>
  <si>
    <t>(06595) 서울특별시 서초구 서초대로 251 401호 (서초동, 삼우빌딩)</t>
  </si>
  <si>
    <t>2018-003792</t>
  </si>
  <si>
    <t>아동폭력예방상담사</t>
  </si>
  <si>
    <t>폭력으로부터 아이들을 보호하고 이를 예방하여 아이들이 건강한 사회와 가정환경에서 건전한 사고방식을 갖고 올바르게 생활할 수 있도록 지도하고 상담하는 직무를 수행한다.</t>
  </si>
  <si>
    <t>전문가 수준의 아동폭력예방상담 지식을 바탕으로 아동폭력예방상담 프로그램 개발 및 운영이 가능하고 상담 및 예방을 통해 아이들이 건강한 사회 환경에서 건전한 사고방식을 갖고 올바르게 생활할 수 있도록 지도하는 직무를 수행한다.</t>
  </si>
  <si>
    <t>준전문가 수준의 아동폭력예방상담 지식을 바탕으로 상담을 통해 폭력으로부터 아이들을 보호하고 이를 예방하여, 아이들이 건강한 사회 환경에서 건전한 사고방식을 갖고 올바르게 생활할 수 있도록 지도하고 상담하는 직무를 수행한다.</t>
  </si>
  <si>
    <t>2018-003764</t>
  </si>
  <si>
    <t>노인심리상담사는 육체적, 심리적으로 노인심리상담사는 우울감과 불안감 등 마음의 병을 앓고 있는 노인들을 위해 적절한 상담을 통해 일상생활을 할 수 있도록 도와주는 조력자이다.구체적으로 체력과 신체 기능이 저하되면서 찾아오는 심리적 불안감과 우울 증상에 대한 원인을 심리검사 및 행동 관찰과 상담을 통해 파악하고 이를 통해 평안한 마음을 찾는 방법을 모색해 나갈 수 있는  역할을 수행한다. 자격증 소지자는 노인복지시설, 여성복지센터, 노숙인 복지, 지역복지, 지역자활센터 등에서 근무 및 상담하는데 도움을 줄 수 있다.</t>
  </si>
  <si>
    <t>한국csm인재개발원</t>
  </si>
  <si>
    <t>010-7182-7371</t>
  </si>
  <si>
    <t>(54960) 전라북도 전주시 완산구 황강서원4길 15-5 (효자동3가) 로얄빌 304호</t>
  </si>
  <si>
    <t>2018-004818</t>
  </si>
  <si>
    <t>모래놀이심리상담사</t>
  </si>
  <si>
    <t>모래놀이심리상담사는 “모래놀이에 대한 지식 및 활용능력으로 모래놀이 분야의 상담？교육 등의 업무를 수행하는 것을 직무내용으로 한다.</t>
  </si>
  <si>
    <t>o 어린이, 청소년 및 성인에게 모래놀이심리상담 및 교양과 정서적인 교육을 하여 피교육자에게 지식과 재능을 습득하도록 지도하며o 모래놀이의 생활화를 통해 학교와 사회에서 정상적인 활동을 할 수 있도록 상담하는 것으로 모래놀이심리상담과 모래놀이지도분야에서 상담 및 교육 등을 직접 실시 할 수 있다.</t>
  </si>
  <si>
    <t>o 어린이, 청소년 및 성인에게 모래놀이심리상담 및 교양과   정서적인 교육을 하여 피교육자에게 지식과 재능을 습득하도록   보조 역할을 할 수 있으며o 모래놀이의 생활화를 통해 학교와 사회에서 정상적인 활동을 할   수 있도록 상담하는 것으로 모래놀이심리상담과   모래놀이지도분야에서 상담 및 교육을 하는데 보조역할을 할 수   있다.</t>
  </si>
  <si>
    <t>사단법인 경남심리상담협회</t>
  </si>
  <si>
    <t>055-295-8900</t>
  </si>
  <si>
    <t>(51363) 경상남도 창원시 마산회원구 양덕로 163 (양덕동) 2층</t>
  </si>
  <si>
    <t>2018-004598</t>
  </si>
  <si>
    <t>놀이심리상담사로서 소통에 어려움을 겪는 아동과 청소년 및 성인을 대상으로 정서적 상호교감을 촉진하는 놀이프로그램을 활용하여 다양한 인간관계에서의 원할한 소통을 위한 상담능력으로 초/중/고등학교 및 상담센터, 평생교육원 등에서 놀이심리상담 업무를 수행한다</t>
  </si>
  <si>
    <t>소통을 위한 놀이심리상담 업무교육기관 또는 상담기관에서 소통을 위한 다양한 놀이프로그램을 통해 내담자의 특성을 관찰하고 파악하여 의사소통시 발생되는 여러 가지 문제점들에 대해 원활한 소통을 위한 자기표현의 기술과 타인과의 관계를 개선하고 이를 토대로 경쟁력 있는 소통을 할 수 있도록 의사소통 능력을 향상시키는 상담업무</t>
  </si>
  <si>
    <t>한국인문학연구원</t>
  </si>
  <si>
    <t>054-338-1044</t>
  </si>
  <si>
    <t>(38857) 경상북도 영천시 상록4길 25 (야사동, 주공아파트) 202-502</t>
  </si>
  <si>
    <t>2018-001163</t>
  </si>
  <si>
    <t>학습심리상담사</t>
  </si>
  <si>
    <t>학습에 있어 학습자의 직면한 문제를 돕기 위해 학생의 성격, 흥미, 적성 및 취약점 등 학습자의 학습과 관련한 요인을 분석한 후, 학습자의 고유한 특성에 따른 자신감 회복, 동기부여 전략을 세워 학습동기를 높여주며, 효율적인 학습의 방향을 설정하여 자기주도적인 학습을 통해 지속적으로 성장하고 발달할 수 있도록 지도한다</t>
  </si>
  <si>
    <t>한국학습심리측정연구소</t>
  </si>
  <si>
    <t>http://www.klpm.co.kr</t>
  </si>
  <si>
    <t>031-915-1567</t>
  </si>
  <si>
    <t>(08301) 서울특별시 구로구 가마산로25길 9-9 (구로동) 12층 01호 (구로동 km타워)</t>
  </si>
  <si>
    <t>2018-004800</t>
  </si>
  <si>
    <t>미술심리상담지도사자격증은 미술심리상담에 대한 지식 및 활용능력으로 미술심리상담분야(사무·교육)의 업무를 수행하는 것을 직무 내용으로 한다.</t>
  </si>
  <si>
    <t>다양한 미술상담기법을 통해 내면을 표현하여 기분의 이완과 감정적 스트레스를 완화시키며, 타인 그리고 삶 자체의 긍정적으로 받아들이게 하여 사회적 위치에서 잘 적응할 수 있도록 도와주는 역할을 수행한다.</t>
  </si>
  <si>
    <t>내담자의 심리를 파악하고 그림을 통한 진단이 가능하며 다양한 미술매체를 활용하여 상담프로그램의 활용이 가능하고 이를 수행한다.</t>
  </si>
  <si>
    <t>2017-004681</t>
  </si>
  <si>
    <t>청소년지문진로직업상담사</t>
  </si>
  <si>
    <t>지문(指紋)을 활용한 적성검사를 시행하여 다중지능 즉, 대인관계, 자기이해, 공간지능, 논리-수학적 지능, 신체-운동학적 지능, 음악적 지능, 언어적 지능, 자연탐구 지능을 알 수 있다. 지문적성검사를 활용하여 타고난 지능을 찾아 청소년들의 직업을 상담하고 코칭해 주는 청소년지문심리직업상담사는 또한 심리전반의 걸쳐 상담 직무를 수행할 수 있다.</t>
  </si>
  <si>
    <t>2017-004973</t>
  </si>
  <si>
    <t>감정조절심리상담사</t>
  </si>
  <si>
    <t>현대사회를 살아가는 노인, 성인, 청소년, 아동들을 대상으로 우울, 불안, 분노, 두려움, 공포 등의 부정적인 다양한 감정들에 대해 자신의 감정을 인식하고 이를 효과적으로 조절할 수 있도록 방법을 안내하고,지도하여 건강한 삶을 살 수 있도록 조력하는 상담지도사의 직무를 수행한다.</t>
  </si>
  <si>
    <t>2018-004169</t>
  </si>
  <si>
    <t>내담자가 표현한 그림으로 자아감과 대인관계 및 심리상태를 진단하는 미술심리상담프로그램을 제공하여 개인 및 가족구성원의 문제를 미술심리상담을 통하여 진단 평가하고 종합적으로 수행할 수 있는 전문가로서의 역할을 할 수 있다.</t>
  </si>
  <si>
    <t>미술심리상담에 대한 지식을 습득하고 내담자의 심리, 정서, 스트레스로 인해 문제 발생 시 정확한 심리 진단, 평가를 통해 문제를 겪는 사람들에게 미술심리상담 전문가로써 문제개선 및 건강한 자아발전에 도움을 줄 수 있는 최고의 전문가 역할</t>
  </si>
  <si>
    <t>미술심리상담에 대한 지식을 바탕으로 내담자에게 문제발생시 미술심리상담을 통하여 문제해결을 돕는 과정을 보조하며, 심리, 정서, 스트레스 등 어려움을 겪는 사람들에게 긍정적 변화가 될 수 있도록 안내하는 보조자 역할</t>
  </si>
  <si>
    <t>2017-004619</t>
  </si>
  <si>
    <t>가족문화상담사</t>
  </si>
  <si>
    <t>전문적인 가족상담의 이해와 개인 또는 집단의 사회적 능력 향상을 위한 전문지도사로서 가족 구성원간의 다양한 문제를 예방하고 극복 할 수 있도록 도와주는 역할을 수행한다.</t>
  </si>
  <si>
    <t>전문적인 가족상담의 이해를 바탕으로 가족 구성원 혹은 공동체의 사회적 능력 향상을 도와주며, 가족 내에서 발생할 수 있는 문제를 예방하고 극복할 수 있도록 안내해주는 역할을 수행한다.</t>
  </si>
  <si>
    <t>가족문화에 대해 이해하고, 올바른 가족 문화를 이루어 갈 수 있도록 도와주는 역할을 수행한다.</t>
  </si>
  <si>
    <t>2018-004596</t>
  </si>
  <si>
    <t>신체적, 정서적으로 불안장애를 겪으며, 일상생활에 적응하지 못하거나 행동상의 장애를 일으키는 노인들의 문제를 파악하고, 노인의 상황과 심리를 잘 이해하고 상담을 통한 진단을 바탕으로 심리적 어려움을 극복하고 안정된 생활을 할 수 있도록 상담업무를 수행한다.</t>
  </si>
  <si>
    <t>신체적, 정서적으로 불안장애를 겪으며, 일상생활에 적응하지 못하거나 행동상의 장애를 일으키는 노인들의 문제를 파악하고, 노인의 상황과 심리를 잘 이해하고 상담을 통한 진단을 바탕으로 심리적 어려움을 극복하고 안정된 생활을 할 수 있도록 전문가적인 상담업무를 수행한다.</t>
  </si>
  <si>
    <t>신체적, 정서적으로 불안장애를 겪으며, 일상생활에 적응하지 못하거나 행동상의 장애를 일으키는 노인들의 문제를 파악하고, 노인의 상황과 심리를 잘 이해하고 상담을 통한 진단을 바탕으로 심리적 어려움을 극복하고 안정된 생활을 할 수 있도록 기본적인 상담업무를 수행한다.</t>
  </si>
  <si>
    <t>2017-004823</t>
  </si>
  <si>
    <t>타로 및 심리상담에 대한 전문적인 지식과 활용을 통해 학교, 복지관, 평생교육원, 문화센터, 청소년수련관, 청소년수련원, 청소년 문화의 집, 청소년 단체, 방과 후 교실 등에서 내담자가 가진 다양한 정서적인 문제 등에 대해 긍정적인 심리상태로 이끄는데 도움을 주고, 정서적 안정과 건강한 삶을 유지할 수 있도록 도움을 줄 수 있는 직무 수행</t>
  </si>
  <si>
    <t>타로 및 심리상담에 대한 전문적인 지식과 활용을 통해 학교, 복지관, 평생교육원, 문화센터, 청소년수련관, 청소년수련원, 청소년 문화의 집, 청소년 단체, 방과 후 교실 등에서 정서적인 문제를 지닌 내담자를 대상으로 타로를 이용하여 상담을 진행 할 수 있고, 타로심리상담전문가를 양성할 수 있는 직무 수행</t>
  </si>
  <si>
    <t>타로 및 심리상담에 대한 일반적인 지식과 활용을 통해 학교, 복지관, 평생교육원, 문화센터, 청소년수련관, 청소년수련원, 청소년 문화의 집, 청소년 단체, 방과 후 교실 등에서 내담자에게 타로를 이용하여 상담을 진행하여 도움을 줄 수 있는 직무수행</t>
  </si>
  <si>
    <t>사단법인 청소년교육센터</t>
  </si>
  <si>
    <t>http://www.청소년교육센터.org</t>
  </si>
  <si>
    <t>053-312-0152</t>
  </si>
  <si>
    <t>(41462) 대구광역시 북구 태암남로 14 (태전동) 2층(태전동, 송곡빌딩)</t>
  </si>
  <si>
    <t>2018-004799</t>
  </si>
  <si>
    <t>색채심리상담사자격증은 색채심리상담에 대한 지식 및 활용능력으로 색채심리상담분야(사무·교육)의 업무를 수행하는 것을 직무 내용으로 한다.</t>
  </si>
  <si>
    <t>색채심리에 대한 체계적 이론을 바탕으로 정서와 심리를 이해하고 상담을 수행할 수 있다.</t>
  </si>
  <si>
    <t>2018-001108</t>
  </si>
  <si>
    <t>PTSD심리상담사</t>
  </si>
  <si>
    <t>심리적 외상으로 인한 후유증을 격고 있는 내담자에게 심리회복적 상담기법을 이용한 심리상담을 제공하여 트라우마를 극복하고 일상생활에 복귀하여 건강한 삶을 영위할 수 있게 돕는다.</t>
  </si>
  <si>
    <t>트라우마 심리상담에 대한 이론적 배경을 갖추고 내담자의 잠재된 상처와 스트레스를 치유할 수 있는 전문적인 상담을 제공한다.</t>
  </si>
  <si>
    <t>주식회사 한국상담심리교육개발원</t>
  </si>
  <si>
    <t>http://www.ccpe.co.kr</t>
  </si>
  <si>
    <t>02-3443-0901</t>
  </si>
  <si>
    <t>(06097) 서울특별시 강남구 선릉로 614 (삼성동) 종원빌딩 3층</t>
  </si>
  <si>
    <t>2017-005512</t>
  </si>
  <si>
    <t>인간행동과 사회환경 이해를 위한 여러 이론을 바탕으로 직면한 현상을 분석하여 문제해결 혹은 심리적 위로를 요하는 사람들을 도움.</t>
  </si>
  <si>
    <t>인간행동과 사회환경 이해를 위한 여러 이론을 바탕으로 하여, 문제해결 혹은 심리적 위로를 요하는 사람들을 대상으로 인지행동심리 및 상담을 주도한다.</t>
  </si>
  <si>
    <t>인간행동과 사회환경 이해를 위한 여러 이론을 바탕으로 하여,문제해결 혹은 심리적 위로를 요하는 사람들을 대상으로 인지행동심리 및 상담을 보조한다.</t>
  </si>
  <si>
    <t>2017-004843</t>
  </si>
  <si>
    <t>펫타로심리상담사</t>
  </si>
  <si>
    <t>펫타로심리상담사는 반려동물과 보호자 사이에 의사소통을 돕고 문제되는 반려동물의 행동상담을 통해 평소 보호자가 느끼는 감정과 사후 반려동물의 죽음으로 오는 상실감 등을 심리적으로 공감하고 위로하여 밝은 생활을 되찾을 수 있도록 한다</t>
  </si>
  <si>
    <t>2017-004951</t>
  </si>
  <si>
    <t>전문적 상담기법을 활용하여 심리적, 정신적 문제를 진단하고 문제를 해결하여 건강한 가정생활과 사회생활에 도움을 주는 직무를 수행 할수 있습니다.</t>
  </si>
  <si>
    <t>전문적 상담기법을 활용하여 심리적, 정신적 문제를 파악하여상담센터나 복지시설, 여성회관, 직업상담 및 훈련원등에서 상담 업무를 수행 할수 있습니다.</t>
  </si>
  <si>
    <t>전문적 상담기법을 활용하여 심리적, 정신적 문제를 파악하고 사회복지기관,여성회관,종교단체등에서 사회생활에 도움을 주는 직무를 수행 할수 있습니다.</t>
  </si>
  <si>
    <t>2018-001104</t>
  </si>
  <si>
    <t>방과후 학습, 복지기관, 문화센터 등에서 활동이 가능하며, 일상생활에 적응하지 못하는 아이들에게 행동발달과 학습지도를 통해 정상적인 생활을 할 수 있도록 상담하는 업무를 수행할 수 있습니다.</t>
  </si>
  <si>
    <t>문화센터 및 복지기관, 지역센터, 가족상담센터 등에서 활동이 가능하며 집단따돌림, 청소년 우울증등 아동 및 청소년 상담시 필요한 상담업무를 수행할수 있습니다.</t>
  </si>
  <si>
    <t>복지기관 및 문화센터 등에서 활동이 가능하며, 일상생활에 적응하지 못하는 아이들에게 행동발달과 학습지도를 통해 정상적인 생활을 할 수 있도록 상담하는 업무를 수행한다.</t>
  </si>
  <si>
    <t>2017-005519</t>
  </si>
  <si>
    <t>내담자에 대한 미술심리상담 서비스를 제공하며, 미술심리상담사의 교육을 진행한다. 지속적인 연구활동을 통해 미술심리상담계의 학술적 발전에 이바지한다.</t>
  </si>
  <si>
    <t>내담자를 대상으로 미술심리상담의 진행 하위 등급 미술심리상담사의 교육 및 슈퍼비전 실행 미술심리상담 사무 책임의 수행전문가 수준의 미술심리상담에 대한 학술적 연구</t>
  </si>
  <si>
    <t>내담자를 대상으로 미술심리상담의 진행 2급 미술심리상담사의 교육 및 슈퍼비전 실행 미술심리상담 사무 책임의 수행고급 수준의 미술심리상담에 대한 학술적 연구</t>
  </si>
  <si>
    <t>내담자를 대상으로 한정된 범위의 미술심리상담을 진행</t>
  </si>
  <si>
    <t>국제임상미술치료연구소</t>
  </si>
  <si>
    <t>http://icata.or.kr</t>
  </si>
  <si>
    <t>02-6140-0028</t>
  </si>
  <si>
    <t>(06178) 서울특별시 강남구 테헤란로82길 15 (대치동) 디아이타워 393호</t>
  </si>
  <si>
    <t>2018-001014</t>
  </si>
  <si>
    <t>동물복지교육상담사</t>
  </si>
  <si>
    <t>동물복지교육상담사는 건강한 인간, 행복한 동물, 인간과 동물이 함께 미래를 꿈꾸는 환경이라는 이념 아래, 동물에게 동물매개치료 도우미동물로서의 새로운 사회적 가치 역할을 부여하고,인성교육, 동물매개 생명존중교육, 동물의 생명권보호교육, 반려인의 보호자교육, 동물관련 전문직업의 직업윤리교육 등으로 인간-동물-환경 복지를 지속가능한 교육모델로 실현하게한다.</t>
  </si>
  <si>
    <t>동물복지교육상담사를 지도 감독(슈퍼바이저) 동물복지교육상담 기관의 책임자로서 업무수행동물복지교육상담 분야의 학문적 정립을 위한 다양한 학술활동, 논문, 교재저술</t>
  </si>
  <si>
    <t>동물복지교육상담사를 양성하는 강의 수행동물복지교육상담기관에서 교육대상자에게 동물복지교육이나 상담업무를 수행동물복지교육상담기관의 기관장 및 사무 책임자로서 역할동물복지교육상담 분야의 학문적 정립을 위한 다양한 학술활동, 논문, 교재저술</t>
  </si>
  <si>
    <t>동물복지교육상담기관에서 교육대상자에게 동물복지교육이나 상담업무를 수행동물복지교육상담 분야의 학문적 정립을 위한 다양한 학술활동</t>
  </si>
  <si>
    <t>사단법인 대한동물복지교육진흥원</t>
  </si>
  <si>
    <t>http://www.더불어.org</t>
  </si>
  <si>
    <t>054-741-7580</t>
  </si>
  <si>
    <t>(38154) 경상북도 경주시 화랑로 92 (동부동) 3층</t>
  </si>
  <si>
    <t>2018-001061</t>
  </si>
  <si>
    <t>고령화 사회에서 육체적, 정신적, 심리적으로 불안감을 느끼는 시니어를 대상으로 행복한 노년에 도움이 되는 웰다잉에 대한 상담관리와 교육을 직무내용으로 한다. 시니어를 대상으로 사회교육기관 시니어관련 기관 및 시설에서 웰다잉심리상담과 지도업무를 수행한다.</t>
  </si>
  <si>
    <t>육체적, 정신적, 심리적으로 불안감을 느끼는 시니어를 대상으로 웰다잉에 대한 전문적인 심리상담을 수행하는 역할을 직무내용으로 한다. 시니어를 대상으로 사회교육기관과 시니어관련 기관 및 시설 등에서 고급 웰다잉 심리상담 프로그램으로 전문적인 심리상담 지도역할을 수행한다.</t>
  </si>
  <si>
    <t>육체적, 정신적, 심리적으로 불안감을 느끼는 시니어를 대상으로 웰다잉에 대한 심리상담을 수행하는 역할을 직무내용으로 한다. 시니어를 대상으로 사회교육기관과 시니어관련 기관 및 시설 등에서 중급 웰다잉 심리상담 프로그램으로 심리상담 지도역할을 수행한다.</t>
  </si>
  <si>
    <t>시니어를 대상으로 사회교육기관과 시니어 교육기관 및 시설등에서 초급 웰다잉심리상담 프로그램을 가지고 상담하고 지도하는 역할을 수행하는 것을 직무내용으로 한다.</t>
  </si>
  <si>
    <t>한국교육관리협회</t>
  </si>
  <si>
    <t>042-822-8013</t>
  </si>
  <si>
    <t>(34178) 대전광역시 유성구 계룡로60번길 86 (구암동, 우성햇살아파트) 상가 301호</t>
  </si>
  <si>
    <t>2018-004927</t>
  </si>
  <si>
    <t>심리적 불안과 인지능력에 어려움을 겪는 아동, 성인, 노인을 대상으로 인지행동에 도움을 줄 수 있는 심리상담 및 인지능력 향상 교육을 통하여 안정적인 사회활동을 할 수 있도록 지원하여 정신적ㆍ심리적 안정을 유지하고 삶의 질을 높일 수 있도록 돕는 직무를 수행한다.</t>
  </si>
  <si>
    <t>인지행동상담에 관한 전문적인 이론과 프로그램을 바탕으로 심리적 불안과 인지능력에 어려움을 겪는 아동, 성인, 노인에게 기억력, 집중력, 판단력, 언어능력 및 지남력, 시공간 구별능력 등의 인지행동 문제해결에 도움을 주고, 이를 통해 내담자의 삶의 질을 높일 수 있는 전문적 수준의 직무를 수행한다.</t>
  </si>
  <si>
    <t>인지행동상담에 관한 기본적인 이론과 프로그램을 바탕으로 심리적 불안과 인지능력에 어려움을 겪는 아동, 성인, 노인에게 기억력, 집중력, 판단력, 언어능력 및 지남력, 시공간 구별능력 등의 인지행동 문제해결에 도움을 주고, 이를 통해 내담자의 삶의 질을 높일 수 있는 준 전문가적 수준의 직무를 수행한다.</t>
  </si>
  <si>
    <t>한국노인통합교육개발원</t>
  </si>
  <si>
    <t>031-652-0441</t>
  </si>
  <si>
    <t>(17902) 경기도 평택시 평택5로34번길 30 (합정동) 명성빌딩 7층</t>
  </si>
  <si>
    <t>2017-004024</t>
  </si>
  <si>
    <t>예술상담사</t>
  </si>
  <si>
    <t>현대인들에게 음악, 미술, 연극, 영화, 문학, 무용, 전통예술, 생활체육, 문화행사 등 다양한 예술활동 프로그램을 제공하고 지도하여 올바른 여가문화생활을 장려하는 전문역할을 수행한다. 특히 어르신들에게 좋은 여가활동 및 예술활동을 지도하고, 다양한 내용의 면담 등을 통해 고민을 해소하고 인생가이드라인을 제시하는 역할을 한다.</t>
  </si>
  <si>
    <t>음악, 미술, 연극, 영화,전통예술, 생활체육 등의 다양한 문화예술활동과 관련여가활동의 의미와 중요성을 숙지하고, 현대인들에게 다양한 예술관련 프로그램을 제공한다. 올바른 여가생활을 지도하여, 상호 배려하고 존중하는 건전한 생활풍토가 조성될 수 있게끔 하는 전문가로서의 역할을 수행한다. 예술행사의 프로그램을 기획하고 홍보,시행한다.</t>
  </si>
  <si>
    <t>현대인들에게 음악, 미술, 연극, 영화, 전통예술, 대중문화, 생활체육 등 다양한 문화예술관련 프로그램을 기획하고 제공한다. 대중들이 다양한 예술활동을 통해 건전한 여가생활을 할 수 있게끔 지도하고 면담을 통한 가이드라인을 제시한다. 어르신예술활동에 대한 지도와 교육을 통해 어르신들이 다양하고 건전한 예술생활을 할 수 있게끔 돕는다.</t>
  </si>
  <si>
    <t>2018-003754</t>
  </si>
  <si>
    <t>장애아동미술심리상담사</t>
  </si>
  <si>
    <t>장애아동의 심리적 어려움을 개인 또는 집단으로 미술심리상담, 장애아동의 정서문제를 평가, 장애아동의 정서, 인지, 신체발달 자극, 장애아동의 부모 교육, 장애아동의 심리발달에 관한 연구, 장애아동의 특성과 발달을 위한 부모상담</t>
  </si>
  <si>
    <t>장애아동의 심리적 어려움을 개인 또는 집단으로 미술심리상담, 장애아동의 정서문제를 평가, 장애아동의 정서, 인지, 신체발달 자극</t>
  </si>
  <si>
    <t>2017-004191</t>
  </si>
  <si>
    <t>놀이활동 도구를 사용하여 피상담자의 심리를 파악하고 놀이를 통한 심리 진단, 평가를 통하여 심리상담에 적용하는 업무를 수행하며, 다양한 놀이활동 프로그램을 개발하고 현장에 적용하여 피상담자의 문제행동을 수정하는 업무를 수행</t>
  </si>
  <si>
    <t>2017-004197</t>
  </si>
  <si>
    <t>다양한 문화차이에 대한 심리적인 문제를 접근하여 근본적으로 원인을 파악하고 심리분석 프로그램을 이용 및 해결책을 제안하며 다문화심리갈등문제에 대한 전문적 상담 및 교육을 수행한다.</t>
  </si>
  <si>
    <t>다양한 문화차이에 대한 심리적인 문제를 접근하여 근본적으로 원인을 파악하고 심리분석 프로그램을 이용 및 해결책을 제안하며 다문화심리갈등문제에 대한 전문적 상담 업무를 수행한다.</t>
  </si>
  <si>
    <t>2018-004589</t>
  </si>
  <si>
    <t>주식회사 교육나무</t>
  </si>
  <si>
    <t>http://www.edu-tree.co.kr</t>
  </si>
  <si>
    <t>02-6006-7677</t>
  </si>
  <si>
    <t>(07803) 서울특별시 강서구 마곡중앙6로 85 (마곡동) 마곡사이언스파크뷰 제5층 512호</t>
  </si>
  <si>
    <t>2017-004841</t>
  </si>
  <si>
    <t>향기분석심리상담사</t>
  </si>
  <si>
    <t>향기가 심리에 미치는 영향과 원리·특성을 이해하고 천연 향기를 활용하여 상담하는 상담전문가로 심리적 검사 및 해석의 역할과 조언, 교육하는 전문가의 역할을 수행하며 개인 상담소, 각종 단체, 시설, 지원센터 등에서 활동할 수 있다.</t>
  </si>
  <si>
    <t>2017-004683</t>
  </si>
  <si>
    <t>해결중심가족상담전문가</t>
  </si>
  <si>
    <t>해결중심치료의 이론과 가족에 관한 기본 철학과 가치를 가지고, 다양한 상황에 해결중심 기법을 적절히 활용할 수 있으며 사례지도및 연구를 할 수 있다. 상담을 위한 상담의 설계 및 기법과 도구를 이해 함으로써 효율적인 상담의 구조화와 운영을 통해  상담소(가정폭력, 가족상담소) 및 건강가정지원센터 등에서 해결중심가족상담을 진행해 나갈수 있다.</t>
  </si>
  <si>
    <t>해결중심가족상담에 대한 충분한 지식을 가지고, 이에 대한 철학적, 실용적 시사점을 연구,1급과 2급의 다양한 사례의 지도감독을 할 수 있다. 해결중심가족상담을 위한 상담의 설계 및 기법과 도구를 적절히 활용, 효율적인 상담의 구조화를 통해 상담소(가정폭력, 가족상담소) 및 건강가정지원센터 등에서 해결중심가족상담 및 운영을 할 수 있다.</t>
  </si>
  <si>
    <t>해결중심가족상담 기법과 가족상담에 대한 이해를 바탕으로 , 해결중심가족 상담을 위한 상담의 설계 및 적용 구조화를 진행할 수 있다. 해결중심의 관점을 적용한 가족상담의 구조화를 통해 상담소(가정폭력, 가족상담소) 및 건강가정지원센터 등에서 해결중심가족상담 및 교육을 할 수 있다.</t>
  </si>
  <si>
    <t>해결중심가족상담에 대한 기본 철학과 지식을 가지고 있으며, 이를 바탕으로 해결중심 상담의 기법과 도구를 이해한다. 해결중심의 관점을 적용한 가족상담의 구조화와 운영을 통해  상담소(가정폭력, 가족상담소) 및 건강가정지원센터 등에서 해결중심가족상담을 진행 할 수 있다.</t>
  </si>
  <si>
    <t>해결중심치료학회</t>
  </si>
  <si>
    <t>http://www.solutionfocus.or.kr</t>
  </si>
  <si>
    <t>02-3273-8275</t>
  </si>
  <si>
    <t>(04100) 서울특별시 마포구 서강로 138 ( 노고산동 ) 7층 한국단기가족치료연구소</t>
  </si>
  <si>
    <t>2018-000632</t>
  </si>
  <si>
    <t>내담자의 증상을 약화시키거나 치유하는 것을 목적으로 내담자의 현재의 문제점을 기초로 하여 내담자의 무의식을 탐색하고 심리적, 정서적 갈등을 재편성할 수 있도록 돕는다. 미적 매체를 활용한 활동을 통하여 내담자의 내적 문제를 외현화할 수 있도록 하고 나아가서는 개인이 처한 문제를 직면 할 수 있는 에너지를 증진하고 자신이 주인인 삶을 살 수 있도록 공조한다.</t>
  </si>
  <si>
    <t>그림에 의한  분석결과를 기준으로 내담자의 특성을 진단하여  대상이나 목적에 따른 미술치료프로그램을 구성하고, 내담자에게 적용하고 치료 할 수 있음.</t>
  </si>
  <si>
    <t>부적응정서(DSM-Ⅴ)의 분류에 따른 장애인, 청소년, 성인, 노인의 특성과  발생되는 주요 문제점에 대하여 접근과 해결방법을 모색하여 미술치료를 시행하고, 개인 미술치료와 집단미술치료. 가족미술치료를 적용.실행 할 수 있음.</t>
  </si>
  <si>
    <t>사단법인 홍익예술치료협회</t>
  </si>
  <si>
    <t>02-3394-4506</t>
  </si>
  <si>
    <t>(02506) 서울특별시 동대문구 전농로 150-1 (전농동) 2층</t>
  </si>
  <si>
    <t>2017-004192</t>
  </si>
  <si>
    <t>유아 및 아동의 발달단계에 따른 특성이해, 문제헹동 진단을 할 수 있고 유아, 아동, 청소년기에 발생할 수 있는 성격, 의사소통 등의 심리적으로 직면한 문제를 해결하도록 심리적, 삼담학적으로 접근하여 교육, 지도, 조언하는 심리상담학적 업무를 수행</t>
  </si>
  <si>
    <t>2018-004592</t>
  </si>
  <si>
    <t>정신건강이나 정서장애와 관련된 문제에 있어서 복잡한 인간의 심리상태를 파악하고,상담을 통해 인간 내면의 스트레스를 해결할 수 있도록 도와주는 전문 상담사의 직무를 수행한다</t>
  </si>
  <si>
    <t>2017-004202</t>
  </si>
  <si>
    <t>노인미술심리에 대한 이론과 노인의 여가활용에 필요한 다양한 미술지도능력을 갖추고 있으며, 노인에게 다양한 미술활동을 통해 노인의 심리상태 등을 관찰하고 파악하여 노인의 심리적 어려움을 극복할 수 있도록 프로그램을 관련 기관 등에서 심리상담을 하는 업무를 수행한다.</t>
  </si>
  <si>
    <t>노인미술심리에 대한 고급이론을 바탕으로 노인에게 전문적인 미술활동의 지도 뿐만 아니라 다양한 조형활동을 전문적으로 지도할 수 있고, 이를 통해 노인 스스로가 사회활동에 적극적으로 참여할 수 있도록 균형 잡힌 지도를 하여 긍정적인 효과를 줄 수 있는 전문적 수준의 직무를 수행한다.</t>
  </si>
  <si>
    <t>노인미술심리에 대한 기본이론을 바탕으로 노인에게 미술활동의 기초적인 점, 선 면을 활용한 지도 뿐만 아니라 다양한 조형활동을 지도할 수 있는 준 전문적인 지도능력이 있고, 이를 통해 노인 스스로가 사회활동에 적극적으로 참여할 수 있도록 균형 잡힌 지도를 하여 긍정적인 효과를 줄 수 있는 준 전문가 수준의 직무를 수행한다.</t>
  </si>
  <si>
    <t>2018-005189</t>
  </si>
  <si>
    <t>말이나 글로 표현하기 힘든 내담자의 느낌, 생각들을 다양한  미술활동과 심리상담기법들을 통해 개인갈등을 조절하고 감정적 스트레스를 완화하여 심리적, 정신적으로 안정을 찾아 자아성장을 할 수 있도록 도우며, 내담자가 상담에 즐겁게 참여 할 수 있도록 수업진행 및 대상자별 미술심리 프로그램을 계획하고 운영하는 전반적인 업무를 수행함</t>
  </si>
  <si>
    <t>말이나 글로 표현하기 힘든 내담자의 느낌, 생각들을 다양한  미술활동과 심리상담기법들을 통해 내담자의 정서적 안정을 돕는 역할로 프로그램을 운영？지도하는 직무를 수행함. 운영과정에서 1급을 보조하는 직무도 수행함</t>
  </si>
  <si>
    <t>2017-004189</t>
  </si>
  <si>
    <t>컬러라이프심리상담사</t>
  </si>
  <si>
    <t>컬러라이프심리상담사로서 컬러교육의 이론을 바탕으로 시각디자인,도형,퍼스널컬러등을 이용하여 자아실현방법과 인생전반의 심리 상담을 할 수 있도록 프로그램을 기획하여 지도하는 업무를 수행함.</t>
  </si>
  <si>
    <t>컬러라이프심리상담사로서 컬러교육의 고급이론을 바탕으로 시각디자인,도형,퍼스널컬러등을 이용하여 자아실현방법과 인생전반의 상담을 할 수 있도록 프로그램을 기획하여 지도하는 업무를 수행함.</t>
  </si>
  <si>
    <t>컬러라이프심리상담사로서 컬러교육의 기초이론을 바탕으로 시각디자인,도형,퍼스널컬러등을 이용하여 자아실현방법과 인생전반의 상담을 할 수 있도록 지도하는 업무를 수행함.</t>
  </si>
  <si>
    <t>마음길부모교육진흥원</t>
  </si>
  <si>
    <t>http://https://aromatalk.modoo.at</t>
  </si>
  <si>
    <t>010-5021-8095</t>
  </si>
  <si>
    <t>(51751) 경상남도 창원시 마산합포구 3·15대로 6 (해운동) 4층 403호 다우빌딩</t>
  </si>
  <si>
    <t>2018-001154</t>
  </si>
  <si>
    <t>부모교육 프로그램을 개발하여 부모교육에 대한 이론적 연구와 최적화된 상담 프로그램을 설계, 조직, 운영하고 각종 프로그램을 개발 적용하는 전문적 상담 활동을 수행</t>
  </si>
  <si>
    <t>2018-004795</t>
  </si>
  <si>
    <t>노인에 대한 이해도를 높이고, 심리상담 기법을 활용하여 현장에서 활용할 수 있는 전문 상담사의 역할을 수행한다.노인의 삶을 편하게 하기 위해, 노인들의 특징을 이해하고 그들이 가진 심리 사회적 문제를 전문적으로 해결하는 능력을 갖춘자를 배양하여 현장 실무에 배치하여 활동한다.</t>
  </si>
  <si>
    <t>노인들이 가지는 특성 및 심리정서상 상태를 잘 이해하고, 그들의 문제점을 파악하여 노인들의 욕구해결을 위해 전문적 지식을 가지고 활동할 수 있는 자로 사회복지 또는 노인시설 등의 시설에서 전문적 지식을 가지고 활동한다.</t>
  </si>
  <si>
    <t>노인심리상담사로써 다양한 상담이론을 적용하여 노인들의 특징과 그들이 가지는 문제에 대해 이해하고 노인들의 안정적인 생활이 가능하도록 상담을 통해 도움을 줄 수 있도록 한다.사회복지 또는 노인시설 등의 현장에서 노인들을 위해 전문적인 상담 또는 복지를 지원한다.</t>
  </si>
  <si>
    <t>2018-003798</t>
  </si>
  <si>
    <t>진로상담지도사</t>
  </si>
  <si>
    <t>청소년 및 아동의 진로상담지도에 대한 기본이론을 이해하고 적성검사, 진로체험, 상담에 대한 지식 및 활용 능력을 보유하여 진로상담 분야 지도 업무를 수행하는 것을 직무내용으로 한다.</t>
  </si>
  <si>
    <t>진로지도에 대한 이론과 실무에 대한 전문적 역량을 보유하고 학생 및 학부모에 대한 지도 및 진로체험센터 및 학교 등 기관에 대한 진로프로그램 개발 및 상담, 지도를 담당하고 학생 및 부모에 대한 지도와 평생교육원, 학교 등에서 강의를 담당</t>
  </si>
  <si>
    <t>초중고 학생들의 진로지도를 위해 인적성검사, 진로체험, 진로상담 등에 대한 기초적 스킬과 역량을 보유하고 학생 및 부모에 대한 지도와 방과후학교, 동아리활동 등 강의를 담당</t>
  </si>
  <si>
    <t>꿈을키우는창의교육연구소</t>
  </si>
  <si>
    <t>054-430-6319</t>
  </si>
  <si>
    <t>(39211) 경상북도 구미시 도봉로3길 7-5 (봉곡동)</t>
  </si>
  <si>
    <t>2018-001134</t>
  </si>
  <si>
    <t>가족상담지도사</t>
  </si>
  <si>
    <t>가족 상담 전문 교육프로그램 운용능력과 실무능력을 갖추어 관련 교육과정의 교수를 용이하게 하고 교수효과를 높이기 위하여 필요로 하는 교육프로그램을 기획하고 개발하여 강의에 직접 적용하는 지도실무 업무 및 해당분야의 교육기획 업무</t>
  </si>
  <si>
    <t>전문가 수준의 관련 교육프로그램 운용능력과 실무능력을 갖추어, 성인을 대상으로 하는 평생교육훈련시설 등에서 가족 상담 전문가 양성과정의 교수를 용이하게 하고 교수효과를 높이기 위하여 필요로 하는 교육프로그램을 기획하고 개발하여 강의에 직접 적용하는 지도실무 업무 및 해당분야의 교육기획 및 콘텐츠개발 업무</t>
  </si>
  <si>
    <t>준전문가 수준의 관련 교육프로그램 운용능력과 실무능력을 갖추어, 아동청소년을 대상으로 하는 평생교육훈련시설 등에서 가족 상담 전문가 양성과정의 교수를 용이하게 하고 교수효과를 높이기 위하여 필요로 하는 교육프로그램을 기획하고 개발하여 강의에 직접 적용하는 지도실무 업무 및 해당분야의 교육기획 업무</t>
  </si>
  <si>
    <t>2017-004201</t>
  </si>
  <si>
    <t>주인공심리상담사</t>
  </si>
  <si>
    <t>현대사회에서 새로운 형태의 스트레스가 증가하여 심리 상담학적 방법으로 상담하고 스트레스에 대한 적절한 조치를 하며 개인 또는 집단의 사회적 적응능력 향상을 위한 조력 및 지도를 한다.다양한 심리기법을 활용하여 심리사례를 분석하여 상담을 실행하며 개인의 동향 및 성향분석 및 지도 프로그램을 구성하고 지도한다.</t>
  </si>
  <si>
    <t>개인 또는 집단의 사회적 적응능력 향상을 위한 조력 및 지도를 하며 심리적 부적응을 겪는 개인 또는 집단에 대한 심리평가 및 상담과 재난 후유증에 대한 심리상담을 한다. 기업체 내의 인간관계를 자문하고 심리교육을 실시한다.심리상담을 통해 개인의 동향 및 성향을 분석하고 지도 프로그램을 기획하고 실행을 한다.</t>
  </si>
  <si>
    <t>학교, 어린이집 등에서 심리적 문제 발생에 대하여 적극적 관여를 통해 올바른 사회적 정착 및 긍정적 사회적 향상을 도모하는 프로그램 구성 및 지도를 한다.심리 상담을 통해ㅜ 개인의 동향 및 성향분석과 지도 프로그램을 기획하고 실행하는 직무를 수행한다.</t>
  </si>
  <si>
    <t>2017-004190</t>
  </si>
  <si>
    <t>다양한 원인으로 신체적, 정신적으로 심리적 불안감을 느끼는 장년들을 대상으로 정신적 회복을 도와주기 위한 상담을 하여, 마음의 안정을 찾을 수 있도록 도와 주며, 다양한 기관에서 웰다잉에 대한 상담과 강의를 진행을 한다.</t>
  </si>
  <si>
    <t>다양한 원인으로 신체적, 정신적으로 심리적 불안감을 느끼는 장년들을 대상으로 정신적 회복을 도와주기 위한 상담을 하여, 마음의 안정을 찾을 수 있도록 도와 주며, 다양한 기관에서 웰다잉에 대한 상담과 강의를 진행하고 웰다잉심리상담사를 양성한다.</t>
  </si>
  <si>
    <t>다양한 원인으로 신체적, 정신적으로 심리적 불안감을 느끼는 장년들을 대상으로 정신적 회복을 도와주기 위한 상담을 하여, 마음의 안정을 찾을 수 있도록 도와 주며, 다양한 기관에서 웰다잉에 대한 상담과 강의를 진행</t>
  </si>
  <si>
    <t>대한호스피스웰다잉협회</t>
  </si>
  <si>
    <t>032-471-4311</t>
  </si>
  <si>
    <t>(21534) 인천광역시 남동구 호구포로 808 (구월동) 6층 604호(구월동, 수정빌딩)</t>
  </si>
  <si>
    <t>2018-001043</t>
  </si>
  <si>
    <t>분노조절상담을 통하여 학습자로 하여금 전문 분노조절심리 및 상담지도를 하며 내담자로 하여금 건강한 자아형성과 사회성회복 이뤄내어 원만한 생활을 할수 있도록 돕는 역할을 한다.</t>
  </si>
  <si>
    <t>분노조절상담을 통하여 학습자로 하여금 전문 분노조절심리및 지도를 할수 있는 전문적인 역할을 하는 직무</t>
  </si>
  <si>
    <t>정서에 대한 기본지식을 이해하고 분노조절심리및 상담을 준전문적으로 하는 직무</t>
  </si>
  <si>
    <t>한국일자리창출협회</t>
  </si>
  <si>
    <t>02-2202-0973</t>
  </si>
  <si>
    <t>(05618) 서울특별시 송파구 백제고분로45길 30(송파동, 미석빌딩) 203호</t>
  </si>
  <si>
    <t>2018-003091</t>
  </si>
  <si>
    <t>전문상담사</t>
  </si>
  <si>
    <t>상담에 대한 전문지식을 바탕으로, 심리적ㆍ사회적ㆍ정서적 문제 해소 및 성장을 위하여 전 연령의 개인, 가족 및 그와 관련된 사람에게 전문적 상담관계에 기초하여 심리교육 및 예방, 심리상담 등을 수행한다.</t>
  </si>
  <si>
    <t>상담의 실시, 상담자 및 수퍼바이저 훈련, 상담에 관한 제반 연구를 독자적으로 수행한다.</t>
  </si>
  <si>
    <t>상담의 실시, 상담에 관한 제반 연구를 독자적으로 수행할 수 있고, 감독의 지도아래 상담자 훈련을 실시한다.</t>
  </si>
  <si>
    <t>감독 및 수련감독의 지도아래 상담을 실시할 수 있고, 상담에 관한 연구의 보조업무를 수행한다.</t>
  </si>
  <si>
    <t>한국기독교상담심리학회</t>
  </si>
  <si>
    <t>http://kaccp.org</t>
  </si>
  <si>
    <t>국번없음-1544-3574</t>
  </si>
  <si>
    <t>(03972) 서울특별시 마포구 월드컵북로 136 (성산동) 신안건설산업 빌딩6층 한국기독교상담심리학회</t>
  </si>
  <si>
    <t>2018-003763</t>
  </si>
  <si>
    <t>생활에서 쉽게 구할수 있는 음식재료 과일,야채,곡류등을 이용하여 심리적.정서적으로 불안정한 사람에게 푸드아트상담의 이론과 푸드를 활용한 상담을 통하여 치유하는데 도움을 준다</t>
  </si>
  <si>
    <t>한국행복문화예술협회</t>
  </si>
  <si>
    <t>042-331-8714</t>
  </si>
  <si>
    <t>(35415) 대전광역시 서구 복수동로51번길 56 (복수동) 302호</t>
  </si>
  <si>
    <t>2018-003871</t>
  </si>
  <si>
    <t>동물교감상담사</t>
  </si>
  <si>
    <t>동물 교감 상담사는 뇌파를 알파파 이하의 상태로 명상하여 반려동물사진,동영상,방문을 통해 반려동물과 연결하며, 교감을 통해 반려인이 궁금해하는 질문, 반려동물심리,생각,감정 듣고 전달해 반려동물과 반려인의 통역자의 역할하여 반려동물의 문제 행동,  원인, 해결방법을 상담하여 반려인과 반려동물 서로 관계에 긍정적 도움을 줄 수 있는 직무를 수행</t>
  </si>
  <si>
    <t>뇌파를 알파파 이하의 상태로 명상을 하여 반려동물과 교감을 하는 동물 교감 상담사로 반려인이 반려동물에게 궁금한 질문, 문제행동의 이유, 반려인과 반려동물의 오해 등 반려동물과 교감한 이야기를 반려인에게 전달하는 직무를 수행</t>
  </si>
  <si>
    <t>뇌파를 알파파 이하의 깊은 이완 상태로 명상을 하여 사후 교감을 포함한 반려동물과의 깊은 교감을 하는 동물 교감 상담사로 반려동물이 반려인에게 전하고 싶은 말, 반려인이 반려동물에게 궁금한 질문, 문제행동, 이유, 해결 방법 등과 반려동물의 정신적, 육체적, 심리적 치유를 할 수 있으며, 반려인과 반려동물의 행동 변화를 이끌어내는 상담의 직무를 수행</t>
  </si>
  <si>
    <t>뇌파를 알파파 이하 이완 상태로 명상, 사후 교감 포함한 반려동물과 교감하는 동물 교감 상담사로 반려동물이 반려인에게 전하고 싶은 말, 반려인이 반려동물에게 궁금한 질문, 성격, 감정, 문제행동의 이유,해결 방법 파악하고 정신적, 육체적, 심리적 치유, 반려인과 반려동물 사이 오해를 바로잡아주고 이해, 가치관, 행동 변화 등 이끌어내는 상담의 직무를 수행</t>
  </si>
  <si>
    <t>주망(JUMANG)</t>
  </si>
  <si>
    <t>010-7273-4871</t>
  </si>
  <si>
    <t>(04417) 서울특별시 용산구 한남대로46길 58 (한남동, 몽뜨빌라2) 2동 202호</t>
  </si>
  <si>
    <t>2018-000629</t>
  </si>
  <si>
    <t>심리상담 및 미술심리 이론과 실제기법을 바탕으로 상담 현장에서 개인상담 및 집단상담을 통해 잠재되어 있는 감정이나 심리상태를 분석하여 올바른 삶을 살아갈 수 있도록 도와주는 직무를 한다.</t>
  </si>
  <si>
    <t>심리상담 및 미술심리 이론과 실제기법을 바탕으로 상담 현장에서 개인상담 및 집단상담을 통해 잠재되어 있는 감정이나 심리상태를 분석하여 올바른 삶을 살아갈 수 있도록 도와주는 미술심리상담전문가로서의 직무를 한다.</t>
  </si>
  <si>
    <t>미술심리상담 이론과 실제기법을 바탕으로 상담현장에서 전문가의 집단상담 진행을 보조 할 수 있도록 함.</t>
  </si>
  <si>
    <t>사)대한기독교총연합회</t>
  </si>
  <si>
    <t>031-227-0107</t>
  </si>
  <si>
    <t>(08557) 서울특별시 금천구 독산로78길 21 (독산동) 대한기독교총연합회</t>
  </si>
  <si>
    <t>2018-000678</t>
  </si>
  <si>
    <t>색채심리상담사는 심리학자 융(jung)의 이론을 통하여 인간의 본질에 대한 이해를 바탕으로 융의 상징을 이해하고 다양한 색채와 컬러리딩을 통한 심리적 상담이 필요한 아동, 성인, 노인 그리고 병원에서 상담이 필요한 다양한 사람들에게 거부감 없이 예술적인표현 기법으로 상처받은 마음을 치유할 수 있는 색채상담가로서의 자질을 교육하며 전문가 양성을 수행함.</t>
  </si>
  <si>
    <t>그림에 의한 색채 심리 진단과 이론 및 색채 매체 기법 등을 통한 심리 상담 등을 통하여 사회복지시설, 방과후학교, 군부대, 지역아동지원센터, 아동발달지원센터, 유치원, 어린이집,미술학원,영재원,문화센터,평생교육시설, 쉼터 등에서 활동시 색채심리 상담 전문가로서의 지도 및 전문가 양성</t>
  </si>
  <si>
    <t>간의 본질에 대한 이해를 바탕으로 융의 색채심리상담사는 심리학자 융(jung)의 이론을 통하여 인상징을 이해하고 다양한 색채와 컬러리딩을 통한 심리적 상담이 필요한 아동, 성인, 노인 그리고 병원에서 상담이 필요한 다양한 사람들에게 거부감 없이 예술적인표현 기법으로 상처받은 마음을 치유할 수 있는 색채상담가로서의 자질을 교육하며 전문가 양성을 수행함.</t>
  </si>
  <si>
    <t>2018-001103</t>
  </si>
  <si>
    <t>놀이ㆍ아동상담사</t>
  </si>
  <si>
    <t>심리사회적 문제 해소 및 성장을 위하여 아동ㆍ청소년 및 그 부모에게 전문적 상담관계에 기초하여 놀이심리상담 기술을 적용한 개인상담 및 집단상담, 부모상담ㆍ교육 등을 수행한다.</t>
  </si>
  <si>
    <t>놀이ㆍ아동상담의 실시, 상담자 및 수퍼바이저 훈련, 상담에 관한 제반 연구를 독자적으로 수행한다.</t>
  </si>
  <si>
    <t>놀이ㆍ아동상담의 실시, 상담에 관한 제반 연구를 독자적으로 수행하고, 감독의 지도아래 상담자 훈련을 실시한다.</t>
  </si>
  <si>
    <t>감독 및 수련감독의 지도아래 놀이ㆍ아동상담을 실시하고, 상담에 관한 연구의 보조업무를 수행한다.</t>
  </si>
  <si>
    <t>2018-004913</t>
  </si>
  <si>
    <t>성인타로심리상담사</t>
  </si>
  <si>
    <t>성인타로카드의 상징체계를 기반으로 인간 본성 탐구 및 성에 대해 올바른 지식을 습득, 일상에서 일어날 수 있는 개인(이성)간의 관계에서 정서적, 심리적, 성적 갈등, 의사소통의 문제해결에 필요한 상담능력을 함양하여 상담현장에서 성인을 대상으로 개인상담 및 성상담 분야에서 상담업무를 진행하며 성인타로심리상담사를 양성, 교육할 수 있는 업무를 수행할 수 있다.</t>
  </si>
  <si>
    <t>성인타로심리상담사로서 전문지식 및 현장실무를 통해 인간(이성)관계에서 정서적, 심리적, 성적 갈등 및 의사소통의 문제해결의 심리상담능력, 성인타로심리상담사를 수련, 감독할 수 있는 능력을 갖춰 성인타로교육프로그램 개발 및 교육을 통해 성인타로심리상담사를 양성할 수 있으며 상담사로서 전반적인 업무를 수행할 수 있는 능력을 갖춘 직무총괄자로서의 업무를 수행한다</t>
  </si>
  <si>
    <t>성인타로 카드의 상징체계를 기반으로 인간의 본성 탐구 및 인간의 기본 욕구인 성에 대해 올바른 지식을 습득하여 일상에서 일어날 수 있는 개인(이성) 간의 관계에서 정서적, 심리적, 성적 갈등 및 의사소통의 문제해결에 필요한 상담능력을 함양하여 성인 대상으로 한 개인 및 집단을 대상으로 성인타로교육을 진행하는 업무를 수행한다.</t>
  </si>
  <si>
    <t>성인타로 카드의 상징체계를 기반으로 인간의 본성 탐구 및 인간의 기본 욕구인 성에 대해 올바른 지식을 습득하여 일상에서 일어날 수 있는 개인(이성) 간의 관계에서 정서적, 심리적, 성적 갈등 및 의사소통의 문제해결에 필요한 상담능력을 함양하여 개인상담을 진행하는 업무를 수행한다.</t>
  </si>
  <si>
    <t>2018-000664</t>
  </si>
  <si>
    <t>두피모발전문상담사</t>
  </si>
  <si>
    <t>바쁜 일상에서 오는 스트레스 또는 불규칙한 식사 등 생활습관 및 환경 영향으로 인해 발생하는 두피와 모발의 각종 문제점을 분석하고 파악하여 해당 문제점을 개선할 수 있는 전문상담업무를 수행할 뿐만 아니라 일반인을 상대로 두피와 모발에 관한 전문지식, 정보를 제공하는 업무를 수행함.</t>
  </si>
  <si>
    <t>바쁜 일상에서 오는 스트레스 또는 불규칙한 식사 등 생활습관 및 환경 영향으로 인해 발생하는 두피와 모발의 각종 문제점을 분석하고 파악하여 해당 문제점을 개선할 수 있는 전문상담업무를 수행할 뿐만 아니라 일반인을 상대로 두피와 모발에 관한 고급 전문지식, 고급 정보를 제공하는 업무를 수행하는 직무임.</t>
  </si>
  <si>
    <t>바쁜 일상에서 오는 스트레스 또는 불규칙한 식사 등 생활습관 및 환경 영향으로 인해 발생하는 두피와 모발의 각종 문제점을 분석하고 파악하여 해당 문제점을 개선할 수 있는 전문상담업무를 수행할 뿐만 아니라 일반인을 상대로 두피와 모발에 관한 전문지식, 정보를 제공하는 업무를 수행할 뿐만 아니라 1급 두피모발전문상담사 보조하는 직무임.</t>
  </si>
  <si>
    <t>아태두피모발산업연구회</t>
  </si>
  <si>
    <t>031-790-4297</t>
  </si>
  <si>
    <t>(12930) 경기도 하남시 조정대로 150 (덕풍동) 2층 209호</t>
  </si>
  <si>
    <t>2018-004578</t>
  </si>
  <si>
    <t>모래심리상담사에 관련된 교육 및 상담을 원활히 수행을 직무 하며 그 외 프로그램 기획과 개발 관리를 원활히 수행하는 것을 직무로 한다.</t>
  </si>
  <si>
    <t>모래심리에 관련된 교육 및 상담 외에도 상담프로그램 기획과 개발 및 홍보와 관리  수행을 직무로 한다.</t>
  </si>
  <si>
    <t>모래심리상담사에 관련된 교육 및 상담을 원활히 수행을 직무로 한다.</t>
  </si>
  <si>
    <t>2018-004069</t>
  </si>
  <si>
    <t>상황언어통합발달상담사</t>
  </si>
  <si>
    <t>정상적인 언어 이해력과 표현력 및 의사소통 발달에 어려움을 보이는 아동 및 청소년을 대상으로 정확한 언어 능력을 평가하고 평가내용을 바탕으로 언어발달 능력을 향상시킬수 있도록 제공하는 직무</t>
  </si>
  <si>
    <t>초등학교 방과후 및 언어훈련센터, 복지관, 기타연구소에서 정상적인 언어이해력과 표현력 및 의사소통 발달에 어려움을 보이는 아동 및 청소년들에게 상황에 맞는 언어 및 행동을 표현 할 수 있도록 교육을 함으로써 사회의 일원으로 기능하는 서비스를 제공하는 직무</t>
  </si>
  <si>
    <t>발달센타, 복지관, 초등학교 방과 후 및 언어훈련센터 등 각종기관에서 언어습득정이나 언어처리 과정에 결함을 보임으로써 다른 사람과 원활한 의사소통을 하기 어려운 사람들에게 그 상황에 맞게 교육을 함으로써 사회의 일원으로 기능하는데 어려움이 없도록 서비스를 제공하는 직무</t>
  </si>
  <si>
    <t>언어습득 과정이나 언어처리 과정에 결함을 보임으로써 다른 사람과 원활한 의사소통이 어려운 대상자에게 그 상황에 맞게 건전한 언어 관계를 형성하여 의사소통을 돕는 서비스를 제공하는 직무</t>
  </si>
  <si>
    <t>최수아상황언어연구소</t>
  </si>
  <si>
    <t>http://www.suajape.kr</t>
  </si>
  <si>
    <t>031-267-3294</t>
  </si>
  <si>
    <t>(18321) 경기도 화성시 봉담읍 와우로15번길 10 (봉담그대가3단지아파트) 314-201</t>
  </si>
  <si>
    <t>2018-004065</t>
  </si>
  <si>
    <t>조직태도상담사</t>
  </si>
  <si>
    <t>직장인이 자신이 속한 조직에 대한 소속감이나 자신이 하고 있는 직무 만족에 가장 큰 영향을 미치는 직무태도의 중요성이 더 강조되면서 본 자격 소지자는 직장인을 대상으로 직장생활에서 발생하는 조직태도 문제에 대하여 검사결과 해석과 상담, 조직태도 관련 제 문제들에 대한 개입까지, 이 모두를 잘 운용할 수 있는 능력을 가진 전문가로 그 역할을 수행한다.</t>
  </si>
  <si>
    <t>직장인을 대상으로 직장생활에서 발생하는 조직태도 문제에 대하여 검사결과 해석과 상담과 함께 조직부적응 등 조직태도 관련 제 문제들에 대한 개입까지, 이 모두를 잘 운용할 수 있는 능력을 가진 전문가로 그 역할을 수행한다.</t>
  </si>
  <si>
    <t>직장인을 대상으로 직장생활에서 발생하는 조직태도 문제에 대하여 검사결과 해석과 상담까지, 잘 운용할 수 있는 능력을 가진 전문가로 그 역할을 수행한다.</t>
  </si>
  <si>
    <t>한국태도협회</t>
  </si>
  <si>
    <t>http://taedo.or.kr</t>
  </si>
  <si>
    <t>02-780-0607</t>
  </si>
  <si>
    <t>(30151) 세종특별자치시 한누리대로 2150 (보람동) 8층 804비호</t>
  </si>
  <si>
    <t>2018-002110</t>
  </si>
  <si>
    <t>다양한 미술의 표현기법을 통하여 개인 및 가족의 심리적 관계문제를 파악하고 미술 심리진단도구를 통해 내담자의 심리상태를 진단하여, 내담자의 심리를 이해하고,  문제제기 및 원인제거를 위한 다양한 미술심리상담 프로그램을 제공한다.</t>
  </si>
  <si>
    <t>다양한 미술재료를 활용하여 개인과 집단의 내담자를 대상으로 정신적 회복을 돕는 심리상담 직무로써 내담자의 심리를 진단하고, 심리적 안정을 찾도록 도와주며, 다양한 기관에서 상담활동, 미술심리상담 강의 및 프로그램을 개발한다.</t>
  </si>
  <si>
    <t>다양한 미술재료를 활용하여 개인과 집단의 내담자를 대상으로 정신적 회복을 돕는 심리상담 직무로써 내담자의 심리를 진단하고, 심리적 안정을 찾도록 도와주며, 다양한 기관에서 미술심리상담을 진행한다.</t>
  </si>
  <si>
    <t>한국자격검정원</t>
  </si>
  <si>
    <t>010-3967-7389</t>
  </si>
  <si>
    <t>(07373) 서울특별시 영등포구 도영로7가길 4-2 ( 도림동 ) 4층</t>
  </si>
  <si>
    <t>2018-003974</t>
  </si>
  <si>
    <t>다중지능진로상담사</t>
  </si>
  <si>
    <t>상담센터, 학교 등 관련기관에서 다중지능 평가를 통해 대상자의 흥미, 관심 등을 파악하고 상담을 통하여 진로의 결정에 도움을 주는 역할을 수행한다.</t>
  </si>
  <si>
    <t>상담 및 진로에 관한 지식을 토대로 상담센터, 학교 등 관련기관에서 다중지능 평가를 통해 대상자의 잠재능력, 재능, 흥미, 관심 등을 파악하고 이를 토대로 상담을 통해 대상자의 진로의 결정에 도움을 주는 역할을 수행한다. 또한 다중지능 관련 연구 및 프로그램을 개발하는 역할을 수행한다.</t>
  </si>
  <si>
    <t>상담 및 진로에 관한 지식을 토대로 상담센터, 학교 등 관련기관에서 다중지능 평가를 통해 대상자의 잠재능력, 재능, 흥미, 관심 등을 파악하고 이를 토대로 상담을 통해 대상자의 진로의 결정에 도움을 주는 역할을 수행한다.</t>
  </si>
  <si>
    <t>2018-004824</t>
  </si>
  <si>
    <t>스포츠심리상담사는 대학 및 방과후 수업과 문화센터,평생교육원과 출강하여 이론과 실기를 지도하거나 상담의뢰하는 개인 및 단체에 방문하여 상담업무를 하며 또한, 스포츠 심리 분야의 사무,교육,경영 등의 업무도 함께 수행한다.</t>
  </si>
  <si>
    <t>2급 스포츠심리상담사 교육생들에게 이론과 실기 교육을 지도하며 대학 및 방과후 수업등에 출강하여 교육하며 상담의뢰하는 개인과 단체에도 출강하여 상담 업무를 수행한다</t>
  </si>
  <si>
    <t>스포츠심리상담사 3급 교육생에게 이론과 실기를 지도하며 방과후 수업과 문화센터,평생교육원등에 출강하는 등 상담기관의 사무업무도 함께 수행한다</t>
  </si>
  <si>
    <t>체육관련 학원 수업 및 체육 관련 운동센터 등에 출강하여 스포츠 활동에서 필요한 심리상담을 지도하는 업무를 수행한다.</t>
  </si>
  <si>
    <t>2018-001131</t>
  </si>
  <si>
    <t>학습코칭상담전문가</t>
  </si>
  <si>
    <t>아동 및 청년기에 있는 학생들에게 올바른 학습 태도와 주도적인 학습 활동을 할 수 있도록 인지적 정서적 코칭상담과 학습코칭상담전문가를 양성한다.</t>
  </si>
  <si>
    <t>아동 및 청년기에 있는 학생들에게 올바른 학습 태도와 주도적인 학습 활동을 할 수 있도록 인지적정서적 코칭상담을 한다.</t>
  </si>
  <si>
    <t>아동 및 청년기에 있는 학생들에게 올바른 학습 태도와 주도적인 학습 활동을 할 수 있도록 인지적정서적 코칭상담과 학습코칭상담전문가를 양성한다.</t>
  </si>
  <si>
    <t>2018-004048</t>
  </si>
  <si>
    <t>EAP기업전문상담사</t>
  </si>
  <si>
    <t>조직 부적응, 정서적 문제, 스트레스, 결혼 및 가족문제, 건강 및 섭식문제, 대인관계 곤란 등으로 직장에서 어려움을 겪는 직장인, 근로자에게 심리사회적 기능과 업무 적응력을 향상하도록 돕는 기업전문 상담전문가의 직무 수행.</t>
  </si>
  <si>
    <t>EAP서비스의 심리전문가로서 상담관련 전문지식을 바탕으로 EAP상담서비스 사례관리와 슈퍼 비전을 제공하고, 조직내 EAP서비스를 제공하는 전문상담사들을 기업 및 산업현장에서 코칭·관리감독하는 직무를 담당.</t>
  </si>
  <si>
    <t>EAP서비스를 제공하는 준전문가로서 기업 조직내에서 업무수행에 지장을 가져올 수 있는 어려움을 겪는 근로자에게 심리검사, 개인상담, 집단상담 프로그램 등을 기업 및 산업현장에서 지원하는 상담직무를 담당.</t>
  </si>
  <si>
    <t>(사)한국심성교육개발원</t>
  </si>
  <si>
    <t>http://www.edumental.org</t>
  </si>
  <si>
    <t>02-573-4791</t>
  </si>
  <si>
    <t>(07238) 서울특별시 영등포구 국회대로76길 18 (여의도동) 1102호</t>
  </si>
  <si>
    <t>2018-004170</t>
  </si>
  <si>
    <t>아동심리상담에 대해 이해하고 전문 지식을 바탕으로 아동행동을 관찰하고 다양한 심리면담과 각종 심리검사로 측정한 결과를 아동의 정서, 심리적으로 올바른 성장이 되도록 돕기 위해 아동 및 부모를 대상으로 종합적으로 상담을 수행할 수 있는 전문가로서의 역할을 할 수 있다.</t>
  </si>
  <si>
    <t>아동심리상담에 대한 지식을 습득하고 내담자를 대상으로 아동이 생활하는 환경이 주는 영향 또는 성격과 지능, 신체적, 정서적 어려움이 발생 시 다양한 기법의 심리검사나 놀이프로그램을 통해 아동 및 부모를 대상으로 상담을 통해 해결할 수 있는 최고의 전문가 역할</t>
  </si>
  <si>
    <t>아동심리상담의 지식을 바탕으로 내담자를 대상으로 아동이 생활하는 환경이 주는 영향 또는 성격과 지능, 신체적, 정서적 어려움이 발생 시 문제해결을 돕는 과정을 보조하며, 어려움을 겪는 아동 및 부모에게 긍정적 변화가 될 수 있도록 안내하는 보조자 역할</t>
  </si>
  <si>
    <t>2018-004810</t>
  </si>
  <si>
    <t>꿈분석심리상담사</t>
  </si>
  <si>
    <t>꿈을 통해 나타나는 무의식적인 현상을 인지하여 다양한 꿈을 해석하는 기법을 활용하여 클라이언트의 심리적 안정과 심신 힐링을 향상시킬 수 있도록 상담 지도하는 직무와 더불어, 가정과 기업 내 구성원 관계, 상호 이해하기 및 현명한 대화법, 코칭, 리더십 등 성격유형 분석프로그램을 진행하고 운영하는 최상급 직무활동을 수행함</t>
  </si>
  <si>
    <t>박재훈 꿈분석사 컨설팅 센타</t>
  </si>
  <si>
    <t>010-3873-5358</t>
  </si>
  <si>
    <t>(44484) 울산광역시 중구 병영성4길 66 (서동)</t>
  </si>
  <si>
    <t>2018-004816</t>
  </si>
  <si>
    <t>독서심리상담사는 “독서에 대한 지식 및 활용능력으로 독서분야의 상담？교육 등의 업무를 수행하는 것을 직무내용으로 한다.</t>
  </si>
  <si>
    <t>o 어린이, 청소년 및 성인에게 독서심리상담 및 교양과 정서적인   교육을 하여 피교육자에게 지식과 재능을 습득하도록 지도하며o 독서의 생활화를 통해 학교와 사회에서 정상적인 활동을 할 수   있도록 상담하는 것으로 독서심리상담과 독서지도분야에서 상담   및 교육 등을 직접 실시 할 수 있다.</t>
  </si>
  <si>
    <t>o 어린이, 청소년 및 성인에게 독서심리상담 및 교양과 정서적인   교육을 하여 피교육자에게 지식과 재능을 습득하도록 보조   역할을 할 수 있으며o 독서의 생활화를 통해 학교와 사회에서 정상적인 활동을 할 수   있도록 상담하는 것으로 독서심리상담과 독서지도분야에서 상담   및 교육을 하는데 보조역할을 할 수 있다.</t>
  </si>
  <si>
    <t>2018-000744</t>
  </si>
  <si>
    <t>사내고충처리상담사</t>
  </si>
  <si>
    <t>직장내에서 근로자와 조직사이, 상사와의 갈등을 예방차원에서 찾아내어 그 원인을 해소하는 것을 주업무로 하며, 직장 내의 제도상에서 발생되는 문제점등을 파악하여 근로자들의 불평, 불만, 애로사항 등을 수시로 점검하고 이를 상담과 대화로 풀어 근로자들의 불만이나 고충문제를 해소하여 사기를 높이고 나아가 생산성을 향상시키는 역할을 하는 직무의 활동을 말한다.</t>
  </si>
  <si>
    <t>(사)한국산업카운슬러협회</t>
  </si>
  <si>
    <t>http://www.counselor.or.kr</t>
  </si>
  <si>
    <t>02-784-8131</t>
  </si>
  <si>
    <t>(00000) 서울 영등포구 여의도동 국제금융로 6길 30</t>
  </si>
  <si>
    <t>2018-004796</t>
  </si>
  <si>
    <t>두피모발상담사로서 두피관리에 관한 지식을 갖추고 지친 현대인의 잘못된 생활습관 및 환경등으로 발생하는 모발손상,탈모,모발스트레스와 문제점을 개선할 수 있도록 두피와 모발관리에 관한 전문지식과 정보를 제공하여 좋은 효과를 얻을 수 있도록 돕는 업무를 수행함.</t>
  </si>
  <si>
    <t>두피모발상담사로서 두피관리에 관한 고급지식을 갖추고 모발손상,탈모,모발스트레스와 문제점을 개선할 수 있도록 두피와 모발관리에 관한 전문지식을 제공하여 두피모발상담사를 양성하는 업무를 수행함</t>
  </si>
  <si>
    <t>두피모발상담사로서 두피관리에 관한 중급지식을 바탕으로 모발스트레스와 문제점을 개선할 수 있도록 프로그램을 기획하여 두피와 모발에 관한 정보를 제공할 수 있는 중간자업무를 수행함</t>
  </si>
  <si>
    <t>두피모발상담사로서 두피관리에 관한 기본지식을 바탕으로 모발스트레스와 문제점을 개선할 수 있도록 두피와 모발에 관한 정보를 제공할 수 있는 기본업무를 수행함</t>
  </si>
  <si>
    <t>대한교육자격협회</t>
  </si>
  <si>
    <t>010-4860-2370</t>
  </si>
  <si>
    <t>(41536) 대구광역시 북구 대동로8길 21-2 (산격동)</t>
  </si>
  <si>
    <t>2018-004817</t>
  </si>
  <si>
    <t>미술심리상담사는 “미술에 대한 지식 및 활용능력으로 미술분야의 상담, 교육 등의 업무를 수행하는 것을 직무내용으로 한다.</t>
  </si>
  <si>
    <t>o 어린이, 청소년 및 성인에게 미술심리상담 및 교양과 정서적인   교육을 하여 피교육자에게 지식과 재능을 습득하도록 지도하며o 미술의 생활화를 통해 학교와 사회에서 정상적인 활동을 할 수   있도록 상담하는 것으로 미술심리상담과 미술지도분야에서 상담   및 교육 등을 직접 실시 할 수 있다.</t>
  </si>
  <si>
    <t>o 어린이, 청소년 및 성인에게 미술심리상담 및 교양과 정서적인    교육을 하여 피교육자에게 지식과 재능을 습득하도록 지도하며o 미술의 생활화를 통해 학교와 사회에서 정상적인 활동을 할 수  있도록 상담하는 것으로 미술심리상담과 미술지도분야에서 상담   및 교육 등을 직접 실시 할 수 있다.</t>
  </si>
  <si>
    <t>o 어린이, 청소년 및 성인에게 미술심리상담 및 교양과 정서적인   교육을 하여 피교육자에게 지식과 재능을 습득하도록 보조   역할을 할 수 있으며o 미술의 생활화를 통해 학교와 사회에서 정상적인 활동을 할 수   있도록 상담하는 것으로 미술심리상담과 미술지도분야에서 상담   및 교육을 하는데 보조역할을 할 수 있다.</t>
  </si>
  <si>
    <t>2017-005520</t>
  </si>
  <si>
    <t>미술심리상담사로서 기본 자질을 갖추고 그림을 매체로 해서 내담자의 심리정서적 갈등과 불안 요인을 찾아내고 이를 바탕으로 여러 가지 미술활동 프로그램 운영을 통하여 자아존중감과 긍정감을 가질 수 있게 도우며 의사소통 능력과 원만한 대인관계 형성 능력을 증진시키는 역할을 수행함.</t>
  </si>
  <si>
    <t>미술심리상담의 전문가로서 장애인복지기관, 노인복지기관,    요양원 등 다양한 사회복지기관에서 미술심리상담 업무 수행    및 프로그램 개발, 각종 평생교육기관에서 강의활동 직무를 수행함.</t>
  </si>
  <si>
    <t>여러 가지 미술활동을 통하여 심리적 불안과 장애 요인들을    가지고 있는 내담자들의 심리를 진단, 분석하여 심리적, 정    서적 안정을 찾아 일상생활에 잘 적응하며 원만한 인간관계를 통하여 건강한 사회구성원이 될 수 있도록 돕는 역할을 수행함.</t>
  </si>
  <si>
    <t>미술심상담사로서 정서적, 심리적 불안과 갈등으로 일상생활    에서 어려움을 겪고 있는 이들에게 그림진단기법을 적용하여    그 원인을 찾아 분석하여 원만한 사회생활을 할 수 있도록     그들의 심리적 문제를 해결하는 도움을 주고자 미술심리상담    기법을 수행하는 역할을 수행함.</t>
  </si>
  <si>
    <t>2017-004219</t>
  </si>
  <si>
    <t>가족상담이론 지식을 습득하고 가족상담, 부부상담, 집단상담, 부부교육, 부모교육, 부모-자녀 의사소통 교육, 성교육 등 관련된 교육 및 상담을 실무에서 수행한다.</t>
  </si>
  <si>
    <t>서울사이버대학교</t>
  </si>
  <si>
    <t>http://www.iscu.ac.kr/</t>
  </si>
  <si>
    <t>02-944-5360</t>
  </si>
  <si>
    <t>(01133) 서울특별시 강북구 솔매로49길 60 (미아동) 서울사이버대학교</t>
  </si>
  <si>
    <t>2017-004890</t>
  </si>
  <si>
    <t>기본적인 상담의 개념을 가지고, 미술(그림)을 통해 잠재되어 있는 감정이나 심리상태를 분석함으로써 이에 맞는 심리진단과 상담기법들을 통해 올바른 삶을 살 수 있도록 도와주는 직무를 수행한다.</t>
  </si>
  <si>
    <t>2017-006195</t>
  </si>
  <si>
    <t>-상급의 심리상담 이론과 심리검사를 이해하고, 내담자(아동,청소년,성인)를 대상으로 개인, 가족, 집단 상담을 실시할 수 있으며, 상담기록 및 사례분석이 가능한 전문가로서 직무를 수행할 수 있다. -상급의 심리상담 능력을 갖추어 대인관계능력을 향상시켜 심리.정서적 안정감을 줄 수 있는 전문가로서 직무를 수행할 수 있다.</t>
  </si>
  <si>
    <t>-기본적인 심리상담 이론과 심리검사를 이해하고 내담자(아동,청소년,성인)를 대상으로 사회성 향상, 정서치유를 할 수 있으며, 상담기록 및 사례분석이 가능한 준전문가로서 직무를 수행할 수 있다. -심리상담 능력을 갖추어 내담자의 심리.정서적 안정감을 줄 수 있는 준문가로서 직무를 수행할 수 있다.</t>
  </si>
  <si>
    <t>한국상담교육사회적협동조합</t>
  </si>
  <si>
    <t>http://kcespc.com</t>
  </si>
  <si>
    <t>041-532-3343</t>
  </si>
  <si>
    <t>(31484) 충청남도 아산시 배방읍 모산로 146 2층</t>
  </si>
  <si>
    <t>2018-000486</t>
  </si>
  <si>
    <t>가족상담, 가족심리검사 및 부모교육, 부부대화법, 부모자녀대화법 교육, 가족 구성원의 역할 및 관계에 대한 정확한 진단과 평가, 분석을 통해 가족해체 위기에 있는 문제를 해소할 수 있는 역할을 수행한다.</t>
  </si>
  <si>
    <t>가족상담, 가족심리검사 및 부모교육, 부부대화법, 부모자녀대화법 교육, 가족 구성원의 역할 및 관계에 대한 정확한 진단과 평가, 분석을 통해 가족해체 위기에 있는 문제를 해소할 수 있는 전문가의 직무수행</t>
  </si>
  <si>
    <t>가족상담, 가족심리검사 및 부모교육, 부부대화법, 부모자녀대화법 교육 등 준전문활동을 통해 가정폭력, 이혼 등으로 가족해체 위기에 있는 현대가족의 문제를 해소할 수 있는 준전문가의 직무수행</t>
  </si>
  <si>
    <t>2018-001477</t>
  </si>
  <si>
    <t>본 자격을 취득함으로써 자격자의 직무는 작명과 관련된 전반적인 상담 및 작명을 전문적으로 실행하게 된다. 작명 관련 업무는 기존 작명된 이름의 감정 상담과 신생아 작명, 개명 작명, 상호 작명, 예명, 아호, 브랜드 작명, 영어 이름 작명, 한자 작명, 한글 작명 등의 작명과 상담을 주요 직무 내용으로 하는 전문 직업이다.</t>
  </si>
  <si>
    <t>작명상담사의 주요 직무내용은 작명의 전반전인 부분에 대하여 상담 및 작명 업무를 수행 할 수 있다.그 직무 내용은 신생아 작명, 개명, 예명, 아호명, 상호명, 회사명, 브랜드 명의 작명 및 상담을 전문적으로 수행하며, 세부적으로는 한글명, 한자명, 영어명의 작명을 할 수 있다.</t>
  </si>
  <si>
    <t>선명동양학연구원</t>
  </si>
  <si>
    <t>http://www.sunmyung.itpage.kr</t>
  </si>
  <si>
    <t>032-777-0055</t>
  </si>
  <si>
    <t>(22318) 인천광역시 중구 우현로 70 (용동) 선명동양학연구원 (301호, 3층)</t>
  </si>
  <si>
    <t>2018-005366</t>
  </si>
  <si>
    <t>인지학습심리상담사</t>
  </si>
  <si>
    <t>인지학습을 수행하는 전문가로서 인지에 필요한 학습지도를 매개로한 전문상담 및 서비스를 지원한다.</t>
  </si>
  <si>
    <t>수퍼비전을 받으면서 인지학습 전문상담 및 서비스를 지원한다.</t>
  </si>
  <si>
    <t>개별 및 집단 인지학습 전문상담 및 서비스를 지원한다.</t>
  </si>
  <si>
    <t>인지학습에 대한 이해를 기초로 개별 및 집단 인지학습 프로그램 구성 및 운영을 통해 전문상담 및 서비스를 지원한다.</t>
  </si>
  <si>
    <t>2018-005348</t>
  </si>
  <si>
    <t>평생학습상담활동가</t>
  </si>
  <si>
    <t>평생학습상담활동가는 성인학습자들의 효율적인 학습을 지원하기 위한 활동으로, 학습문제의 원인을 탐색하여 이를 잘 극복하도록 도와주어 학습문제를 해결함과 더불어 자기주도적 학습을 지도하여 성인학습자의 잠재력을 최대한 개발해 나가는 것을 직무로 한다.</t>
  </si>
  <si>
    <t>전문적인 평생학습상담활동지도 및 프로개발과 강의 등의 직무를 수행하는 업무</t>
  </si>
  <si>
    <t>평생학습상담활동가로서 성인학습자들에게 효율적인 학습지원과 학습문제의 원인을 탐색하고 해결할 수 있도록 상담지원 함으로서 자기 주도적 학습을 지도하여 잠재력 등을 개발해 줄 수 있는 직무들을 수행하는 업무</t>
  </si>
  <si>
    <t>2017-004265</t>
  </si>
  <si>
    <t>손금체질상담사</t>
  </si>
  <si>
    <t>내담자의 좌우 손에 나타난 손금의 형태를 분석하여 개인의 체질과 재능의 특징을 분석하고 그에 따른 진로방향에 도움이 될 수 있도록 상담하는 직무뿐만 아니라, 최고전문가수준의 뛰어난 활용능력을 통해 손금상담과 손금컨설팅을 지도하는 직무 역시 수행함</t>
  </si>
  <si>
    <t>2018-000489</t>
  </si>
  <si>
    <t>두피탈모전문상담사</t>
  </si>
  <si>
    <t>모발과 두피의 문제를 가지고 있는 사람들에게 개인의 건강, 진료기록, 식습관, 두피 관리 습관 등 두피, 모발에 영향을 주는 모든 것을 파악하여 두피모발의 전문지식을 활용하여 맞춤형 솔루션을 제공한다.</t>
  </si>
  <si>
    <t>모발과 두피의 문제를 가지고 있는 사람들에게 개인의 건강, 진료기록, 식습관, 두피 관리 습관 등 두피, 모발에 영향을 주는 모든 것을 파악하여 두피모발의 전문지식을 활용하여 관리가 가능한지, 어떤 관리가 적절한지를 파악하여 맞춤형 솔루션을 제공할 수 있다.</t>
  </si>
  <si>
    <t>2018-004925</t>
  </si>
  <si>
    <t>중년, 노년을 대상으로 마음의 안정과 행복을 찾아 주기 프로그램을 만들어 상담을 진행하며, 다양한 기관에서 웰다잉에 대한 상담과 강의를 진행하고 웰다잉심리상담사를 양성한다.</t>
  </si>
  <si>
    <t>심리적 정서적으로 불안한 중년, 노년을 대상으로 마음의 안정과 정신적 행복을 찾아 주기 위한 프로그램을 만들어 상담을 하며, 다양한 기관에서 일반인을 대상으로 웰다잉에 대한 상담과 강의를 진행하고 웰다잉심리상담사 양성한다.</t>
  </si>
  <si>
    <t>심리적 정서적으로 불안한 중년, 노년을 대상으로 마음의 안정과 행복을 찾아주기 위한 상담을 진행하며,  다양한 기관에서 일반인을 대상으로 웰다잉에 대한 상담과 강의 진행한다.</t>
  </si>
  <si>
    <t>한국 Well 라임 교육진흥원</t>
  </si>
  <si>
    <t>053-462-8571</t>
  </si>
  <si>
    <t>(39353) 경상북도 구미시 왕산로 28-13 (임은동, 임은 코오롱하늘채) 107동 501호</t>
  </si>
  <si>
    <t>2018-004932</t>
  </si>
  <si>
    <t>노인심리상담사는 우리사회가 초 고령화 사회가 되면서 일상생활에 적응하지 못하는 신체적, 정서적, 장애 및 심리적 장애 를 겪는 어르신들을 그 가족들과의 대상으로 심리상담을 하고 이를 바탕으로 심리적 안정감을 찾을수 있도록 도움을 주는 업무를 수행함.</t>
  </si>
  <si>
    <t>2017-006192</t>
  </si>
  <si>
    <t>모든 상담 및 교육 등의 현장에서 다양한 독서자료를 활용하여 심리적, 정서적, 행동상의 어려움을 겪는 아동 및 청소년, 일반인들의 인지적 수준과 행동 특성을 분석하여 평가함으로써 이들이 정상적이고 창의적인 인격을 형성하고 건강한 사회구성원으로 성장할 수 있도록 도와주는 직무를 직접 수행하며 또한 그런 전문가를 양성하는 교육업무를 수행한다.</t>
  </si>
  <si>
    <t>독서심리 상담에 관한 최고책임자 수준의 실력을 바탕으로 개인상담 및 집단상담을 진행하고 독서심리 상담의 주요 상담기법 및 연구 방법론인 심리적관점이 어디에 집중되어 있는지 등의 상태파악, 인지행동을 관찰한 심리상담,언어습관에 언급되는 단어와 문장을 분석, 파악하고 그 결과를 적용하여 상담직무 수행 및 1급자격증 소유자들에게 최상의 교육하는 업무를 한다.</t>
  </si>
  <si>
    <t>독서심리 상담에 관한 최고책임자 수준의 실력을 바탕으로 개인상담 및 집단상담을 진행하고 독서심리 상담의 주요 상담기법 및 연구 방법론인 심리적관점이 어디에 집중되어 있는지 등의 상태파악, 인지행동을 관찰한 심리상담,언어습관에 언급되는 단어와 문장을 분석, 파악하고 그 결과를 적용하여 상담직무 수행 및 2급자격증 소유자들에게 교육하는 업무를 한다.</t>
  </si>
  <si>
    <t>독서심리 상담을 진행하는 실무자 수준의 실력을 바탕으로 개인상담 및 집단상담을 진행하고 독서심리 상담의 주요 상담기법 및 연구 방법론인 심리적관점이 어디에 집중되어 있는지 등의 상태파악, 인지행동을 관찰한 심리상담, 언어습관에 언급되는 단어와 문장을 분석,파악하고 그 결과를 적용하여 효과적인 적정한 상담업무를 수행한다.</t>
  </si>
  <si>
    <t>사)한국문화예술진흥회</t>
  </si>
  <si>
    <t>http://www.kcapor.kr</t>
  </si>
  <si>
    <t>051-501-4471</t>
  </si>
  <si>
    <t>(47889) 부산광역시 동래구 충렬대로348번길 23(낙민동, 설봉빌딩) 14층</t>
  </si>
  <si>
    <t>2018-004924</t>
  </si>
  <si>
    <t>타로카드라는 매체를 통하여 심리적인 요인을 파악해 사람들에게 긍정적인 생각을 가져 정서적으로 안정적인 생활을 만들어 갈 수 있도록 도와주는 역할을 하고, 타로수업프로그램을 만들고, 이를 이용해 상담하는 업무와 타로심리상담사를 양성한다.</t>
  </si>
  <si>
    <t>타로카트를 매체하여 심리적인 요인을 파악해 사람들에게 긍정적인 생각을 가져 정서적으로 안정적인 생활을 만들어 갈 수 있도록 도와주는 역할을 수행하고 타로수업프로그램을 만들고, 심리상담센터, 복지관 문화센터 등에서 타로를 이용해 상담하는 업무와 타로심리상담사 양성한다.</t>
  </si>
  <si>
    <t>타로카드라는 매체를 통하여 심리적인 요인을 파악해 사람들에게 긍정적인 생각을 가져 정서적으로 안정적인 생활을 만들어 갈 수 있도록 도와주는 역할을 수행하고, 심리상담센터, 복지관 문화센터 등에서 타로를 이용해 상담업무를 진행한다.</t>
  </si>
  <si>
    <t>2017-005511</t>
  </si>
  <si>
    <t>청소년과 청소년의 심리에 대한 이해를 바탕으로 청소년상담 과정에서 고려해야할 유형별 접근법을 숙지하고 청소년들이 직면하는 문제에 대해 개선할 수 있는 방안을 지도하는 업무를 담당한다.</t>
  </si>
  <si>
    <t>청소년의 발단단계에 따른 특성을 이해하고 문제행동의 원인을 파악하여 해결 방안을 제시하고 상담과 함께 교육, 지도, 조언을 수행하며 급변하는 청소년들에 대한 지속적인 심리연구 직무를 수행한다.</t>
  </si>
  <si>
    <t>청소년의 발단단계에 따른 특성을 이해하고 문제행동의 원인을 파악하여 해결 방안을 제시하고 상담업무를 수행한다.</t>
  </si>
  <si>
    <t>2018-005413</t>
  </si>
  <si>
    <t>가족상담, 가족심리검사 및 부모교육, 부부대화법, 부모자녀 대화법 교육, 가족 구성원의 역할 및 관계에 대한 정확한 진단과 평가 분석을 통해 가족해체 위기에 있는 문제를 해소할 수 있는 역할을 수행.</t>
  </si>
  <si>
    <t>가족상담, 가족심리검사 및 부모교육, 부부화대화법, 부모자녀 대화법 교육, 가족 구성원간의 역할 및 관계에 대한 정확한 진단과 평가 분석을 통해 가족해체 위기에 있는 문제를 해소 할 수 있는 전문가의 직무수행</t>
  </si>
  <si>
    <t>가족상담, 가족심리검사 및 부모교육, 부부화대화법, 부모자녀 대화법 교육에 대한 전문 활동을 통해 가정폭력, 이혼으로 가족 해체 위기에 있는 현대 가족의 문제를 해소 할 수 있는 전문가의 직무수행.</t>
  </si>
  <si>
    <t>2017-005488</t>
  </si>
  <si>
    <t>요리활동을 매개로 정서적·심리적·사회적 장애를 겪고 있는 내담자의 증상을 완화시키고 원만하고 창조적으로 살아 갈수 있도록 도와주는 직무를 수행한다.</t>
  </si>
  <si>
    <t>다인연구소</t>
  </si>
  <si>
    <t>010-2617-1508</t>
  </si>
  <si>
    <t>(18477) 경기도 화성시 동탄대로 시범길19 1401동1802호 청계동, 동탄역시범더샵 센트럴시티</t>
  </si>
  <si>
    <t>2018-001419</t>
  </si>
  <si>
    <t>원예식물을 이용하여 사회적, 정서적, 신체적 어려움을 겪고 있는 사람들의 육체적 재활과 정신적 회복을 추구하는 활동을 목표로 하며, 상담대상자에게 정원 꾸미기, 다양한 식물 재배하기, 식물을 이용한 작품 활동 등을 통하여 운동능력을 향상시키고, 성취감과 자신감을 증진 시킬 수 있으며, 관찰하는 식물을 보면서 정신적인 안정을 얻을 수 있게 해 준다.</t>
  </si>
  <si>
    <t>주식회사시비스</t>
  </si>
  <si>
    <t>http://cafe.daum.net/seniorzzang</t>
  </si>
  <si>
    <t>032-556-0339</t>
  </si>
  <si>
    <t>(21034) 인천광역시 계양구 장제로875번길 11 (임학동) 403호 (임학동, 백남빌딩)</t>
  </si>
  <si>
    <t>2018-000280</t>
  </si>
  <si>
    <t>대인관계심리상담사</t>
  </si>
  <si>
    <t>각종 대인관계심리 기법의 활용과 동시에 대인관계심리 영역 및 관련 분야에 이론과 원리를 적용하여 효과적으로 대인관계심리상담에 관한 직무를 수행한다. 아울러 대인관계심리 관련 제반 사무에 임하는 전문가적 역할을 수행함으로써 보다 합리적인 대인관계심리상담의 실현을 추구한다.</t>
  </si>
  <si>
    <t>상담현장에서 대인관계의 심리현상을 구조적으로 선별할 수 있고, 활용적인 대안을 제시하는 과정에서 효율적인 적응전략을 비교·분석하는 전문가 수준의 직무를 수행할 수 있다.또한, 인간관계에서 나타나는 과업적 맥락과 대인관계적 맥락의 충돌 현상을 학제적 관점에서 설명이 필요한 이론적용의 기초와 연구차원에서 향후 방안을 제시할 수 있다.</t>
  </si>
  <si>
    <t>대인관계의 다양한 맥락을 이해하고, 심리적 기초 이론을 적용하여 각 내담자에게 가장 적합한 이론을 적용할 수 있다.또한, 사회적인 측면에서 변화하는 인간관계의 다양한 요소 및 인간의 행복에 어떤 중요한 기능을 하는지와 같은 이론과 원리를 파악하고 실제로 적용할 수 있다.</t>
  </si>
  <si>
    <t>한국HRD원격평생교육원</t>
  </si>
  <si>
    <t>http://www.koreahrd.org</t>
  </si>
  <si>
    <t>02-1644-4885</t>
  </si>
  <si>
    <t>(05661) 서울특별시 송파구 중대로25길 20(오금동, 디에스빌딩) 디에스빌딩 4,6층</t>
  </si>
  <si>
    <t>2018-001900</t>
  </si>
  <si>
    <t>청소년을 비롯한 중노년의 발달단계에 따른 위기의식을 느낌으로 삶의 의미를 상실하여 불안하고 갈등하는 사람들에게 상담과 교육을 통해 과거와 현재와 미래를 통찰 할 수 있도록 도와 줄 수 있으며, 다양한 상담 이론과 실제를 통해 이별과 만남을 직접, 간접적으로 경험하게 함으로 좀 더 여유 있는 모습으로 안정된 삶의 질을 높여주는 직무를 수행할 수 있다.</t>
  </si>
  <si>
    <t>청소년을 비롯한 위기의식을 느낌으로 현재 생활에 적응하기 어려운 사람들에게 다양한 상담 이론과 실제를 통해 삶의 통찰을 가지게 함으로 현재의 위기를 잘 극복하고 개인적으로나 사회적으로 안정된 삶의 질을 높이도록 도와주는 직무를 수행할 수 있다.</t>
  </si>
  <si>
    <t>상담의 이론과 실제를 충분히 습득하고 경험을 쌓아 위기에 처하여 불안하고 현실적응이 어려운 자들에게 자아통합을 도울 수 있는 다양한 방법을 모색하여 삶의 질을 높여주도록 도와주는 직무를 수행할 수 있다.</t>
  </si>
  <si>
    <t>상담이론과 실제를 충분히 습득하고 현재의 위기를 잘 극복하고 개인적으로나 사회적으로 안정된 삶의 질을 높일 수 있는 웰다잉심리상담사 1급, 2급 양성 및 지도하는 직무를 수행할 수 있다.</t>
  </si>
  <si>
    <t>2018-000291</t>
  </si>
  <si>
    <t>타로심리 이론을 바탕으로 타로를 활용하여 심리적인 요인을 파악하고 해결하여 심리적 안정을 통해 건 강한 삶을 유지 할 수 있도록 심리상담센터, 복지관 등 관련기관에서 상담하는 업무를 수행함.</t>
  </si>
  <si>
    <t>타로심리 이론을 바탕으로 타로를 활용하여 프로그램을 만들어 심리적인 요인을 파악하고 해결하여 심리적 안정을 통해 건강한 삶을 유지 할 수 있도록 심리상담센터, 복지관 등 관련기관에서 상담하는 책임자 업무를 수행함.</t>
  </si>
  <si>
    <t>타로심리 이론을 바탕으로 타로를 활용하여 심리적인 요인을 파악하고 해결하여 심리적 안정을 통해 건강한 삶을 유지 할 수 있도록 심리상담센터, 복지관 등 관련기관에서 상담하는 업무를 수행함.</t>
  </si>
  <si>
    <t>2018-000290</t>
  </si>
  <si>
    <t>요리심리상담사로서 심리상담에 대한 전문적 수준의 이론과 지식을 갖추고 요리를 통한 내담자의 심리를 심층분석 및 상담할 수 있으며, 요리상담 프로그램을 기획, 개발하고 지도사를 양성할 수 있다.</t>
  </si>
  <si>
    <t>한국전직지원협회</t>
  </si>
  <si>
    <t>02-2646-7261</t>
  </si>
  <si>
    <t>(07999) 서울특별시 양천구 목동동로 258 (목동, 목동금호1차아파트) 101동1402</t>
  </si>
  <si>
    <t>2017-005516</t>
  </si>
  <si>
    <t>고령화 사회에서 건강한 노년을 살도록 웰다잉의 이론을 공부하고 웰다잉 프로그램 개발 및 연구원, 웰다잉에 관한 사무행정, 전문강사, 복지관등에서 교육을 하며 노인들의 아름다운 마무리를 돕는 직무를 수행한다.</t>
  </si>
  <si>
    <t>고령화 사회에서 건강한 노년을 살도록 웰다잉의 이론을 공부하고 웰다잉 프로그램 개발 및 연구원, 웰다잉에 관한 사무행정, 전문강사, 복지관등에서 교육을 전문적으로 수행하는 직무</t>
  </si>
  <si>
    <t>고령화 사회에서 건강한 노년을 살도록 웰다잉의 이론을 공부하고 웰다잉 프로그램 개발 및 연구원, 웰다잉에 관한 사무행정, 전문강사, 복지관등에서 교육을 준전문적으로 수행하는 직무</t>
  </si>
  <si>
    <t>한국글로벌인재개발원</t>
  </si>
  <si>
    <t>http://www.한국글로벌인재개발원.kr</t>
  </si>
  <si>
    <t>052-905-1966</t>
  </si>
  <si>
    <t>(00000) 울산광역시 남구 정동로 118번길-22 삼산동, 3층</t>
  </si>
  <si>
    <t>2018-000281</t>
  </si>
  <si>
    <t>청소년심리전문상담사</t>
  </si>
  <si>
    <t>청소년심리 및 문화양상 관련 제반이론과 실천영역의 이해를 기반으로 청소년심리상담에 임하며, 시대에 따라 변화하는 청소년의 개념과 특성, 발달을 심층적으로 파악하고 관계법령과 정책 및 행정 등을 탐색한다. 아울러 실천영역에서 발생하는 정서·행동 문제들을 가정, 학교, 지역사회 등의 차원에서 분석하고 이에 대한 개입방안으로서 청소년심리상담을 수행한다.</t>
  </si>
  <si>
    <t>청소년심리상담의 실천영역에서 발생하는 정서적, 행동문제들을 가정, 학교, 지역사회, 청소년 문화 등의 차원에서 분석하여 보다 합리적인 청소년심리상담 패러다임의 정립을 위한 의견을 제안할 수 있으며, 이에 대한 개입 방안을 모색하는 등 전문가 수준의 청소년심리상담사 직무를 수행할 수 있다.</t>
  </si>
  <si>
    <t>청소년의 개념과 특성, 발달을 이해하고, 청소년심리상담의 개념과 의의를 파악하며 동시에 관계법령, 정책, 행정사항을 숙지한 상태로서, 관련 기관에서 근무하며 행정관리, 교·강사 수행, 청소년 내담자 응대 및 상담과 같은 기본적인 청소년심리상담사의 직무를 수행할 수 있는 준실무자 수준이다.</t>
  </si>
  <si>
    <t>2018-001668</t>
  </si>
  <si>
    <t>2018-004892</t>
  </si>
  <si>
    <t>예술심리활동상담전문가</t>
  </si>
  <si>
    <t>예술활동을 매개로, 지역아동센터, 방과후학교, 복지관, 장애인시설, 노인요양시설, 다문화가정 등의 다양한 시설·기관에서 아동, 청소년, 성인, 노인 등을 대상으로 정서적, 정신심리적인 갈등·문제에서 벗어날 수 있도록 통합적 갈등·문제 해결 모델링을 상담한다.</t>
  </si>
  <si>
    <t>예술활동을 매개로, 지역아동센터, 방과후학교, 복지관, 장애인시설, 노인요양시설, 다문화가정 등의 다양한 시설·기관에서 아동, 청소년, 성인, 노인 등을 대상으로 개인뿐만 아니라 부부, 가족 및 집단의 갈등이나 문제에서 벗어날 수 있도록 통합적 갈등·문제 해결 모델링을 상담한다.</t>
  </si>
  <si>
    <t>예술활동을 매개로, 지역아동센터, 방과후학교, 복지관, 장애인시설, 노인요양시설, 다문화가정 등의 다양한 시설·기관에서 아동, 청소년, 성인, 노인 등을 대상으로 개인의 갈등이나 문제에서 벗어날 수 있도록 통합적 갈등·문제 해결 모델링을 상담한다.</t>
  </si>
  <si>
    <t>예술활동을 매개로, 지역아동센터, 방과후학교, 복지관, 장애인시설, 노인요양시설, 다문화가정 등 특정시설에서 특정 대상의 갈등이나 문제에서 벗어날 수 있도록 통합적 갈등·문제 해결 방법을 상담한다.</t>
  </si>
  <si>
    <t>전국예술심리활동지도자협회, 대현건강행복연구소</t>
  </si>
  <si>
    <t>043-882-5385</t>
  </si>
  <si>
    <t>(27735) 충청북도 음성군 맹동면 학예로 55 (엘에이치이노밸리) 511동 2103호</t>
  </si>
  <si>
    <t>2018-000488</t>
  </si>
  <si>
    <t>부모상담사</t>
  </si>
  <si>
    <t>① 심리적 부적응을 겪는 부모와 자녀들을 개인 또는 집단으로 심리상담② 부모자녀들의 개인 또는 집단으로 심리평가③ 부모교육이 필요한 집단의 인간관계 자문 및 심리교육④ 부모자녀들을 위한 심리적부적응 예방교육⑤ 부모자녀들의 상담 및 심리치료에 관한 연구</t>
  </si>
  <si>
    <t>① 심리적 부적응을 겪는 부모와 자녀들 개인심리상담② 부모자녀들의 개인 심리평가③ 부모자녀들을 위한 심리적부적응 예방교육</t>
  </si>
  <si>
    <t>2018-001961</t>
  </si>
  <si>
    <t>역할놀이상담사</t>
  </si>
  <si>
    <t>역할놀이상담사는 청소년 및 일반인을 대상으로 개인 및 집단의 심리사회적 문제에 대한 역할놀이 상담 및 예방 교육을 수행하며, 역할극 관련 연구와 프로그램 개발을 할 수 있다.</t>
  </si>
  <si>
    <t>역할놀이상담사는 청소년 및 일반인을 대상으로 개인 및 집단의 심리사회적 문제에 대한 역할놀이 상담 및 예방 교육을 수행함.-역할극 관련 연구와 프로그램 개발을 할 수 있음.</t>
  </si>
  <si>
    <t>한국사이코드라마소시오드라마학회</t>
  </si>
  <si>
    <t>http://www.kpsychodrama.com/</t>
  </si>
  <si>
    <t>041-850-8459</t>
  </si>
  <si>
    <t>(32588) 충청남도 공주시 공주대학로 56 (신관동) 인사대 504호</t>
  </si>
  <si>
    <t>2018-001654</t>
  </si>
  <si>
    <t>심리상담사는 여러 가지 갈등과 문제로 인해 고통을 받고 있는 사람들을 대상으로 정신건강이나 정서장애와 관련된 문제를 과학적 측정방법을 사용하거나 대화 및 면접 등을 통해 종합적으로 진단하고 심리학적 방법을 활용하여 도움을 줌으로써 건강하고 바른 생활을 할 수 있도록 하는 심리상담 전문가로서, 문화센터, 복지회관 등에서 심리 상담을 수행한다.</t>
  </si>
  <si>
    <t>심리상담사 1급은 사회적 갈등과 문제로 인해 심리적 불안을 겪으며, 정서장애 등으로 일상생활에 적응하지 못해 도움이 필요한 사람들에게 전문적인 대화 및 면접을 통해 종합적으로 진단하여, 심리학적 방법을 활용함으로써 건강하고 바른 생활이 되게끔 도와주는 높은 수준의 심리상담 전문가이며, 이들은 각종 단체 등에서 심리 상담을 하며, 심리상담사를 양성한다.</t>
  </si>
  <si>
    <t>심리상담사 2급은 상담대상자의 행동, 사회성, 대인관계능력, 정서적 발달 등 다양한 사회생활과 관련된 부적절한 행동을 교정하여 더 나은 삶을 영위할 수 있도록 도움을 주는 중급 수준의 심리상담 전문가이며, 이들은 복지회관, 아동상담소, 청소년상담소, 가족지원센터 등의 다양한 단체에서 대화 및 면담을 시행하고, 심리상담 프로그램을 개발하여 진행한다.</t>
  </si>
  <si>
    <t>2017-004339</t>
  </si>
  <si>
    <t>투자심리상담사</t>
  </si>
  <si>
    <t>투자상담에 대한 투자기법과 심리상담에 관한 전문적 지식을 습득하여 금융현장에서 탁월한 업무수행력을 발휘한다. 그 외 동료 직원들에게 관련 지식을 교육하고 제반업무를 조언해 준다.</t>
  </si>
  <si>
    <t>2018-003606</t>
  </si>
  <si>
    <t>힐링원예상담사</t>
  </si>
  <si>
    <t>식물 등 원예와 관련된 원예이론과 기법을 습득하고, 원예작품 제작 및 원예작물 재배기술을 익히는 등 원예활동을 통하여 급변하는 현대사회 속에서 스트레스와 정신적 안정을 취하지 못하는 일반인에게 전문적인 내용을 쉽고 재미있게 전달하고, 심신을 안정시키고 긍정적이며 즐거운 마음을 가지도록 상담하여 사회적 적응력을 향상시킬 수 있도록 도와주는 직무를 수행</t>
  </si>
  <si>
    <t>힐링원예센터 물댄동산</t>
  </si>
  <si>
    <t>http://blog.naver.com/songhej</t>
  </si>
  <si>
    <t>070-7632-0110</t>
  </si>
  <si>
    <t>(44638) 울산광역시 남구 남산로 136 (무거동) 2층</t>
  </si>
  <si>
    <t>2018-003502</t>
  </si>
  <si>
    <t>뇌교육상담사</t>
  </si>
  <si>
    <t>뇌교육상담사는 뇌의 구조와 기능, 신경생리학, 뇌파 등의 뇌의 작용원리의 교육과 수련을 통하여 뇌기능분석, 뇌기능회복, 뇌 훈련, 교육 등의 직무를 수행한다.</t>
  </si>
  <si>
    <t>뇌 기반 교육 및 상담에 관한 전반적인 지도 및 교육과 뇌 기반 교육 및 상담 프로그램 개발 및 뇌 기반 교육 및 상담에 관한 연구를 수행하며, 뇌 기반 교육 및 상담과 관련된 제반업무와 뇌교육상담사 2급의 수련내용 평가 및 자격추천의 직무를 수행한다.</t>
  </si>
  <si>
    <t>뇌 기반 교육 및 상담의 이론과 실천에 대한 이해를 가지고, 뇌 기반 교육 및 상담에 관한 전반적인 지도 및 교육과 뇌 기반 교육 및 상담에 관련된 제반 직무를 수행한다.</t>
  </si>
  <si>
    <t>뇌 기반 교육 및 상담의 이론과 실천에 관한 이해를 토대로 임상에서 뉴로피드백을 활용한 뇌 기반 교육, 상담과 뇌 훈련을 수행한다.</t>
  </si>
  <si>
    <t>서울불교대학원대학교</t>
  </si>
  <si>
    <t>http://sub.ac.kr</t>
  </si>
  <si>
    <t>02-890-2850</t>
  </si>
  <si>
    <t>(08559) 서울특별시 금천구 독산로 70길 8(독산동) 서울불교대학원대학교</t>
  </si>
  <si>
    <t>2018-003550</t>
  </si>
  <si>
    <t>학교폭력으로 부터 보호 할 수 있는 역량과 폭력에 대한 대처 방안을 마련하며 학교폭력 예방과 대책에 필요한 교육과 상담을 전문적으로 할 수 있는 역량을 갖추고 학교 내·외에서 일어나는 폭력에 대응하며 상담하는 업무를 수행 함. 또한 학교폭력예방에 관한 최적화 된 프로그램을 설계, 조직, 운영 할 수 있으며 강사로서 이론적 베이스를 가지고 직무를 수행함.</t>
  </si>
  <si>
    <t>학교폭력으로 부터 보호 할 수 있는 역량과 폭력에 대한 대처 방안을 마련하며 아울러 학교폭력 예방과 대책에 필요한 교육과 상담을 전문적으로 할 수 있는 역량을 갖추고 학교 내·외에서 일어나는 폭력에 대응하며 상담하는 업무를 수행 함.</t>
  </si>
  <si>
    <t>한국산업인력개발원</t>
  </si>
  <si>
    <t>(38676) 경상북도 경산시 경산로40길 4-14 (옥산동) 102호</t>
  </si>
  <si>
    <t>2017-004220</t>
  </si>
  <si>
    <t>결혼과가족전문상담지도사</t>
  </si>
  <si>
    <t>결혼에 대한 전문지식과 결혼이후 가족에 대한 갈등과 문제를 조정하고 해결할수 있는 능력을 갖추고, 결혼예비교육과 상담, 결혼식에 대한 조언과 결혼이후 부부의삶과 자녀양육과 경제, 인생설계등과 가족구성원을 상담하고 지도하는 일을 수행한다.</t>
  </si>
  <si>
    <t>협동조합 인재개발뱅크</t>
  </si>
  <si>
    <t>02-3275-1366</t>
  </si>
  <si>
    <t>(04318) 서울특별시 용산구 백범로51길 3 (효창동) 효창동 5-575</t>
  </si>
  <si>
    <t>2018-001413</t>
  </si>
  <si>
    <t>사주명리에 대한 지식을 습득한 자로써 의뢰자에 대한 성격, 흥미, 학습코칭, 대입학과 적성, 타고난 직업체질, 사업재물, 애정궁합, 건강질병, 각종택일 등 인간사의 길흉화복을 관찰하고 예측하여 지혜로운 삶을 경영할 수 있도록 상담한다.</t>
  </si>
  <si>
    <t>전문가 수준의 사주명리에 관한 전반적인 지식을 습득하고 활용할 수 있는 능력을 가진 자로써, 성격, 흥미, 학습코칭, 대입학과 적성, 직업진로, 사주심리치료, 사업재물, 애정사, 건강질병, 가정문제 등 인간사의 길흉화복 등을 상담하고 교육할 수 있다.</t>
  </si>
  <si>
    <t>대한역술인협회</t>
  </si>
  <si>
    <t>http://blog.daum.net/ys93074180</t>
  </si>
  <si>
    <t>031-484-3114</t>
  </si>
  <si>
    <t>(44938) 울산광역시 울주군 언양읍 북문8길 17 (언양동부주공아파트) 102동 1503호</t>
  </si>
  <si>
    <t>2017-004212</t>
  </si>
  <si>
    <t>통합예술심리지도사는 심리적 어려움을 경험하고 있는 사람들을 대상으로 다양한 예술영역의 통합적예술심리지도 프로그램을 통해 감정을 표현하고 자신을 이해하고 나아가 자기성장을 이룰 수 있도록심리상담의 직무를 수행한다.</t>
  </si>
  <si>
    <t>통합예술심리지도사 운영관리자는 심리적 어려움을 경험하고 있는 사람들을 대상으로 다양한 예술영역의 통합적예술심리지도 프로그램을 운영하는 한국통합예술치료개발원의 부설 연구소를 운영 및 관리하는 직무를 수행한다.</t>
  </si>
  <si>
    <t>통합예술심리지도사 1급은 심리상담에 대한 이론과 실무적 경험을 겸비하고 다양한 예술분야를 활용하여 통합적예술심리 프로그램을 기획,분석 및 상담을 진행하여 심리적 어려움을 해결할 수 있도록 도와주는 직무를 수행한다.</t>
  </si>
  <si>
    <t>통합예술심리지도사 2급은 심리적 어려움을 경험하고 있는 사람들을 대상으로 다양한 예술영역의 통합적예술심리지도 프로그램을 통해 감정을 표현하고 자신을 이해하고 나아가 자기성장을 이룰 수 있도록 심리상담의 직무를 수행한다.</t>
  </si>
  <si>
    <t>한국통합예술치료개발원</t>
  </si>
  <si>
    <t>http://blog.naver.com/arete17</t>
  </si>
  <si>
    <t>02-713-6361</t>
  </si>
  <si>
    <t>(04156) 서울특별시 마포구 독막로 331 (도화동) 2405호</t>
  </si>
  <si>
    <t>2018-003581</t>
  </si>
  <si>
    <t>식물 또는 식물을 이용한 원예활동을 통해서 인간의 신체적, 심리적, 사회적, 교육적 적응력을 기르며 이를 통해 육체적 재활과 정신적 회복을 추구하는 전반적인 프로그램을 개발하여 원예학 분야에서 심리 상담을 수행하는 것을 직무내용으로 한다.</t>
  </si>
  <si>
    <t>서울플라워디자인직업학교</t>
  </si>
  <si>
    <t>http://www.fleurcelebre.kr/</t>
  </si>
  <si>
    <t>02-2636-5482</t>
  </si>
  <si>
    <t>(03785) 서울특별시 서대문구 연희로2길 76 (창천동) 3층</t>
  </si>
  <si>
    <t>2018-000483</t>
  </si>
  <si>
    <t>1.1.1. 실제 가정의 다양한 문제를 평가하고 해결을 이루는 데 필요한 전문적인 상담능력을 실행한다. 1.1.2. 가족이 호소하는 증상들을 문제별로 사정하고 분류하여 맞춤별 상담을 통해 가정의 변화와 성장을 돕는다.1.1.3. 가족구성원 간 건강한 관계방식(의사소통방법, 화해와 용서, 정서적 공유방식 등) 을 체득시킬 수 있도록 훈련한다.</t>
  </si>
  <si>
    <t>1.1.1. 가족에 대한 이해를 돕고 가족상담의 필요성을 인식시켜 가족원의 자존감과 유대감을 높이는 방법, 건강한 의사소통방식을 조력한다.1.1.2. 가족문제를 이해시키고 가족의 건강한 잠재력을 발휘할 수 있도록 촉진하여 역기능적인 가족을 변화시키는 데 조력한다.1.1.3. 바람직한 관계형성 및 의사소통방식을 조력한다.</t>
  </si>
  <si>
    <t>2018-001535</t>
  </si>
  <si>
    <t>학습코칭(상담)</t>
  </si>
  <si>
    <t>인증기관(하나독서문화원)에서 제공하는 기초, 중급, 고급 수준의 성격검사와 강점검사, 그리고 진로검사를 진행할 수 있다. 인증기관(하나독서문화원)에서 제공하는 검사지의 내용을 바탕으로 학생, 학부모, 멘토의 성격, 강점, 그리고 진로 상담을 진행할 수 있다.</t>
  </si>
  <si>
    <t>인증기관(하나독서문화원)에서 제공하는 고급 수준의 성격검사와 강점검사, 그리고 진로검사를 진행할 수 있다. 인증기관(하나독서문화원)에서 제공하는 검사지의 내용을 바탕으로 학생, 학부모, 멘토의 성격, 강점, 그리고 진로 상담을 진행할 수 있다.</t>
  </si>
  <si>
    <t>인증기관(하나독서문화원)에서 제공하는 중급 수준의 성격검사와 강점검사, 그리고 진로검사를 진행할 수 있다. 인증기관(하나독서문화원)에서 제공하는 검사지의 내용을 바탕으로 학생, 학부모, 멘토의 성격, 강점, 그리고 진로 상담을 진행할 수 있다.</t>
  </si>
  <si>
    <t>인증기관(하나독서문화원)에서 제공하는 기초 수준의 성격검사와 강점검사를 진행할 수 있다. 인증기관(하나독서문화원)에서 제공하는 검사지의 내용을 바탕으로 학생, 학부모, 멘토의 성격, 강점 상담을 진행할 수 있다.</t>
  </si>
  <si>
    <t>하나페트라학원</t>
  </si>
  <si>
    <t>http://www.woorinhana.net</t>
  </si>
  <si>
    <t>02-554-1949</t>
  </si>
  <si>
    <t>(15209) 경기도 안산시 단원구 너비울길 159 (화정동) 1층</t>
  </si>
  <si>
    <t>2018-000487</t>
  </si>
  <si>
    <t>부부상담전문가</t>
  </si>
  <si>
    <t>① 심리적 부적응을 겪는 부부(커플)들을 개인 또는 집단으로 심리상담② 부부(커플)들을 개인 또는 집단으로 심리평가③ 부부(커플) 집단의 인간관계 자문 및 심리교육④ 부부(커플)들을 위한 관계부적응 예방교육⑤ 부부(커플)들의 상담 및 심리치료에 관한 연구</t>
  </si>
  <si>
    <t>① 심리적 부적응을 겪는 부부(커플)들 개인심리상담② 부부(커플)들 개인심리평가③ 부부(커플)들을 위한 관계부적응 예방교육</t>
  </si>
  <si>
    <t>2018-000462</t>
  </si>
  <si>
    <t>신앙상담사</t>
  </si>
  <si>
    <t>상담현장에서 심리적, 정서적으로 문제가 있는 대상에게 맞는 기독교적 신앙상담 원리와 이론으로 정립된 상담을 실시하는 자를 말한다. 상담학적 방법과 매체를 사용하여 상담으로 심리안정과 정서발달 그리고 사회적 종교적 안녕을 돕는다.</t>
  </si>
  <si>
    <t>상담현장에서 실시되는 모든 종류의 신앙상담을 진행하며, 각급 신앙상담사의 상담에 대하여 지도나 감독 등의 방법으로 도움을 준다. 각종 상담 의뢰자에게 맞는 신앙상담 방법을 개발하며, 신앙상담사들의 직무 및 보수교육과 신앙상담사 강사 양성을 위한 교육을 진행한다.</t>
  </si>
  <si>
    <t>상담현장에서 실시되는 각종 신앙상담에서 별도의 지도나 감독 없이 문제 의뢰자를 대상으로 개별상담, 집단상담, 부모상담 등을 신앙상담으로 실시할 수 있으며, 대상에게 맞는 신앙상담 방법을 개발하며, 신앙상담사들의 직무 및 보수교육 진행하며, 하위 등급 신앙상담사를 지도한다.</t>
  </si>
  <si>
    <t>상담현장에서 실시되는 제반 신앙상담에서 수퍼바이져의 사전 지도 없이 독자적인 판단에 따라, 심리·정서·행동 등의 문제 의뢰자에게 개별상담, 집단상담, 부모상담 등을 보다 전문적인 신앙상담으로 실시한다.</t>
  </si>
  <si>
    <t>2017-005500</t>
  </si>
  <si>
    <t>노인을 대상으로 다양한 미술활동을 통하여 심리 상태를 진단하고 치유할 심리기법을 적용하여 신체적, 정서적, 심리적으로 불안장애를 겪거나 심리적 고통 때문에 도움을 필요로 하는 노인들에게 미술을 활용한 심리상담과 치유 프로그램을 제공할 수 있는 직무를 수행함.</t>
  </si>
  <si>
    <t>노인을 대상으로 하는 사회복지기관이나 평생교육기관 등에서 노인미술심리상담에 필요한 새로운 자료수집과 프로그램을 기획   하고 개발하여 노인심리상담 현장에서 적용할 수 있는 업무를 담당함.</t>
  </si>
  <si>
    <t>노인을 대상으로 다양한 미술활동을 통하여 심리 상태를 진단하   고 치유할 심리기법을 적용하여 신체적, 정서적, 심리적으로 불 안장애를 겪거나 심리적 고통 때문에 도움을 필요로 하는 노인   들에게 미술을 활용한 심리상담과 치유 프로그램을 제공할 수    있는 직무를 수행함.</t>
  </si>
  <si>
    <t>2018-001896</t>
  </si>
  <si>
    <t>타로상담사의 최고수준의 도달자로서 고객에 대한 타로 운세 및 사주,궁합을 상담하고 타로상담사 수강생들에 대해 교육하는 교육자와 경영 및운영을 담당하는 사무책임자로서 직무를 수행함</t>
  </si>
  <si>
    <t>오라클의 나인타로</t>
  </si>
  <si>
    <t>010-9391-7530</t>
  </si>
  <si>
    <t>(42089) 대구광역시 수성구 달구벌대로512길 10 (범어동)</t>
  </si>
  <si>
    <t>2018-002718</t>
  </si>
  <si>
    <t>부모상담전문가</t>
  </si>
  <si>
    <t>1. 부모상담이론을 습득하여 현장에서 부모상담의 직무를 수행할 수 있다2. 부모상담의 중요성과 양육코칭이론을 이해하여 부모상담의 역할 및 자녀양육코칭의 직무를 수행할 수 있다3. 부모상담이론을 습득하여 현장에서 부모상담 강의의 직무를 수행할 수 있다</t>
  </si>
  <si>
    <t>유·아동, 중·고생, 성인 및 노인, 가족 및 평생교육기관 등에서 부모상담, 가족상담, 부모코칭 활동</t>
  </si>
  <si>
    <t>한국부모교육연구원</t>
  </si>
  <si>
    <t>http://parent.ac</t>
  </si>
  <si>
    <t>032-777-9667</t>
  </si>
  <si>
    <t>(21569) 인천광역시 남동구 문화로115번길 3 (구월동) 1층 103호</t>
  </si>
  <si>
    <t>2018-000464</t>
  </si>
  <si>
    <t>바이블상담사</t>
  </si>
  <si>
    <t>상담현장에서 심리적, 정서적으로 문제가 있는 대상에게 맞는 바이블상담개발 및 바이블상담을 실시하는 자이다. 상담학적 방법과 매체를 사용하여 상담으로 심리안정과 정서발달 그리고 사회적 종교적 안녕을 돕는다.</t>
  </si>
  <si>
    <t>상담현장에서 실시되는 모든 종류의 바이블상담을 진행하며, 각급 바이블상담사의 상담에 대하여 지도나 감독 등의 방법으로 도움을 준다. 각종 상담 의뢰자에게 맞는 바이블상담방법을 개발하며, 바이블상담사들의 직무 및 보수교육과 바이블상담사 강사 양성을 위한 교육을 진행한다.</t>
  </si>
  <si>
    <t>상담현장에서 실시되는 각종 바이블상담에서 별도의 지도나 감독 없이 문제 의뢰자를 대상으로 개별상담, 집단상담, 부모상담 등을 바이블상담으로 실시할 수 있으며, 대상에게 맞는 바이블상담 방법을 개발하며, 바이블상담사들의 직무 및 보수교육 진행하며, 각급 바이블상담사의 상담에 대하여 지도한다.</t>
  </si>
  <si>
    <t>상담현장에서 실시되는 제반 바이블상담에서 수퍼바이져의 사전 지도 없이 독자적인 판단에 따라, 심리？정서？행동 등의 문제 의뢰자에게 개별상담, 집단상담, 부모상담 등을 보다 전문적인 바이블상담으로 실시한다.</t>
  </si>
  <si>
    <t>2017-005496</t>
  </si>
  <si>
    <t>NCS활용병원상담실장</t>
  </si>
  <si>
    <t>내원 전 내원 후 환자의 진료에 대한 궁금증을 해소시키고, 진료와 병원에 대한 신뢰도를 높이는 능력을 가진 실무자로 환자가 문의하는 내용을 정확히 파악하여 의료진과 해당 부서에 관련 정보를 전달하고  병원의 상담일지 양식에 따라 기록된 상담일지를 환자와 보호자의 동의하에 관련 의료진과 공유, 진료 후 주의사항을 설명하는 역할을 담당함</t>
  </si>
  <si>
    <t>사단법인 병원코디네이터협회</t>
  </si>
  <si>
    <t>http://www.hcakorea.org</t>
  </si>
  <si>
    <t>02-3445-6494</t>
  </si>
  <si>
    <t>(06223) 서울특별시 강남구 논현로 428 (역삼동) 204</t>
  </si>
  <si>
    <t>2017-005518</t>
  </si>
  <si>
    <t>다문화심리상담전문가</t>
  </si>
  <si>
    <t>2018-005483</t>
  </si>
  <si>
    <t>브레인심리상담사</t>
  </si>
  <si>
    <t>뇌와 심리에 대한 지식을 갖추고 변화와 성장을 위한 상담 및 교육</t>
  </si>
  <si>
    <t>뇌에 대한 지식과 소통 역량을 습득하여 행동 성향과 학습에 미치는 심리 상태를 분석 및 상담함으로서 변화와 성장을 선택할 수 있도록 교육함</t>
  </si>
  <si>
    <t>한국비엔에스교육문화진흥원주식회사</t>
  </si>
  <si>
    <t>http://www.koreabns.com</t>
  </si>
  <si>
    <t>070-7622-7929</t>
  </si>
  <si>
    <t>(47786) 부산광역시 동래구 충렬대로 351 성광빌딩 401호</t>
  </si>
  <si>
    <t>2017-005499</t>
  </si>
  <si>
    <t>임상미술심리상담사</t>
  </si>
  <si>
    <t>정신적,심리적,감정적 스트레스로 인해 많은 갈등을 겪고 있는 현대인들에게 다양한 미술,컬러,상담,심리 등의 매체와 기법등을 통해 미술심리상담 프로그램을 기획하고 적용하는 직무를 수행한다.</t>
  </si>
  <si>
    <t>미술, 상담, 심리에 대한 기초개념과 이해를 바탕으로 한정된 범위의 미술상담기법을 적용하고 상담하는 직무를 수행한다.</t>
  </si>
  <si>
    <t>OASIS(오아시스)</t>
  </si>
  <si>
    <t>http://artinoasis.modoo.at/</t>
  </si>
  <si>
    <t>010-9432-8183</t>
  </si>
  <si>
    <t>(08782) 서울특별시 관악구 장군봉4길 21-7 1층 (봉천동)</t>
  </si>
  <si>
    <t>2018-001512</t>
  </si>
  <si>
    <t>가족상담의 일반 이론과 기법 등을 활용하여 가족 냉의 역기능적 문제를 제거 및 완화, 해결을 할 수 있도록 도움을 주어 가족구성원들의 상호 이해와 관계 개선을 통하여 기능적 가족 관계를 유지해 나갈 수 있도록 돕는 역할을 담당한다.</t>
  </si>
  <si>
    <t>가족체계 내에서 발생하는 역기능적 행동이나 증상의 원인을 분석하여 가족의 체계 변화를 위한 가족상담을 통하여 가족구성원들의 증상을 완화 또는 제거를 하거나 문제 해결을 통하여 정상적으로 기능하는 가족체계를 유지해 나갈 수 있도록 돕는 역할을 한다.</t>
  </si>
  <si>
    <t>2018-001676</t>
  </si>
  <si>
    <t>인지행동심리상담 이론과 지식을 바탕으로 인지기능을 유지하거나 향상시키기 위한 프로그램의 개발 및 교육을 수행하고 심리 상담을 수행한다.</t>
  </si>
  <si>
    <t>전문적 수준의 인지행동심리상담 이론과 지식을 갖추고 지남력, 집중력, 기억력, 판단력, 언어능력, 시공간 구별능력, 계산능력 등의 인지기능을 유지하거나 향상시키기 위한 프로그램을 개발 및 교육하고 내담자의 심리 상담을 수행하는 것을 직무로 한다.</t>
  </si>
  <si>
    <t>기본적 수준의 인지행동심리상담 이론과 지식을 갖추고 내담자의 지남력, 집중력, 기억력, 판단력, 언어능력, 시공간 구별능력, 계산능력 등의 인지기능을 유지하거나 향상시키기 위한 심리 상담을 수행하는 것을 직무로 한다.</t>
  </si>
  <si>
    <t>2018-001937</t>
  </si>
  <si>
    <t>식물을 이용하여 사회적.정서적.신체적.장애를 겪고 있는 사람의 육체적 재활과 정신적인 회복을 추구하도록 하는  활동을 통해 상담할 수 있으며 지도사를 양성하는 직무를 수행한다</t>
  </si>
  <si>
    <t>식물을 이용하여 사회적.정서적.신체적.장애를 겪고 있는 사람의 육체적 재활과 정신적인 회복을 추구하도록 하는  활동을 통해 상담할 수 있으며 다양한 프로그램을 개발하여 지도사를 양성하는 직무를 수행한다</t>
  </si>
  <si>
    <t>식물을 이용하여 사회적.정서적.신체적.장애를 겪고 있는 사람의 육체적 재활과 정신적인 회복을 추구하도록 하는  활동을 통해 상담하는 직무를 수행한다</t>
  </si>
  <si>
    <t>식물을 이용하여 사회적.정서적.신체적.장애를 겪고 있는 사람의 육체적 재활과 정신적인 회복을 추구하도록 하는  활동을 통해 기본적인 상담을 수행한다</t>
  </si>
  <si>
    <t>사단법인 한국예술문화연합회</t>
  </si>
  <si>
    <t>062-655-2205</t>
  </si>
  <si>
    <t>(61645) 광주광역시 남구 독립로 106 (백운동) 사단법인 한국예술문화연합회</t>
  </si>
  <si>
    <t>2018-000467</t>
  </si>
  <si>
    <t>기독교상담사</t>
  </si>
  <si>
    <t>상담현장에서 심리적, 정서적으로 문제가 있는 대상에게 맞는 기독교적 상담 원리와 이론으로 정립된 상담을 실시하는 자를 말한다. 상담학적 방법과 매체를 사용하여 상담으로 심리안정과 정서발달 그리고 사회적 종교적 안녕을 돕는다.</t>
  </si>
  <si>
    <t>상담현장에서 실시되는 모든 종류의 기독교상담을 진행하며, 각급 기독교상담사의 상담에 대하여 지도나 감독 등의 방법으로 도움을 준다. 각종 상담 의뢰자에게 맞는 기독교상담 방법을 개발하며, 기독교상담사들의 직무 및 보수교육과 기독교상담사 강사 양성을 위한 교육을 진행한다.</t>
  </si>
  <si>
    <t>상담현장에서 실시되는 각종 기독교상담에서 별도의 지도나 감독 없이 문제 의뢰자를 대상으로 개별상담, 집단상담, 부모상담 등을 기독교상담으로 실시할 수 있으며, 대상에게 맞는 기독교상담 방법을 개발하며, 기독교상담사들의 직무 및 보수교육 진행하며, 하위 각급 기독교상담사를 지도한다.</t>
  </si>
  <si>
    <t>상담현장에서 실시되는 제반 기독교상담에서 수퍼바이져의 사전 지도 없이 독자적인 판단에 따라, 심리？정서？행동 등의 문제 의뢰자에게 개별상담, 집단상담, 부모상담 등을 보다 전문적인 기독교상담으로 실시할 수 있다.</t>
  </si>
  <si>
    <t>2018-002580</t>
  </si>
  <si>
    <t>연기심리상담사</t>
  </si>
  <si>
    <t>현대사회에 많은 심리적 고통을 안고 살아가는 다양한 계층에게 역할연기와 시나리오 구성, 영상촬영 등 연기 활동을 통하여 각자에 처한 문제점을 해결하고 이를 통해 심신의 안정과 마음의 힐링을 동시에 체험 할 수 있도록 상담과 코칭을 하는 역할을 수행한다.</t>
  </si>
  <si>
    <t>한스캐스팅(방송영상제작물)</t>
  </si>
  <si>
    <t>044-277-6530</t>
  </si>
  <si>
    <t>(30130) 세종특별자치시 한누리대로 157 (나성동) 금강프라자702호</t>
  </si>
  <si>
    <t>2018-000275</t>
  </si>
  <si>
    <t>타로심리 상담에 관한 전문적인 지식을 터득하고 타로심리상담사의 종합적인 교육 과정을 수행하며 타로심리상담사를 통하여 학습자로 하여금 타로지도 및 심리 상담을 주도하여 종합적으로 상담자에게 타로지도 및 심리 상담을 진행하는 업무를 수행</t>
  </si>
  <si>
    <t>2018-001949</t>
  </si>
  <si>
    <t>영상영화심리상담사</t>
  </si>
  <si>
    <t>영상영화를 활용하여 심리검사 실시와 평가, 내담자의 문제 사정과 상담 수행</t>
  </si>
  <si>
    <t>영상영화심리상담사를 지도감독 할 수 있는 능력을 가진 최고급 수준의 전문가로서 전문가의 역할과 함께 영상영화심리상담 관련 강의, 상담사 지도교육 및 훈련, 임상감독, 연구 심사 및 사례 슈퍼비전 수행</t>
  </si>
  <si>
    <t>영상영화심리상담사 1급 이하를 지도감독 할 수 있는 능력을 가진 고급수준의 전문가로서 영상영화심리상담 관련 강의, 영상영화매체를 활용한 심리검사 실시, 분석, 평가 및 상담프로그램 등을 수행</t>
  </si>
  <si>
    <t>영상영화심리상담 실무 능력을 가진 상급수준의 상담사로 영상영화매체를 활용한 심리상담 프로그램을 기획하고 시행할 수 있는 상담 실무 수행</t>
  </si>
  <si>
    <t>(사)한국예술치료학회</t>
  </si>
  <si>
    <t>http://www.artstherapy.or.kr</t>
  </si>
  <si>
    <t>063-856-6320</t>
  </si>
  <si>
    <t>(54636) 전라북도 익산시 무왕로 1032 (영등동) 3층</t>
  </si>
  <si>
    <t>2017-005446</t>
  </si>
  <si>
    <t>만다라컬러상담사</t>
  </si>
  <si>
    <t>만다라 작업을 통해 다양한 각색의 파워와 능력 및 컬러가 가지고 있는 내담자의 그림과 형태를 이해하고 내담자의 에너지 활성화를 돕고 심신의 성장을 돕기위한 상담자 역할을 수행한다.</t>
  </si>
  <si>
    <t>단계별 만다라 작업을 통해 다양한 각 색의 능력과 컬러를 이해함으로써 내담자의 활성화를 돕고 상담을 수행한다.</t>
  </si>
  <si>
    <t>단계별 만다라 작업을 통해 다양한 각 색의 능력과 컬러를 이해함으로써 내담자의 활성화를 돕고 상담보조자 역할을 수행한다.</t>
  </si>
  <si>
    <t>2018-001938</t>
  </si>
  <si>
    <t>반려식물심리상담사</t>
  </si>
  <si>
    <t>생활주변 환경에 대하여 이해를 하면서 자연속의 반려식물 또는 이를 이용한 원예활동을 통해서 인간의 신체적.심리적.사회적.교육적 적응력을 기르며 이를 통해서 육체적 건광과 정신적 회복을 추구하고 이에 대하여 전문적인  지도사로서 직무를 수행한다</t>
  </si>
  <si>
    <t>생활주변 환경에 대하여 이해를 하면서 자연속의 반려식물 통해서 인간의 신체적.심리적.사회적.교육적 적응력을 기르며 이를 통해서 육체적 건광과 정신적 회복을 추구하는데 반려식물을 이용한 다양한 프로그램을 개발하고 지도자를 양성하는 직무를 수행한다</t>
  </si>
  <si>
    <t>자연속의 반려식물  통해서 인간의 신체적.심리적.사회적.교육적 적응력을 기르며 이를 통해서 육체적 건광과 정신적 회복을 추구하고 이에 대하여 준전문적인  지도사로서 직무를 수행한다</t>
  </si>
  <si>
    <t>자연속의 반려식물 통해서 인간의 신체적.심리적.사회적.교육적 적응력을 기르며 이를 통해서 육체적 건광과 정신적 회복에 대하여 기본적인 상담 직무를 수행한다</t>
  </si>
  <si>
    <t>2018-002567</t>
  </si>
  <si>
    <t>심리상담사로써 심리적인 문제들의 근본적인 원인을 파악하고 심리학 및 상담학,교육학, 사회복지학 등 이와 관련된 전문지식을 기반으로 여러가지 갈등문제를 해결, 상담의 직무를 수행한다.</t>
  </si>
  <si>
    <t>여러가지 갈등과 심리적인 문제 등으로 힘들어하는 내담자에게 원활한 상담을 해줌으로써 원만한 생활을 이끌어 낼 수 있도록 도움을 주는 직무를 수행한다.</t>
  </si>
  <si>
    <t>심리상담 프로그램을 기획 및 개발, 운영하고, 전문지식을 기반으로 여러가지 갈등문제를 해결, 상담의 직무를 수행하며, 심리상담사 1급·2급을 양성 및 교육지도와 자문의 역할을 수행한다.</t>
  </si>
  <si>
    <t>글로벌 리더쉽 코칭센터</t>
  </si>
  <si>
    <t>070-8804-1234</t>
  </si>
  <si>
    <t>(34922) 대전광역시 중구 중앙로170번길 28 (은행동) 3층</t>
  </si>
  <si>
    <t>2018-001412</t>
  </si>
  <si>
    <t>사주에서 나타난 음양오행의 과부족을 분석하여 필요한 오행과 십성으로 음양배열과 수리오행, 음령오행, 오행역사 등의 영향력을 통한 후천운을 길운으로 유도하고자 하는 전문가로써 신생아 작명, 개명, 상호, 건물명, 별호, 아호 등을 짓거나 상담할 수 있다.</t>
  </si>
  <si>
    <t>운명과 조화되는 이름은 선천운의 기운을 보완해주고 후천운을 호전시켜주는 역할을 한다. 일반적인 작명법과 오행역상, 측자파자법 등의 영향력을 통한 후천운을 길운으로 유도하고자 하는 것이다. 신생아 작명, 개명, 상호, 상표명, 건물명, 지역명 등에 대한 상담과 이름을 짓거나 브랜드네임 전문가로써 공공기관 등에서 교육을 할 수 있다.</t>
  </si>
  <si>
    <t>2018-001573</t>
  </si>
  <si>
    <t>부모가 자신의 자아 상태를 먼저 파악 할 수 있도록 조력하고 영유아, 아동, 청소년 자녀들의 자아 상태와 발달 단계에 맞는 양육 방법과 먼저 경청하고 공감하며 소통하여 자녀가 심리, 정서적으로 안정된 성장과 발달이 이루어질 수 있도록  전문적인 상담을 수행한다.</t>
  </si>
  <si>
    <t>부모와 자녀간의 심리적 부적응을 겪는 개인 또는 가족을 상담하고 부모교육이 필요한 집단의 자문 및 상담을 통해 부모자녀를 위한 심리적 부적응을 예방하고 상담하는 역할을 하는 전문가의 직무를 수행한다.</t>
  </si>
  <si>
    <t>심리적 부적응을 겪는 개인 또는 가족을 상담하는 전문가의 직무를 수행한다.</t>
  </si>
  <si>
    <t>금잔디능률협회</t>
  </si>
  <si>
    <t>053-811-1040</t>
  </si>
  <si>
    <t>(38631) 경상북도 경산시 경안로 157 (삼북동) 3층</t>
  </si>
  <si>
    <t>2017-005502</t>
  </si>
  <si>
    <t>심리상담사로서 다가오는 여러 가지 갈등과 심리적문제에 철저한 대비를 통해 긍정적으로 잘 대처하고 우울과 절망을 극복하여 심리적으로 성장하고 원만한 생활을 할 수 있는 방법을 지도하는 업무를 수행함.</t>
  </si>
  <si>
    <t>2017-004860</t>
  </si>
  <si>
    <t>쿠키플레이심리상담사</t>
  </si>
  <si>
    <t>오감을 표현할 수 있는 쿠키라는 영역을 조형미술과 접목시켜 요리활동과 교육과 상담의 이론적 바탕을 토대로, 학교 및 복지관, 특수기관 등의 다양한 영역에서 내담자의 심리를 편안한 도구이자 즐거운 표현의 방식인 쿠키플레이를 바탕으로 안정시키며 감정의 스트레스를 발산하도록 이끌고, 상담과정을 통해 정서적, 심리적, 인지적 어려움을 극복할 수 있도록 도와주는일</t>
  </si>
  <si>
    <t>요리활동과 교육과 상담의 이론적 바탕을 토대로, 내담자의 심리를 편안한 도구이자 즐거운 표현의 방식인 쿠키플레이를 바탕으로 안정시키고 상담과정을 통해 정서적, 심리적, 인지적 어려움을 극복할 수 있도록 도와주며, 관련 프로그램 개발 및 평가, 1급 이하 자에 대한 교육 지도업무와 필요한 교안 및 교재를 개발하는 직무를 수행</t>
  </si>
  <si>
    <t>요리활동과 교육과 상담의 이론적 바탕을 토대로, 내담자의 심리를 편안한 도구이자 즐거운 표현의 방식인 쿠키플레이를 바탕으로 안정시키며 감정의 스트레스를 발산하도록 이끌고, 쿠키플레이 심리상담 프로그램의 계획 및 운영과 상담과정을 통한 내담자의 심리적 안정을 도모하고, 2급 이하 자에 대한 교육 지도업무와 필요한 교안 및 교재를 개발하는 직무를 수행</t>
  </si>
  <si>
    <t>요리활동과 교육과 상담에 대한 기본 이론을 토대로, 내담자의 심리를 편안한 도구이자 즐거운 표현의 방식인 쿠키플레이를 바탕으로 안정시키며 감정의 스트레스를 발산하도록 이끌고, 기본적인 심리상담 프로그램을 운영하고 상담과정을 통해 내담자를 잘 이해하고 원활한 상담을 진행하여 내담자의 심리적 안정을 돕는 직무</t>
  </si>
  <si>
    <t>쿠키플레이협회</t>
  </si>
  <si>
    <t>http://cookieplay.net</t>
  </si>
  <si>
    <t>070-7747-8844</t>
  </si>
  <si>
    <t>(06997) 서울특별시 동작구 동작대로29길 69 (사당동) 사당동 두성플라자</t>
  </si>
  <si>
    <t>2018-001450</t>
  </si>
  <si>
    <t>사주명리전문상담사</t>
  </si>
  <si>
    <t>상담 의뢰인에게 가족, 부부, 이혼, 연애, 청소년문제, 적성, 택일 등 사주명리에 기초하여 현재보다 더 나은 삶을 찾을 수 있도록 안내하는 인생 상담사 역할 뿐아니라 기업체 자문 및 교육 등을 수행하는 직무</t>
  </si>
  <si>
    <t>한국문화예술교육협회</t>
  </si>
  <si>
    <t>070-7781-1645</t>
  </si>
  <si>
    <t>(05838) 서울특별시 송파구 충민로 66 (문정동) 가든파이브 라이프동 리빙관 L-9037,9038</t>
  </si>
  <si>
    <t>2018-002722</t>
  </si>
  <si>
    <t>도형과 기질론을 접목한 심리상담의 한 기법으로, 도형 그리기를 통해서 각자의 내면에 내재되어 있는 심리상태를 발견하여 상처를 치유하며, 해당 개인의 선천적 기질과 후천적 성격, 적성, 심리를 파악하여, 진로상담, 성격의 보완 및 잠재력 개발을 지도</t>
  </si>
  <si>
    <t>일반인에게 전문가 수준의 도형 그리기를 통한 상담을 진행하여 각자의 내면에 내재되어 있는 심리상태를 발견하여 상처를 치유하며, 해당 개인의 선천적 기질과 후천적 성격, 적성, 심리를 파악하여, 진로상담, 성격의 보완 및 잠재력 개발을 지도</t>
  </si>
  <si>
    <t>준전문가로써 일반인에게 도형을 그리게 함으로써 각자의 내면에 내재되어 있는 심리상태를 발견하여 상처를 치유한다.</t>
  </si>
  <si>
    <t>자연명상심리상담센터</t>
  </si>
  <si>
    <t>010-3933-0924</t>
  </si>
  <si>
    <t>(17416) 경기도 이천시 장호원읍 장여로269번길 49-25 1층</t>
  </si>
  <si>
    <t>2017-004518</t>
  </si>
  <si>
    <t>재무복지상담사</t>
  </si>
  <si>
    <t>경제흐름을 파악하여 생애주기별로 고객의 재무상태를 파악하고 재무설계능력을 갖춰 재무설계에 관한 상담 및 관련 이론을 전달하고 올바른 재무설계를 통한 여유있는 삶을 기획하는 고객을 대상으로 소비패턴등 분석하고 재무계획을 수립, 실행할수 있도록 상담한다</t>
  </si>
  <si>
    <t>재무복지상담 전문가로 어린이 경제교육, 일반인 또는 취약계층 재무상담 및 설계, 경제.재무에 관한 교육 및 상담을 진행하고 재무복지 상담사 자격과정의 교육을 진행한다.</t>
  </si>
  <si>
    <t>재무상태를 객관적으로 분석 및 평가하여 필요한 재무설계 상다마을 진행하고 소정의 자격시험을 통과하여 지역자활센터, 사회복지관등에서 서민복지상담을 수행한다</t>
  </si>
  <si>
    <t>더드림교육문화센터</t>
  </si>
  <si>
    <t>063-229-9123</t>
  </si>
  <si>
    <t>(54595) 전라북도 익산시 창인동 1가 229-6 -</t>
  </si>
  <si>
    <t>2018-002715</t>
  </si>
  <si>
    <t>놀이가 지닌 치료적 힘을 활용하여 내담자 들이 겪는 심리적 부적응이나 발달적 어려움의 원인을 찾아내어 적합한 수준과 형식을 분석하여 치료할 수 있도록 놀이 심리프로그램을 개발하여 내면의 어려움을 극복하고 회복하도록 돕는 업무를 수행함</t>
  </si>
  <si>
    <t>놀이심리상담사 로 써 놀이를 통한 심리상담 및 심리프로그램을 바탕으로 내담자의 내적 심리적 부적응, 발달적 어려움 등 을  정서적 으로 적응 할수 있도록 돕는 업무를 수행함</t>
  </si>
  <si>
    <t>한울림 문화공간</t>
  </si>
  <si>
    <t>063-546-3757</t>
  </si>
  <si>
    <t>(54383) 전라북도 김제시 요촌서길 69 (요촌동) 2층 201호</t>
  </si>
  <si>
    <t>2018-001340</t>
  </si>
  <si>
    <t>메뉴개발상담사</t>
  </si>
  <si>
    <t>다양한 한국전통음식을 접목한 신메뉴개발을 상담하고 제조를 지도하는 직무를 수행할 뿐만 아니라, 전문가수준의 뛰어난 활용능력을 통해 메뉴개발에 대한 전문적 코칭과 신메뉴를 연출하는 직무 역시 수행함</t>
  </si>
  <si>
    <t>다양한 한국전통음식을 접목한 신메뉴개발을 상담하고 지도하는 직무를 수행할 뿐만 아니라, 외식업체의 대표, 점장, 조리사 및 직원들의 교육훈련을 담당하여 고객에게 안전한 음식 및 식품을 제공할 수 있도록 메뉴개발에 대한 전문적 코칭을 하는 직무 역시도 수행함</t>
  </si>
  <si>
    <t>전통음식을 지도하는 능력을 토대로 다양한 전통음식에 대한 새로운 메뉴개발을 상담하고 제조를 지원하는 직무를 수행할 뿐만 아니라, 전문가수준의 뛰어난 활용능력을 통해 신메뉴를 연출하는 직무 역시 수행함</t>
  </si>
  <si>
    <t>사단법인 한국맛음식연구원</t>
  </si>
  <si>
    <t>062-385-0723</t>
  </si>
  <si>
    <t>(62006) 광주광역시 서구 운천로 23-1 (금호동, 3층)</t>
  </si>
  <si>
    <t>2017-004519</t>
  </si>
  <si>
    <t>청소년을 대상으로 진로지도와 상담을 하는 역할을 하며 진로지도, 상담, 관리를 수행한다.</t>
  </si>
  <si>
    <t>청소년을 대상으로 진로지도,상담, 관리 및 프로그램을 기획하고 실행하는 직무를 수행한다.</t>
  </si>
  <si>
    <t>청소년을 대상으로 진로지도, 상담, 관리 역할을 실행할 수있는 직무를 수행한다.</t>
  </si>
  <si>
    <t>2018-002638</t>
  </si>
  <si>
    <t>시니어원예라이프상담사</t>
  </si>
  <si>
    <t>시니어원예라이프상담사는 인생의 연륜과 더불어 다양한 원예활동 경험을 활용하여 원예생활 강의 및 봉사활동, 집단상담 프로그램을 진행할 수 있는 원예적 기술과 상담적 기법을 익혀 집단과 개인의 발달과 회복을 제공할 수 있는 전문인의 직무를 수행한다.</t>
  </si>
  <si>
    <t>인생의 연륜과 더불어 다양한 원예활동 경험을 활용하여 원예생활 강의 및 봉사활동, 집단상담 프로그램을 진행할 수 있는 원예적 기술과 상담적 기법을 익혀 집단과 개인의 발달과 회복을 제공할 수 있는 전문인의 직무수행</t>
  </si>
  <si>
    <t>(주)제이(J)라이프코칭</t>
  </si>
  <si>
    <t>http://blog.naver.com/juanmf</t>
  </si>
  <si>
    <t>070-7762-6130</t>
  </si>
  <si>
    <t>(10359) 경기도 고양시 일산동구 일산로 443 (정발산동) 203호</t>
  </si>
  <si>
    <t>2018-001663</t>
  </si>
  <si>
    <t>미술심리상담의 기본적인 이론 및 지식, 다양한 미술심리상담기법들을 직접 활동할 수 있는 능력을 배양하여 전문적 지식과 실제적 상담에 적용할 수 있고 미술을 통한 심리상담서비스를 효과적으로 수행할 수 있다.</t>
  </si>
  <si>
    <t>어린이, 청소년, 성인을 대상으로 학교, 문화센터, 평생학습기관에서 일반수준의 미술심리상담을 수행하는 역할을 한다</t>
  </si>
  <si>
    <t>알앤피교육컨설팅</t>
  </si>
  <si>
    <t>http://blog.naver.com/ruddhr0017</t>
  </si>
  <si>
    <t>010-5544-7246</t>
  </si>
  <si>
    <t>(44503) 울산광역시 중구 내황3길 54 (반구동, 우성그린빌라) 우성그린빌라 나동 303호</t>
  </si>
  <si>
    <t>2018-003517</t>
  </si>
  <si>
    <t>성·인권전문상담사</t>
  </si>
  <si>
    <t>성.인권 전문상담사란 성에 대한 올바른 가치관을 심어주는 것부터 시작해서 남녀의 신체구조와 바른 성생활, 나아가 성범죄에 대한 지식과 예방법, 대처방안 등 성에대한 포괄적 교육활동을 하는 상담사로서 학교와 기업 등에서 성(性)에 대한 올바른 생물학적, 과학적 지식을 교육 진행함으로써 건전한 사회발전에 기여함</t>
  </si>
  <si>
    <t>2018-001970</t>
  </si>
  <si>
    <t>청소년들의 인터넷, 게임, 도박, 쇼핑, 음란물 및 스마트미디어 등 중독증상으로 인해 심리적, 정서적, 신체적으로 어려움을 겪고 있는 청소년과 가족들을 위해 심리상담을 통하여 다양한 증상에서 벗어나 건강한 사회구성원으로 적응하며 살아갈 수 있도록 상담할 수 있다.</t>
  </si>
  <si>
    <t>청소년들의 인터넷, 게임, 도박, 쇼핑, 음란물 및 스마트미디어 등 중독증상으로 인해 심리적, 정서적, 신체적으로 어려움을 겪고 있는 청소년과 가족들을 위해 전문적인 심리상담을 통하여 다양한 증상에서 벗어나 건강한 사회구성원으로 적응하며 살아갈 수 있도록 전문가로서 체계적으로 상담을 수행 할 수 있다.</t>
  </si>
  <si>
    <t>2018-000311</t>
  </si>
  <si>
    <t>스포츠진로상담사</t>
  </si>
  <si>
    <t>위 자격소지자는 체육분야에 흥미와 적성을 갖고 있는 일반 학생(초중고등학교 및 대학교) 및 일반인을 대상으로 맞춤형 스포츠진로상담을 시행할 수 있으며, 초중고등학교 및 대학교의 학생선수들 뿐만 아니라 운동중단 또는 은퇴선수들의 특성을 잘 이해하고, 이 특성을 기반으로 전문적인 스포츠진로상담을 시행할 수 있다.</t>
  </si>
  <si>
    <t>스포츠진로상담 전반에 대해 전문 지식과 실무역량을 갖추고, 아래와 같은 분야에 있어서 최고 수준의 전문 역량을 갖추어 진로상담 수행1)체육분야에 흥미와 적성을 갖고 있는 일반 학생 및 일반인 대상 맞춤형 스포츠진로상담2)학생선수들 뿐만 아니라 운동중단 또는 은퇴선수들의 특성을 잘 이해하고, 이 특성을 기반으로한 전문적인 스포츠진로상담</t>
  </si>
  <si>
    <t>스포츠진로상담에 관한 특화된 지식뿐만 아니라, 상담 및 교육역량을 갖추어 스포츠진로상담</t>
  </si>
  <si>
    <t>중앙대학교 산학협력단</t>
  </si>
  <si>
    <t>02-820-6629</t>
  </si>
  <si>
    <t>(06974) 서울특별시 동작구 흑석로 84 (흑석동)</t>
  </si>
  <si>
    <t>2017-005510</t>
  </si>
  <si>
    <t>심리상담지도 이론을 바탕으로 개인,단체의 심리적,문제적,부정적 부적응문제를 가진 내담자의 긍정적이고 정서적안정을 도모할 수 있도록 프로그램,심리진단평가를 활용하여  지도하는 업무를 수행함.</t>
  </si>
  <si>
    <t>심리상담지도 고급이론을 바탕으로 개인,단체의 심리적,문제적,부정적 부적응문제를 가진 내담자의 긍정적이고 정서적안정을 도모할 수 있도록 프로그램,심리진단평가를 활용하여  지도하는 업무를 수행함.</t>
  </si>
  <si>
    <t>심리상담지도 기초이론을 바탕으로 개인,단체의 심리적,문제적,부정적 부적응문제를 가진 내담자의 긍정적이고 정서적안정을 도모할 수 있도록 지도할 수 있는 기본업무를 수행함.</t>
  </si>
  <si>
    <t>사단법인 한국교육복지협회</t>
  </si>
  <si>
    <t>010-7685-4005</t>
  </si>
  <si>
    <t>(11650) 경기도 의정부시 둔야로 20,601호 (의정부동.중앙오피스텔)</t>
  </si>
  <si>
    <t>2018-001666</t>
  </si>
  <si>
    <t>사회복지시설, 상담센터등에 활동할수 있으며, 분노표출을 신체적 정신적으로 안정화를 유지할 수 있도록 상담하는 직무를 수행할 수 있습니다.</t>
  </si>
  <si>
    <t>사회복지시설, 상담센터, 학교 및 교육기관에서 활동할 있으며, 분노의 역기능적이고 부적응적인 관계를 효과적으로 개선할 수 있도록 상담하는 업무를 수행할 수 있습니다.</t>
  </si>
  <si>
    <t>2017-004209</t>
  </si>
  <si>
    <t>부모교육 및 상담의 이론과 기법을 익혀 부모교육 및 상담의 이론과 기법을 익혀 일반부모, 장애인부모 등을 대상으로 부모교육강의,유형별 부모교육 프로그램 계획,부모교육상담사 슈퍼비전,부모교육상담사 직무교육을 수행할 수 있다.</t>
  </si>
  <si>
    <t>부모교육 및 상담의 이론과 기법을 익혀 일반부모, 장애인부모 등을 대상으로 부모교육가능하며 유형별 부모교육 프로그램 계획,부모교육상담사 슈퍼비전,부모교육상담사 직무교육의 직무를 수행할 수 있다.</t>
  </si>
  <si>
    <t>부모교육 및 상담의 이론과 기법을 익혀 일반부모, 장애인부모 등을 대상으로 부모교육 가능하며, 유형별 부모교육 프로그램 계획이 가능하다.</t>
  </si>
  <si>
    <t>부모교육 및 상담의 이론과 기법을 익혀 일반부모, 장애인부모 등을 대상으로 부모교육이 가능하다.</t>
  </si>
  <si>
    <t>한국임상미술치료협회</t>
  </si>
  <si>
    <t>http://www.k-cata.com</t>
  </si>
  <si>
    <t>02-761-1967</t>
  </si>
  <si>
    <t>(07238) 서울특별시 영등포구 국회대로 800 (여의도동) 1107호 진미파라곤</t>
  </si>
  <si>
    <t>2018-001449</t>
  </si>
  <si>
    <t>관상상담전문가</t>
  </si>
  <si>
    <t>관상 관련 지식을 습득하고 관상 활용 능력을 가지고 있으며 의뢰인의 심리 및 여건을 고려할 뿐만 아니라 사회 전반적인 상황까지 고려하여 효율적인 미래 대안을 제시할 수 있는 전문가 수준의 능력을 갖추고 있으며, 관상상담 교육 및 지도하는 직무를 수행함.</t>
  </si>
  <si>
    <t>2018-004921</t>
  </si>
  <si>
    <t>도형심리상담사는 도형 그리기를 통하여 내담자의 내면에 내제되어 있는 심리상태를 파악하고 내담자가 가지고 있는 문제해결 및 자존감향상을 돕고 개인의 선천적 기질과 후천적기질을 파악하여 내담자의 삶에 도움을 주는 상담사로서의 능력과 자질을 갖추고 프로그램을 효과적으로 지도할 수 있는 전문가로서 직무를 수행함</t>
  </si>
  <si>
    <t>2017-005498</t>
  </si>
  <si>
    <t>그림분석판독상담전문가</t>
  </si>
  <si>
    <t>HTP, KSD, KFD, KFFD, LMT, WZT, PPAT, SCT, MMPI등 내담자의 그림과 진단지를 통해 피검자의 심리상태의 원인인자를 발견하고 심리적, 과학적으로 파악, 분석을 통해 부족한 부분을 보충하고 그에 따른 상담을 진행하며 대처방안을 제시 피검자의 잠재능력을 개발하여 성숙한 자아를 가진 유능한 인재를 만들기 위한 판독전문강사로서 활동</t>
  </si>
  <si>
    <t>HTP, KSD, KFD, KFFD, LMT, WZT, PPAT, SCT, MMPI등 내담자의 그림과 진단지를 통해 피검자의 심리상태의 원인인자를 발견하고 심리적, 과학적 분석을 통해 부족한 부분을 보충하고 그에 따른 상담을 진행하며 대처방안을 제시 피검자의 잠재능력을 개발하여 성숙한 자아를 가진 유능한 인재를 만들기 위한 판독전문강사로서 활동</t>
  </si>
  <si>
    <t>2018-003555</t>
  </si>
  <si>
    <t>학습상담지도사</t>
  </si>
  <si>
    <t>상담 검사를 통해 학생, 청소년들의 심리를 알고 학습이 제대로 이루어지지 않는 요인들을 파악하여,  학습상담 및 학습코칭을 통해 전략적학습이 원활하게 이루어질 수 있도록 지도하며, 학습상담진행, 학습코칭을 할 수 있는 효과적인 상담시스템을 만든다.</t>
  </si>
  <si>
    <t>상담 검사를 통해 학생, 청소년들의 심리를 알고 학습이 제대로 이루어지지 않는 요인들을 파악하여,  학습상담 및 학습코칭을 통해 학습이 원활하게 이루어질 수 있도록 지도하며, 학습상담진행, 학습코칭을 할 수 있는 효과적인 상담시스템을 만든다.</t>
  </si>
  <si>
    <t>주식회사 학관노</t>
  </si>
  <si>
    <t>http://www.hakwano.com</t>
  </si>
  <si>
    <t>02-6959-7219</t>
  </si>
  <si>
    <t>(08301) 서울특별시 구로구 가마산로25길 9-9 (구로동) 13층, 14층</t>
  </si>
  <si>
    <t>2018-003569</t>
  </si>
  <si>
    <t>심리적, 정신적, 신체적으로 상처 입은 사람들의 마음을 반려동물과의 교감을 통해서 생명 존중을 인식. 정서적 안정과 심리적인 안정을 찾을 수 있도록 전문적인 상담 직무를 수행 하며, 체계적인 교육을 통해 반려동물을 매개로 한 전문적 상담사의 직무를 수행한다.</t>
  </si>
  <si>
    <t>감정이 있고 따뜻한 체온이 있는 동물과의 상호작용을 통하여 정서적으로 마음의 병이 있는 사람을 동물과 교감 하므로, 정신적으로 안정감을 갖도록 하여 상담이 가능하도록 내담자의 상황을 원만하게 해주는 반려동물매개 심리상담사의 보조적 직무를 수행한다.</t>
  </si>
  <si>
    <t>2017-005509</t>
  </si>
  <si>
    <t>다양한 미술의 표현을 통하여 개인 및 가족구성원의 문제를 파악하고, 심리상담을 통해서 내담자의 심리상태를 진단하며, 파악된 심리상태를 바탕으로 상담 및 문제제기 및 원인제거를 통하여 미술심리서비스를 제공할 수 있는 직무</t>
  </si>
  <si>
    <t>주식회사 한국뇌심리센터</t>
  </si>
  <si>
    <t>02-1666-7508</t>
  </si>
  <si>
    <t>(01112) 서울특별시 강북구 덕릉로 64 (수유동) 406호</t>
  </si>
  <si>
    <t>2017-004471</t>
  </si>
  <si>
    <t>군폭력예방상담사</t>
  </si>
  <si>
    <t>군 조직문화를 이해하여 군을 대상으로 심리의 기본적인 지식과 상담 기법을 이해하고 군인에게 발생할 수 있는 문제 유형에 따라 원활한 상담을 진행하고 군폭력을 예방할 수 있는 프로그램을 기획 운영하는 역할을 수행한다.</t>
  </si>
  <si>
    <t>군상담 분야 전문가로 군조직문화를 이해하고, 군에서 발생할 수 있는 여러 문제 상황들에 대해 대처하고 문제가 발생되지 않도록 도움을 주는 역할을 수행한다.</t>
  </si>
  <si>
    <t>2018-001763</t>
  </si>
  <si>
    <t>심리적인 문제의 근본적인 원인을 파악하고 상담을 통하여 도움을 주고 내남자가 자신감을 높이고 즐겁고 행복한 삶, 자아실현등의 삶의 질 향상으로 나아갈 수 있도록 다양한 프로그램을 진행하고 운영하는 직무활동을 수행함</t>
  </si>
  <si>
    <t>고급수준의 심리학 지식, 전문적인 상담기술을 활용하여 내담자가건강하고 바른생활을 할 수 있도록 도와주며 가족갈등,인간관계, 감정조절 등 여러가지 요인의 심리적 스트레스의문제해결을 지원하는 전문 심리 상담자 직무를 수행한다.</t>
  </si>
  <si>
    <t>2018-005438</t>
  </si>
  <si>
    <t>미술을 매개로 심리적 어려움을 호소하는 내담자를 상담하고, 미술심리상담자를 교육하기위한 프로그램을 기획, 개발, 교수 하며 이와 관련된 행정업무를 수행</t>
  </si>
  <si>
    <t>미술을 매개로 심리적 어려움을 호소하는 내담자를 상담하고 미술심리상담자를 교육하기위한 프로그램을 기획, 개발, 교수 하며 이와 관련된 행정업무관련 직무를 수행한다.</t>
  </si>
  <si>
    <t>미술을 매개로 심리적 어려움을 호소하는 내담자를 상담하고 미술심리상담과 관련된 행정업무 직무를 수행한다.</t>
  </si>
  <si>
    <t>미술을 매개로 심리적 어려움을 호소하는 내담자를 상담하고 이와 관련된 행정업무 직무를 수행한다.</t>
  </si>
  <si>
    <t>마음챙김EFT심리상담연구소</t>
  </si>
  <si>
    <t>010-2673-5055</t>
  </si>
  <si>
    <t>(38187) 경상북도 경주시 산내면 문복로 590-7 전원일기 펜션 내</t>
  </si>
  <si>
    <t>2018-002728</t>
  </si>
  <si>
    <t>RT심리상담사</t>
  </si>
  <si>
    <t>개인, 가족, 및 집단의 정신건강과 행복증진을 위한 현실적응상담지도와 집중상담지도 및 심리진단프로그램을 접목하여 심층적 심리진단 및 평가업무를 수행하고 심리진단 결과를 기준으로 각 집단의 문제해결능력을 신장하는 업무를 수행함</t>
  </si>
  <si>
    <t>심리진단프로그램을 접목하여 심층적 심리진단 및 평가업무를 수행하고 심리진단 결과를 기준으로 각 집단의 문제해결능력을 신장하는 직무와 코칭이 가능한 전문가를 교육하여 양성하는 직무를 수행함</t>
  </si>
  <si>
    <t>개인, 가족, 및 집단의 정신건강과 행복증진을 위한 현실적응상담지도와 집중상담지도 및 학교상담지도와 기업상담지도 뿐만 아니라 2급, 3급의 보수지도와 자문을 수행하는 직무 역시 수행함</t>
  </si>
  <si>
    <t>지역사회의 학교상담과 기업상담을 집중적으로 수행하는 직무를 수행할 뿐만 아니라, 상담이론과 실제에 대한 연구와 3급 과정의 상담과 상담지도를 수행하는 직무 역시 수행함</t>
  </si>
  <si>
    <t>한국현실치료상담학회</t>
  </si>
  <si>
    <t>02-3668-2011</t>
  </si>
  <si>
    <t>(07286) 서울특별시 영등포구 경인로71길 70 605호(문래동5가)</t>
  </si>
  <si>
    <t>2018-002725</t>
  </si>
  <si>
    <t>단기대상관계한부모가족상담사</t>
  </si>
  <si>
    <t>복지상담사, 사회복지사, 종교인 등은 분리와 대상상실로 어려움을 겪는 한부모가족을 위한 심리정서적, 심리발달적 돌봄을 수행할 수 있다. 예를 들어 한부모가족상담소나 건강가정지원센터, 사회복지관, 공공 및 사설 복지시설에서 한부모가족 돌봄을 위한 상담직무를 수행할 수 있다.</t>
  </si>
  <si>
    <t>한부모가족 관련 복지기관 및 공공단체에서 분리와 대상상실 경험으로 심리·정서적·발달적 어려움을 겪는 한부모가족 내담자를 이해하고 도울 수 있는 상담사 역할을 수행한다.</t>
  </si>
  <si>
    <t>복지상담사, 사회복지사, 종교인 등은 분리와 대상상실로 어려움을 겪는 한부모가족을 위한 심리정서적, 심리발달적 돌봄을 수행할 수 있다. 한부모가족상담소나 건강가정지원센터, 사회복지관, 공공 및 사설 복지시설에서 한부모가족 돌봄을 위한 상담직무를 수행할 수 있다.</t>
  </si>
  <si>
    <t>사단법인 한국한부모가정사랑회 서울특별시지부</t>
  </si>
  <si>
    <t>http://서울특별시 강동구 강동대로51길 56-1(성내동, 오성하이빌)</t>
  </si>
  <si>
    <t>02-425-6911</t>
  </si>
  <si>
    <t>(05335) 서울특별시 강동구 진황도로 12 (천호동, 코오롱아파트) 코오롱상가 108호</t>
  </si>
  <si>
    <t>2018-001864</t>
  </si>
  <si>
    <t>노인심리상담의 이론을 기초로 하여 다양한 매체사용을 통한 노인의 미술심리상담방법을 학습할 수 있고 이를 통하여 대상자의 문제와 관련된 내용이외에도 개인의 능력,특성,장점,약점 등을 파악할 수 있는 미술심리상담 프로그램의 계획과 실제 사례연구방법 등을 통해 노인미술심리상담전문가로서의 역할을 수행한다.</t>
  </si>
  <si>
    <t>다양한 미술매체사용을 통한 노인미술심리상담 프로그램의 계획하고 실제 사례연구를 통한 노인미술심리전문상담사의 역할을 수행</t>
  </si>
  <si>
    <t>주식회사한국교육진흥원</t>
  </si>
  <si>
    <t>http://www.kskedu.co.kr</t>
  </si>
  <si>
    <t>062-526-0715</t>
  </si>
  <si>
    <t>(61471) 광주 동구 금남로5가 5-8번지</t>
  </si>
  <si>
    <t>2018-005497</t>
  </si>
  <si>
    <t>웃음상담지도사</t>
  </si>
  <si>
    <t>웃음상담지도사는 웃음상담에 관한 전문적인 소양을 갖추고, 웃음이 주는 다양한 효과를 일반인에게 전달하여 정신적, 육체적으로 건강함을 유지 할 수 있도록 상담을 수행하는 것을 직무내용으로 한다.</t>
  </si>
  <si>
    <t>국제 스포츠 지도자 아카데미</t>
  </si>
  <si>
    <t>010-3592-0288</t>
  </si>
  <si>
    <t>(15002) 경기도 시흥시 진말로 36-1 (장곡동) 상가동 201호(장곡동, 진말대우우성아파트)</t>
  </si>
  <si>
    <t>2018-004923</t>
  </si>
  <si>
    <t>노화로 인하여 신체적, 정서적으로 불안을 느끼는 노인과 그 가족들을 대상으로, 검리검사를 통해 심리적 어려움을 극복하고 안정된 생활을 할 수 있도록 도와주는 역할을 하고, 다양한 기관에서 노인심리에 대한 상담과 강의를 진행하고 노인심리상담사를 양성한다.</t>
  </si>
  <si>
    <t>노화로 인하여 신체적, 정서적으로 불안을 느끼는 노인과 그 가족들을 대상으로 한 상담을 통해 노인의 상황과 심리를 잘 이해하고, 심리검사 방법을 활용하여 심리적 어려움을 극복하고 안정된 생활을 할 수 있도록 도와주는 역할을 하고, 노임심리상담프로그램을 만들어 다양한 기관에서 노인심리에 대한 상담과 강의를 진행하고 노인심리상담사를 양성한다.</t>
  </si>
  <si>
    <t>노화로 인하여 신체적, 정서적으로 불안을 느끼는 노인과 그 가족들을 대상으로 한 상담을 통해 노인의 상황과 심리를 잘 이해하고 심리검사 방법을 활용하여 심리적 어려움을 극복하고 안정된 생활을 할 수 있도록 도와주는 역할을 하고, 다양한 기관에서 노인심리에 대한 상담과 강의를 진행한다</t>
  </si>
  <si>
    <t>2017-004528</t>
  </si>
  <si>
    <t>학교생활, 사회생활, 문화생활에 잘 적응할 수 있도록 변화시키고 자신의 학업이나 진로적성검사를 통한 잠재력개발 및 진로상담교육, 학습코치, 특기적성 교육 등 심리적 문제를 해결하는데 도움을 주어 다양한 문화가 공존하는 더불어 사는 사회로 성장하는 사회문화 형성에 이바지하는 전문적인 진로 활동을 수행</t>
  </si>
  <si>
    <t>2017-005565</t>
  </si>
  <si>
    <t>분노에 의해 수반되는 불안과 우울감으로 정신적인 문제 뿐만 아니라 신체적인 문제를 겪는 사람을 대상으로 자신 혹은 타인에게 표출하는 분노, 부정적인 감정을 개선시켜 사회성 회복과 자신의 상태를 인지시키고 부정적인 감정과 사고방식을 상담을 통해 분노 조절을 증진시키는데 도움을 주는 역할을 한다.</t>
  </si>
  <si>
    <t>분노조절상담기법과 심리검사 기법들을 활용하여, 분노조절에 효과적인 프로그램을 구성한다. 필요에 따라 상담프로그램은 개인 혹은 그룹상담으로 진행.</t>
  </si>
  <si>
    <t>2018-002622</t>
  </si>
  <si>
    <t>아로마피부미용상담사</t>
  </si>
  <si>
    <t>아로마피부미용상담사로서 개인별 피부타입별로 판독하여 적절한 아로마오일과 블랜딩방법을 상담,교육지도를 할 수 있는 업무를 수행함</t>
  </si>
  <si>
    <t>아로마피부미용상담사로서 개인별 피부타입별로 판독하여 적절한 아로마오일과 블랜딩방법을 상담,교육지도 및 프로그램개발과 운영을 할 수 있는 업무를 수행함</t>
  </si>
  <si>
    <t>아로마피부미용상담사로서 개인별 피부타입별로 판독하여 적절한 아로마오일과 블랜딩방법을 생활속에서 건강한 피부케어를 할 수 있도록 돕는 기본업무를 수행함</t>
  </si>
  <si>
    <t>2018-003327</t>
  </si>
  <si>
    <t>천연스킨케어상담사</t>
  </si>
  <si>
    <t>피부미용에 대한 기본안내와 고객응대 및 관리업무를 수행하고 관련기관에서 지도자 양성과정의 교육지도</t>
  </si>
  <si>
    <t>한국자격증진흥협회</t>
  </si>
  <si>
    <t>010-3353-2289</t>
  </si>
  <si>
    <t>(13525) 경기도 성남시 분당구 동판교로 155 (삼평동, 봇들마을) 제702동 제1층 101호</t>
  </si>
  <si>
    <t>2018-002001</t>
  </si>
  <si>
    <t>다양한 가족치료이론과 상담기법을 활용하여 부부 및 가족구성원들의 심리,분석,평가, 심리상담을 수행하여 가족의 긍정적 기능을 발휘할 수 있도록 도와줄 수 있는 가족심리상담사로서의 직무를 수행한다.</t>
  </si>
  <si>
    <t>개인 혹은 가족의 자아실현, 적응강화에 대한 조력 및 지도, 심리적 부적응 및 장애를 겪는 개인 혹은 가족에 대한 진단,평가,심리상담을 통한 지도 직무를 수행한다.</t>
  </si>
  <si>
    <t>2018-001963</t>
  </si>
  <si>
    <t>간단한 도형 그리기를 접목하여 내담자의 기질적인 심리상태를 파악하여 내담자가 가지고 있는 문제의 근본적인 원인을 찾아 상담 치유 및 내담자의 삶에 도움을 주는 전문가이다.</t>
  </si>
  <si>
    <t>사단법인 한국생활건강복지협회</t>
  </si>
  <si>
    <t>http://www.ear153.net</t>
  </si>
  <si>
    <t>02-2115-6621</t>
  </si>
  <si>
    <t>(05018) 서울특별시 광진구 아차산로 229(화양동, 한림타워) 401호</t>
  </si>
  <si>
    <t>2017-005505</t>
  </si>
  <si>
    <t>참부모역할심리상담사</t>
  </si>
  <si>
    <t>부모 스스로 자신 내면을 성찰하고, 육성하여 아이들의 기질과 성향을 분석·파악하여 자녀의 능력향상과 참된 인격체로 사회에 공헌하고 이바지하기 위해 부모의 덕목을 키우는 심리상담사로서의 역할을 수행한다.</t>
  </si>
  <si>
    <t>2018-000287</t>
  </si>
  <si>
    <t>컬러심리상담사</t>
  </si>
  <si>
    <t>컬러심리진단을 통해서 내담자의 감정을 회복할 수 있도록 상담하고 스스로의 강점을 알고 셀프힐링할 수 있는 방법을 카운셀링한다. 스트레스나 상처를 회복하고 긍정적인 사고를 가질 수 있는 방법을 제시한다.</t>
  </si>
  <si>
    <t>컬러진단을 통해서 내담자의 심리를 진단하고 치유방법에 대해 상담한다.</t>
  </si>
  <si>
    <t>컬러심리진단을 통해 내담자의 심리상태를 진단하고 분석한다. 내담자의 강약점을 이해시키고 긍정적인 방향으로 힐링할 수 있도록 제안한다. 내담자의 상처나 트라우마를 치유할 수 있도록 상담한다.</t>
  </si>
  <si>
    <t>컬러심리진단을 통해 내담자의 심리, 신체 상태를 진단한다. 내담자의 성향을 분석하고 강점을 상기시키도록 상담한다. 스트레스,상처,트라우마를 치유하고 성장을 위한 컬러코칭을 한다.</t>
  </si>
  <si>
    <t>한국컬러테라피협회</t>
  </si>
  <si>
    <t>http://www.colourmirrors.kr</t>
  </si>
  <si>
    <t>070-7755-4222</t>
  </si>
  <si>
    <t>(06295) 서울특별시 강남구 언주로 118 (도곡동, 우성캐릭터199) 2608호</t>
  </si>
  <si>
    <t>2018-003549</t>
  </si>
  <si>
    <t>학교폭력 예방과 대책에 필요한 전문적인 지식을 갖추어 교육 현장에서 학교폭력에 관한 교육과 상담을 전문적으로 실시함.</t>
  </si>
  <si>
    <t>2018-001894</t>
  </si>
  <si>
    <t>융합심리상담사산업을 선도할 수 있는 유능한 융합심리상담사를 양성하여 사회의 급격한 발전에 따른 수많은 대인관계 스트레스, 학업 등에서 발생하는 각종 심리적 문제의 치유를 목적으로 한다.</t>
  </si>
  <si>
    <t>내담자의 사회성 향상, 정서치유 등 기본적인 수준의 심리상담 업무 진행</t>
  </si>
  <si>
    <t>2급 융합심리상담사의 교육 및 육성을 지원하고 내담자의 사회성 향상, 정서치유 등 정교한 수준의 심리상담 업무 진행</t>
  </si>
  <si>
    <t>1급, 2급 융합심리상담자 교육지도 및 내담자와의 고차원적인 융합심리상담 업무 진행</t>
  </si>
  <si>
    <t>한국융합심리연구회</t>
  </si>
  <si>
    <t>010-8139-0089</t>
  </si>
  <si>
    <t>(04055) 서울특별시 마포구 어울마당로 118 (서교동) 6층 전체</t>
  </si>
  <si>
    <t>2018-001571</t>
  </si>
  <si>
    <t>결혼과가족 전문 교육프로그램 운용능력과 실무능력을 갖추어 관련 교육과정의 교수를 용이하게 하고 교수효과를 높이기 위하여 필요로 하는 교육프로그램을 기획하고 개발하여 강의에 직접 적용하는 지도실무 업무 및 해당분야의 교육기획 업무</t>
  </si>
  <si>
    <t>전문가 수준의 관련 교육프로그램 운용능력과 실무능력을 갖추어, 성인을 대상으로 하는 평생교육훈련시설 등에서 결혼과가족 전문가 양성과정의 교수를 용이하게 하고 교수효과를 높이기 위하여 필요로 하는 교육프로그램을 기획하고 개발하여 강의에 직접 적용하는 지도실무 업무 및 해당분야의 교육기획 및 콘텐츠개발 업무</t>
  </si>
  <si>
    <t>준전문가 수준의 관련 교육프로그램 운용능력과 실무능력을 갖추어, 아동청소년을 대상으로 하는 평생교육훈련시설 등에서 결혼과가족 전문가 양성과정의 교수를 용이하게 하고 교수효과를 높이기 위하여 필요로 하는 교육프로그램을 기획하고 개발하여 강의에 직접 적용하는 지도실무 업무 및 해당분야의 교육기획 업무</t>
  </si>
  <si>
    <t>2018-005314</t>
  </si>
  <si>
    <t>아동원예교육심리상담사</t>
  </si>
  <si>
    <t>아이들을 대상으로 다양한 생화와 식물을 활용한 원예 활동을 통하여 원예의 기본 지식 및 관리 요령에 대한 교육을 수행하면서 정서적으로 안정을 찾을 수 있도록 도와주고 행복하고 긍정적인 사고를 가질 수 있도록 도와주는 상담 업무를 수행한다.</t>
  </si>
  <si>
    <t>아이들을 대상으로 다양한 생화와 식물을 활용한 원예 활동을 통하여 원예의 기본 지식 및 관리 요령에 대한 교육을 수행하면서 정서적으로 안정을 찾을 수 있도록 도와주고 행복하고 긍정적인 사고를 가질 수 있도록 도와주는 상담 업무를 수행하며 아동원예교육심리상담사 양성 업무를 수행한다.</t>
  </si>
  <si>
    <t>힐링원예치료센터</t>
  </si>
  <si>
    <t>010-8760-3311</t>
  </si>
  <si>
    <t>(16916) 경기도 용인시 기흥구 언남로29번길 18 (언남동, 뉴현대맨션) 에이치동 202호</t>
  </si>
  <si>
    <t>2018-001962</t>
  </si>
  <si>
    <t>건강운동상담사</t>
  </si>
  <si>
    <t>누구나 쉽게 배울 수 있는 건강운동프로그램과 운동지도 등을 통하여 국민건강의 유지와 증진을 목적으로 남녀노소 개인별 특징 및 신체적인 유형에 맞는 효율적인 건강운동 방법에 대한 상담 업무를 수행함.</t>
  </si>
  <si>
    <t>누구나 쉽게 배울 수 있는 건강운동프로그램과 운동지도 등을 통하여 국민건강의 유지와 증진을 목적으로 남녀노소 개인별 특징 및 신체적인 유형에 맞는 효율적인 건강운동 방법에 대한 전문적 상담 업무를 수행함.</t>
  </si>
  <si>
    <t>누구나 쉽게 배울 수 있는 건강운동프로그램과 운동지도 등을 통하여 국민건강의 유지와 증진을 목적으로 남녀노소 개인별 특징 및 신체적인 유형에 맞는 효율적인 건강운동 방법에 대한 준전문 상담 업무를 수행함.</t>
  </si>
  <si>
    <t>누구나 쉽게 배울 수 있는 건강운동프로그램과 운동지도 등을 통하여 국민건강의 유지와 증진을 목적으로 남녀노소 개인별 특징 및 신체적인 유형에 맞는 효율적인 건강운동 방법에 대한 일반상담 업무를 수행함</t>
  </si>
  <si>
    <t>사단법인 한국정체활법협회</t>
  </si>
  <si>
    <t>02-2261-2030</t>
  </si>
  <si>
    <t>(04550) 서울특별시 중구 충무로 55 (을지로3가) 3층</t>
  </si>
  <si>
    <t>2017-005551</t>
  </si>
  <si>
    <t>심리적인 문제의 근본적인 원인을 파악하고 상담을 통하여 도움을 주고 내담자가 자신감을 높이고 즐겁고 행복한 삶,자아실현등의 삶의 질 향상으로 나아갈수 있도록 다양한 프로그램을 진행하고 운영하는 직무활동을 수행함</t>
  </si>
  <si>
    <t>여러가지 갈등과 심리적인 문제들로 힘들어하는 내담자에게 원활한 상담을 해줌으로써 일상생활을 원만하게 지낼수 있도록 도움을 주는 직무를 수행한다.</t>
  </si>
  <si>
    <t>심리학 지식,전문적인 상담 기술을 활용하여 내담자가 건강하고 바른생활을 할수 있도록 도와주며 가족갈등,인간관계,감정조절등 여러가지 요인의 심리적 스트레스의 문제해결을 지원하는 전문 심리 상담자 직무를 수행한다.</t>
  </si>
  <si>
    <t>사단법인한국청소년진흥원</t>
  </si>
  <si>
    <t>02-393-5111</t>
  </si>
  <si>
    <t>(03736) 서울특별시 서대문구 충정로 77 (충정로2가) 5층</t>
  </si>
  <si>
    <t>2018-002724</t>
  </si>
  <si>
    <t>전체적인 목표는 안전하고 촉진적인 환경에서 미술재료를 사용함으로써 내담자로 하여금 개인적인 수준에서 변화하고 성장하도록 돕도록하여,사회복지센터 등에서 모든연령대를 대상으로 하여 내담자및 가족 구성원들의 심리안정및 예방을 한다.</t>
  </si>
  <si>
    <t>전체적인 목표는 안전하고 촉진적인 환경에서 미술재료를 사용함으로써 내담자로 하여금 개인적인 수준에서 변화하고 성장하도록 최고급 프로그램을 개발하여,사회복지센터,심리센터,아동복지시설,노인센터등 모든연령대를 대상으로 하여 내담자및 가족 구성원들의 심리안정및 예방을 하는 직무를 수행한다.</t>
  </si>
  <si>
    <t>전체적인 목표는 안전하고 촉진적인 환경에서 미술재료를 사용함으로써 내담자로 하여금 개인적인 수준에서 변화하고 성장하도록 돕도록하여,고급전문가 로써 사회복지센터 등에서 모든연령대를 대상으로 하여 내담자및 가족 구성원들의 심리안정및 예방을 한다.</t>
  </si>
  <si>
    <t>2018-003624</t>
  </si>
  <si>
    <t>불교심리상담사</t>
  </si>
  <si>
    <t>불교심리상담사는 불교상담의 전문교육과 수련을 통하여 내담자의 심리치유와 성장을 돕고, 불교상담에 관한 지도 및 교육, 그리고 이를 연구하는 등의 직무를 수행한다.</t>
  </si>
  <si>
    <t>불교상담에 관한 전반적인 지도 및 교육과 불교상담 프로그램 개발 및 불교상담에 관한 연구를 수행하며, 불교상담과 관련된 제반업무와 불교심리상담사 2급의 수련내용 평가 및 자격추천의 직무를 수행한다.</t>
  </si>
  <si>
    <t>불교상담의 이론과 실천에 관한 이해를 토대로 불교상담에 관한 연구 및 불교상담에 관한 제반업무를 수행한다.</t>
  </si>
  <si>
    <t>2018-001947</t>
  </si>
  <si>
    <t>음악을 활용하여 심리검사 실시와 평가, 내담자의 문제 사정과 상담 수행</t>
  </si>
  <si>
    <t>음악심리상담사를 지도감독 할 수 있는 능력을 가진 최고급 수준의 전문가로서 전문가의 역할과 함께 음악심리상담 관련 강의, 상담사 지도교육 및 훈련, 임상감독, 연구 심사 및 사례 슈퍼비전 수행</t>
  </si>
  <si>
    <t>음악심리상담사 1급 이하를 지도감독 할 수 있는 능력을 가진 고급수준의 전문가로서 음악심리상담 관련 강의, 음악매체를 활용한 심리검사 실시, 분석, 평가 및 상담프로그램 등을 수행</t>
  </si>
  <si>
    <t>음악심리상담 실무 능력을 가진 상급수준의 상담사로 음악매체를 활용한 심리상담 프로그램을 기획하고 시행할 수 있는 상담 실무 수행</t>
  </si>
  <si>
    <t>2018-005252</t>
  </si>
  <si>
    <t>학교폭력상담사</t>
  </si>
  <si>
    <t>본 자격은 청소년폭력 예방과 상담을 위한 청소년들의 언어 폭력, 소통장애, 학교폭력의 원인인 내적문제 등에 관한 상담과 폭력상담전문가로서 청소년들의 현장에서 집단상 담과 학부모상담 및 비폭력 대화를 지도하고 예방 및 상담 하는 직무를 수행한다.</t>
  </si>
  <si>
    <t>청소년들의 언어폭력, 소통장애, 학교폭력, 내적문제 등에 관한 상담과 예방차원의 폭력예방상담사로서 청소년상담실, 폭력상담센터, 학원 등에서 폭력예방교육 프로그램개발, 집단상담과 위기개입 지도를 할 수 있는 최상위 직무를 수행할 수 있다.</t>
  </si>
  <si>
    <t>청소년폭력의 이해와 상 담 및 기본적인 심리검사, 내 적문제 진단을 통해 개인의 행동 상 나타나는 소통장애, 문제에 대한 상담을 통하여 청소년 상담실, 폭력상담센터 등에서  예방 및 상담업무를 수행 할 수 있는 직무를 수행할 수 있 다.</t>
  </si>
  <si>
    <t>주식회사 한국상담교육개발원</t>
  </si>
  <si>
    <t>02-465-0617</t>
  </si>
  <si>
    <t>(04790) 서울특별시 성동구 성수일로 77 (성수동1가) 4층414호</t>
  </si>
  <si>
    <t>2018-001671</t>
  </si>
  <si>
    <t>분노조절상담에 관한 전문적인 지식을 터득하고 종합적인 교육 과정을 수행할 수 있는 자로써 다양한 경험 사례를 통해 감정을 조절할 수 있는 스킬, 태도,사고방식등을 구체적으로 학습하고 내담자에 상담.</t>
  </si>
  <si>
    <t>2018-004922</t>
  </si>
  <si>
    <t>다양한 원인으로 일상생활에 적응하지 못하거나 어려움을 느끼는 사람들에 대한 심리상담, 심리검사 등을 통하여 문제 원인을 파악하고, 문제를 해결하여 건강한 삶과 자아를 찾을 있도록 도와주는 역할을 하고, 다양한 기관에서 심리상담과 수업를 진행하고 심리상담사를 양성한다.</t>
  </si>
  <si>
    <t>심리상담, 심리검사를 통하여 일상생활에 적응하지 못하거나 어려움을 느끼는 사람들에 대하여 건강한 삶과 자아를 찾아 문제를 해결하는데 도움을 주며, 심리상담 및 수업, 심리상담 프로그램을 만들어 심리상담사 양성한다.</t>
  </si>
  <si>
    <t>일상생활에 적응하지 못하는 사람들에 대한 기본적인 심리상담, 심리검사를 통하여 근본적 문제점의 해결에 도움을 주며, 건강한 삶과 자아를 찾아 안정을 찾아 줄 수 있도록 도와주는 역할을 하고, 다양한 기관에서 심리상담을 진행한다</t>
  </si>
  <si>
    <t>2018-001924</t>
  </si>
  <si>
    <t>PTSD수중상담심리사</t>
  </si>
  <si>
    <t>트라우마 및 자살에 대한 심리상담을 전문적으로 하는 수중심리상담전문가, 자살 및 트라우마에 대한 진단 및 수중치유상담, 수중재활, 자살 및 트라우마에 대한 연구 및 학술활동의 직무수행 전문가</t>
  </si>
  <si>
    <t>라우마 및 자살에 대한 심리상담을 전문으로 하는 수중심리상담전문가트라우마 및 자살에 대한 진단 및 수중치유상담, 수중재활트라우마 및 자살에 대한 연구 및 학술활동트라우마 및 자살 수중상담프로그램 개발 및 수중교육트라우마 및 자살 수중심리상담센터 운영 및 사무관리</t>
  </si>
  <si>
    <t>대한전문응급처치협회</t>
  </si>
  <si>
    <t>http://www.sicpr.org</t>
  </si>
  <si>
    <t>02-928-2258</t>
  </si>
  <si>
    <t>(01372) 서울특별시 도봉구 우이천로 470 (쌍문동) 제1호 911실</t>
  </si>
  <si>
    <t>2017-006205</t>
  </si>
  <si>
    <t>연극상담심리사</t>
  </si>
  <si>
    <t>학교, 기관 및 개인의 정서적, 심리적 어려움을 돕고 개선하는 상담 과정에서 일반적인 심리상담의 활용능력을 가지고 있으며, 동시에 연극 매체를 활용한 심리적 지원과 상담 활동 및 교육, 일반 사무를 수행하며 프로그램을 개발하는 직무를 감당한다.</t>
  </si>
  <si>
    <t>학교와 기관 및 개인의 정서적, 심리적 어려움을 개선하고 회복하도록 도우며 자아 발견과 자아성숙을 원하는 내담자에게 연극 매체를 활용한 심리적 지원과 상담 활동 및 일반 사무를 수행</t>
  </si>
  <si>
    <t>학교와 기관 및 개인의 정서적, 심리적 어려움을 개선하고 회복하도록 도우며 자아 발견과 자아성숙을 원하는 내담자에게 연극 매체를 활용한 심리적 지원과 상담 활동 및 교육 그리고 일반 사무를 수행</t>
  </si>
  <si>
    <t>학교와 기관 및 개인의 정서적, 심리적 어려움을 개선하고 회복하도록 도우며 자아 발견과 자아성숙을 원하는 내담자에게 연극 매체를 활용한 심리적 지원과 상담 활동 및 교육, 프로그램 개발 그리고 일반 사무를 수행</t>
  </si>
  <si>
    <t>한국통합예술심리상담협회</t>
  </si>
  <si>
    <t>http://www.예사랑상담센터.kr</t>
  </si>
  <si>
    <t>02-6402-0196</t>
  </si>
  <si>
    <t>(05668) 서울특별시 송파구 백제고분로42길 26-1(송파동) 2층 예사랑</t>
  </si>
  <si>
    <t>2018-005652</t>
  </si>
  <si>
    <t>결혼상담사</t>
  </si>
  <si>
    <t>인간관계에 대한 에티켓 및 매너관련 조언, 만남 상대에 대한 정확한 정보제공 전달, 인간관계 카운셀링 자문, 만남에 대한 실리적 경제적 정보 제공, 이성상대에 대한 정보제공 및 만남과 관련한 편안한 상담사 역할, 당사자에게 개인적인 도우미 역할을 주 업무로 한다.</t>
  </si>
  <si>
    <t>방배결혼정보</t>
  </si>
  <si>
    <t>02-582-6000</t>
  </si>
  <si>
    <t>(06704) 서울특별시 서초구 방배로 76 (방배동) 200호</t>
  </si>
  <si>
    <t>2018-001285</t>
  </si>
  <si>
    <t>학교내 폭력,납치,유괴,협박,감금, 불법출입자 통제 등  각종 범죄를 사전 예방하고 순찰 및 지도를 통해 교내 사고를 예방하며 응급환자 또는 각종사고 발생시 응급처치, 외부출입자 및 차량출입 관리, 위험물의 학교내 반입을 통제하며, 또한 전문적 상담사로서의 직무를 수행한다.</t>
  </si>
  <si>
    <t>학교내 폭력, 납치, 유괴, 협박, 감금, 불법출입자 통제 등  각종 범죄를 사전 예방하고 순찰 및 지도를 통해 교내 사고를 예방하며, 응급환자 또는 각종사고 발생시 응급처치, 외부출입자 및 차량출입 관리, 위험물의 학교내 반입을 통제하며, 또한 전문적 상담사로서의 직무를 수행 한다.</t>
  </si>
  <si>
    <t>사단법인사랑나눔</t>
  </si>
  <si>
    <t>http://www.lovegiving.or.kr/</t>
  </si>
  <si>
    <t>043-852-9191</t>
  </si>
  <si>
    <t>(27338) 충북 충주시 금릉동 106-5</t>
  </si>
  <si>
    <t>2018-002538</t>
  </si>
  <si>
    <t>교육기관에서 여성, 가족, 아동, 청소년, 성인대상으로, 상담전문가로서 프로그램 기획, 개발 운영을 하며, 기업, 관공서, 센터에서 상담활동을 상담프로그램을 기획하고 운영하는 직무를 수행할 수 있다.</t>
  </si>
  <si>
    <t>심리 상담에 관련된 교육 및 상담 외에도 심리 상담프로그램 기획과 개발 및 홍보 직무를 수행할 수 있다.</t>
  </si>
  <si>
    <t>심리 상담에 관련된 교육 및 상담이 주요 직무 수행을 할 수 있다.</t>
  </si>
  <si>
    <t>교육기관에서 여성, 가족, 아동, 청소년, 성인대상으로, 상담가로서 프로그램 기획, 개발 운영을 하며, 기업, 관공서, 센터에서 상담활동을 상담프로그램을 기획하고 운영하는 심리상담사 1급, 2급을 양성 및 지도하는 직무를 수행할 수 있다.</t>
  </si>
  <si>
    <t>2017-004206</t>
  </si>
  <si>
    <t>코딩놀이심리상담사</t>
  </si>
  <si>
    <t>아동청소년의 일상생활 부적응에서 오는 인지, 문제행동을 긍정적 상호작용과 코딩을 활용한 심리상담을 통하여 안전하고 건강한 사고로 성장해 나가도록 돕고 단계별 건강한 발달 할 수 있도록 전문적인 직무를 수행한다.</t>
  </si>
  <si>
    <t>아동청소년의 현재의 심리상태를 컴퓨터 없이 미니로봇을 활용한 언플러그드 코딩을 활용하여 심리상태를 표현하고 해결하는 매체로 활용하여 심리적갈등을 해결하고 코딩놀이활동을 활용하여 문제행동수정을 돕고 코딩심리상담사를 양성하고 다양한 프로그램연구와 임상슈퍼비젼이 가능한 전문가적 직무를 수행한다.</t>
  </si>
  <si>
    <t>아동청소년의 현재의 심리상태를 컴퓨터 없이 미니로봇을 활용한 언플러그드 코딩을 활용하여 심리상태를 표현하고 해결하는 매체로 활용하여 심리적갈등을 해결하고 코딩놀이활동을 활용하여 문제행동수정을 돕고 다양한 프로그램을 연구하고 준전문가적 직무를 수행한다.</t>
  </si>
  <si>
    <t>아동청소년의 현재의 심리상태를 컴퓨터 없이 미니로봇을 활용한 언플러그드 코딩을 활용하여 심리상태를 표현하고 해결하는 매체로 활용하여 심리적갈등을 해결하고 코딩놀이활동을 활용하여 문제행동수정을 해결하는 직무를 수행한다.</t>
  </si>
  <si>
    <t>2018-001955</t>
  </si>
  <si>
    <t>동작을 활용하여 심리검사 실시와 평가, 내담자의 문제 사정과 상담 수행</t>
  </si>
  <si>
    <t>동작심리상담사를 지도감독 할 수 있는 능력을 가진 최고급 수준의 전문가로서 전문가의 역할과 함께 동작심리상담 관련 강의, 상담사 지도교육 및 훈련, 임상감독, 연구 심사 및 사례 슈퍼비전 수행</t>
  </si>
  <si>
    <t>동작심리상담사 1급 이하를 지도감독 할 수 있는 능력을 가진 고급수준의 전문가로서 동작심리상담 관련 강의, 동작매체를 활용한 심리검사 실시, 분석, 평가 및 상담프로그램 등을 수행</t>
  </si>
  <si>
    <t>동작심리상담 실무 능력을 가진 상급수준의 상담사로 동작매체를 활용한 심리상담 프로그램을 기획하고 시행할 수 있는 상담 실무 수행</t>
  </si>
  <si>
    <t>2017-004340</t>
  </si>
  <si>
    <t>퍼스널컬러상담사</t>
  </si>
  <si>
    <t>퍼스널컬러상담사란 색채이론, 퍼스널컬러 진단실습, 고객커뮤니계이션 상담기법 등의 교육을 이수하고 소정의 자격시험을 통과하여 자격을 받은 사람으로서 맞춤형 컬러디자인과 컬러이미지 상담을 실행할 수 있는 전문가이며 색체와 디자인, 색채와 배색 등 컬러를 활용하여 컬러가 접목된 상품의 기획과 검토, 고객의 퍼스널컬러 스타일을 상담하는 전문가</t>
  </si>
  <si>
    <t>퍼스널컬러상담사 인증강사로서 색채이론, 퍼스널컬러 진단십습, 고객커뮤니케이션 상담기법에 관한 교재개발과 강의 프로그램을 연구하며 퍼스널컬러상담사(1급)을 교육하고 양성한다.</t>
  </si>
  <si>
    <t>퍼스널컬러 진단프로그램을 이용하여 개개인의 맞춤형 컬러디자인과 심리감성적 요소가 중시되는 헤어염색, 피부메이크업, 네일아트, 액세서리, 패션 등의 현장에서 고객의 컬러스타일을 상담하고 교육한다.</t>
  </si>
  <si>
    <t>2018-002584</t>
  </si>
  <si>
    <t>무용동작심리상담전문가</t>
  </si>
  <si>
    <t>대한무용동작심리치료에 전문지식을 가지고 정서 및 심리적 지원이 필요한 개인 및 집단을 대상으로 무용동작상담 이론 및 실습에 기반하여 심리상담의 목표와 계획을 교육하고, 움직임의 관찰과 분석을 통해 진단할 수 있으며, 상담과정에서 필요한 무용동작심리상담의 기법을 전문적으로 활용하여 무용동작심리상담가에게 수퍼비전을 실시</t>
  </si>
  <si>
    <t>대한무용동작심리치료학회</t>
  </si>
  <si>
    <t>http://www.ksdmp.org</t>
  </si>
  <si>
    <t>02-579-9763</t>
  </si>
  <si>
    <t>(12904) 경기도 하남시 미사강변한강로 110 (선동, 미사강변도시9단지) 901동 2603호</t>
  </si>
  <si>
    <t>2017-005552</t>
  </si>
  <si>
    <t>음악이라는 청각적 도구를 사용하여 내담자의 행동, 학습능력, 정서적발당, 사회성 등 다양한 분야의 부적절한 심리부분들을 점진적으로 교정하여 보다 나은 삶을 영위할 수 있도록 하는 업무를 심리상담소, 아동보호소, 종교기관, 어린이집, NGO단체, 자원봉사센터 등에서 수행한다.</t>
  </si>
  <si>
    <t>음악이라는 청각적 도구를 사용하여 내담자의 행동, 학습능력, 정서적발당, 사회성 등 다양한 분야의 부적절한 심리부분들을 점진적으로 교정하여 보다 나은 삶을 영위할 수 있도록 하는 업무를 심리상담소, 아동보호소, 종교기관, 어린이집, NGO단체, 자원봉사센터 등에서 수행함은 물론, 후진양성 및 강사로써의 역할을 수행한다.</t>
  </si>
  <si>
    <t>2018-001682</t>
  </si>
  <si>
    <t>기본적인 심리상담 이론과 심리검사를 이해하고 내담자를 대상으로 개인, 가족, 집단 상담을 실시할 수 있으며 상담 및 사례 분석이 가능한 직무를 수행한다.</t>
  </si>
  <si>
    <t>전문적인 심리상담이론과 심리검사를 이해하고 내담자를 대상으로 개인, 가족, 집단 상담을 실시할 수 있으며 상담 기록 및 사례분석이 가능한 직무를 수행한다.</t>
  </si>
  <si>
    <t>심리상담이론과 심리검사를 이해하고 내담자를 대상으로 개인, 가족, 집단 상담을 실시할 수 있으며 상담 기록 및 사례분석이 가능한 직무를 수행한다.</t>
  </si>
  <si>
    <t>2017-004211</t>
  </si>
  <si>
    <t>미술심리지도사는 심리적 어려움을 경험하고 있는 사람들을 대상으로 미술심리지도 프로그램을 통해 감정을 표현하고 자신을 이해하고 나아가 자기성장을 이룰 수 있도록 도움을 주는 직무를 수행한다.</t>
  </si>
  <si>
    <t>미술심리지도사 1급은 심리적 어려움을 경험하고 있는 사람들을 대상으로 미술심리지도 프로그램을 통해 감정을 표현하고 자신을 이해하고 나아가 자기성장을 이룰 수 있도록 도움을 주는 직무를 수행한다.</t>
  </si>
  <si>
    <t>미술심리지도사 2급은 기초적 지식을 갖추고 미술심리프로그램 운용하며 미술심리지도 프로그램을 통해 감정을 표현하고 자신을 이해하고 나아가 자기성장을 이룰 수 있도록 도움을 주는 직무를 수행한다.</t>
  </si>
  <si>
    <t>2017-004786</t>
  </si>
  <si>
    <t>반려동물산업기술자(동물아로마상담)</t>
  </si>
  <si>
    <t>아로마향 사용을 통해 반려동물에게 자연의 감각을 일깨워 주고 스스로 자기 몸의 방어적 기능을 되살리고 생활환경의 유기물로 인한 감염을 막아 주도록 관리하여 동물의 몸과 마음을 항상 건강하게 하여 각종 질병예방 효과 및 질병이나 생활의 어려움 속에서 주인과의 관계적 불편함을 해소할 수 있도록 원조하는 직무의 전문가</t>
  </si>
  <si>
    <t>(주)한국반려동물관리협회</t>
  </si>
  <si>
    <t>http://www.dwse.or.kr</t>
  </si>
  <si>
    <t>02-455-7789</t>
  </si>
  <si>
    <t>(04915) 서울 광진구 중곡동 162-1 성학빌딜3층</t>
  </si>
  <si>
    <t>2017-005566</t>
  </si>
  <si>
    <t>음악을 듣고 인지하는 청각적 감정 변화과정을 활용한 심리 상담이며 심리적 정서적 장애를 겪고 있는 사람들에게 음악을 통해 심리적으로 불안함, 갈등을 완화시키고 조절하며 사회생활에서 생기는 부적응과 심리적인 문제를 이해하고 파악하며 문제에 대한 개선방안 제시하고 지속적인 상담을 통하여 해결하는 역할이다.</t>
  </si>
  <si>
    <t>심리적 정서적 장애를 겪고 있는 사람들에게 음악을 통한 심리상담을 수행하고, 음악적 상담기법을 통하여 부정적 감정의 이완 및 정화를 통한 심리적 문제의 해결을 돕는 직무를 수행.</t>
  </si>
  <si>
    <t>2018-001169</t>
  </si>
  <si>
    <t>2018-002723</t>
  </si>
  <si>
    <t>다양한 음악영역을 활용하여 내담자의 행동,정서발달,사회성 등 여러부분에서 도움을 줄수있는 프로그램을 개발하여 내담자의 보다 나은 삶을 영위 하도록 하는 직무와 음악심리상담사 양성과정 지도 직무를 수행한다.</t>
  </si>
  <si>
    <t>음악심리상담을 통한 내담자의 심리적 어려움과 문제 행동을 지도하고, 내담에 적합한 수준과 형식을 분석하여 음악놀이 심리프로그램을 개발한다.</t>
  </si>
  <si>
    <t>2017-005555</t>
  </si>
  <si>
    <t>교류분석 상담사는 교류분석을 통해서 개인 내면에 내재되어 있는 심리상태를 발견하여 상처를 치유하며 심리상담기관및 학교상담.진로교육기관등에서 대인관계개선 상담 역할을 하는직무.</t>
  </si>
  <si>
    <t>2018-000254</t>
  </si>
  <si>
    <t>장애인가족동료상담사</t>
  </si>
  <si>
    <t>장애인 가족동료 상담에 관한 이론을 바탕으로 장애를 가진 가족동료들의 권익을 옹호하고 장애를 가진 가족동료들이 서로에 대한 어려움을 공유 및 해결할 수 있도록 상담하는 업무를 수행한다.</t>
  </si>
  <si>
    <t>장애인 가족동료 상담에 관한 이론을 바탕으로 장애를 가진 가족동료들의 권익을 옹호하고 장애를 가진 가족동료들이 서로에 대한 어려움을 공유 및 해결할 수 있도록 상담하는 업무를 최고급 능력으로 수행한다.</t>
  </si>
  <si>
    <t>장애인 가족동료 상담에 관한 이론을 바탕으로 장애를 가진 가족동료들의 권익을 옹호하고 장애를 가진 가족동료들이 서로에 대한어려움을 공유 및 해결할 수 있도록 상담하는 업무를 고급 능력으로 수행한다.</t>
  </si>
  <si>
    <t>사단법인 한국장애인부모회</t>
  </si>
  <si>
    <t>02-2678-3131</t>
  </si>
  <si>
    <t>(07236) 서울특별시 영등포구 의사당대로 22 (여의도동) 603호</t>
  </si>
  <si>
    <t>2018-000970</t>
  </si>
  <si>
    <t>천연염색심리상담사</t>
  </si>
  <si>
    <t>장애인, 노인, 청소년 및 아동에 이르기까지 정서적, 사회적, 신체적 불편함을 겪고 있는 내담자에게 천연염색이란 자연의 재료들을 이용해 천연염색활용 및 작용기전통한 신체활동, 성취감, 정서이완과 안정감, 행동변화등을 도와주는 상담 및 교육을 진행할 수 있습니다.</t>
  </si>
  <si>
    <t>장애인, 노인, 청소년 및 아동에 이르기까지 정서적, 사회적, 신체적 불편함을 겪고 있는 내담자에게 천연염색이란 자연의 재료들을 이용해 천연염색활용 및 작용기전통한 신체활동, 성취감, 정서이완과 안정감, 행동변화등을 도와주는 상담을 진행할 수 있습니다.</t>
  </si>
  <si>
    <t>2017-005549</t>
  </si>
  <si>
    <t>노화로 인해 신체적, 정서적으로 불안장애를 겪으며 일상생활에 적응하지 목하고 행동상의 장애를 일으키는 노인들과 그의 가족들을 대상으로 심리상담을 바탕으로 문제해결의 도움을 주어 안정적인 일상생활및 사회생활을 할 수 있도록 상담, 지원한다.</t>
  </si>
  <si>
    <t>2018-001178</t>
  </si>
  <si>
    <t>2017-004721</t>
  </si>
  <si>
    <t>부동산분양상담전문가</t>
  </si>
  <si>
    <t>고객의 니즈(Needs)와 분양시장의 트렌드를 파악하고 시장에서의 요구를 완벽히 충족시킴으로써 분양시장을 육성하고, 분양상담 현장에서 실무적으로 갖추어야 할 부동산 지식과 전문적인 마케팅 기법을 습득하여 업무를 수행</t>
  </si>
  <si>
    <t>2017-004527</t>
  </si>
  <si>
    <t>학교폭력으로부터 보호할 수 있는 역량과 폭력에 대한 대처방안을 마련할 수 있는 역량을 갖추고 학교폭력 예방과 대책에 필요한 교육과 상담을 전문적으로 할 수 있는 상담사를 양성하여 학교폭력에 대한 이론적 연구와 최적화된 학교폭력 예방 프로그램을 설계, 조직, 운영하고 각종 프로그램을 개발하고 이를 적용하는 전문적인 상담활동을 수행</t>
  </si>
  <si>
    <t>2017-004484</t>
  </si>
  <si>
    <t>명상상담지도사</t>
  </si>
  <si>
    <t>명상과 상담을 합쳐서 심리적 요인과 한계를 명상으로 극복할 수 있도록 도와주고 명상에서 구체적이지 못한 부분을 상담에서 풀어주어 상호 새로운 장르를 창출함으로서 사회심리적인 안정을 주어서 건전,건강한 사회생활을 할 수 있도록 함에 있다.</t>
  </si>
  <si>
    <t>기본, 심화 그리고 전문과정을 마친 전문가수준의 명상상담능력을 지니고 있으며 이를 활용하여 명상과 상담을 합쳐서 심리적 요인과 한계를 명상으로 극복할 수 있도록 도와주고 명상에서 구체적이지 못한 부분을 상담에서 풀어주어 상호 새로운 장르를 창출함으로서 사회심리적인 안정을 주어서 건전,건강한 사회생활을 할 수 있도록 한다.</t>
  </si>
  <si>
    <t>기본, 심화과정을 거친 준 전문가수준의 숙달된 명상상담능력을 지니고 있으며 이를 활용하여 심리적 요인을 명상으로 완화시키며 명상에서 부족한 부분을 상담에서 풀어주어서 상호간 새로운 영역를 교류, 창출함으로서 사회심리적인 안정을 주어서 건전,건강한 사회생활을 할 수 있도록 한다.</t>
  </si>
  <si>
    <t>사단법인 행복명상</t>
  </si>
  <si>
    <t>http://www.daegwangsa.org</t>
  </si>
  <si>
    <t>031-715-3000</t>
  </si>
  <si>
    <t>(13621) 경기도 성남시 분당구 구미로185번길 30 (구미동) 대한불교천태종 대광사 / 사단법인 행복명상</t>
  </si>
  <si>
    <t>2017-004720</t>
  </si>
  <si>
    <t>책을 비롯한 문학매체를 이해하고 이를 다양한 예술치유활동으로 연결, 활용해 더욱 복잡하고 다양해진 현대사회에서 개인의 심리적, 정서적, 사회적 부적응 문제를 해결하는데 도움을 주고자 유아, 청소년, 성인, 노인의 폭넓은 대상에게 적확한 문학심리상담 프로그램을 개발하고 상담과정을 진행함</t>
  </si>
  <si>
    <t>문학텍스트를 좀 더 깊이 이해, 활용해 예술활동과 통합한 문학심리상담 프로그램을 연령별, 대상별, 해결과제별, 심리적 문제별, 삶의 전번에 걸쳐 개발하고 이를 개인 또는 집단 심리상담을 진행할 수 있음. 또한 문학심리상담 이론과 실무적 경험을 바탕으로 상담기관을 설립, 운영하고 문학심리상담에 대한 연구를 통해 상담인력 양성교육에 참여할 수 있음</t>
  </si>
  <si>
    <t>문학심리상담의 기본소양인 심리상담 기법과 문학텍스트를 이해, 활용하는 통찰력을 바탕으로 시, 동화, 소설, 수필, 자기개발서 등의 문학적 텍스트를 더불어 그림, 연극, 동작, 음악 등의 통합적 예술활동으로 유아부터 노인까지의 다양한 대상들의 다양한 심리, 사회적 문제를 해결하는데 도움을 줌</t>
  </si>
  <si>
    <t>함문학심리상담연구소</t>
  </si>
  <si>
    <t>010-5510-0414</t>
  </si>
  <si>
    <t>(12761) 경기도 광주시 경안안길 60-1 (경안동) 1층</t>
  </si>
  <si>
    <t>2018-002498</t>
  </si>
  <si>
    <t>아로마테라피와 심리학을 통하여 깊은 명상을 하며, 내면의 진정한 '참나'를 만날 수 있도록 각자에게 맞는 향기의 에센셜 오일을 찾아가고 아로마 향기를 통하여 뇌의 활성화를 돕고 각자의 마음의 치유로 인하여 자율적인 삶을 살아갈 수 있도록 교육과 상담을 한다.</t>
  </si>
  <si>
    <t>아로마심리상담사는 심리적으로 힘든 내담자를 아로마 향기를 통한 뇌의 활성화 상담으로 내면의 '참나'를 만나 자율적인 삶을 살아 갈 수 있도록 독자적으로 교육하고 상담의 직무를 수행 할 수 있다.</t>
  </si>
  <si>
    <t>2018-002579</t>
  </si>
  <si>
    <t>의뢰인이 자신의 문제를 상담 요청한 경우에, 의뢰인의 문제를 상담하기 위한 상담도구로서 세우기 과정을 진행한다.</t>
  </si>
  <si>
    <t>심리상담사 1급은 아래 4종의 세우기 세션을 진행할 수 있다. 1) 그룹세션은 진행자, 의뢰인, 및 다수의 대역이 함께 하는 의뢰인 개인을 위하여 할 수 있는 세션이다.2) 3인 1조 세션은 의뢰인, 대역 2인이 진행하는 세션이다.3) 2인 1조 세션은 의뢰인과 대역 1인이 진행하는 세션이다.4) 개인힐링은 상담자와 1:1로  진행하는 세션이다.</t>
  </si>
  <si>
    <t>의뢰인이 자신의 문제를 상담 요청한 경우에, 의뢰인의 문제를 상담하기 위한 상담도구로서 세우기 과정을 진행한다.심리상담사 2급은 세우기 과정의 그룹세션을 진행할 수 있다. 1) 그룹세션은 진행자, 의뢰인, 및 다수의 대역이 함께 하는 의뢰인 개인을 위하여 할 수 있는 세션이다. 그룹세션은진행자, 의뢰인, 대역, 참관인으로 구성하여 진행되는 세션이다</t>
  </si>
  <si>
    <t>파이연구소</t>
  </si>
  <si>
    <t>http://bempty.com</t>
  </si>
  <si>
    <t>02-587-2505</t>
  </si>
  <si>
    <t>(07023) 서울특별시 동작구 남부순환로 2011 (사당동) 5층 1호</t>
  </si>
  <si>
    <t>2018-002539</t>
  </si>
  <si>
    <t>한국생애설계상담사</t>
  </si>
  <si>
    <t>생애설계 분야인 재무적 영역과 비재무적 영역에서 일대일 또는 일대 다수 상담 및 컨설팅 업무 수행,청소년부터 노년기까지 생애설계 상담 및 컨설팅 업무 수행,재직자 및 퇴직예정자 생애설계 상담 및 컨설팅 업무 수행,은퇴자의 생애설계 상담 및 컨설팅 업무 수행,공동체 주거 및 커뮤니티가 형성된 집단의 개별 생애설계 상담 및 컨설팅 업무 수행</t>
  </si>
  <si>
    <t>꿈세생애설계협동조합</t>
  </si>
  <si>
    <t>http://ggumsei.com</t>
  </si>
  <si>
    <t>02-460-5051</t>
  </si>
  <si>
    <t>(03371) 서울특별시 은평구 통일로 684 (녹번동) 8동 2층</t>
  </si>
  <si>
    <t>2018-005651</t>
  </si>
  <si>
    <t>다문화상담사</t>
  </si>
  <si>
    <t>다문화상담사 자격증은 “다문화에 대한 지식 및 활용능력으로 다문화에서 발생되는 문제해결을 돕고 지원할 수 있는 관련분야의 다문화상담사 양성과 상담업무를 수행하는 것을 직무내용으로 한다.</t>
  </si>
  <si>
    <t>다문화상담사는 각국에서 국내로 들어온 결혼이민자, 외국근로자, 새터민 가족과 그 자녀들에게 발생하는 여러 가지 어려움과 심리적 갈등으로부터 벗어날 수 있도록 도움을 주기 위해 전문상담사 양성과 문제해결을 돕는 전문상담사로써의 직무를 수행함.</t>
  </si>
  <si>
    <t>다문화상담사는 각국에서 국내로 들어온 결혼이민자, 외국근로자, 새터민 가족과 그 자녀들에게 발생하는 여러 가지 어려움과 심리적 갈등으로부터 벗어날 수 있도록 도움을 주기 위해 상담에 대한 전문지식을 습득하고 문제해결을 돕고 지원하는 역할을 담당하는 상담서비스의 직무를 수행함.</t>
  </si>
  <si>
    <t>대전총신평생교육원</t>
  </si>
  <si>
    <t>http://djcs.kr</t>
  </si>
  <si>
    <t>042-634-8301</t>
  </si>
  <si>
    <t>(34445) 대전 대덕구 오정동 487-1</t>
  </si>
  <si>
    <t>2018-000298</t>
  </si>
  <si>
    <t>청소년진로상담사는 청소년이 소질과 특성에 맞는 진로를 선택할 수 있도록 지도 및 지원하고, 올바른 결정과정과 목표를 수립하며 방향을 정할 수 있도록 진로지도와 적성검사를 통하여 과학적이고 체계적인 상담을 실시한다.</t>
  </si>
  <si>
    <t>2018-005161</t>
  </si>
  <si>
    <t>한국두피모발전문관리상담사</t>
  </si>
  <si>
    <t>두피측정기를 이용하여 고객이 모발이나 두피 상태를 측정하여 결과에 대하여 고객에게 설명한다. 고객의 식습관,건강상태,유전등 상담을 통해 고객의 정보를습득하고 문제의 원인를 판단하는 직무를 수행한다.</t>
  </si>
  <si>
    <t>두피측정기를 이용하여 고객이 모발이나 두피 상태를 측정하여 결과에 대하여 고객에게 설명한다. 고객의 식습관, 건강상태, 유전 등 상담을 통해 고객의 정보를 습득하고 문제의 원인을 판단하는 직무를 수행한다.</t>
  </si>
  <si>
    <t>2018-003315</t>
  </si>
  <si>
    <t>정서장애, 정신건강 등으로 일상생활에 적응하지 못하는 사람들에 대한 심리상담, 심리검사 등을 통하여 근본적 문제 원인을 파악하고, 문제를 해결하여 건강한 삶과 자아를 찾을 수 있도록 종합적으로 도움을 줄 수 있는 전문가로서의 직무를 수행한다.</t>
  </si>
  <si>
    <t>정서장애, 정신건강 등으로 일상생활에 적응하지 못하는 사람들에 대한 기본적인 심리상담, 심리검사 등을 통하여 근본적 문제점의 해결에 도움을 주며, 건강한 삶과 자아를 찾을 수 있도록 심리적인 상담 등을 통하여 기본적으로 안정을 찾아 줄 수 있도록 도움을 줄 수 있는 중급전문가로서의 직무를 수행한다.</t>
  </si>
  <si>
    <t>심리상담, 심리검사 등을 통하여 정서장애, 정신건강 등으로 일상생활에 적응하지 못하는 사람들에 대하여 건강한 삶과 자아를 찾을 수 있도록 다양한 심리적인 방법으로 문제를 해결하는데 도움을 주며, 심리 상담을 지도 및 교육할 수 있는 고급 전문가로서의 직무를 수행한다.</t>
  </si>
  <si>
    <t>2018-001773</t>
  </si>
  <si>
    <t>펫타로심리상담사는 반려동물에 대한 이해를 바탕으로 52장의 카드에 대한 지식을 습득, 상담에 필요한 실전리딩을 통해 애니멀커뮤니케이터로서 반려동물에 대한 이해와 공감, 보호자 사이의 교감을 할 수 있도록 도와 반려동물의 스트레스 완화와 보호자와의 관계개선을 통한 반려동물과 보호자가 건강한 삶을 살아갈 수 있도록 애니멀커뮤니케이터로서의 활동</t>
  </si>
  <si>
    <t>2018-003330</t>
  </si>
  <si>
    <t>트라우마가족심리상담사</t>
  </si>
  <si>
    <t>트라우마가족심리상담사는 병원. 학교, 심리상담센타, 재활센터, 사회복지관. 청소년수련기관등 상담기관에서 아동, 청소년 성인등 심리적 외상과 잠재된 상처로 인해 현실적 어려움을 겪고 있는 내담자에게 전문적인 상담기법을 적용해 심리적 회복을 이뤄 긍정적인 삶에 자세를 갖고 건강한 일상생활을 하도록 심리상담사로서의 역할 수행하는 직무</t>
  </si>
  <si>
    <t>1급자격은 트라우마 심리학적 상담 전반에 대한 전문적 지식과 기술 습득 후  직무내용은 심리평가, 심리치유상담, 심리교육, 심리자문, 갈등조절능력 학습을 하며 구체적 상담사례는 가족갈등, 중증약물중독자, 사회부적응자의 우울증을 위한 상담 및 자살유혹. 히스테리 억제를 위한 심리상담사로서의 역할을 수행</t>
  </si>
  <si>
    <t>2급자격은 트라우마 심리학 기초 지식과 기술을 습득한 후 직무내용은 심리평가, 심리치유상담, 심리교육, 심리자문, 갈등조절능력학습을 하며 구체적 상담사례는 초기가족갈등, 경증약물중독자, 경증우울증환자를 위한 상담 및 히스테리 조절능력 장애자를 위한 심리상담사로서의 역할을 수행</t>
  </si>
  <si>
    <t>금암선원인지발달임상심리연구원</t>
  </si>
  <si>
    <t>010-8856-3806</t>
  </si>
  <si>
    <t>(32824) 충청남도 계룡시 장안2길 1 (금암동) 201호</t>
  </si>
  <si>
    <t>2018-001767</t>
  </si>
  <si>
    <t>인지행동치료 프로그램을 통해 학교, 병원, 복지기관, 상담센터 등에서 내담자의 생각과 마음의 구조를 바꾸고 인지와 행동을 변화시켜 각종 심리적 부적응 문제를 치료하여 국민의 정신건강을 증진시킬 수 있도록 심리상담, 심리치료 및 심리교육 등의 직무수행</t>
  </si>
  <si>
    <t>고급 수준의 인지행동치료 지식을 활용하여 개인 및 집단을 대상으로 심리적 부적응 문제에 대해 심리상담, 심리치료 업무를 수행하고, 1급, 2급 인지행동상담사에게 슈퍼비전을 하며, 해당 1급, 2급 자격증 취득을 원하는 교육생 대상 강의를 한다.</t>
  </si>
  <si>
    <t>중급 수준의 인지행동치료 지식을 활용하여 개인 및 집단을 대상으로 심리적 부적응 문제에 대해 심리상담, 심리치료 업무를 수행한다. 더불어 2급 인지행동상담사에게 슈퍼비전을 하고 강사 인지행동상담사의 업무를 보조한다.</t>
  </si>
  <si>
    <t>초급 수준의 인지행동치료 지식을 활용하여 개인 및 집단을 대상으로 심리적 부적응 문제에 대해 심리상담, 심리치료 업무를 수행하고, 1급 및 강사 인지행동상담사의 업무를 보조한다.</t>
  </si>
  <si>
    <t>참마음심리상담센터</t>
  </si>
  <si>
    <t>http://www.cmaum.com</t>
  </si>
  <si>
    <t>054-276-9175</t>
  </si>
  <si>
    <t>(37757) 경상북도 포항시 북구 중흥로 147 (죽도동) 2층</t>
  </si>
  <si>
    <t>2018-002470</t>
  </si>
  <si>
    <t>폭력예방상담사</t>
  </si>
  <si>
    <t>성폭력, 학교폭력, 가정폭력, 데이트폭력 등 모든 폭력에 대한 지식활용능력이 있는 폭력예방상담사로서 학생, 일반인을 대상으로 문제해결 및 예방을 위한 강의 및 상담 업무를 수행한다.</t>
  </si>
  <si>
    <t>성폭력, 학교폭력, 가정폭력, 데이트폭력 등 모든 폭력에 대한 지식활용능력이 있는 폭력예방상담사로서 초등학생, 일반인을 대상으로 문제해결 및 예방을 위한 강의 및 상담 업무를 수행한다.</t>
  </si>
  <si>
    <t>성폭력, 학교폭력, 가정폭력, 데이트폭력 등 모든 폭력에 대한 지식활용능력이 있는 폭력예방상담사로서 중.고등학생, 일반인을 대상으로 문제해결을 위한 프로그램 개발 및 예방을 위한 강의 및 상담 업무를 수행한다.</t>
  </si>
  <si>
    <t>2017-004724</t>
  </si>
  <si>
    <t>NCS활용집단상담전문가</t>
  </si>
  <si>
    <t>집단상담 프로그램 매뉴얼과 목표에 따라 운영계획을 수립하고 집단을 구성하며 집단상담기법을 통해 참여자 간의 상호작용을 촉진하여 직업적 논점 해결을 돕는 일을 수행한다</t>
  </si>
  <si>
    <t>집단상담 대상자별 특성과 목적, 요구와 이슈를 분석하여 직업상담프로그램을 개발하고 시범운영하고 프로그램의 적절성을 검증하여 매뉴얼을 개발한다.</t>
  </si>
  <si>
    <t>집단상담프로그램 매뉴얼과 목표에 따라 운영계획을 수립하고 집단을 구성하며 집단상담기법을 통해 참여자 간의 상호작용을 촉진하여 직업적 논점 해결을 돕는다.</t>
  </si>
  <si>
    <t>공공선연구소</t>
  </si>
  <si>
    <t>02-6032-9088</t>
  </si>
  <si>
    <t>(06685) 서울특별시 서초구 방배로11길 16 (방배동) 4층</t>
  </si>
  <si>
    <t>2018-005620</t>
  </si>
  <si>
    <t>보청기상담사</t>
  </si>
  <si>
    <t>보청기 판매와 선택을 위한 Pure tone Audiometry 순음청력검사기기를 통해 대상자의 청력정도를 검사, 이해, 해석하며, 청력 정도를 파악하고 알맞은 보청기를 선택하고, 보청기를 청력 정도에 맞게 조절하는 직무를 수행한다. 보청기수리가 필요시 점검하며, TSC 검사기기나 보청기를 통해서 이명검사 직무를 수행한다.</t>
  </si>
  <si>
    <t>(주)씨앤에이글로벌 가나안보청기</t>
  </si>
  <si>
    <t>http://www.canaangi.co.kr</t>
  </si>
  <si>
    <t>051-807-0088</t>
  </si>
  <si>
    <t>(47291) 부산광역시 부산진구 중앙대로 722-2 (부전동) 가나안보청기</t>
  </si>
  <si>
    <t>2018-001741</t>
  </si>
  <si>
    <t>진로저널상담전문가</t>
  </si>
  <si>
    <t>진로에 관련된 다양한 매체를 활용한 진로저널 및 진로상담에 관한 이론과 실습활동에 대한 전문적인 지식을 바탕으로 진로저널 프로그램 개발 및 진로저널상담을 실행한다.</t>
  </si>
  <si>
    <t>자기이해, 학습발달, 진로설계를 위한 다양한 진로저널 및 진로상담에 관한 지식과 경험을 가지고 진로저널 프로그램 개발 및 평가하며, 2급 진로저널상담전문가를 슈퍼비전한다.</t>
  </si>
  <si>
    <t>다양한 진로매체를 활용한 진로저널 및 진로상담에 관한 이론과 실습활동에 대한 전문적인 지식을 바탕으로 수준 높은 진로저널상담을 실행한다.</t>
  </si>
  <si>
    <t>휴먼심리인성진로연구소</t>
  </si>
  <si>
    <t>041-575-7331</t>
  </si>
  <si>
    <t>(31181) 충청남도 천안시 서북구 다가말3길 22 (쌍용동) 201호</t>
  </si>
  <si>
    <t>2018-005159</t>
  </si>
  <si>
    <t>두피고객상담사</t>
  </si>
  <si>
    <t>뷰티서비스업의 고객정보시스템(ERP)의 이해를 통한 고객관리와 두피와 모발의 기초이론을 통하여 두피 고객 상담의 전문가적인 능력을 함양하여 고객관리와 상담의 전문적 업무를 수행 경쟁력을 높이는 역할을 수행</t>
  </si>
  <si>
    <t>고객정보시스템(ERP)의 이해를 통한 고객관리와 두피와 모발의 기초이론을 통하여 두피 고객 상담의 전문가적인 능력을 함양하여 고객관리와 상담의 전문적 업무를 수행 및 관련 전문가를 양성하는 업무를 수행</t>
  </si>
  <si>
    <t>고객정보시스템(ERP)의 이해를 통한 고객관리와 두피와 모발의 기초이론을 통하여 두피 고객 상담의 기본적인 능력을 함양하여 고객 관리와 상담의 기본적인 역할을 수행</t>
  </si>
  <si>
    <t>사단법인 뷰티창업경영전문가협회</t>
  </si>
  <si>
    <t>http://www.khca.co.kr</t>
  </si>
  <si>
    <t>042-826-5811</t>
  </si>
  <si>
    <t>(34418) 대전광역시 대덕구 비래서로61번길 24 (비래동) 103호</t>
  </si>
  <si>
    <t>2018-003370</t>
  </si>
  <si>
    <t>귀상담지도사</t>
  </si>
  <si>
    <t>귀는 사람에 따라 다양한 형태와 크기를 가지고 있으며, 성격, 생활환경, 식습관, 컨디션 등 여러 요인에 의해 귀에 다양한 반응이 나타나므로, 귀 상담 지도사는 귀에 관련된 오랜 연구자료 등을 바탕으로 귀의 형태와 귀에 나타나는 다양한 반응들을 분석하여 개인상담·집단상담을 실시하며 교육·세미나 등을 진행함.</t>
  </si>
  <si>
    <t>귀상담지도사 1급은 귀의 형태와 귀에 나타나는 다양한 반응 등을 귀 관련 이론을 기반으로 체계화·도형화할 전문적인 능력을 보유하고 있으며, 일반인을 대상으로 단독으로 개인·집단 상담 실시와 교육·세미나 등을 진행할 수 있음.</t>
  </si>
  <si>
    <t>귀상담지도사 2급은 귀의 형태와 귀에 나타나는 다양한 반응 등을 귀 관련 이론을 기반으로 체계화·도형화할 기본적인 능력을 보유하고 있으며, 일반인을 대상으로 실시되는 개인·집단 상담과 교육·세미나 등에서 보조 진행할 수 있음.</t>
  </si>
  <si>
    <t>한국 이혈요법 전인치유학회</t>
  </si>
  <si>
    <t>02-3411-4008</t>
  </si>
  <si>
    <t>(06342) 서울특별시 강남구 양재대로55길 29 3층(일원동)</t>
  </si>
  <si>
    <t>2018-001780</t>
  </si>
  <si>
    <t>사회 활동을 하면서 발생하는 갈등과 불안 등에 관련된 문제를 객관적인 상담을 통해 진단하고 도움을 줌으로써 건강하고 바른 생활을 할 수 있도록 하는 업무를 수행하는 직무</t>
  </si>
  <si>
    <t>사회 활동에서 발생하는 여러 가지 발생하는 갈등과 불안 등으로 일상생활에 적응하는데  도움이 필요한 사람들에게 상담으로 도움을 줌으로써 건강하고 바른 생활을 할 수 있도록 도와주는 심리상담사 직무를 수행</t>
  </si>
  <si>
    <t>사회 활동에서 발생하는 여러 가지 발생하는 갈등과 불안 등으로 일상생활에 적응하는데  도움이 필요한 사람들에게 상담으로 도움을 줌으로써 건강하고 바른 생활을 할 수 있도록 도와주는 심리상담사 직무를 보조하고 지원하는 업무 수행</t>
  </si>
  <si>
    <t>사단법인한국인력진흥원</t>
  </si>
  <si>
    <t>http://www.ikiha.or.kr</t>
  </si>
  <si>
    <t>02-2069-3411</t>
  </si>
  <si>
    <t>(00000) 서울 구로구 구로동 공원로 3 선경오피스텔 1505</t>
  </si>
  <si>
    <t>2017-004776</t>
  </si>
  <si>
    <t>아로마상담사</t>
  </si>
  <si>
    <t>꽃이나 나무 등 식물에서 유래하는 방향성분(정유: 에센셜오일)을 이용한 심신의 건강이나 미용을 증진하는 아로마기법과 아로마를 활용한 생활소품제작 등에 대한 체계적인 지식과 경험을 기반으로 아로마를 활용한  건강과 미용효과 증진 전반에 걸친 교육, 상담의 시행</t>
  </si>
  <si>
    <t>꽃이나 나무 등 식물에서 유래하는 아로마를 활용한 건강·미용증진법과 생활소품제작 등의 체계적 지식과 경험을 토대로 취업 또는 창업 등을 통해 아로마에 대한 기초적인 상담ㆍ컨설팅의 직무 수행.</t>
  </si>
  <si>
    <t>꽃이나 나무 등 식물에서 유래하는 아로마를 활용한 건강·미용증진법과 생활소품제작  등의 체계적 지식과 경험을 토대로 취업 또는 창업 등을 통해 아로마에 대한 일반적인 상담ㆍ컨설팅의 직무 수행.</t>
  </si>
  <si>
    <t>꽃이나 나무 등 식물에서 유래하는 아로마를 활용한 건강·미용증진법과 생활소품제작  등의 체계적 지식과 경험, 강의능력을 토대로 취업 또는 창업 등을 통해 아로마에 대한 전문적인 상담ㆍ컨설팅과 아로마상담사 교육과정 참여자에 대한  교육직무 수행.</t>
  </si>
  <si>
    <t>사단법인 한국뷰티산업능력개발협회</t>
  </si>
  <si>
    <t>http://www.kapaone.org</t>
  </si>
  <si>
    <t>02-573-8703</t>
  </si>
  <si>
    <t>(06649) 서울특별시 서초구 서초대로48길 108 (서초동) 정일빌딩 201호</t>
  </si>
  <si>
    <t>2017-004819</t>
  </si>
  <si>
    <t>발달심리상담사</t>
  </si>
  <si>
    <t>발달심리상담사로서 내담자의 인지, 의사소통, 사회, 정서발달을 증진시킬 수 있도록 심리상담에 적합한 환경구성,개별적으로 적절한 심리상담전략제안등을 지도하는 업무를 수행함.</t>
  </si>
  <si>
    <t>한국RT협회</t>
  </si>
  <si>
    <t>010-7767-4570</t>
  </si>
  <si>
    <t>(10382) 경기도 고양시 일산서구 호수로 896 (대화동, 장성마을4단지아파트) 403동303호</t>
  </si>
  <si>
    <t>2018-002000</t>
  </si>
  <si>
    <t>부모교육 프로그램을 개발하여 부모들의 가치관을 정립하고 가정의 교육적 가능을 회복하여 부모교육에 관한 이론적 연구와 최적화된 상담 프로그램을 설계,조직,운역하고 각종 프로그램을 개발 적용하는 전문적 상담 직무를 수행한다.</t>
  </si>
  <si>
    <t>가정에서 기관에서 일어나는 문제의 유형들을 분석해 부모교육상담을 통해 아동을 이해하고,아동의 환경적, 정서적 지지의 관계를 갖게함으로써 건강한 부모 와 자녀 계를 갖도록 돕고 지도, 상담하는 직무를 수행한다.</t>
  </si>
  <si>
    <t>2018-002720</t>
  </si>
  <si>
    <t>색채 표현을 통해 감정이나 내면 세계를 표현하고 기분의 이완과 감정적 스트레스를 완화시키는 역할을 하며 말로써 표현하기 힘든 느낌, 생각들을 색채 활동을 통해 표현하여 감정의 정화를 경험하게 하고 내면의 마음을 돌아볼 수 있도록 하며 자아 성장을 촉진할 수 있도록 지도한다.</t>
  </si>
  <si>
    <t>전문가로써 일반인에게 색채 표현을 하게 하여 감정이나 내면 세계를 표현하고 기분의 이완과 감정적 스트레스를 완화시키는 역할을 하며 말로써 표현하기 힘든 느낌, 생각들을 색채 활동을 통해 표현하여 감정의 정화를 경험하게 하고 내면의 마음을 돌아볼 수 있도록 하며 자아 성장을 촉진할 수 있도록 지도한다.</t>
  </si>
  <si>
    <t>준전문가로써 일반인에게 색채 표현을 통해 감정이나 내면 세계를 표현하게 하여 기분의 이완과 감정적 스트레스를 완화시키는 역할을 하며 내면의 마음을 돌아볼 수 있도록 지도한다.</t>
  </si>
  <si>
    <t>2018-001764</t>
  </si>
  <si>
    <t>색채심리타로카드상담사</t>
  </si>
  <si>
    <t>자체개발 심리도구인 색채심리타로카드를 활용한 상담사로써 현대사회에서 흔히 느낄 수 있는 심리적, 정서적 스트레스를 해소할 수 있도록 상담을 통해 정서적으로 지지하며 타인에게 쉽게 말할 수 없는 개인적인 고민에 대하여 상담한다.</t>
  </si>
  <si>
    <t>자체제작한 색채심리타로카드를 활용하여 현대사회에서 흔히 느낄 수 있는 심리적, 정서적 스트레스를 해소할 수 있도록 상담을 통해 정서적으로 지지하며 타인에게 쉽게 말할 수 없는 개인적인 고민에 대하여 기본적인 내용을 상담한다.</t>
  </si>
  <si>
    <t>자체제작한 타로카드를 활용하여 현대사회에서 흔히 느낄 수 있는 심리적, 정서적 스트레스를 해소할 수 있도록 상담을 통해 정서적으로 지지하며 타인에게 쉽게 말할 수 없는 개인적인 고민에 대하여 심층적으로 상담한다.</t>
  </si>
  <si>
    <t>진저브레드 영성상담 힐링센터</t>
  </si>
  <si>
    <t>http://marimal.modoo.at</t>
  </si>
  <si>
    <t>010-2790-4791</t>
  </si>
  <si>
    <t>(08233) 서울특별시 구로구 고척로52마길 7-10 (개봉동) 101호</t>
  </si>
  <si>
    <t>2018-005641</t>
  </si>
  <si>
    <t>색채도형심리상담사</t>
  </si>
  <si>
    <t>색채도형에 의해 파악된 바를 활용, 상담과 코칭을 통해 내담자들의 삶을 위해 이들의 정체성을 회복하고 자신감을 가져 원만한 주변관계를 실현하게 하며 궁극적으로 의식성장에 크게 기여할 뿐만 아니라, 일반인을 상대로 색채도형 심리상담이론과 기법을 지도하는 직무 역시 수행하는 것을 직무내용으로 한다.</t>
  </si>
  <si>
    <t>①청소년이나 일반인을 대상으로 내담자의 심리상태를 색채도형기법에 의해 원인을 파악하고 장단점을 알게 하며 색채도형기법으로 파악된 상황에 대해 상담하고 코칭하여 안정된 심리상태를 유도하는 직무, ②색채도형의 전문지식을 활용하여 교육 및 커리큘럼과 상담 고급화방안을 수립하는 직무</t>
  </si>
  <si>
    <t>① 청소년이나 일반인을 대상으로 심리적 문제를 색채도형 기법으로 접근하여 근본원인을 파악하고 이를 보완할 수 있도록 유도함으로써 내담자가 자신의 장단점을 깨달아 긍정적인 삶을 살아가도록 상담과 코칭하는 직무, ②색채도형심리상담사로서 가지고 있는 전문 지식활용 능력을 동원하여 고급수준의 교육과 지도를 수행하는 직무</t>
  </si>
  <si>
    <t>색채도형심리상담사로서 청소년이나 일반인을 대상으로 심리적 문제를 색채도형 기법으로 접근하여 원인을 파악하고 이를 보완할 수 있도록 유도함으로써 내담자가 자신에 대한 정체성을 이해하여 자신감을 갖고 즐거운 일상과 원만한 인간관계를 갖도록 지도하는 직무</t>
  </si>
  <si>
    <t>한국뇌과학미술치료협회</t>
  </si>
  <si>
    <t>010-7255-0122</t>
  </si>
  <si>
    <t>(05663) 서울특별시 송파구 오금로22길 17 (송파동, 한울하우스) 501호</t>
  </si>
  <si>
    <t>2018-002405</t>
  </si>
  <si>
    <t>스포츠 활동을 통해 내담자의 신체적, 정신적, 정서적, 사회적인 건강을 되찾을 수 있도록 돕는다.</t>
  </si>
  <si>
    <t>내담자와 함께 스포츠 활동을 수행하면서 내담자의 지각, 감각, 감정, 의사소통능력, 신체적, 인지적능력, 사회성 등 기능적인 능력의 수준과 정도를 평가하여 상담을 진행한다. 2급 스포츠심리상담사를 훈련.양성하며 스포츠심리측정 및 분석업무를 수행한다</t>
  </si>
  <si>
    <t>스포츠심리학 또는 심리학에 관련된 전문 지식을 갖추고 내담자의 심리상태를 평가하고 심리기법을 적용하며 그와 관련된 적절한 상담과 심리훈련기술을 수행한다</t>
  </si>
  <si>
    <t>주식회사 한국고용진흥원</t>
  </si>
  <si>
    <t>http://modujob.com</t>
  </si>
  <si>
    <t>02-6408-0888</t>
  </si>
  <si>
    <t>(04557) 서울특별시 중구 퇴계로 213 (충무로4가) 3층 306-42 (충무로4가, 일흥빌딩)</t>
  </si>
  <si>
    <t>2018-002721</t>
  </si>
  <si>
    <t>명상심리상담사</t>
  </si>
  <si>
    <t>명상심리상담과 일반심리상담에 관한 전문지식과 기술을 가지고 국내외에서 모든 연령층의 사람들에게 심리적 문제의 개선 및 정신 건강 그리고 자기계발과 성장에 도움을 줄 수 있도록 한다.</t>
  </si>
  <si>
    <t>전문가로써 명상심리상담과 일반심리상담에 관한 전문지식과 기술을 가지고 국내외에서 모든 연령층의 사람들에게 심리적 문제의 개선 및 정신 건강 그리고 자기계발과 성장에 도움을 줄 수 있도록 한다.</t>
  </si>
  <si>
    <t>준전문가로써 명상심리상담에 관한 전문지식과 기술을 가지고 국내외에서 모든 연령층의 사람들에게 심리적 문제의 개선 및 정신 건강에 도움을 줄 수 있도록 한다.</t>
  </si>
  <si>
    <t>2018-001783</t>
  </si>
  <si>
    <t>2018-002424</t>
  </si>
  <si>
    <t>마샬아츠통합심리상담사</t>
  </si>
  <si>
    <t>신체·무예수련매체를 활용하여 내담자의 정서적, 사회적, 신체적 고통을 완화시켜주고 정신적 회복과 재활을 돕고, 내담자에게 다양한 수련 및 신체적 표현 활동을 통해 내담자의 심리를 진단하여 정서적 이완, 긍정적 사고의 변화 및 행동변화를 도와주는 업무를 수행한다.</t>
  </si>
  <si>
    <t>대상자별, 주제별에 따른 마샬아츠통합심리상담 프로그램 계획대상자별, 주제별 마샬아츠통합심리상담 프로그램을 운영 수행내담자 초기면담 시 심리검사 실시내담자 초기면담지에 기록 후 보고 마샬아츠통합심리상담 관련 정보 수집마샬아츠통합심리상담 행정 업무</t>
  </si>
  <si>
    <t>대상자별, 주제별에 따른 마샬아츠통합심리상담 프로그램을 계획 및 평가문제해결을 촉진하기 위한 통합적 수련매체(신체수련, 무예매체이용수련)기법 활용능력 계발 내담자 초기상담 면담지 분석과 상담프로그램 계획 및 운영 평가 보조상담사 교육지도업무심리검사 실행 및 해석</t>
  </si>
  <si>
    <t>대상별, 주제별 무예통합심리상담 프로그램 운영 및 슈퍼비젼인간의 발달적, 심리적, 장애별 마샬아츠통합심리상담 프로그램 연구 및 계발마샬아츠통합심리상담 활동 결과물 개발 연구 및 평가1·2급 교육자 양성 및 교육 기획상담센터 총괄 운영수퍼바이저</t>
  </si>
  <si>
    <t>(사)한국청소년보호연맹</t>
  </si>
  <si>
    <t>http://www.kypa1318.com</t>
  </si>
  <si>
    <t>02-3462-1318</t>
  </si>
  <si>
    <t>(135854) 서울특별시 강남구 남부순환로378길 14(도곡동) 도곡동 419-4</t>
  </si>
  <si>
    <t>2018-001264</t>
  </si>
  <si>
    <t>르노르망(레노먼드)상담사</t>
  </si>
  <si>
    <t>르노르망(레노먼드) 36장의 카드에 대한 지식을 습득, 상담에 필요한 실전리딩을 통해 내담자의 개인문제와 문제해결, 대인관계, 진로, 사업 등을 종합적 진단을 통한 접근으로 이론 및 실기를 바탕으로 한 전문가를 양성 및 상담가로써 활동이 가능합니다.</t>
  </si>
  <si>
    <t>2018-001262</t>
  </si>
  <si>
    <t>한글구성성명학상담사</t>
  </si>
  <si>
    <t>자격은 한글의 원리를 파악하고 성명학에 관한 지식을 가진 전문가로서 상담을 통하여 고객에게 삶의 올바른 방향에 대한 정보를 제공하고, 작명과 개명을 통해 고객이 삶의 보람을 느낄 수 있도록 한글구성성명학 성명상담사 역할을 수행한다</t>
  </si>
  <si>
    <t>자격은 한글의 원리를 파악하고 성명학에 관한 지식을 가진 전문가로서 상담을 통하여 고객에게 삶의 올바른 방향에 대한 정보를 제공하고, 작명과 개명을 통해 고객이 삶의 보람을 느낄 수 있도록 한글구성성명학 성명상담사 역할을 수행한다.</t>
  </si>
  <si>
    <t>사단법인 다지음한글구성성명학회</t>
  </si>
  <si>
    <t>http://dajium.com</t>
  </si>
  <si>
    <t>032-1644-0178</t>
  </si>
  <si>
    <t>(22136) 인천광역시 남구 미추홀대로 729 (주안동) 225빌딩 3층</t>
  </si>
  <si>
    <t>2017-005557</t>
  </si>
  <si>
    <t>FPA심리상담사</t>
  </si>
  <si>
    <t>현대사회 일상생활에서 발생하는 심리적 불안상태를 극복할 수 있도록 전문적인 심리검사기법을 활용하여 고객의 심리를 분석하고 상담하는 직무와 더불어 고객의 심리적 어려움을 해소할 수 있도록 솔루션을 제공해 주는 직무를 수행함</t>
  </si>
  <si>
    <t>주식회사 앤피티아이연구원</t>
  </si>
  <si>
    <t>02-2632-7718</t>
  </si>
  <si>
    <t>(06151) 서울특별시 강남구 선릉로93길 27 (역삼동) 아름빌딩 6층 601호 602호</t>
  </si>
  <si>
    <t>2018-003527</t>
  </si>
  <si>
    <t>영재교육상담사</t>
  </si>
  <si>
    <t>아동청소년의 영재성을 미리 판별하고 이를 전문적으로 상담하여 아동청소년의 영재성에 맞춤형 학습 방법을 제시하여 내재된 영재성을 육성할 수 있도록 돕는 전문가로서의 역할을 수행한다. 모든 아동청소년에게 존재하는 영재성 발굴 및 영재성의 단계별 향상을 돕는 상담가로서 여러 교육기관에서 영재교육을 지도하는 직무를 수행한다.</t>
  </si>
  <si>
    <t>영재교수학에 대한 해박한 이론적 지식을 바탕으로 전문적인 영재 상담과 영재교육지도를 위한 프로그램을 기획, 개발하는 직무를 수행하며, 단계별로 영재성 발달 교육을 진행할 수 있는 전문가 역할을 수행한다.</t>
  </si>
  <si>
    <t>영재교육에 대한 지식을 기반으로 영재판별 및 영재상담을 수행하며, 이를 통해 아동청소년의 영재성을 향상시키는 전문상담사 역할을 한다.</t>
  </si>
  <si>
    <t>영재교육학에 대한 이해를 바탕으로 영재에 대한 기본적 상담을 진행하며, 아동청소년의 영재성을 발달시키는 보조 상담사 역할을 한다.</t>
  </si>
  <si>
    <t>사단법인 글로벌미래융합교육원</t>
  </si>
  <si>
    <t>http://www.gfce.or.kr</t>
  </si>
  <si>
    <t>02-877-6650</t>
  </si>
  <si>
    <t>(08787) 서울특별시 관악구 남부순환로 1808 (봉천동) 14층 14호</t>
  </si>
  <si>
    <t>2018-001999</t>
  </si>
  <si>
    <t>부부 개인상담 및 집단상담을 통해 부부사이의 갈등해소, 스트레스 대처, 문제원인 진단 및 심리평가, 부부상담 프로그램 개발 및 적용과 관련 행정업무를 담당한다.</t>
  </si>
  <si>
    <t>1. 부부 갈등과 부적응 상담2. 부부문제 심리검사3. 이마고 부부상담</t>
  </si>
  <si>
    <t>1. 부부 집단상담 및 진단평가2. 부부갈등과 스트레스 대처 상담실제 3. 이마고 부부상담 사례개념화4. 부부문제 진단과 심리검사5. 2급 상담사례 지도</t>
  </si>
  <si>
    <t>1. 2급과 3급을 양성 및 임상지도2. 상담사례 슈퍼비전 지도3. 부부상담 프로그램 개발</t>
  </si>
  <si>
    <t>2017-004424</t>
  </si>
  <si>
    <t>고객응대, 고객분석, 고객관리 등의 업무를 통해 고객만족 실현과 서비스품질 향상을 지원하는 고객상담 직무 수행</t>
  </si>
  <si>
    <t>고객상담에 대한 전문지식을 바탕으로 고객응대, 고객분석, 고객관리 등의 고객상담 직무 수행</t>
  </si>
  <si>
    <t>(사)한국서비스진흥협회</t>
  </si>
  <si>
    <t>http://www.koas.or.kr</t>
  </si>
  <si>
    <t>02-851-8167</t>
  </si>
  <si>
    <t>(08507) 서울특별시 금천구 가산디지털1로 142 (가산동) 1018호,1019호</t>
  </si>
  <si>
    <t>2017-005564</t>
  </si>
  <si>
    <t>체육심리상담사</t>
  </si>
  <si>
    <t>자신감 혹은 사회성이 결여된 아동, 청소년, 성인, 노인, 장애인을 대상으로 체육활동을 통하여 내면의 스트레스를 발산하고 자기 이해를 가능하게 하며 심리적인 불안요소를 스스로 문제를 해결할 수 있도록 도와주어 심리적인 안정을 도모하고, 정서불안 제거 및 사회성의 발달을 도와주는 역할을 한다. 상담프로그램은 개별 혹은 그룹으로 각각 시행할 수 있다.</t>
  </si>
  <si>
    <t>자신감 혹은 사회성이 결여된 아동, 청소년, 성인, 노인, 장애인들이  체육활동을 통하여 내면의 스트레스를 발산하고 자기 이해를 가능하게 하며 심리적인 불안요소를 스스로 문제를 해결할 수 있도록 도와주어 심리적인 안정을 도모하고, 정서불안 제거 및 사회성의 발달을 도와주는 업무를 수행.</t>
  </si>
  <si>
    <t>2018-001023</t>
  </si>
  <si>
    <t>1. 놀이심리상담사는 인간에 대한 이해를 바탕으로 놀이를 통한 아동과 청소년 그리고 노인에 이르기 가지 이들의 자아성장을 돕고, 정서적 적응을 돕는 업무를 수행한다. 그리고 놀이와 심리상담의 힘을 적용해 내면의 힘과 즐거움을 회복하도록 돕는 전문가적인 업무를 수행한다.</t>
  </si>
  <si>
    <t>2017-004532</t>
  </si>
  <si>
    <t>2018-005645</t>
  </si>
  <si>
    <t>심리적으로 어려움을 겪고 있는 내담자를 대상으로 심리상담 도구로써 색채를 활용하여 자연스럽게 내담자의 심리상태를 파악하고 심리적인 안정을 찾을 수 있도록 상담업무를 수행할 수 있으며, 색채심리상담사 양성을 위한 전문 강사로서 직무를 수행한다.</t>
  </si>
  <si>
    <t>2018-002472</t>
  </si>
  <si>
    <t>푸드아트심리상담의 매체 활용의 토대가 되는 이론과 실습의 지식을 익히고, 문제유형별 상담의 원리와 다양한 푸드아트심리상담의 기법 및 도구의 활용방법을 습득하며, 문제유형별 및 대상자별 푸드아트심리상담의 프로그램을 작성하여 푸드아트심리상담자로서의 전문적인 심리상담을 수행 하는 것을 직무로 한다.</t>
  </si>
  <si>
    <t>푸드아트심리상담의 기본 이론과 매체활용을 통해 진단기법과 프로그램을 작성하여 심리적으로 어려움을 겪고 있는 대상자들의   따른 푸드심리상담을 수행할수 있다.</t>
  </si>
  <si>
    <t>푸드아트심리상담의 기본 이론과 실습지식을 통해 다양한 기법과 도구를 활용하여 심신에 어려움을 겪고 있는 대상자들에 따른 심리상담을 수행할수 있다.</t>
  </si>
  <si>
    <t>한국임상심리치유협회</t>
  </si>
  <si>
    <t>http://kacmc.co.kr</t>
  </si>
  <si>
    <t>070-4229-6688</t>
  </si>
  <si>
    <t>(07302) 서울 영등포구 영등포동3가 4-5번지 3층</t>
  </si>
  <si>
    <t>2017-005258</t>
  </si>
  <si>
    <t>진로학습코칭전문상담사</t>
  </si>
  <si>
    <t>청소년복지센터, 개인과외, 각 초.중.고등학교에서 학습 코칭, 각 대학에서 진로상담, 진로캠프, 취업박람회, 부모교육, 기업체 강의, 진로 컨설팅 등 다양한 고등학생과 대학생을 대상으로 개인별 학습 능력 테스트를 통해 자신이 희망하는 관련 분야 및 현장에서 충분히 능력을 발휘할 수 있도록 돕는데, 직무를 수행할 수 있다.</t>
  </si>
  <si>
    <t>2018-001952</t>
  </si>
  <si>
    <t>연극심리상담사</t>
  </si>
  <si>
    <t>연극을 활용하여 심리검사 실시와 평가, 내담자의 문제 사정과 상담 수행</t>
  </si>
  <si>
    <t>연극심리상담사를 지도감독 할 수 있는 능력을 가진 최고급 수준의 전문가로서 전문가의 역할과 함께 연극심리상담 관련 강의, 상담사 지도교육 및 훈련, 임상감독, 연구 심사 및 사례 슈퍼비전 수행</t>
  </si>
  <si>
    <t>연극심리상담사 1급 이하를 지도감독 할 수 있는 능력을 가진 고급수준의 전문가로서 연극심리상담 관련 강의, 연극매체를 활용한 심리검사 실시, 분석, 평가 및 상담프로그램 등을 수행</t>
  </si>
  <si>
    <t>연극심리상담 실무 능력을 가진 상급수준의 상담사로 연극매체를 활용한 심리상담 프로그램을 기획하고 시행할 수 있는 상담 실무 수행</t>
  </si>
  <si>
    <t>2018-000258</t>
  </si>
  <si>
    <t>웰다잉심리상담사란 고령화시대 중노년의 인생을 위로하고 후기 인생의 아름다운 삶과 존엄한 죽음에 대해 상담함으로서 노년기 자아통합의 목표가 실현되도록 돕는 심리상담전문가로 활동한다</t>
  </si>
  <si>
    <t>2017-006150</t>
  </si>
  <si>
    <t>풍수상담사</t>
  </si>
  <si>
    <t>풍수관련 교육자, 풍수 관련 사무 책임자로써 전문가 또는 준전문가 수준의 풍수심리상담 역량을 보유하여 풍수심리상담사 역할을 함</t>
  </si>
  <si>
    <t>풍수심리 교육 및 풍수심리 상담, 토지나 건축물 실.내외를 직접 확인하여 상담 의뢰자에게 풍수심리 적으로 만족 할 수 있게 상담 및 컨설팅을 진행한다.</t>
  </si>
  <si>
    <t>풍수심리 교육 보조자 및 풍수심리 상담 보조, 토지나 건축물 실.내외를 직접 확인하여 사진이나 동영상 등을 촬영하여 상담 의뢰자에게 제공한다.</t>
  </si>
  <si>
    <t>한국부동산풍수지리총연합회</t>
  </si>
  <si>
    <t>010-2432-5522</t>
  </si>
  <si>
    <t>(47880) 부산광역시 동래구 충렬대로 296 (낙민동) 5층 503호(낙민동, 석천빌딩)</t>
  </si>
  <si>
    <t>2018-002387</t>
  </si>
  <si>
    <t>심리상담의 도구인 타로카드를 이용해서 지친 현대인의 마음을 위로하고 심리를 안정시키며 고민을 해결해 나가는 방법을 찾아 제시해주는 심리 상담사입니다. 또한 타로를 배우고자 하는 사람들에게 교육을 해주는 타로교육자로 활동하거나 자영업으로써의 타로샵을 운영할 수 있는 역량을 증명해 줍니다.</t>
  </si>
  <si>
    <t>타로카드의 내용을 정확히 파악하고 내담자의 상담내용을 타로카드로 해석하여 앞으로의 방향을 건전하게 제시하고 심리를 안정시키며 건강한 사회인으로써 생활 할 수 있도록 도움을 준다</t>
  </si>
  <si>
    <t>타로카드의 내용을 정확히 파악하고 내담자의 상담내용을 타로카드로 해석하여 앞으로의 방향을 건전하게 제시하고 심리를 안정시키며 건강한 사회인으로써 생활 할 수 있도록 도움을 줄 수 있으며 전문적인 타로심리상담사를 육성하는 교육자로 활동할 수 있다.</t>
  </si>
  <si>
    <t>2018-002667</t>
  </si>
  <si>
    <t>지남력, 집중력, 기억력, 판단력, 언어능력, 시공간 구별능력, 계산능력 등의 인지기능을 유지하거나 향상시키기 위한 심리 상담을 할 수 있는 준직무로 한다.</t>
  </si>
  <si>
    <t>2018-004233</t>
  </si>
  <si>
    <t>아동심리상담사는 아동과 심리상담에 대한 지식을 바탕으로 아동의 심리와 정서장애 등에 대한 문제를 과학적 측정 도구나 심리검사를 통해 종합적으로 진단하고, 상담을 통해 해결함으로써 아동의 원만한 발달을 돕는 것을 직무로 한다.</t>
  </si>
  <si>
    <t>전문가 수준의 아동과 심리상담에 대한 지식을 바탕으로 아동에게 나타날 수 있는 정서장애와 관련된 문제를 과학적 측정 도구나 심리 검사를 통해 종합적으로 진단하고 상담을 통해 해결함으로써 아동의 원만한 발달을 돕는다.</t>
  </si>
  <si>
    <t>준전문가 수준의 아동과 심리상담에 대한 지식을 바탕으로 아동의 심리에 대해 종합적으로 진단하고, 상담을 통해 아동 발달과 학습지도를 함으로써 아동의 원만한 발달을 돕는다.</t>
  </si>
  <si>
    <t>2017-005028</t>
  </si>
  <si>
    <t>직업상담진로코칭지도관</t>
  </si>
  <si>
    <t>직업상담사와 직업상담사로서 일자리를 찾고 있는 분들에게 진로상담 및 강의 기법/자기분석(자기이해)/직업탐색/진로패러다임의 변화와 내용/직무ㆍ업종분석/전공과 진로/기업분석/진로설정/기업채용트랜드/기업별 채용프로세스 분석/NCS의 이해와 NCS채용프로세스/자기소개서 작성법/면접 스킬등을 습득하여 직업상담과 진로의 코칭을 한다.</t>
  </si>
  <si>
    <t>커리어에듀</t>
  </si>
  <si>
    <t>http://www.careeredu.co.kr</t>
  </si>
  <si>
    <t>02-6358-6566</t>
  </si>
  <si>
    <t>(07072) 서울특별시 동작구 신대방1가길 38 (신대방동, 동작상떼빌아파트) 106동 1405호</t>
  </si>
  <si>
    <t>2018-001782</t>
  </si>
  <si>
    <t>2018-002426</t>
  </si>
  <si>
    <t>도형심리상담과 색채심리상담을 통해 내담자의 심리를 파악하고 긍정적 자아와 행복한 삶을 살 수 있도록 돕는 상담자와 멘토의 역할을 수행한다.</t>
  </si>
  <si>
    <t>도형심리를 이용해 내담자의 심리를 파악하고 긍정적 자아를 가질 수 있도록 돕는 상담과 멘토로 활동한다.</t>
  </si>
  <si>
    <t>도형심리상담과 색채심리상담을 통해 내담자의 심리를 파악하고 긍정적 자아와 행복한 삶을 영위할 수 있도록 돕는 상담자와 멘토의 역할을 수행한다.</t>
  </si>
  <si>
    <t>2018-001881</t>
  </si>
  <si>
    <t>최면타로상담사</t>
  </si>
  <si>
    <t>최면타로에 관한 이론을 바탕으로 다양한 타로카드 기법을 통하여 잠재적 무의식 속에서 나오는 심리적 요인을 파악하여 심리적 안정을 취할 수 있도록 관련기관 등에서 전문가 양성, 타로 프로그램 개발 및 상담하는 업무를 수행한다.</t>
  </si>
  <si>
    <t>최면타로에 관한 최고급 이론을 바탕으로 다양한 타로카드 기법을 통하여 잠재적 무의식 속에서 나오는 심리적 요인을 파악하여 심리적 안정을 취할 수 있도록 관련기관 등에서 전문가 양성, 타로 프로그램 개발 및 상담하는 업무를 수행한다.</t>
  </si>
  <si>
    <t>최면타로에 관한 고급 이론을 바탕으로 다양한 타로카드 기법을 통하여 잠재적 무의식 속에서 나오는 심리적 요인을 파악하여 심리적 안정을 취할 수 있도록 관련기관 등에서 타로 프로그램 개발 및 상담하는 업무를 수행한다.</t>
  </si>
  <si>
    <t>최면타로에 관한 중급이론을 바탕으로 다양한 타로카드 기법을 통하여 잠재적 무의식 속에서 나오는 심리적 요인을 파악하여 심리적 안정을 취할 수 있도록 관련기관 등에서 상담하는 업무를 수행한다.</t>
  </si>
  <si>
    <t>마인드코리아</t>
  </si>
  <si>
    <t>http://www.nlp21.com</t>
  </si>
  <si>
    <t>02-757-8008</t>
  </si>
  <si>
    <t>(06779) 서울특별시 서초구 강남대로 82 (양재동) 삼덕빌동 4층</t>
  </si>
  <si>
    <t>2018-001766</t>
  </si>
  <si>
    <t>오검스톤힐링상담사</t>
  </si>
  <si>
    <t>다양한 색채와 단순한 직선으로 이루어진 심리상담도구 오검스톤을 활용하여 개인의 정서적, 심리적 문제를 파악하고 상담한다.</t>
  </si>
  <si>
    <t>자체 제작한 상담도구인 오검스톤을 활용하여 개인의 정서적, 심리적 문제를 파악하고 개인상담을 진행한다.</t>
  </si>
  <si>
    <t>자체제작한 심리상담도구인 오검스톤을 활용하여 개인의 정서적, 심리적 문제를 파악하고 상담하여 정서적 안정을 돕는다. 개인상담 및 집단상담을 진행한다.</t>
  </si>
  <si>
    <t>2018-005185</t>
  </si>
  <si>
    <t>미술심리상담 이론과 적용기법, 슈퍼비전 등을 통하여 미술심리상담분야 (교육·연구·슈퍼비전·정신건강 서비스 등)의 전문인력을 양성하는 역할을 수행하는 것을 직무내용으로 한다.</t>
  </si>
  <si>
    <t>미술심리상담 슈퍼비전, 워크숍, 강의, 센터 및 연구소 운영, 정신건강 서비스 제공 등 미술심리상담 관련분야 업무관리와 감독 등 수행</t>
  </si>
  <si>
    <t>미술심리상담, 발달장애 바우처 업무, 교육활동과 워크숍 등 정신건강 서비스 관련 업무 수행</t>
  </si>
  <si>
    <t>미술심리상담, 정신건강 센터 및 교육기관 미술상담 서비스, 발달장애 바우처 업무 등 정신건강 서비스 관련 업무 수행</t>
  </si>
  <si>
    <t>차의과학대학교</t>
  </si>
  <si>
    <t>http://www.cha.ac.kr</t>
  </si>
  <si>
    <t>031-881-7074</t>
  </si>
  <si>
    <t>(11160) 경기도 포천시 해룡로 120 (동교동) 차의과학대학교</t>
  </si>
  <si>
    <t>2018-000983</t>
  </si>
  <si>
    <t>아동미술상담사</t>
  </si>
  <si>
    <t>아동미술상담의 미술 판독을 통하여 아동의 부정적 감정을 이완하는 한편 말로써 표현하기 어려운 느낌 또는 생각 등을 미술활동으로 표현하여 불안정한 감정을 정화하고 자기성찰을 촉진시킨다.</t>
  </si>
  <si>
    <t>미술 판독을 통하여 아동의 부정적 감정을 이완하는 한편 말로써 표현하기 어려운 느낌 또는 생각 등을 미술활동으로 표현하여 불안정한 감정을 정화하고 자기성찰을 촉진시킨다.</t>
  </si>
  <si>
    <t>2018-000277</t>
  </si>
  <si>
    <t>노화로 인해 신체적, 정신적으로 심리적 불안을 느끼며 일상생활에 적응하지 못해 행동상의 장애를 일으키는 노인들을 대상으로 심리검사와 행동을 관찰하고 노인들의 심리 상담을 통해 마음의 안정을 찾아 가족과 화목하게 생활할 수 있도록 도움을 주는 역할을 한다.</t>
  </si>
  <si>
    <t>2018-005639</t>
  </si>
  <si>
    <t>미술심리상담사 자격증은 미술심리상담에 대한 지식 및 활용능력으로 개인 및 집단 대상의 심리상담, 프로그램 개발 및 교육 분야의 업무를 수행하는 것을 직무내용으로 한다.</t>
  </si>
  <si>
    <t>미술매체를 활용한 개인 및 집단(부부, 가족 포함) 대상의 심리상담, 프로그램 개발 및 교육의 업무</t>
  </si>
  <si>
    <t>미술매체를 활용한 개인 대상의 심리상담 및 프로그램 개발의 업무</t>
  </si>
  <si>
    <t>한국가정회복연구소</t>
  </si>
  <si>
    <t>http://www.ifscenter.ewebstory.com</t>
  </si>
  <si>
    <t>010-3341-4601</t>
  </si>
  <si>
    <t>(13496) 경기도 성남시 분당구 장미로48번길 14 706호 (야탑동, 엔즈빌)</t>
  </si>
  <si>
    <t>2018-002583</t>
  </si>
  <si>
    <t>놀이심리상담사는 사회, 정서적 적응문제로 성장발달과 학습의 어려움을 겪는 아동과 청소년을 대상으로 정서적, 인지적 '상호교감'을 촉진하는 놀이 프로그램을 활용하여 심리적, 정서적 조율을 통해 건강하고, 행복한 자아를 실현할 수 있도록 지도하는 전문적인 직무를 수행한다.</t>
  </si>
  <si>
    <t>다양한 교육기관 또는 상담기관에서 아동이론, 심리이론을 토대로 아동의 특성을 관찰, 파악하여 아동에게는 놀이를 통해, 보호자에게는 상담을 통해 아동의 문제 행동에 대한 치유에 도움을 주며, 전문가로서 놀이심리상담사 1급, 2급을 지도, 양성할 수 있는 직무를 수행한다.</t>
  </si>
  <si>
    <t>여러 교육기관 또는 상담기관에서 아동이론, 심리이론을 토대로 아동의 특성을 관찰, 파악하여 아동에게는 놀이를 통해, 보호자에게는 상담을 통해 아동의 문제 행동에 대한 치유에 도움을 주는 전문가로서 활동한다.</t>
  </si>
  <si>
    <t>어린이집,유치원, 전문상담기관 등에서 놀이심리상담사 1급의 지도 또는 보조 하에 놀이심리상담을 시행할 수 있으며, 1급의 지도 아래 놀이를 통해 아동에게 건강한 성장발달을 촉진할 수 있도록 도움을 주는 직무를 수행한다.</t>
  </si>
  <si>
    <t>튜닝플레이연구소</t>
  </si>
  <si>
    <t>http://tplay.kr</t>
  </si>
  <si>
    <t>02-2691-7200</t>
  </si>
  <si>
    <t>(07033) 서울특별시 동작구 상도로 320 (상도동, 중앙하이츠빌아파트) 107동 2003호</t>
  </si>
  <si>
    <t>2018-001219</t>
  </si>
  <si>
    <t>학교폭력을 예방하기 위한 상담 및 프로그램 개발 및 예방교육을 실시할 수 있는 전문 상담사로서의 역할을 수행한다.</t>
  </si>
  <si>
    <t>학교폭력을 예방하기 위한 상담 및 프로그램 개발 및 예방교육을 실시할 수 있는 전문 상담사로서의 역할을 수행한다</t>
  </si>
  <si>
    <t>국제에코스마일코칭협회</t>
  </si>
  <si>
    <t>http://cafe.naver.com/soshaha</t>
  </si>
  <si>
    <t>041-904-0977</t>
  </si>
  <si>
    <t>(13131) 경기도 성남시 수정구 논골로 87 (단대동, 선경논골1차아파트) 101-708</t>
  </si>
  <si>
    <t>2018-000974</t>
  </si>
  <si>
    <t>일상생활에서 접할 수있는 음식재료를 활용하여 오감활동의 하나인 창의적인 작품활동을 통하여 내담자의 심리표출과 정서적 안정을 돕고 자기효능감 회복과 행복한 삶을 영위할 수 있도록 프로그램을 진행 및 상담한다.</t>
  </si>
  <si>
    <t>1. 일상생활에서 접할 수 있는 재료들을 활용하여 내담자로 하여금 오감활동을 하는 동안 자기 스스로 자신을 통찰하고 지지해 주는 작업을 통하여 내담자의 건강한 자아상과 문제해결능력을 갖출 수 있도록 도움을 줄 수 있으면 그에 따른 프로그램을 진행할 수 있다.</t>
  </si>
  <si>
    <t>1. 일상생활에서 접할 수 있는 재료들을 활용하여 내담자로 하여 오감활동을 통하여 내담자의 심리표출과 정서적 안정성을 돕는 역할로  내담자의 관찰 및 작품형성에 도움을 주는 역할을 수행한다.</t>
  </si>
  <si>
    <t>2018-005175</t>
  </si>
  <si>
    <t>그림카드상담전문가</t>
  </si>
  <si>
    <t>- 전문상담기관에서 그림카드상담을 통하여 내담자의 잠재적인   무의식의 상처와 갈등 및 스트레스를 상담을 통하여 조력하는   역할을 한다.- 일상생활에서 문제점을 진단 및 파악하여 해결할 수 있도록   도움을 주는 그림카드 상담전문가로서 활동한다.- 1급과 2급의 수련지도 및 양성을 할 수 있다.</t>
  </si>
  <si>
    <t>-전문상담기관에서 투사 그림검사의 종류와 미술심리의 발달적   측면을 이해하여 상담한다.- 수련감독급 및 1급을 보조하며, 수련감독급의 지도아래 심리적   고통과 갈등을 겪고있는 내담자를 그림카드를 통해서 상담을   진행한다.</t>
  </si>
  <si>
    <t>2018-003338</t>
  </si>
  <si>
    <t>화장품에 대한 전문지식을 공부하고 소비자 개개인의 피부에 맞는 화장품을 구성하여 소비자 개인이 올바르게 화장품을 사용할 수 있도록 전문적으로 상담할 수 있는 전문가를 양성한다.</t>
  </si>
  <si>
    <t>화장품상담전문가로써 고객 개인 성향에 맞는 화장품을 선택하고 관리할 수 있는 방법을 상담할 수 있는 상담업무를 수행할 수 있다</t>
  </si>
  <si>
    <t>화장품상담전문가로써 준전문가의 화장품지식을 활용하여 고객을 위한 전문상담 업무를 수행하고 화장품상담전문가 교육을 필요로하는 업체의 임직원에 대한 화장품지식을 전파하고 임직원이 고객상담을 전문적으로 할 수 있도록 교육할 수 있다</t>
  </si>
  <si>
    <t>화장품상담전문가 교육과정을 이수받고자 하는 교육생을 교육시키는 업무를 수행할 수 있다</t>
  </si>
  <si>
    <t>창격글로벌어울림</t>
  </si>
  <si>
    <t>010-5059-9725</t>
  </si>
  <si>
    <t>(21913) 인천광역시 연수구 함박로4번길 18 (연수동) 303호</t>
  </si>
  <si>
    <t>2018-003328</t>
  </si>
  <si>
    <t>최면분석상담사</t>
  </si>
  <si>
    <t>최면 관련 제반 이론과 최면분석 상담기법을 활용하여 현대인이 겪는 다양한 심리적 부적응 문제의 근본 원인을 찾아 내담자가 내면의 통찰을 통해 심리적 갈등을 해소하여 내담자 스스로의 힘으로 일어설 수 있도록 상담을 실시하고, 강사 활동을 수행한다.</t>
  </si>
  <si>
    <t>전문가 수준의 최면이론과 최면분석 제반 지식을 활용하여 내담자의 심리적 부적응을 개선하는 심리상담을 수행하고 해당 직종의 1급, 2급 자격과정 강의수행</t>
  </si>
  <si>
    <t>전문가 수준의 최면이론과 최면분석 제반 지식을 활용하여 내담자의 심리적 부적응을 개선하는 심리상담을 수행하고 강사 업무를 보조한다.</t>
  </si>
  <si>
    <t>준전문가 수준의 최면이론과 최면분석 제반 지식을 활용하여 내담자의 부적응을 개선하는 심리상담을 수행하고 강사 및 1급의 업무를 보조한다.</t>
  </si>
  <si>
    <t>우주심최면센터</t>
  </si>
  <si>
    <t>http://www.ujusim.kr</t>
  </si>
  <si>
    <t>054-276-9176</t>
  </si>
  <si>
    <t>(37757) 경상북도 포항시 북구 중흥로 147 (죽도동) 2층 우주심최면센터</t>
  </si>
  <si>
    <t>2018-001953</t>
  </si>
  <si>
    <t>미술매체를 활용하여 심리검사 실시와 평가, 내담자의 문제 사정과 상담 수행</t>
  </si>
  <si>
    <t>미술심리상담사를 지도감독 할 수 있는 능력을 가진 최고급 수준의 전문가로서 전문가의 역할과 함께 미술심리상담 관련 강의, 상담사 지도교육 및 훈련, 임상감독, 연구 심사 및 사례 슈퍼비전 수행</t>
  </si>
  <si>
    <t>미술심리상담사 1급 이하를 지도감독 할 수 있는 능력을 가진 고급수준의 전문가로서 미술심리상담 관련 강의, 미술매체를 활용한 심리검사 실시, 분석, 평가 및 상담프로그램 등을 수행</t>
  </si>
  <si>
    <t>미술심리상담 실무 능력을 가진 상급수준의 상담사로 미술매체를 활용한 심리상담 프로그램을 기획하고 시행할 수 있는 상담 실무 수행</t>
  </si>
  <si>
    <t>2018-002714</t>
  </si>
  <si>
    <t>가족심리상담사는 가족발달과 생활 등에 대한 다양한 이론을 기반으로 원가족, 부부 등이 별거, 이혼, 재혼의 과정 중에 있어서 양육환경의 심리적 부적응을 겪는 자녀를 다양한 상담기법을 통하여 갈등의 완화, 건강한 성격, 타인의 이해, 원만한 대인관계를 형성할 수 있는 전인격적인 성장을 목적으로 상담프로그램과 예방상담, 치료적 프로그램 개발을 직무로 한다</t>
  </si>
  <si>
    <t>심리상담과 치료의 전문적 이론을 기반으로 가족심리 등의 상담사례를 관리하며 전문가의 지도를 받아 1급을 보조하며, 가족심리 상담 진행을 돕는 것을 직무로 한다.</t>
  </si>
  <si>
    <t>심리상담과 치료의 전문적 이론을 기반으로 가족심리에 대한 상담사례를 관리하며 전문가의 지도를 받아 가족심리에 대한 사전ㆍ사후 평가를 진행하는 것을 직무로 한다.</t>
  </si>
  <si>
    <t>심리상담의 전문적 이론 및 다양한 임상경험을 토대로 가족간의  성장 환경 속에서 개인의 심리적 특성을 이해하고 심리상담 및 성장상담의 프로그램의 계획을 수립하여 가족상담심리에 대한 사전ㆍ사후효과를 평가하고 검증하며 1급, 2급 상담사의 교육 및 활동을 지도하는 것을 직무로 한다.</t>
  </si>
  <si>
    <t>2018-005640</t>
  </si>
  <si>
    <t>색채미술심리상담사</t>
  </si>
  <si>
    <t>심신의 어려움을 겪고 있는 유·아동과 청소년, 성인의 가족들에게 색채미술상담기법을 통해 심리상담과 코칭을 수행하는 직무를 수행할 뿐만 아니라, 일반인을 상대로 미술심리상담 이론과 기법을 지도하는 직무 역시 수행하는 것을 직무내용으로 한다.</t>
  </si>
  <si>
    <t>심신의 어려움을 겪고 있는 유·아동과 청소년, 성인의 가족들에게 상담과 심리이론을 바탕으로 한 다양한 색채미술상담기법을 기획하고 총괄운영하는 직무를 수행할 뿐만 아니라, 일반인을 상대로 미술심리상담 이론과 기법을 지도하는 직무 역시 수행함</t>
  </si>
  <si>
    <t>심신의 어려움을 겪고 있는 유·아동과 청소년, 성인의가족들에게 색채미술상담기법을 통해 심리상담과 코칭을수행하는 직무를 수행할 뿐만 아니라, 상담교육 및 프로그램운영에 대한 전반적인 학습지식과 지도능력을 통하여 일반인을 상대로 보조강사로서의 직무 역시 수행함</t>
  </si>
  <si>
    <t>심신의 어려움을 겪고 있는 유·아동과 청소년, 성인의 가족들에게 기본적인 색채미술상담기법을 통해 심리상담을 수행하는 직무를 수행함</t>
  </si>
  <si>
    <t>2018-005637</t>
  </si>
  <si>
    <t>실버음악심리상담사</t>
  </si>
  <si>
    <t>실버음악심리상담에 대한 지식 및 활용능력으로 노인음악심리상담 분야의 (사무·교육·경영·컨설팅…) 업무를 수행하는 것을 직무내용으로 한다. 직무내용으로는 음악을 통한 긍정적이고 의미 있는 노년을 영위하도록 지도하며,초보단계의 음악심리상담지도에서부터 음악기술지도,음악의 선택과 효과적인 음악상담 기술을 지도하며, 악기와 음악을 다루는 모든 행위를 지도한다</t>
  </si>
  <si>
    <t>실버음악심리상담에 대한 지식 및 활용능력으로 노인음악심리상담 분야 (사무·교육·경영·컨설팅…)의업무를 수행하는 것을 직무내용으로 한다. 직무내용으로는 음악을 통한 긍정적이고 의미 있는 노년을 영위하도록 지도하며, 초보단계의 음악심리상담지도에서부터 음악기술지도, 음악의선택과 효과적인 음악상담 기술을 지도하며,악기와 음악을 다루는 모든행위를 지도한다</t>
  </si>
  <si>
    <t>장미수공예협회</t>
  </si>
  <si>
    <t>http://cafe.naver.com/rosecraft</t>
  </si>
  <si>
    <t>054-435-0747</t>
  </si>
  <si>
    <t>(39532) 경상북도 김천시 시청1길 31 (신음동) 2층  장미수공예협회</t>
  </si>
  <si>
    <t>2018-005654</t>
  </si>
  <si>
    <t>2018-001166</t>
  </si>
  <si>
    <t>2018-003445</t>
  </si>
  <si>
    <t>화장품의 성분과 특성에 대한 전문적인 지식을 갖추고 있어 고객의 생활 환경과 피부 유형을 상담·분석하여 고객에게 맞는 화장품 선택 방법과 올바른 화장품 사용법을 지도하는 업무를 수행한다.</t>
  </si>
  <si>
    <t>화장품의 성분과 특성에 대한 전문적인 지식과 현장 경험을 갖추고 있어 고객의 생활 환경과 피부 유형을 상담·분석하여 고객에게 맞는 화장품 선택 방법과 올바른 화장품 사용법을 지도하는 업무를 수행하며 화장품상담교육전문가를 양성할 수 있다.</t>
  </si>
  <si>
    <t>화장품의 성분과 특성에 대한 기본적인 지식을 갖추고 있어 고객의 생활 환경과 피부 유형을 상담·분석하여 고객에게 맞는 화장품 선택 방법과 올바른 화장품 사용법을 지도하는 업무의 보조 역할을 수행한다.</t>
  </si>
  <si>
    <t>2017-005531</t>
  </si>
  <si>
    <t>노인상담의 원리와 이론을 알아 노인들의 정서 및 심리상태를 관찰하여 파악하고, 심리적 어려움을 극복하고 안정을 취할 수 있는 노인요양시설, 노인복지센터, 장애인시설에서 심리상담 프로그램을 진행하고 상담하는 업무를 수행함</t>
  </si>
  <si>
    <t>노인상담의 원리와 노인특성을 알고 노인들의 정서 및 심리상태를 관찰하고 파악하여 심리적 어려움을 극복하고 안정을 취할 수 있는 노인요양시설, 노인복지센터 및 노인단체에서 심리상담 업무를 수행함</t>
  </si>
  <si>
    <t>2018-005644</t>
  </si>
  <si>
    <t>타로심리상담에 대한 지식 및 활용능력으로 타로카드를 통하여 내담자의 불안한 심리적, 정서적 문제를 스스로 해결할 수 있도록 이끌어주고, 부정적인 심리상태를 긍정적 심리상태로 바꾸는데 돕는다. 또한 타로카드 상담 프로그램을 개발하고 운영, 교육하는 전문가로서 심리상담센터, 복지관 등 관련기관에서 상담하는 책임자 업무를 수행한다.</t>
  </si>
  <si>
    <t>한국인재교육개발원</t>
  </si>
  <si>
    <t>http://www.ktedi.co.kr/</t>
  </si>
  <si>
    <t>054-278-1592</t>
  </si>
  <si>
    <t>(00000) 경북 포항시 남구 대잠동 대이로20번길 20 105-201(대잠동 아델리아)</t>
  </si>
  <si>
    <t>2018-003498</t>
  </si>
  <si>
    <t>글로벌뷰티통역상담사</t>
  </si>
  <si>
    <t>이중언어를 구사할 수 있는 사람들이 뷰티전반에 관한 전문용어 및 이론을 공부하고 뷰티전문통역사로 활동할 수 있게 한다. 피부관리, 헤어, 메이크업,네일등의 뷰티분야에서 각 나라별로 표현하는 용어와 필요한 지식을 습득함으로써 일반통역사가 아닌 뷰티전문통역사로 활동할 수 있다</t>
  </si>
  <si>
    <t>글로벌뷰티통역상담사를 필요로하는 업체 또는 전시장에서 통역업무를 수행할 수 있다</t>
  </si>
  <si>
    <t>글로벌뷰티통역상담로써 전문적인 통역을 원하는 업체나 단체에서 뷰티전문가로써의 통역업무를 수행할 수 있으며 해외고객상담의 전문가로 활동할 수 있다</t>
  </si>
  <si>
    <t>글로벌뷰티통역상담사 과정의 교육을 희망하는 교육생들을 교육시키는 업무를 수행할 수 있다</t>
  </si>
  <si>
    <t>2017-004716</t>
  </si>
  <si>
    <t>스트레스상담사</t>
  </si>
  <si>
    <t>본 자격증은 교육적인 측면에서는 스트레스 강사, 방과후 학교 강사, 경로당 강사, 스트레스상담강사의 역할을 할 수 있으며, 상담적인 측면에서는 상담실운영, 스트레스건강센타, 스트레스 건강상담소, 웃음건강복지센타, 직무정신건강연구소 등을 운영할 수 있다.</t>
  </si>
  <si>
    <t>본 자격증은 교육적인 측면에서는 스트레스 보조강사, 방과후 학교 보조강사, 경로당 보조강사, 스트레스상담보조강사의 역할을 할 수 있으며, 상담적인 측면에서는 상담실보조운영, 스트레스건강보조센타 보조, 스트레스 건강상담소 보조, 웃음건강복지센타 보조, 직무정신건강연구소 보조 등을 할 수 있다.</t>
  </si>
  <si>
    <t>본 자격증은 교육적인 측면에서는 스트레스 보조강사, 방과후 학교 강사, 경로당 강사, 스트레스상담보조강사의 역할을 할 수 있으며, 상담적인 측면에서는 상담실운영, 스트레스건강센타 보조, 스트레스 건강상담소 보조, 웃음건강복지센타 보조, 직무정신건강연구소 보조 등을 할 수 있다.</t>
  </si>
  <si>
    <t>창의인재평생교육원</t>
  </si>
  <si>
    <t>http://cafe.naver.com/alleduca</t>
  </si>
  <si>
    <t>070-4643-7347</t>
  </si>
  <si>
    <t>(00000) 서울 강북구 수유3동 23∼39 24-26 2층</t>
  </si>
  <si>
    <t>2018-005173</t>
  </si>
  <si>
    <t>심리상담, 심리검사 등을 통하여 정서장애, 정신건강 등으로 일상생활에 적응하지 못하는 사람들에 대하여 건강한 삶과 자아를 찾을 수 있도록 다양한 심리적인 방법으로 문제를 해결하는데 도움을 주며, 심리상담을 지도 및 교육할 수 있는 고급 전문가로서의 직무를 수행한다.</t>
  </si>
  <si>
    <t>2018-000255</t>
  </si>
  <si>
    <t>장애인가족상담가</t>
  </si>
  <si>
    <t>장애인 가족상담에 관한 이론을 바탕으로 장애를 가진 가족들이 서로에 대한 어려움을 서로가 공유 및 해결할 수 있도록 상담을 하고 장애인가족상담가를 양성 하는 업무를 수행한다.</t>
  </si>
  <si>
    <t>장애인 가족상담에 관한 이론을 바탕으로 장애를 가진 가족들이 서로에 대한 어려움을 서로가 공유 및 해결할 수 있도록 다양한 상담을 하는 업무를 수행한다.</t>
  </si>
  <si>
    <t>장애인 가족상담에 관한 이론을 바탕으로 장애를 가진 가족들이 서로에 대한 어려움을    서로가 공유 및 해결할 수 있는 분이기를 만들어 그 어려움을 해결할 수  있도록 상담하는 업무를 수행한다.</t>
  </si>
  <si>
    <t>2018-001662</t>
  </si>
  <si>
    <t>NLP 심리학과 여러 상담기법 프로그램을 활용하여 직장상담, 가족상담, 일반인 상담에 응용하며 활동한다.</t>
  </si>
  <si>
    <t>고급 NLP 심리학과 여러 상담기법 프로그램을 활용하여 직장상담, 가족상담, 일반인 상담에 응용하며 활동한다.</t>
  </si>
  <si>
    <t>(사)한국인간교육원</t>
  </si>
  <si>
    <t>http://www.humanedu.or.kr/</t>
  </si>
  <si>
    <t>02-786-6161</t>
  </si>
  <si>
    <t>(07328) 서울 영등포구 여의도동 35-2 백상빌딩 6층</t>
  </si>
  <si>
    <t>2018-000102</t>
  </si>
  <si>
    <t>작명상담사의 역할은 신생아의 첫선물인 이름과 흉한 이름으로 인하여 삶의 고통을 가진 이들을 위하여 훈민정음 자음.모음을 바르게 결합하고 바른소리로 작명을 한다. 행복한 삶을 가질 수 있도록 삶의 네비게이션 역할을 하기 위하여 개인연구실 또는 널리 배움의 길을 열어주어 훈민정음의 우수함을 알리는 역할을 수행할 수 있다.</t>
  </si>
  <si>
    <t>한글정음성명학회</t>
  </si>
  <si>
    <t>http://dajium.modoo.at</t>
  </si>
  <si>
    <t>010-6781-8071</t>
  </si>
  <si>
    <t>(48208) 부산광역시 수영구 연수로 267 (망미동) 4층</t>
  </si>
  <si>
    <t>2018-001223</t>
  </si>
  <si>
    <t>행복한가족상담전문가</t>
  </si>
  <si>
    <t>가족구성원간에 발생할 수 있는 부모-자녀간 갈등, 부부간 갈등, 형제간 갈등 등 다양한 가족간의 문제에 대해 원인을 분석하고 극복방법을 제시함으로서 갈등을 해결하며, 전문적인 지식을 통해 가족상담 및 정서지원 등을 통해 가족이 건강하고 행복하게 유지 될 수 있도록 하는 직무를 수행</t>
  </si>
  <si>
    <t>전문가 수준의 가족상담에 대한 지식과 기법을 활용하여 가족상담 관련 프로그램을 개발, 운영 할 수 있고, 1, 2급 지도사를 위한 교육프로그램을 진행하며, 학교, 상담센터, 문화센터, 복지관, 청소년관련기관, 건강가정지원센터, 다문화가정지원센터 등에서 가족상담을 진행하며 관련 특강을 진행 할 수 있는 직무를 수행</t>
  </si>
  <si>
    <t>준 전문가 수준의 가족상담에 대한 지식과 기법을 활용하여 2급 지도사를 위한 교육프로그램을 진행하며, 학교, 상담센터, 문화센터, 복지관, 청소년관련기관, 건강가정지원센터, 다문화가정지원센터 등에서 가족상담을 진행하며 관련 특강을 진행 할 수 있는 직무를 수행</t>
  </si>
  <si>
    <t>초급 수준의 가족상담에 대한 지식과 기법을 활용하여 학교, 상담센터, 문화센터, 복지관, 청소년관련기관, 건강가정지원센터, 다문화가정지원센터 등에서 건강하고 행복한 가정을 위한 특강을 진행 할 수 있는 직무를 수행</t>
  </si>
  <si>
    <t>2017-006182</t>
  </si>
  <si>
    <t>트라우마전문상담사</t>
  </si>
  <si>
    <t>전문상담기관에서 심리적 피해로 인해 잠재된 무의식의 상처와 깊은갈등을 치유하는 기법으로 내담자의 트라우마를 회복하게 도와주며 일상적 생활을 돕는 전문상담사로 활동한다.</t>
  </si>
  <si>
    <t>2017-005481</t>
  </si>
  <si>
    <t>스토리텔링상담심리사</t>
  </si>
  <si>
    <t>이야기분석에 대한 전문지식과 이해를 바탕으로 정서적 어려움을 호소하는 사람들에게 스토리텔링기법을 활용하여 교육과 상담을 진행한다</t>
  </si>
  <si>
    <t>영호심리상담센터</t>
  </si>
  <si>
    <t>010-4304-7247</t>
  </si>
  <si>
    <t>(04707) 서울특별시 성동구 무학로 6 (도선동) 50, 101동 2층 221호</t>
  </si>
  <si>
    <t>2018-002677</t>
  </si>
  <si>
    <t>사회에서 여러 가지 갈등과 문제로 인해 고통받는 사람들을 대상으로 정신건강이나 정서불안 등과 관련된 문제를 대화 및 면접 등의 상담을 통해 종합적으로 진단하고 심리학적 방법을 활용하여 건강하고 바른 생활을 할 수 있도록 돕는 업무를 담당하는 직무로  각급 기관, 단체, 지역사회 등에서 심리 상담을 수행한다.</t>
  </si>
  <si>
    <t>사회에서 발생하는 각종 갈등과 문제로 인해 고통받는 사람들을 대상으로 전문적인 심리학, 상담학 및 이와 관련된 전문지식을 기반으로 심리상담이론과 심리검사를 이해하고 내담자를 대상으로 개인, 가족, 집단 상담을 실시할 수 있으며 상담기록 및 사례분석이 가능한 직무를 수행한다.</t>
  </si>
  <si>
    <t>여러 가지 갈등과 문제로 인해 고통받는 사람들을 대상으로 심리상담이론과 심리검사를 이해하고 내담자를 대상으로 개인, 가족, 집단 상담을 실시할 수 있으며 상담기록 및 사례분석이 가능한 직무를 수행한다.</t>
  </si>
  <si>
    <t>다양한 사회생활에서 갈등과 문제로 고통을 받는 사람들에게 대화 등의 상담을 통해 진단을 하고 더 나은 삶을 영위할 수 있도록 옆에서 도와주는 보조 상담가로서의 직무를 수행한다.</t>
  </si>
  <si>
    <t>대한인재교육협회</t>
  </si>
  <si>
    <t>010-6836-7330</t>
  </si>
  <si>
    <t>(34946) 대전광역시 중구 대흥로10번길 51-11 (대사동)</t>
  </si>
  <si>
    <t>2018-005178</t>
  </si>
  <si>
    <t>통합예술심리상담사자격증은 “예술적 요소에 대한 지식 및 활용능력하여 심리상담분야의 업무를 수행하는 것을 직무내용으로 한다.</t>
  </si>
  <si>
    <t>1. 예술심리상담프로그램실시     2. 예술심리 상담관련 강사활동3. 예술심리상담 사례연구지도    4. 예술을 활용한 심리검사실시</t>
  </si>
  <si>
    <t>2018-002686</t>
  </si>
  <si>
    <t>일상생활에서 접할 수 있는 음식 재료를 매개체로 음식이 가져다주는 감각적인 즐거움과 심리적인 위로, 그리고 재미있는 놀이를 통한 예술 활동을 하면서 마음을 나누고 갈등을 해소하는 상담 및 강사 활동을 수행한다.</t>
  </si>
  <si>
    <t>전문가 수준의 푸드아트 관련 제반 지식을 활용하여 유아·아동·청소년·성인·부부·노인을 대상으로 개인 및 집단 심리상담 업무를 수행하고, 해당 1급, 2급 자격증 취득을 희망하는 교육생 대상 강의 수행</t>
  </si>
  <si>
    <t>전문가 수준의 푸드아트 관련 제반 지식을 활용하여 유아·아동·청소년·성인·부부·노인을 대상으로 개인 및 집단 심리상담 업무를 수행한다.</t>
  </si>
  <si>
    <t>준전문가 수준의 푸드아트 관련 제반 지식을 활용하여 유아·아동·청소년·성인·부부·노인을 대상으로 개인 및 집단 심리상담 업무를 수행하고, 강사 및 1급의 업무를 보조한다.</t>
  </si>
  <si>
    <t>2018-005172</t>
  </si>
  <si>
    <t>노인심리상담, 노인심리검사 등을 통하여 정서장애, 정신건강 등으로 일상생활에 적응하지 못하는 사람들에 대하여 건강한 삶과 자아를 찾을 수 있도록 다양한 심리적인 방법으로 문제를 해결하는데 도움을 주며, 노인심리상담을 지도 및 교육할 수 있는 고급 전문가로서의 직무를 수행한다.</t>
  </si>
  <si>
    <t>2017-004550</t>
  </si>
  <si>
    <t>진로코칭상담사</t>
  </si>
  <si>
    <t>진로코칭상담을 통하여 아동 및 청소년들의 진로상담과 관련하여 대상자들과 충분히 상담을 통해서 미래에 대한 진로선택 등을 할 수 있게 직무를 원활하게 수행한다.</t>
  </si>
  <si>
    <t>1급진로코칭상담사는 2급 진로코칭상담사보다 상위 상담사로서 아동 및 청소년들의 진로상담과 관련하여 대상자들과 충분히 상담을 통해서 미래에 대한 학업 및 직업관계등의 진로선택 등을 대상자의 적성에 맞게 선택할 수 있도록 하는 상담 업무를 수행한다.</t>
  </si>
  <si>
    <t>진로상담이 필요한 대상자들의 진로 문제를 빨리 파악하여 가장 기본적인 문제점이 무엇인지를 파악하여 시급한 사람들의 진로 문제 부분을 해결할 수 있는 업무를 한다.</t>
  </si>
  <si>
    <t>2017-005196</t>
  </si>
  <si>
    <t>부모상담전문가는 아동, 청소년, 교육 및 상담현장에서 아동 및 청소년 부모를 대상으로 부모교육, 상담, 코칭등의 역할을 담당하며, 부모들에게 아동발달 교육과정을 안내하고 가정과의 협력을 도모하고자 효율적인 부모상담을 진행, 가능하도록 조력하는 역할을 수행한다.</t>
  </si>
  <si>
    <t>2017-004916</t>
  </si>
  <si>
    <t>변화심리상담사</t>
  </si>
  <si>
    <t>전통과 최근의 제 상담심리학과 기법 을 토대로 새롭게 체계화한 변화심리상담기법을 활용하여 인간 마음의 이해, 문제된 마음과 행동의 위로와 치유, 인간관계 증진 등 궁극적인 인간변화를 이끌어내는 전문상담분야의 업무를 수행함.</t>
  </si>
  <si>
    <t>인간변화에 초점을 둔 제 상담기법을 실생활 차원에서 새롭게 설계, 표준화한 변화심리상담기법을 활용하여 관련기관 등에서 기질과 성격, 적성, 심리 등의 분석업무 및 심리？정서？성격？화법의 개선, 집중력 및 자존감 향상, 부부나 인간관계 개선, 직무만족도 제고 등을 전문적으로 지도？조언하거나 문화센터, 평생교육원 등에서 상담 및 강의 직무를 수행함.</t>
  </si>
  <si>
    <t>인간변화에 초점을 둔 제 상담기법을 실생활 차원에서 새롭게 설계, 표준화한 변화심리상담기법에 대한 기초적인 이해와 지식을 토대로 관련연구기관이나 심리상담소 등에서 전문상담사를 도와 내담자의 심리상태？유형, 선천기질과 후천성격, 적성, 심리 등의 분석업무를 보조하거나 초보적인 수준의 상담직무를 수행함.</t>
  </si>
  <si>
    <t>하우투라이프</t>
  </si>
  <si>
    <t>http://www.howtolife.com</t>
  </si>
  <si>
    <t>070-8778-1023</t>
  </si>
  <si>
    <t>(13994) 경기도 안양시 만안구 안양천서로 289 (안양동, 주공뜨란채) 103동 1003호</t>
  </si>
  <si>
    <t>2017-005390</t>
  </si>
  <si>
    <t>기독교적상담사수퍼바이저</t>
  </si>
  <si>
    <t>기독교 교리와 신앙을 바탕으로 상담하거나 지도하는 일을 하는 기독교적 상담사들에게 상담지식, 상담과정의 기술적 능력을 강화시켜주는 역할을 함.</t>
  </si>
  <si>
    <t>2017-004799</t>
  </si>
  <si>
    <t>자연재료를 이용한 향아로마 에센셜 오일의 이론을 바탕으로 심신의 안전을 도모하고 피부개선을 위한 DIY 아로마 블랜딩 오일과 제품 등을 만들고 센터,기관 등에서 교육하고 창업으로 공방운영을 하는 업무를 수행함.</t>
  </si>
  <si>
    <t>자연재료를 이용한 향기성 아로마 에센셜 오일의 상급이론을 바탕으로 심신의 안전을 도모하고 피부문제 개선을 위한 DIY화장품, 아로마 블랜딩 오일, 제품 등을 만들 수 있는 능력과 교육지도 및 프로그램개발과 운영을 할 수 있는 업무를 수행함.</t>
  </si>
  <si>
    <t>아로마상담사로서 자연재료를 이용한 향기성 아로마 에센셜 오일의 중급이론을 바탕으로 심신의 안전을 도모하고 피부문제 개선을 위한 DIY화장품, 아로마 블랜딩 오일, 아로마 목욕제품 등을 만들고 지도할 수 있는 업무를 수행함.</t>
  </si>
  <si>
    <t>아로마상담사로서 자연재료를 이용한 향기성 아로마 에센셜 오일의 기초이론을 바탕으로 DIY화장품, 아로마 블랜딩 오일, 아로마 목욕제품 등을 만들 수 있는 업무를 수행함.</t>
  </si>
  <si>
    <t>2017-005164</t>
  </si>
  <si>
    <t>부동산풍수상담사</t>
  </si>
  <si>
    <t>부동산풍수교육자, 부동산풍수 사무 책임자로써 갖추어야 할 전문가 또는 준전문가 수준의 부동산풍수상담 역량을 보유하여 부동산풍수상담사 역할을 함</t>
  </si>
  <si>
    <t>부동산풍수 교육 및 부동산풍수 상담, 토지나 건축물을 직접 확인하여 상담 의뢰자에게 만족 할 수 있게 상담 및 컨설팅을 제공한다.</t>
  </si>
  <si>
    <t>부동산풍수 교육 보조자 및 부동산풍수 상담 보조, 토지나 건축물을 직접 확인하여 사진이나 동영상등을 촬영하여 상담 의뢰자에게 제공한다.</t>
  </si>
  <si>
    <t>2018-001240</t>
  </si>
  <si>
    <t>진로코칭상담 이론적 이해와 실기능력을 통해 진로상담과 코칭 방향을 제시하고 진로코칭상담 교육자, 진로코칭상담 사무를 수행한다.</t>
  </si>
  <si>
    <t>전문가 수준의 진로코칭상담 이론적 이해와 실기능력을 통해 대상자에게 진로상담과 코칭 방향을 제시하고 전문가 수준의 진로코칭상담 교육자 및 진로코칭상담 사무 책임자의 역할을 수행한다.</t>
  </si>
  <si>
    <t>준전문가 수준의 진로코칭상담 이론적 이해와 실기능력을 통해 대상자에 게 진로상담과 코칭 방향을 제시하고 준전문가 수준의 진로코칭상담 교육자, 진로코칭상담 사무를 수행한다.</t>
  </si>
  <si>
    <t>사단법인 새벽이슬</t>
  </si>
  <si>
    <t>010-8442-1091</t>
  </si>
  <si>
    <t>(54619) 전라북도 익산시 동서로 222 (남중동) 2층</t>
  </si>
  <si>
    <t>2017-004886</t>
  </si>
  <si>
    <t>타로카드심리상담사</t>
  </si>
  <si>
    <t>타로카드를 상담도구로 활용하여 개인의 깊은 무의식을 이해하고 심리상태를 발견하는 도구로 사용하는 것으로, 타로카드에 심리학자 칼 구스타프 융의 동시성 이론(Synchronicity)을 적용하여 상담도구로 활용함으로써 개인의 성격의 장점과 단점을 찾아서 문제점을 보완해주며 적성과 진로상담, 잠재능력 개발 등에 대하여 상담해주는 직무.</t>
  </si>
  <si>
    <t>타로카드에 심리점성학의 의미를 가미하여 상담도구로 활용함으로써 개인의 깊은 무의식을 이해하고 타로카드에 심리학자 칼 구스타프 융의 동시성 이론(Synchronicity)을 적용하여 개인의 성격의 장점과 단점을 찾아서 문제점을 보완해 주며 진로적성, 잠재능력 개발 등에 대하여 상담해주는 전문가로서 2급 이하 자격증 소지자에 대한 교육지도업무를 담당한다.</t>
  </si>
  <si>
    <t>타로카드와 피타고라스의 수비학을 상담도구로 활용하여 개인의 무의식과 심리상태를 이해하고 타로카드에 심리학자 칼 구스타프 융의 동시성 원리(Synchronicity)을 적용하여 개인의 성격의 장점과 단점을 찾아서 보완해주며 진로적성, 잠재능력 개발 등에 대하여 상담해주는 전문가로서 3급 자격증 소지자에 대한 교육지도업무를 담당 한다.</t>
  </si>
  <si>
    <t>타로카드를 상담도구로 활용하여 개인의 무의식과 심리상태를 이해하고 타로카드에 심리학자 칼 구스타프 융의 동시성 이론(Synchronicity)을 적용하여 상담의 도구로 활용함으로써 개인의 성격의 장점과 단점을 찾아서 보완해주며 진로적성, 잠재능력 개발 등에 대하여 한정된 범위에서 상담업무를 수행한다.</t>
  </si>
  <si>
    <t>대한점성학협회</t>
  </si>
  <si>
    <t>http://www.jamiastrology.com</t>
  </si>
  <si>
    <t>010-4146-3775</t>
  </si>
  <si>
    <t>(14714) 경기도 부천시 성주로 249-4 (심곡본동) 대한점성학협회 (성공하는 이름 작명 연구원, 타로와 점성학) 1층 가운데 사무실</t>
  </si>
  <si>
    <t>2018-005646</t>
  </si>
  <si>
    <t>정서적으로 어려움을 겪고 있는 내담자를 대상으로 심리상담 도구로써 다양한 도형그리기를 통해 자연스럽게 내담자의 선천적 또는 후천적 기질과 적성 등 기질적인 심리상태 파악하고 심리적인 안정과 잠재력을 개발할 수 있도록 상담업무를 수행할 수 있으며, 도형심리상담사 양성을 위한 전문 강사로서 직무를 수행한다.</t>
  </si>
  <si>
    <t>2018-000659</t>
  </si>
  <si>
    <t>2017-004485</t>
  </si>
  <si>
    <t>명상상담사</t>
  </si>
  <si>
    <t>명상상담사는 명상상담에 기반하여 성격적인 갈등을 겪고 있는 다양한 인간관계 속에서 상담지식과 의사소통 능력과 갈등해결능력으로 문제를 해결하는데 도움을 주는 역할을 한다.</t>
  </si>
  <si>
    <t>명상상담사 1급의 직무는 명상상담과 관련된 상담실습, 교육 및 이론적 지식을 기반으로 자신의 인성을 바르고 건전하게 가꾸는 역량을 갖추고, 나아가서 타인 · 사회 공동체 · 자연과 더불어 살아가는데 필요한 명상상담에 기반한 인간다운 성품과 상담 기술을 강화하는 것을 목적으로 한다.</t>
  </si>
  <si>
    <t>명상상담사 2급의 직무는 명상상담에 기초하여 상담현장에서 활용할 수 있는 상담지식과 의사소통능력이나 갈등해결능력 등을 통합한 “핵심역량”을 갖춘 수준으로서 소정의 시험에 합격한 자를 말한다.</t>
  </si>
  <si>
    <t>학교법인동방대학교</t>
  </si>
  <si>
    <t>http://www.dongbang.ac.kr</t>
  </si>
  <si>
    <t>02-3668-9872</t>
  </si>
  <si>
    <t>(02838) 서울특별시 성북구 성북로28길 60 (성북동)</t>
  </si>
  <si>
    <t>2017-004115</t>
  </si>
  <si>
    <t>청소년 진로심리검사 실시, 청소년 진로상담 제공, 직업 및 학과정보 제공, 진로교육 및 지도 등의 직무를 수행한다.</t>
  </si>
  <si>
    <t>2018-003446</t>
  </si>
  <si>
    <t>화장품상담지도사</t>
  </si>
  <si>
    <t>유관 행정청으로부터 판매허가를 받은 화장품의 성분과 특성을 이해하고 고객의 피부색 및 유형을 정확히 분석하여 올바른 화장품 선택과 효과적인 사용 방법 등을 알려주고, 화장품 전문가로서 화장품 판매기법과 상담방법 등을 통하여 고객 맞춤형 화장품 컨설팅을 할 수 있는 직무를 수행</t>
  </si>
  <si>
    <t>유관 행정청으로부터 판매허가를 받은 화장품의 성분과 특성을 이해하고 고객의 다양한 피부색 및 유형을 정확히 분석하여 올바른 화장품 선택과 효과적인 사용 방법 등을 알려주고, 화장품 전문가로서 화장품 판매기법과 상담방법 등을 통하여 고객 맞춤형 화장품 컨설팅을 할 수 있는 직무를 수행</t>
  </si>
  <si>
    <t>화장품상담전문가가 되기 위하여 미용분야와 건강에 대한 일반적인 지식과 이해를 바탕으로 고객의 다양한 피부색 및 유형에 따른 화장품 선택과 효과적인 사용 방법 등 화장품의 올바른 선택과 적절한 사용방법을 조언할 수 있는 직무를 수행</t>
  </si>
  <si>
    <t>사) 국제보건미용전문가연합회</t>
  </si>
  <si>
    <t>051-633-8300</t>
  </si>
  <si>
    <t>(47287) 부산광역시 부산진구 중앙대로691번가길 23-1 (부전동) 4층</t>
  </si>
  <si>
    <t>2017-005448</t>
  </si>
  <si>
    <t>노인심리전문상담사</t>
  </si>
  <si>
    <t>노인 상담기획, 노인 상담홍보, 상담알선과 시행, 노인심리검사제공, 노인심리상담, `노인관련 유관기관과의 연계,노인학대상담, 노인정책 관련자 및 상담자 교육훈련 등을 수행한다</t>
  </si>
  <si>
    <t>(주)아이앤드디코리아</t>
  </si>
  <si>
    <t>http://www.idk.co.kr</t>
  </si>
  <si>
    <t>02-3444-6114</t>
  </si>
  <si>
    <t>(06754) 서울특별시 서초구 양재천로7길 17 (양재동) 석탄빌딩 2층</t>
  </si>
  <si>
    <t>2018-005184</t>
  </si>
  <si>
    <t>노화로 인한 신체적, 정서적으로 불안 장애 및 소외감에 따른 심리, 정서, 가족관계 등의 정서적 부적응 문제의 해결을 위해 각종 상담기법을 활용하여 실버타운, 노인회관 사회복지시설 등에서 상담하고 지도하는 직무</t>
  </si>
  <si>
    <t>노화로 인한 발달적 심리를 이해하고 수퍼바이저로서 고급 상담스킬을 가지고 부적응 문제 해결을 위한 심리상담 및 교육지도 업무를 노인관련 상담센터, 노인요양시설, 노인재활센터 등에서 코칭？관리 감독하는 책임자로서의 직무</t>
  </si>
  <si>
    <t>노인관련 전문영역에서 심리상담의 지식과 노인에 대한 이해를 바탕으로 심리적 부적응으로 일상생활에서 도움을 필요로 하는 노인층에 대한 심리상담과 심리검사, 상담교육 등을 노인관련 상담센터, 사회복귀시설, 노인재활센터, 노인대학 등에서 상담 및 지도하는 직무</t>
  </si>
  <si>
    <t>노인에 대한 심리검사, 생애진단 서비스를 이해하며, 노인여가에 관한 지역사회 연계 서비스 구축하고 심리상담기관 및 노인센터, 실버타운, 노인관련 시설 등에서 심리상담 프로그램 계획에 따른 지도 및 내담자 면담, 심리검사를 보조하는 수행 직무</t>
  </si>
  <si>
    <t>2017-005451</t>
  </si>
  <si>
    <t>정서적, 심리적 갈등을 가진 사람들 즉 사회적 장애를 갖고 있는 분들을 대상으로 미술활동을 통한 심리적 안정과 감정을 조절하고 자기성장과 자기표현의 촉진시키는 역할을 함</t>
  </si>
  <si>
    <t>사회적 장애를 갖고 있는 분들을 대상으로 미술활동을 통한 심리적 안정과 감정을 조절하고 자기성장과 자기표현의 촉진시키수 있도록 돕는  최고전문가로서의 역할을 함</t>
  </si>
  <si>
    <t>정서적, 심리적 갈등을 가진 사람들 즉 사회적 장애를 갖고 있는 분들을 대상으로 미술활동을 통한 심리적 안정과 감정을 조절하고 자기성장과 자기표현의 촉진시키는 전문가로서의 역할을 함</t>
  </si>
  <si>
    <t>2017-004182</t>
  </si>
  <si>
    <t>(주)국제자격검정개발원</t>
  </si>
  <si>
    <t>http://www.job777.co.kr</t>
  </si>
  <si>
    <t>041-566-9915</t>
  </si>
  <si>
    <t>(31129) 충청남도 천안시 동남구 대흥로 118 (사직동) (사직동) 중앙메디컬빌딩 701호</t>
  </si>
  <si>
    <t>2018-000954</t>
  </si>
  <si>
    <t>교육행정상담사</t>
  </si>
  <si>
    <t>행정안전부</t>
  </si>
  <si>
    <t>학생과 교육수요자를 대상으로  유·초·중·고 및 평생교육 이용에 따른 다양한 교육기관의 교육행정 절차와 정보를 안내하고 지도와 상담</t>
  </si>
  <si>
    <t>(사)교육행정사협회</t>
  </si>
  <si>
    <t>http://www.aeap.or.kr</t>
  </si>
  <si>
    <t>070-4007-2816</t>
  </si>
  <si>
    <t>(13590) 경기도 성남시 분당구 서현로 170 (서현동) 풍림아이원플러스 D동1907호</t>
  </si>
  <si>
    <t>2018-002308</t>
  </si>
  <si>
    <t>심리적, 정서적, 사회적 장애를 겪고 있는 사람에게 그림이나 조소, 디자인 등 미술활동의 시각적 이미지를 통해 개인갈등을 조절하고 자기표현과 자아성장을 촉진시키며, 자기개발과 자기실현을 표현하여 심리적, 정신적으로 안정을 찾아 건강한 사회구성원이 될 수 있도록 전문적인 상담 직무를 수행한다.</t>
  </si>
  <si>
    <t>심리적, 정서적 장애를 겪고 있는 사람에게 미술활동을 통해 개인갈등을 조절하고 자기표현를 촉진시키며, 자기를 표현하여 심리적, 정신적으로 안정을 찾도록 상담 직무를 수행한다.</t>
  </si>
  <si>
    <t>2018-000100</t>
  </si>
  <si>
    <t>풍수지리상담사</t>
  </si>
  <si>
    <t>풍수지리 학문에 전문가로서 풍수지리학의 이론과 실기를 통하여 자연지리를 분석하고 활용할 능력을 가지고 있으며 풍수지리교육자,또는 풍수지리의 실무자로써 풍수지리적 환경을 컨설팅 할 수 있음.</t>
  </si>
  <si>
    <t>풍수지리 학문에 전문가로서 풍수지리학의 이론과 실기를 통하여 자연지리를 분석하고 활용할 능력을 가지고 있으며 풍수지리교육자,또는 풍수지리의 실무자로써 양택,음택을 풍수지리적 환경을 컨설팅 할 수 있음.</t>
  </si>
  <si>
    <t>좋은터생활연구원</t>
  </si>
  <si>
    <t>053-742-6747</t>
  </si>
  <si>
    <t>(42060) 대구광역시 수성구 무열로 47 (만촌동, 만촌태왕리더스) 105동 702호</t>
  </si>
  <si>
    <t>2018-000656</t>
  </si>
  <si>
    <t>분노조절상담지도사는 내담자와 초기 상담을 통하여 라포형성 및 상담에 이르게 된 경위를 파악하여 내담자의 분노의 정도를 파악하고, 원인을 분석에 따라 적절히 기획된 프로그램을 실행하여 내담자가 분노를 조절하고 심리적 안정을 찾을 수 있도록 한다. 분노조절상담지도사는 내담자의 상황에 따른 적절한 상담, 프로그램 기획, 실행, 평가를 담당하는 직무를 수행한다.</t>
  </si>
  <si>
    <t>2018-000163</t>
  </si>
  <si>
    <t>아동복지에 대한 기본적인 개념부터, 실천방법, 상담기법등을 통해서 아동복지, 아동복지서비스, 아동복지상담에 대한 전문적인 지식을 토대로 아동에게 발생할 수 있는 여러 가지 문제들을 예방하고 대처하는 역할을 수행한다.</t>
  </si>
  <si>
    <t>2018-002359</t>
  </si>
  <si>
    <t>펫로스심리상담사</t>
  </si>
  <si>
    <t>펫로스심리상담사는 전문적 상담기법을 활용하여 반려동물을 잃은 반려인의 심리적, 정신적 문제를 진단하고 문제를 해결하여 건강한 가정생활과 사회생활 및 행복한 생활에 도움을 주는 업무를 담당한다.</t>
  </si>
  <si>
    <t>2018-003331</t>
  </si>
  <si>
    <t>피부미용전문상담사</t>
  </si>
  <si>
    <t>피부미용상담의 전문가로써 고객과 shop의 고객 서비스 상담에 최고로 응대하고 전문 기술을 이용한 상담기술의 교육자로써의 역할을 수행한다.</t>
  </si>
  <si>
    <t>피부미용전문상담사를 채용하고 싶은 업체에 취업하여 직원으로써 상담업무를 수행할 수 있다</t>
  </si>
  <si>
    <t>피부미용전문상담사의 채용을 희망하는 업체나 단체의 임원으로써 피부미용전반에 관한 고객상담 업무를 수행할 수 있다</t>
  </si>
  <si>
    <t>피부미용전문상담사 과정 이수를 희망하는 교육생들을 교육시키는 업무를 수행할 수 있다</t>
  </si>
  <si>
    <t>2017-006077</t>
  </si>
  <si>
    <t>레크레이션심리상담사</t>
  </si>
  <si>
    <t>각 종 다양한 프로그램을 통해서 수강자로 하여금 일상생활에서 기분전환을 하고 스트레스를 해소하는 등 정신건강을 증진하기 위한 역할을 담당하는 전문가이다. 레크리에이션의 개념을 익히고, 경험과 교육을 통해 레크리에이션에 대한 보다 폭넓은 지식과 실전을 습득하여 레크리에이션 전문가로써 활동한다.</t>
  </si>
  <si>
    <t>레크리에이션의 개념을 익히고, 경험을 통해 레크리에이션에 대한 보다 폭넓은 지식과 실전을 습득. 수강자로 하여금 일상생활에서 기분 전환을 하고 스트레스를 해소하는 등 정신건강을 증진하기 위한 업무를 수행.</t>
  </si>
  <si>
    <t>2017-005478</t>
  </si>
  <si>
    <t>관계코칭상담사</t>
  </si>
  <si>
    <t>사회환경 안에서 발생하는 관계에 대한 이해와 관계유형검사, 관계진단검사를 가능하며 관계코칭상담 및 교육직무를 수행한다.</t>
  </si>
  <si>
    <t>사회환경 안에서 발생하는 관계에 대한 이해와 관계유형 및 관계진단검사를 가능하며 관계코칭상담 및 교육 직무을 수행한다.</t>
  </si>
  <si>
    <t>사회환경 안에서 발생하는 관계에 대한 이해와 관계유형검사가 가능하며 관계코칭상담 직무를 수행한다.</t>
  </si>
  <si>
    <t>2017-004717</t>
  </si>
  <si>
    <t>21세기를 살고 있는 현대인들의 인간관계에서 오는 다양한 상처와 부정적 환경, 그리고 많은 스트레스로 인한 어려움을 도형과  기질론을 접목한 도형심리상담을 통해 각자의 내면에 내재되어 있는 심리상태를 발견하여 상처를 치유하며 개인의 선천적, 후천적 기질과 성격, 적성, 심리를 파악하여 진로상담, 성격의 보완 및 잠재력 개발에 전문적인 상담 업무를 함양한다</t>
  </si>
  <si>
    <t>전문가로서 상담의 전문지식과 상담경험을 갖고 대화와 문제해결 과정에 적합한 기초 이론적 배경을 갖추고 심리적 부적응을 겪어 지원이 필요한 개인 및 집단에 조력</t>
  </si>
  <si>
    <t>일반인으로서 상담의 기본이론을 이해하고 대화와 문제해결 과정에 적합한 기초 이론적 배경을 갖추고 심리적 부적응을 겪어 지원이 필요한 개인 및 집단에 조력</t>
  </si>
  <si>
    <t>사단법인 행복한가정문화원</t>
  </si>
  <si>
    <t>http://www.hfamily.co.kr</t>
  </si>
  <si>
    <t>02-825-0675</t>
  </si>
  <si>
    <t>(07040) 서울특별시 동작구 상도로 398 ( 상도동 ) 가나빌딩 3층</t>
  </si>
  <si>
    <t>2018-000085</t>
  </si>
  <si>
    <t>사주명리상담사</t>
  </si>
  <si>
    <t>사주명리상담에 대한 전반적인 지식을 습득하여 내담자의 인생사 전반(가정, 진로, 취업, 적성, 금전, 사업 등)에 걸쳐 상담 및 교육을 통한 전문가를 양성할 수 있습니다</t>
  </si>
  <si>
    <t>사주명리상담에 대한 전반적인 지식을 습득하여 내담자의 인생사 전반(가정, 진로, 취업, 적성, 금전, 사업 등)에 걸쳐 상담을 진행할 수 있습니다.</t>
  </si>
  <si>
    <t>2018-002495</t>
  </si>
  <si>
    <t>청소년을 대상으로 진로지도, 상담, 관리 및 프로그램을 기획하여 올바른 진로에 대해 인식하고 탐구하도록 지도하며, 진로교육의 전반적인 흐름을 알고 돕는 역할을 한다.</t>
  </si>
  <si>
    <t>와이에스씨(Y.S.C) 평생교육원</t>
  </si>
  <si>
    <t>http://onsemiro.org</t>
  </si>
  <si>
    <t>055-287-0513</t>
  </si>
  <si>
    <t>(51502) 경상남도 창원시 성산구 동산로65번길 24 (상남동) 타임빌딩 2층</t>
  </si>
  <si>
    <t>2017-006287</t>
  </si>
  <si>
    <t>군폭력 예방 프로그램을 설계, 조직, 운영하고 이를 적용하여 장병들을 군 폭력으로부터 보호할 수 있는 전문적인 상담활동을 수행한다.</t>
  </si>
  <si>
    <t>미래인적자원개발원 주식회사</t>
  </si>
  <si>
    <t>http://rokhrd.kr</t>
  </si>
  <si>
    <t>02-2635-1002</t>
  </si>
  <si>
    <t>(07208) 서울특별시 영등포구 양평로19길 4 (양평동4가) 4층 401호</t>
  </si>
  <si>
    <t>2018-003314</t>
  </si>
  <si>
    <t>심리장애를 가진 내담자에게 문제행동 및 심리분석지도와 상담을 통하여 학습자로 하여금 심리분석 및 상담 지도를 주도하여 종합적으로 학습자에게 심리분석을 수행할수 있는 전문가로서의 역할을 할 수 있다.</t>
  </si>
  <si>
    <t>심리장애를 가진 내담자의 문제행동 분석 및 지도, 상담을 통하여 근본적인 원인을 파악하고 이를 해결할수 있도록 분석결과를 상담에 적용시켜 활용함으로써 내담자가 자신의 정체성을 회복하고 건강한 삶을 살수 있도록 종합적으로 수행할수 있는 최고의 전문가 역할</t>
  </si>
  <si>
    <t>심리분석의 기초이해를 바탕으로 내담자를 대상으로 심리분석학을 통하여 심리장애를 가진 내담자에게 문제행동 및 심리분석지도하는 과정을 보조하며, 내담자로 하여금 심리분석 및 상담을 통해 건강한 삶을 살수 있도록 안내하는 보조자 역할</t>
  </si>
  <si>
    <t>2018-005180</t>
  </si>
  <si>
    <t>모래놀이심리상담사자격증은 “모래놀이에 대한 지식 및 활용능력으로 심리상담분야의 업무를 수행하는 것을 직무내용으로 한다.</t>
  </si>
  <si>
    <t>모래상자 위에 상징적인 소품들을 통하여 불안한 행동심리 등을 표출하게 하여 내면적 문제를 해소하고 조정할 수 있도록 도와주는 상담 능력 수행</t>
  </si>
  <si>
    <t>2017-005630</t>
  </si>
  <si>
    <t>결혼상담사는 인간관계에 대한 에티켓 및 매너관련 조언을 기초로 이성상대에 대한 정확한 정보제공 및 자문역할, 만남과 관련한 편안한 상담사의 역할 등을 통해 결혼까지 성공할수 있도록 도와주는 전문적인 직무를 수행한다.</t>
  </si>
  <si>
    <t>2017-005554</t>
  </si>
  <si>
    <t>자립지원재무상담사</t>
  </si>
  <si>
    <t>단순 채무조정 및 금융상품 연계 서비스 중심의 금융복지 상담서비스 한계를 극복하고, 저소득 계층의 돈관리 훈련, 복지서비스 연계, 주거안정 지원 등 종합적인 자립 상담서비스 제공을 통해 효과적인 자립자활을 촉진하는 역할수행</t>
  </si>
  <si>
    <t>저소득 취약계층의 자립지원을 위해 전문가 수준의 기초생활보장제도, 채무조정 및 예방적 재무상담, 주거복지 연계 상담 지원</t>
  </si>
  <si>
    <t>저소득 취약계층의 자립지원을 위해 준전문가 수준의 기초생활보장제도, 예방적 재무상담, 주거복지 연계 상담 지원</t>
  </si>
  <si>
    <t>한국보건복지인력개발원</t>
  </si>
  <si>
    <t>http://www.kohi.or.kr</t>
  </si>
  <si>
    <t>02-3299-1419</t>
  </si>
  <si>
    <t>(28159) 충청북도 청주시 흥덕구 오송읍 오송생명2로 187 한국보건복지인력개발원</t>
  </si>
  <si>
    <t>2017-004927</t>
  </si>
  <si>
    <t>지문심리상담사</t>
  </si>
  <si>
    <t>지문(指紋)을 활용한 적성검사를 시행하여 다중지능 즉, 대인관계, 자기이해, 공간지능, 논리-수학적 지능, 신체-운동학적 지능, 음악적 지능, 언어적 지능, 자연탐구 지능을 알 수 있다. 지문적성검사를 활용하여 자라온 환경의 영향, 우울, 내면심리 등의 원인을 찾아서 일상적인 생활을 하는데 어려움을 덜어주는 지문(指紋)심리상담사이다.</t>
  </si>
  <si>
    <t>지문(指紋)을 활용한 적성검사를 시행하여 다중지능 즉, 대인관계, 자기이해, 공간지능, 논리-수학적 지능, 신체-운동학적 지능, 음악적 지능, 언어적 지능, 자연탐구 지능을 알 수 있다. 지문적성검사를 활용하여 자라온 환경의 영향, 우울, 내면심리 등의 원인을 찾아서 일상적인 생활을 하는데 어려움을 덜어주는  것이 지문(指紋)심리상담사이다.</t>
  </si>
  <si>
    <t>2017-006294</t>
  </si>
  <si>
    <t>범죄피해상담사</t>
  </si>
  <si>
    <t>범죄피해자를 지원할 수 있는 범죄심리 및 피해자지원, 피해자상담에 관한 전문지식을 갖추고 범죄피해자를 대상으로 범죄피해예방 및 피해자를 대상으로 범죄피해로 인한 신체적 외상, 트라우마 및 피해회복을 위한 상담사로서 활동</t>
  </si>
  <si>
    <t>범죄피해자를 지원할 수 있는 범죄심리 및 피해자지원, 피해자상담에 관한 전문지식을 갖추고 범죄피해예방 및 피해자대상 범죄피해로 인한 신체적 외상, 트라우마 및 피해회복을 위한 전문상담 및 평가와 범죄피해상담사로 활동</t>
  </si>
  <si>
    <t>범죄피해자를 지원할 수 있는 범죄심리 및 피해자지원, 피해자상담에 관한 전문지식을 갖추고 범죄피해예방 및 피해자대상 범죄피해로 인한 신체적 외상, 트라우마 및 피해회복을 위한 상담활동</t>
  </si>
  <si>
    <t>케이피리서치 두뇌개발연구원</t>
  </si>
  <si>
    <t>http://www.kpresearch.or.kr</t>
  </si>
  <si>
    <t>031-935-4004</t>
  </si>
  <si>
    <t>(10355) 경기도 고양시 일산동구 하늘마을로 170 (중산동) (중산동, 대방트리플라온제A동404호)</t>
  </si>
  <si>
    <t>2018-001011</t>
  </si>
  <si>
    <t>부모교육의 흐름을 이해하고, 부모교육을 기획, 관리 및 분석상담 하는 전문가로서 부모와 자식간에 일어날 수 있는 갈등과 불화에 대하여 상담을 통하여 올바른 방향으로 이끌어 주는 전문적 상담가의 역할을 담당한다.</t>
  </si>
  <si>
    <t>2018-001001</t>
  </si>
  <si>
    <t>부부가족상담전문가</t>
  </si>
  <si>
    <t>다양한 전문영역에서 심리적·관계적 부적응을 겪는 개인과 가족에 대한 사정·평가와 개입 및 부부가족상담 슈퍼비전 모델에 대한 전문적인 교육과 지도</t>
  </si>
  <si>
    <t>-부부가족상담에 대한 기본적 소양을 가지고 있으며 가족상담에 대한 전반적인 업무(접수면접, 사례관리, 상담행정 등)를 수행 할 능력-접수상담-사례관리</t>
  </si>
  <si>
    <t>한국상담교육연구소</t>
  </si>
  <si>
    <t>http://cafe.naver.com/kcelab</t>
  </si>
  <si>
    <t>070-8656-2550</t>
  </si>
  <si>
    <t>(08208) 서울특별시 구로구 경인로 661 (신도림동) 104동 2301호</t>
  </si>
  <si>
    <t>2017-004181</t>
  </si>
  <si>
    <t>여러 가지 갈등과 심리적인 문제 등으로 힘들어하는 내담자에게 원활한 상담을 해줌으로써 원만한 생활을 이끌어낼 수 있도록 도움을 주는 직무를 수행한다.</t>
  </si>
  <si>
    <t>2018-002679</t>
  </si>
  <si>
    <t>시니어들을 대상으로 웰다잉에 대한 상담을 담당하고 웰다잉심리상담사로서의 전문적인 이론과 소양능력을 가지고 웰다잉 심리상담을 전문적으로 하는 역할을 직무내용으로 한다. 시니어들에게 건강상담과 웰다잉에 대한 심리상담교육 및 지도역할을 수행한다.</t>
  </si>
  <si>
    <t>웰다잉심리상담사로서의 전문적인 이론과 소양능력을 가지고 시니어들의 건강과 웰다잉에 대한 심리상담교육 및 전문적인 지도역할을 수행하는 것을 직무내용으로 한다. 성인, 노인을 대상으로 학교, 문화센터, 사회교육기관 등에서 웰다잉심리상담교육 및 심리상담을 지도하는 역할을 수행한다.</t>
  </si>
  <si>
    <t>노인들을 대상으로 학교, 문화센터, 사회교육기관 등에서 웰다잉심리상담을 실시하는 역할을 수행하며 웰다잉 심리상담지도사로서의 소양을 겸비하고 노인건강관리 및 웰다잉심리상담을 실시하는 역할을 수행한다.</t>
  </si>
  <si>
    <t>한국생활효실천운동본부</t>
  </si>
  <si>
    <t>070-7682-6546</t>
  </si>
  <si>
    <t>(06612) 서울특별시 서초구 서초대로77길 45 (서초동) 806호</t>
  </si>
  <si>
    <t>2018-004234</t>
  </si>
  <si>
    <t>노인심리상담사는 상담심리학적 지식과 노인에 대한 이해를 바탕으로 노인의 심리를 종합적으로 진단하고 상담함으로써 신체적 노화로 인해 발생할 수 있는 정서적·심리적인 무력감 및 불안감 등에서 벗어나 안정된 심리상태를 유지하고, 일상생활 적응력을 높여 행복한 노년의 삶을 영위할 수 있도록 돕는 것을 직무내용으로 한다.</t>
  </si>
  <si>
    <t>전문가 수준의 상담심리학적 지식과 노인에 대한 이해를 바탕으로 노인의 심리를 종합적으로 진단하고 상담함으로써 신체적 노화로 인해 발생할 수 있는 정서적·심리적인 무력감 및 불안감 등에서 벗어나 안정된 심리상태를 유지하고, 일상생활 적응력을 높여 행복한 노년의 삶을 영위할 수 있도록 돕는다.</t>
  </si>
  <si>
    <t>2017-004082</t>
  </si>
  <si>
    <t>유치원, 학교, 사회복지 시설, 청소년수련관, 노인복지시설, 상담소 등에서 근무 하며, 심리상담의 이론 및 지식에 대한 이해를 바탕으로 내담자의 심리를 진단하고 치유할 수 있도록 전문적 역할을 수행한다.</t>
  </si>
  <si>
    <t>유치원, 학교, 사회복지 시설, 청소년수련관, 노인복지시설, 상담소 등에서 근무 하며, 심리상담의 이론 및 지식에 대한 이해를 바탕으로 내담자의 심리를 진단하고 치유할 수 있도록 고급 역할을 수행한다.</t>
  </si>
  <si>
    <t>유치원, 학교, 사회복지 시설, 청소년수련관, 노인복지시설, 상담소 등에서 근무 하며, 뛰어난 심리상담의 이론 및 지식에 대한 이해를 바탕으로 다양한 심리검사 도구를 활용 하여 내담자의 심리를 진단하고 치유할 수 있도록 전문적 역할을 수행한다.</t>
  </si>
  <si>
    <t>2018-005626</t>
  </si>
  <si>
    <t>아동심리상담사는 아동의 정서와 심리적 장에 대하여 심리적 이론을 기반으로 가족심리, 부모와 아동의 애착심리, 아동성격심리, 발달심리에 대하여 정신분석적 접근을 통한 놀이와 미술, 심리심리를 통한 상담프로그램과 예방상담, 프로그램 개발을 직무로 하며 그 등급별 직무는 다음과 같다.</t>
  </si>
  <si>
    <t>심리상담의 전문적 이론 및 다양한 심리경험을 토대로 개인의 성장 환경 속에서 아동 등의 심리적 특성을 이해하고 심리상담 및 성장상담의 프로그램의 계획을 수립하여 아동심리에 대한 사전ㆍ사후효과를 평가하고 검증하며 1급, 2급 상담사의 교육 및 활동을 지도하는 것을 직무로 한다</t>
  </si>
  <si>
    <t>심리상담과 전문적 이론을 기반으로 아동과 부모에 대한 상담사례를 관리하며 전문가의 지도를 받아 아동심리에 대한 사전ㆍ사후 평가를 진행하는 것을 직무로 한다.</t>
  </si>
  <si>
    <t>심리상담과 전문적 이론을 기반으로 아동심리에 대한 상담사례를 관리하며 전문가의 지도를 받아 1급을 보조하며, 아동 개인 및 부모심리상담 진행을 돕는 것을 직무로 한다.</t>
  </si>
  <si>
    <t>2017-005197</t>
  </si>
  <si>
    <t>가족복지상담사</t>
  </si>
  <si>
    <t>다양한 심리적 부적응을 갖는 가족구성원에 대하여 역기능적 가족의 어려움을 둘러싼 주변환경을 재구조화하고 다양한 상담기법을 통해 가족관계의 어려움을 극복하고 예방할수 있게 도와주는 프로그램을 작성 및 분석하는 전문 상담가로서의 역할을 수행한다.</t>
  </si>
  <si>
    <t>2018-002467</t>
  </si>
  <si>
    <t>아동놀이상담지도사</t>
  </si>
  <si>
    <t>아동의 문제행동에 대해 알고 문제유형별 접근기술 및 방법을 학습하여 아동상담 및 지도에 적용할 수 있습니다. 또한 아동의 문제행동별 특성과 원인, 사례분석 내용을 통해 현장에서 유사한 상황이 발생할 경우, 놀이를 통한 상담기법, 학부모 상담을 적용하여 도움을 주고 아동의 성장을 촉진할 수 있습니다.</t>
  </si>
  <si>
    <t>1. 아동의 문제행동별 특성과 원인을 파악하고 놀이를 통한 상담기법을 학습하여 교육현장에서 아동을 지도할 수 있다. 2. 아동의 문제행동 유형별 접근방법에 따라 놀이를 통한 상담기법을 아동에게 적용하고 부모상담을 할 수 있다.</t>
  </si>
  <si>
    <t>주식회사 에듀넷</t>
  </si>
  <si>
    <t>국번없음-1833-5536</t>
  </si>
  <si>
    <t>(14092) 경기도 안양시 만안구 문예로 35 (안양동) 익성빌딩 4층</t>
  </si>
  <si>
    <t>2017-005062</t>
  </si>
  <si>
    <t>학교폭력예방상담지도사</t>
  </si>
  <si>
    <t>학교폭력을 예방하기 위해서 전문적인 상담과 개별 및 집단상담 및 예방교육, 대처방안 등을 마련하여 전문적인 학교폭력예방교육을 할 수  있으며 지도사로서의 역할을 수행할 수 있다</t>
  </si>
  <si>
    <t>학교폭력을 예방하기 위해서 전문적인 상담과 개별 및 집단상담 및 예방교육, 대처방안 등을 마련하여 전문적인 학교폭력예방교육을 할 수 있으며 지도사로서의 역할을 수행할 수 있다</t>
  </si>
  <si>
    <t>2017-005567</t>
  </si>
  <si>
    <t>미술작업은 미술심리에서 단순한 조형작품이 아니라 그 사람을 나타내는 의사소통의 통로이므로 미술작업을 통해 내담자의 정서적 갈등과 심리적 문제의 원인을 찾아내고 부정적인 에너지의 배출과 갈등해소를 돕는다. 내담자의 심리를 긍정적 에너지로 바꾸고 수용력을 높이는 역할을 수행한다.</t>
  </si>
  <si>
    <t>내담자의 문제행동지도 및 전인 발달을 지원하고, 심리상태를 파악하여 정서적 안정을 찾을 수 있도록 하며, 미술 활동을 통한 상담을 진행하여 감정적 스트레스가 완화될 수 있도록 도와주는 역할을 수행.</t>
  </si>
  <si>
    <t>2018-000655</t>
  </si>
  <si>
    <t>집단상담사는 상담을 필요로 하는 두명 이상의 집단의 역동관계를 바탕으로 구성원의 생활과정 중의 문제를 취갑하여 자기이해와 집단의 이해 및 대인관계의 능력을 향상 시킬 수 있도록 심리평가, 측정, 상담을 진행하는 전문가적인 업무를 수행한다.</t>
  </si>
  <si>
    <t>2018-000658</t>
  </si>
  <si>
    <t>다문화심리상담사는 문화차이에 대한 부적응, 심리적인문제에 대한 해결방안에 대한 과학적이고 전문적인 지식을 터득하고 다문화심리상담사에 종합적인 교육 과정을 수행할 수 있다. 다문화심리상담사로서 클라이언트의 정체성회복, 행복한 삶, 풍요로운 삶을 추구하기 위한 프로그램을 개발, 지도할 수 있는 직무를 수행함.</t>
  </si>
  <si>
    <t>2018-004158</t>
  </si>
  <si>
    <t>노인심리에 대한 지식 및 활용능력으로 노인들에 대한 노인상담업무(노인 불안 진단, 노인욕구 사정, 노인상담)를 수행하는 것</t>
  </si>
  <si>
    <t>노인문제를 해결하고 완화시키는데 있어서  노인상담이 기여할 수 있는 기능을 역동적으로 수행하기 위한 상담의 전문적 기술을  학습하여  노인들의 심리적, 정서적, 신체적 ？ 사회적 불안 증상을 완화 시켜 노인의 심리내적 기능을 향상시키고 행복한 노년기를 보낼 수 있도록 하는 노인상담 프로그램 기획 및 지원체계를 구축할 수 있는 전문가를 양성한다.</t>
  </si>
  <si>
    <t>호산대학교</t>
  </si>
  <si>
    <t>http://lifelong.hosan.ac.kr</t>
  </si>
  <si>
    <t>053-850-8036</t>
  </si>
  <si>
    <t>(38426) 경상북도 경산시 하양읍 대경로 105 19 호산대학교</t>
  </si>
  <si>
    <t>2017-005487</t>
  </si>
  <si>
    <t>심리상담사로써 심리적인 문제들의 근본적인 원인을 파악하고 심리학, 상담학 및 이와 관련된 전문 지식을 기반으로 여러 가지 갈등문제를 해결, 상담 해주는 전문 상담사</t>
  </si>
  <si>
    <t>여러 가지 갈등과 심리적인 문제 등으로 힘들어하는 내담자에게 원활한 상담을 해줌으로써 원만한 생활을 이끌어낼 수 있도록 도움을 주는 상담전문가</t>
  </si>
  <si>
    <t>2017-005454</t>
  </si>
  <si>
    <t>NCS활용상담서비스전문가</t>
  </si>
  <si>
    <t>내담자의 심리에 대한 기초지식을 바탕으로 내담자의 심리적 안정과 만족도를 높이고 상담에 안정적인 환경을 구축하고 안정적이고 만족스러운 상담을 위하여 병원 상담 시스템을 개발하고 현장에 적용</t>
  </si>
  <si>
    <t>내담자의 편안한 상담을 위한 병원상담시스템을 개발하고 현장에 적용하도록 상담교육</t>
  </si>
  <si>
    <t>내담자 심리를 안정시키는 환경을 구축할 수 있으며 내담자 심리의 안정 및 만족을 위한 상담</t>
  </si>
  <si>
    <t>내담자의 심리에 대한 기초지식을 바탕으로 내담자의 심리적 안정과 만족도를 높일 수 있는 상담 진행</t>
  </si>
  <si>
    <t>대한치과행정가협회</t>
  </si>
  <si>
    <t>http://www.kaoda.or.kr</t>
  </si>
  <si>
    <t>02-477-3322</t>
  </si>
  <si>
    <t>(05245) 서울특별시 강동구 올림픽로83길 17 (천호동) 201호</t>
  </si>
  <si>
    <t>2018-002674</t>
  </si>
  <si>
    <t>KAVA부부심리상담사</t>
  </si>
  <si>
    <t>① 부부관계에 관한 심층적 이해를 바탕으로, 전문가 수준의  상담능력을 갖추며, 부부문제 근절을 위한 다양한 교육과 사례분석 및 상담활동을 한다.② 부부관계에 관한 이해를 바탕으로, 준전문가 수준의 부부문제 상담업무 능력을 갖추며, 갈등 조절을 위한 프로그램 상담활동을 수행한다.</t>
  </si>
  <si>
    <t>부부관계에 대한 심층적 이해를 바탕으로, 부부 간의 갈등문제를 해결하며, 심리적 안정과 행복한 삶을 살 수 있는 방안을 탐색한다. 부부간에 발생할 수 있는 문제행동 및 환경 문제를 이해하고, 문제별 지도방법을 습득한 후, 건강한 부부관계 형성을 위한 상담업무를 수행한다.</t>
  </si>
  <si>
    <t>부부관계에 대한 이해를 바탕으로, 건강한 가족문화를 형성할 수 있는 역할 등을 습득한 후, 부부문제에 관한 상담업무를 수행한다. 부부관계에서 발생할수 있는 여러 문제들에 관해 탐색하고, 문제별 관리방법을 습득한 후 상담업무를 수행한다.</t>
  </si>
  <si>
    <t>2018-002673</t>
  </si>
  <si>
    <t>푸드아트 심리상담 활용능력을 가지고 푸드아트 상담 및 심리상담에 대한 연구 및 심리교육을 수행하고, 교육생들을 대상으로 수련내용을 평가할 수 있는 능력을 가지고 직무를 수행한다.</t>
  </si>
  <si>
    <t>① 푸드예술 심리상담 기획 및 운영 ② 푸드예술 심리상담 및 연구개발 ③ 푸드예술 심리교육 수련자 교육 및 평가 ④ 상담업무진행 및 운영</t>
  </si>
  <si>
    <t>① 지역 및 공공기관 자문 및 푸드예술 심리교육 ② 푸드예술 심리교육 교육지도 및 자문 ③ 푸드예술 심리상담 및 연구 ④ 상담업무진행 및 운영</t>
  </si>
  <si>
    <t>① 푸드예술 심리상담 개인 및 집단의 조력 및 지도 ② 푸드예술심리상담 개인 및 집단상담 ③ 상담행정업무</t>
  </si>
  <si>
    <t>한국푸드예술치료협회</t>
  </si>
  <si>
    <t>http://foodtherapy.or.kr</t>
  </si>
  <si>
    <t>051-555-9090</t>
  </si>
  <si>
    <t>(47738) 부산광역시 동래구 삼성대길 23 (명륜동) 4층</t>
  </si>
  <si>
    <t>2018-000012</t>
  </si>
  <si>
    <t>청소년진로상담사 청소년의 심리적 성숙과 가정/학교 /사회 적응력 향상을 위한 조력한다. 또 다양한 상담기법을 통해 청소년의 진로 고민에 대해 상담하고 코칭한다.</t>
  </si>
  <si>
    <t>청소년의 심리적 성숙과 가정/학교 /사회 적응력 향상을 위한 조력한다. 또 다양한 상담기법을 통해 청소년의 진로 고민에 대해 상담하고 코칭한다.</t>
  </si>
  <si>
    <t>2018-001194</t>
  </si>
  <si>
    <t>가족상담전문지도사</t>
  </si>
  <si>
    <t>자녀, 부부, 가족 등의 다양한 문제들을 상담하고 이를 해결하기 위해 심리상담을 통해 심리상태, 정서상태, 부적응문제의 원인을 찾아내고 심리상담 및 임상심리 이론과 실제기법을 바탕으로 상담현장에서 개인, 가족, 집단의 심리진단과  성장을 위한 프로그램 개발 및 사후 평가 절차를 활용하여 지속적인 관리와 운영을 한다.</t>
  </si>
  <si>
    <t>심리상담 및 임상삼리 이론과 실제 기법을 바탕으로 지도사로서 전문적인 지식함양을 하여 개인과 가족의 지속적인 성장과 타인의 성장을 돕기 위한 가족코칭, 가족이 성장할 수 있는 프로그램 기획, 교육 후 평가 등의 업무를 수행한다.</t>
  </si>
  <si>
    <t>심리상담 및 실제 기법을 바탕으로 지도사로서 전문적인 지식함양을 하여 개인과 가족의 지속적인 성장을 위한 가족코칭, 문제해결, 가족의 성장을 촉진하는 교육과 집단을 관리하는 업무를 수행한다.</t>
  </si>
  <si>
    <t>2018-002437</t>
  </si>
  <si>
    <t>군의 특수성과 이에 따른 심리적 상황을 이해하고 군인들에게 상담을 통하여 군 생활이나 개인적인 문제로 인한 스트레스 및 심리적인 문제를 해결하고 지속적인 관리를 통하여 군복무 적응, 자살예방 등을 수행하며 군에서 필요한 인성교육을 수행한다.</t>
  </si>
  <si>
    <t>군인들과 상담을 통하여 내담자의 심리상태를 점검하고 스트레스 및 심리적인 문제를 해결하기 위한 조치를 취하며, 지속적인 관리를 통하여 군복무 적응, 자살예방 등을 수행한다.또한, 건강한 군생활을 위한 인성교육을 수행하고 필요한 교육, 상담 프로그램을 기획, 운영한다.</t>
  </si>
  <si>
    <t>2018-002453</t>
  </si>
  <si>
    <t>학교,사회복지기관에서 어린이 청소년 가족구성원 및 노인을 대상으로, 음악영역을 통합적이고, 음악활동을 체계적으로 사용하여 개인과 집단 형태의 음악심리상담 및 평가,  상담사례관리를 진행하여, 내담자 개인 및 가족구성원들의 심리문제를 개선 예방한다.</t>
  </si>
  <si>
    <t>학교, 사회복지기관에서 어린이 청소년 가족구성원 및 노인을 대상으로, 음악영역을 통합적이고, 음악활동을 체계적으로 사용하여 개인과 집단 형태의 음악심리상담 및 평가,  상담사례관리를 진행하여, 내담자 개인 및 가족구성원들의 심리문제를 개선 예방한다.</t>
  </si>
  <si>
    <t>학교 문화센터 사회복지기관에서 어린이 청소년 성인을 대상으로, 음악심리상담을 진행하여 내담자의 심리문제를 긍정적으로 개선한다.</t>
  </si>
  <si>
    <t>2018-001214</t>
  </si>
  <si>
    <t>가족 내에서 일어나는 각종 관계의 어려움과 갈등의 문제에 대해 체계적인 상담을 통해 가족과의 신뢰 관계를 회복하고 가족의 성장을 도모함으로써 건강하고 균형잡힌 가족관계를 형성하여 자녀와 부모의 삶의 질이 향상될 수 있도록 돕는 직무를 수행한다.</t>
  </si>
  <si>
    <t>가족상담에 대한 고급이론을 바탕으로 전문적인 상담기술을 습득하여 가족의 올바른 성장을 도모하도록 지도할 수 있는 전문적인 지도능력이 있고, 이를 통해 가족 관계가 회복되어 건강한 가족관계를 형성하여 가족구성원의 삶의 질이 향상될 수 있도록 긍정적인 효과를 줄 수 있는 전문가 수준의 직무를 수행한다.</t>
  </si>
  <si>
    <t>가족상담에 대한 기본이론을 바탕으로 의사소통기술을 습득하여 가족의 올바른 성장을 도모하도록 지도할 수 있는 준 전문적인 지도능력이 있고, 이를 통해 균형 잡힌 가족관계를 형성하도록 긍정적인 효과를 줄 수 있는 준 전문가 수준의 직무를 수행한다.</t>
  </si>
  <si>
    <t>2018-004150</t>
  </si>
  <si>
    <t>웰다잉상담사</t>
  </si>
  <si>
    <t>여러 가지 문제로 정신적, 심리적 어려움을 겪고 있는 장년, 중노년을 대상으로 정신적 회복을 돕는 심리상담 직무로써, 여러 가지 매체를 이용하여 심리를 진단하고, 문제해결을 제시하여 내담자가 건강한 심리상태를 가지고 생활할 수 있도록 도움을 주는 직무이며, 웰다잉상담사를 양성할 수 있다.</t>
  </si>
  <si>
    <t>웰다잉상담사는 중노년들에게 후기인생의 행복하고 풍요로운 삶과 아름다운 마무리를 돕기 위한 다양한 프로그램을 운영하고 중노년들에게 남은 삶을 행복하게 살기위한 방법을 제공하는 직무를 하며, 각 단체(노인대학, 복지관, 종교기관 등)에서 지도자로 활동한다</t>
  </si>
  <si>
    <t>웰다잉상담사는 청소년, 장년, 중노년들에게 인생의 행복하고 풍요로운 삶과 아름다운 마무리를 돕기 위한 다양한 프로그램을 운영하고 중노년들에게 남은 삶을 행복하게 살기위한 방법을 제공하는 직무를 하며, 각 단체(노인대학, 복지관, 종교기관 등)에서 지도자로 활동하며 웰다잉 강사를 양성할 수 있다</t>
  </si>
  <si>
    <t>2018-004166</t>
  </si>
  <si>
    <t>노인심리이해를 바탕으로 노인들의 심리 정서의 관찰과 파악을 통해 심리적 어려움을 겪고 있는 노인들에게 다양한 상담이론 및 기법을 활용하여 노인대상 상담 및 상담프로그램을 개발하고 진행하며, 노인심리상담사 교육과 훈련을 수행 할 수 있다.</t>
  </si>
  <si>
    <t>노인심리이해를 바탕으로 노인들의 심리정서의 관찰과 파악을 통해 심리적 어려움을 겪고 있는 노인들에게 다양한 상담이론 및 기법을 활용하여 노인대상 상담업무를 수행하고, 상담프로그램을 개발하고 진행하는 업무를 수행한다.</t>
  </si>
  <si>
    <t>노인심리이해를 바탕으로 노인들의 심리정서의 관찰과 파악을 통해 심리적 어려움을 겪고 있는 노인들에게 다양한 상담 이론 및 기법을 활용하여 노인대상 상담 및 상담프로그램을 수행한다.</t>
  </si>
  <si>
    <t>노인심리이해를 바탕으로 노인들의 심리 정서의 관찰과 파악을 통해 심리적 어려움을 겪고 있는 노인들에게 다양한 상담이론 및 기법을 활용하여 노인대상 상담업무를 수행하며, 노인심리상담사 교육과 훈련을 수행한다</t>
  </si>
  <si>
    <t>대림교육개발원</t>
  </si>
  <si>
    <t>053-253-2590</t>
  </si>
  <si>
    <t>(42402) 대구광역시 남구 명덕로 114 (대명동) 4</t>
  </si>
  <si>
    <t>2018-004153</t>
  </si>
  <si>
    <t>성공적인 노후생활을 지원하기 위한 노인상담 및 사례관리 수행, 노인욕구 충족을 위한 프로그램의 기획 실행 평가 등의 직무를 수행한다.</t>
  </si>
  <si>
    <t>2018-000651</t>
  </si>
  <si>
    <t>컬러심리상담지도사</t>
  </si>
  <si>
    <t>컬러가 가진 고유한 에너지를 통해 내담자의  심리적, 정신적인 문제를 상담해주고, 안정을 도와주는 사람을 컬러심리상담지도사라고 하며 다양한 색 매체를 활용한 활동을 통해 내담자 및 가족 구성원의 심리상태를 관찰하고 심층적인 상담기법을 활용하여 심리적 제 문제들을 해소할 수 있도록 도와주는 역할을 한다.</t>
  </si>
  <si>
    <t>컬러의 다양한 의미를 이해하고 현재의 심리상태를 컬러를 통하여 분석,진단하여 내담자의 정서와 심리를 안정시킬 수 있도록 도와주며, 컬러의 심리적 메세지를 활용한 상담 및 행정업무를 수행하며, 슈퍼비전을 줄 수 있다.</t>
  </si>
  <si>
    <t>2017-006186</t>
  </si>
  <si>
    <t>도형과 기질론을 접목시켜 심리상담의 기법으로 그리기를 통해서 대담자의 내면에 내재되어 있는 심리상태를 분석하여 상담을 통해 문제해결력과 자존감 향상 등을 돕고 선천적인 기질과 후천적인 성격이나 적성, 심리 등을 파악하여 진로나 성격 및 잠재력 발전을 돕는 교육과 지도의 최적화된 서비스를 제공하는 직무를 수행</t>
  </si>
  <si>
    <t>2017-005628</t>
  </si>
  <si>
    <t>2018-004168</t>
  </si>
  <si>
    <t>노인심리상담학 이론을 이해하고 내담자를 대상으로 노인심리분석 및 상담을 할 수 있으며, 노인심리학을 통하여 노화로 신체적, 정서적 불안장애로 인해 일상생활에 적응하지 못하는 노인과 그 가족들에게 종합적으로 다양한 해결방법을 상담하여 내담자 자신의 문제를 바로알고 안정적인 생활을 할 수 있게 종합적으로 안내와 도움을 주는 전문가로서의 역할을 할 수 있다.</t>
  </si>
  <si>
    <t>노인심리학에 대한 지식을 습득하고 신체적, 정서적 불안장애로 일상생활에 도움이 필요로 하는 내담자의 문제를 진단하며 다양한 해결책을 상담하고 종합적으로 안내와 도움을 주는 전문가를 양성할 수 있는 최고의 전문가 역할</t>
  </si>
  <si>
    <t>노인심리학의 기초이해를 바탕으로 내담자를 대상으로 노인심리학을 통하여 내담자 문제의 진단 및 상담을 보조하며, 내담자의 문제해결에 도움을 주어 안정적인 생활을 할 수 있도록 안내하는  보조자 역할</t>
  </si>
  <si>
    <t>2018-005442</t>
  </si>
  <si>
    <t>향기상담사</t>
  </si>
  <si>
    <t>환경부</t>
  </si>
  <si>
    <t>향과 색상, 사람의 감정 등, 향이 표현하는 색상, 이미지를 연구하며, 때와 장소, 사람 등의 다양한 디자인적인 요소를 분석하여 향과의 관계성을 수립하며, 사람, 제품, 공간, 브랜드 등에 적합한 향을 컨설팅하는 직무</t>
  </si>
  <si>
    <t>향이 표현하는 색상, 이미지, 공간, 상황 등을 연구, 활용 능력을 갖추어, 고객의 취향, 직업, 의상, 성격, 업무적 상황, 공간적 특성, 브랜드 이미지 등 다양한 기준을 설정하고 판단하여 향과의 관계성을 수립하고, 보다 전문적이고 세부적으로 접근한다. 이를 근거로 개인 향, 제품 향, 공간 향, 브랜드 향 등 고객의 요구에 적합한 향 컨설팅을 수행.</t>
  </si>
  <si>
    <t>고객과의 직간접적 상담 후, 고객의 요구와 취향 비젼을 고려하여 상급 단계에 필요한 조향 관련 기본 정보를 찾아내고 수집하며, 성별, 계절, 장소 등의 알맞은 기초적 향계열과 향료를 선별하는 등, 상급 단계 심화를 위한, 상담, 기초 자료 수집 및 선별, 정보화 직무를 수행한다.</t>
  </si>
  <si>
    <t>(주) 에스피엠교육</t>
  </si>
  <si>
    <t>http://https://spmedu.modoo.at</t>
  </si>
  <si>
    <t>02-2292-5009</t>
  </si>
  <si>
    <t>(04737) 서울특별시 성동구 독서당로 316 (금호동4가,2층)</t>
  </si>
  <si>
    <t>2017-005570</t>
  </si>
  <si>
    <t>실버심리상담사는 현대사회의 소외되는 노인들에게 발생할 수 있는 육체적, 심리적인 여러가지 문제점을 사전에 예방하고, 돌보며, 문제발생시의 대책방안을 모색하는 등 노인들의 삶의 질이 향상될 수 있도록 관리하고 설계하는 업무를 수행.</t>
  </si>
  <si>
    <t>사)한국능력개발진흥원</t>
  </si>
  <si>
    <t>061-751-6888</t>
  </si>
  <si>
    <t>(57942) 전라남도 순천시 강남로 93 ( 동외동 ) 강남타워3층</t>
  </si>
  <si>
    <t>2017-005264</t>
  </si>
  <si>
    <t>국제인권상담사</t>
  </si>
  <si>
    <t>인권은 모든 장소의 모든 사람이 평등하게 갖는 권리로 보편적인 성격을 갖는다고 했습니다. 따라서 생활시설에서 보호 받아야 하는 인권은 기본적인 인권의 내용과 동일합니다. 하지만 특별히 더 관심을 가져야 하는 부분이 있는 것은 사실입니다.현대 사회에서 국제 인권상담사로서의 역할을 수행할수 있다</t>
  </si>
  <si>
    <t>모든 개인이 가지는 불가침의 기본적 인권을 보호하고 그 수준을 향상시킴으로써 인간으로서의 존엄과 가치를 실현하고 민주적 기본질서의 확립에 앞장선다 이러한 현대 사회에서 국제 인권상담사로서 전문상담사로서의 역할을 수행할수 있다</t>
  </si>
  <si>
    <t>모든 개인이 가지는 불가침의 기본적 인권을 보호하고 그 수준을 향상시킴으로써 인간으로서의 존엄과 가치를 실현하고 민주적 기본질서의 확립에 앞장선다 이러한 현대 사회에서 국제 인권 상담사로서  최고의 상담사로서의 자질과 국제 인권상담사를 양성하는 역할을 수행할수 있다</t>
  </si>
  <si>
    <t>사단법인국제재난구조복지회</t>
  </si>
  <si>
    <t>http://samaria129.com</t>
  </si>
  <si>
    <t>032-655-0911</t>
  </si>
  <si>
    <t>(14407) 경기 부천시 오정구 고강동 391-2 2층 서쪽2호</t>
  </si>
  <si>
    <t>2017-004088</t>
  </si>
  <si>
    <t>타로카드라는 매체를 통해 개인이나 집단 내담자에게 긍정적 마인드를 고취를 할 수 있도록 타로카드를 리딩하는  역할을 수행하여 정서적으로 건강한 개인의 삶을 영위할 수 있도록 다양한 타로카드를 활용하여 내담자가 처한 정서적 문제점을 스스로 해결할 수 있도록 도와주는 가이드 역할을 수행한다.</t>
  </si>
  <si>
    <t>내담자의 정서적 안정을 도모하며 내담자가 처한 문제해결을 적극적으로 해결할 수 있는 조력자 및 슈퍼바이저로서의 역할수행자로 유니버셜 웨이트타로카드 외 색체타로,오라클타로,성인상담 전문타로카드를 모두 활용할 수 있는 능력을 갖추어 타로심리 상담사 양성강사로도 활동할 수 있다.</t>
  </si>
  <si>
    <t>내담자의 정서적 안정을 도모하며 내담자가 처한 문제해결을 적극적으로 해결할 수 있는 조력자로서의 역할수행자로 유니버셜 웨이트타로카드 외 색체타로등 2가지 이상의 타로카드를  활용할 수 있는 능력을 갖추어 온라인 상담사이트나 복지관 및 기타 상담현장에서 활동할 수 있다</t>
  </si>
  <si>
    <t>유니버셜웨이트 78장의 상징체계를 정확히 숙지하여 복지관 및 기타 타로카드를 활용한 상담현장에서 내담자의 정서적 안정감과 긍정적 마인드 고취를 할 수 있는 조력자 역할을 수행한다</t>
  </si>
  <si>
    <t>(주)우진데이타컨설팅</t>
  </si>
  <si>
    <t>http://www.송도타로.com</t>
  </si>
  <si>
    <t>070-8621-5249</t>
  </si>
  <si>
    <t>(21982) 인천광역시 연수구 송도과학로27번길 55 (송도동, 롯데캐슬 캠퍼스타운) 202동419호</t>
  </si>
  <si>
    <t>2018-005181</t>
  </si>
  <si>
    <t>* 대인관계에서 발생하는 갈등과 심리적 문제들에 대한 도움 제시.* 미술심리 상담에 대한 심리 상담 능력을 가지고 전문적인   미술심리상담과 상담프로그램을 수행하며 진행.* 미술심리상담을 진행하고 개인의 특성에 맞는 심리 상담을    파악하여 효과적인 상담역할 수행.</t>
  </si>
  <si>
    <t>1) 미술심리상담사 2급을 지도 감독할 수 있는 능력.  2) 미술 심리상담관련 강의.  3) 미술 매체를 활용한 심리검사 실시, 분석, 평가.</t>
  </si>
  <si>
    <t>1) 미술매체를 활용한 심리상담 프로그램을 수행.2) 미술매체를 활용한 프로그램을 기획.3) 갈등, 문제 등을 언어가 아닌 비언어적 심상이나 이미지를 사용하여 소통까지 확대</t>
  </si>
  <si>
    <t>2017-005485</t>
  </si>
  <si>
    <t>심리학, 교육학, 가족학, 교정학, 사회복지학, 상담학 및 이와 관련된 전문지식을 기반으로 자격증 취득 후, 개인 또는 집단의 심리적 성숙과 사회적응력 향상을 위한 조직 및 지도활동, 심리적 부적응을 겪는 개인 또는 집단에 대한 심리평가 및 상담, 각급 기관, 단체, 지역사회 상담교육, 개인적 사회병리적 문제에 대한 예방활동 및 심리상담의 활동이 가능하다.</t>
  </si>
  <si>
    <t>심리상담에 관련한 지식(발달심리학,상담심리학,상담이론과 실제,심리검사)을 학습하고 대면상담과 4인이하의 집단상담이 가능하며 심리상담사1급의 어시스트로서 활동이 가능하다.</t>
  </si>
  <si>
    <t>심리상담에 관련한 지식(상담기술, 교육심리학, 임상심리학, 집단상담학)을 학습하고 개인상담 및 집단상담을 진행하여 내담자의 문제에 대해 전문가로서 활동이 가능하다.</t>
  </si>
  <si>
    <t>사단법인한국여성복지상담협회</t>
  </si>
  <si>
    <t>02-2209-3356</t>
  </si>
  <si>
    <t>(02122) 서울특별시 중랑구 망우로 244 (상봉동) 덕화빌딩 602호</t>
  </si>
  <si>
    <t>2017-005563</t>
  </si>
  <si>
    <t>원예심리상담지도사의 역할은 사회적 소외감, 정서적불안감을 가진 대상자들에게 식물을 가꿈으로서 가지게 되는 관심과 배려를 통해 환경에 대한 이해도를 높이고 차분한 원예활동을 통해 안정감 있는 정서를 함양하여 자존감 회복과 향상을 가질 수 있도록 도와준다.</t>
  </si>
  <si>
    <t>전문이론 및 임상경험을 토대로 다양한 식물과 원예활동을 상담도구로 하는 원예프로그램 계획, 전문적 심리상담 및 적응 활동 프로그램 연계, 문화 교육 프로그램을 진행할 수 있으며 감성 증진 소통 교육, 예술을 포함한 내면 안정 상담을 전문가로서 수행.</t>
  </si>
  <si>
    <t>다양한 식물과 원예활동을 상담도구로 하는 원예프로그램을 계획, 적용하여 대상자의 사회적, 교육적, 정서적 적응력 회복을 돕는 보조자 업무를 수행.</t>
  </si>
  <si>
    <t>2018-004152</t>
  </si>
  <si>
    <t>백세시대를 맞아 중노년들이 느끼는 삶의 의미 상실, 불안, 갈등, 위기의식 등을 상담과 교육을 통하여 회복을 돕고, 건강한 심리상태로 생활하고, 아름다운 마무리를 할 수 있도록 지원하며, 이를 위한 다양한 프로그램을 개발, 운영하고, 문화센터, 복지관, 평생교육원 등에서 일반인을 상대로 웰다잉 관련 교육을 진행하는 지도자 업무를 수행</t>
  </si>
  <si>
    <t>백세시대를 맞아 중노년들이 느끼는 삶의 의미 상실, 불안, 갈등, 위기의식 등을 상담과 교육을 통하여 회복을 돕고, 건강한 심리상태로 생활하고, 아름다운 마무리를 할 수 있도록 지원하며, 이를 위한 다양한 프로그램을 개발, 운영하고, 문화센터, 복지관, 평생교육원 등에서 일반인을 상대로 웰다잉 관련 교육을 진행하는 업무를 수행</t>
  </si>
  <si>
    <t>백세시대를 맞아 중노년들이 느끼는 삶의 의미 상실, 불안, 갈등, 위기의식 등을 상담과 교육을 통하여 회복을 돕고, 건강한 심리상태로 생활하고, 아름다운 마무리를 할 수 있도록 지원하며, 문화센터, 복지관, 평생교육원 등에서 일반인을 상대로 웰다잉 관련 교육을 보조하는 업무를 수행</t>
  </si>
  <si>
    <t>리더스웰다잉협회</t>
  </si>
  <si>
    <t>053-657-5566</t>
  </si>
  <si>
    <t>(42452) 대구광역시 남구 현충로 58. 3층 (대명동) 448-6</t>
  </si>
  <si>
    <t>2017-005068</t>
  </si>
  <si>
    <t>청소년의 적성과 성향을 분석하여 진로상담을 진행하고 해당 청소년에 필요한 진로정보를 제공하여 올바른 진로 설정과 이에 따른 학습방법을 정립할 수 있도록 지도업무를 수행한다.</t>
  </si>
  <si>
    <t>청소년을 대상으로 적성검사, 심리검사 등을 통하여 진로상담을 진행하고 체계적인 진로 목표 설정 및 동기부여를 함으로써 올바른 진로를 결정할 수 있도록 지도하며 교육프로그램을 기획 하여 운영하는 업무를 수행한다.</t>
  </si>
  <si>
    <t>청소년을 대상으로 적성검사, 심리검사 등을 통하여 진로상담을 진행하고 체계적인 진로 목표 설정 및 동기부여를 함으로써 올바른 진로를 결정할 수 있도록 지도함.</t>
  </si>
  <si>
    <t>2017-004730</t>
  </si>
  <si>
    <t>상담품질코칭전문가</t>
  </si>
  <si>
    <t>컨택센터에 대한 전반적인 운영관리를 이해하고 이를 바탕으로 컨택센터 상담품질관리 업무를 수행하며 특히 스크립트 개발은 물론 모니터링 평가를 통해 양질의 상담사를 육성하는 직무</t>
  </si>
  <si>
    <t>상담품질 코칭전문가 자격이 컨택센터 운영관리에 대한 전문적 이해를 갖추고, 스크립트 개발 및 모니터링 평가에 대한 강의, 교육기획, 교육콘텐츠 개발 및 상담사 양성 업무를 원활하게 수행할 수 있는 직무</t>
  </si>
  <si>
    <t>2017-004083</t>
  </si>
  <si>
    <t>집단심리상담사</t>
  </si>
  <si>
    <t>집단상담 및 교육을 진행하며 집단의 구성과 집단 역동의 이해 및 적용, 문제 예방 및 집단 내담자들의 발달과 성장, 문제해결 달성을 돕기 위해 상담에 대한 기본 이론 등을 숙지하고 적용하여 내담자들의 성장을 촉진하고 변화시킬 수 있도록 한다.</t>
  </si>
  <si>
    <t>집단상담 및 교육을 진행하며 집단의 구성과 집단 역동의 이해 및 적용, 문제 예방 및 집단 내담자들의 발달과 성장, 문제해결 달성을 돕기 위해 상담에 대한 기본 이론 등을 숙지하고 적용하여 내담자들의 성장을 촉진하고 변화시킬 수 있도록 한다. 집단심리상담 전문가로써 집단심리상담 교육을 진행한다.</t>
  </si>
  <si>
    <t>2018-005643</t>
  </si>
  <si>
    <t>부모교육상담사는 부모교육을 통한 자녀들의 올바른 성장과 발달을 이해하고 부모로서의 올바른 역할을 수행하는 방법을 배우고 부모와 자녀간의 갈등관계를 심리학적 지식을 바탕으로 부모와 자녀간의 갈등관계 해소를 위한 심리평가, 심리상담, 심리자문, 심리교육, 심리연구, 심리지도감독 등의 업무를 수행하는 것을 직무내용으로 한다.</t>
  </si>
  <si>
    <t>부모와 자녀 간의 갈등관계의 원인과 해결책을 활용하여 부모와 자녀 간의 갈등 해소 심리상담 프로그램을 개발하고 평가하며 윤리의 준수 및 슈퍼비전을 통해 부모와 자녀 간의 갈등 원인에 대한 상담 사례를 연구하고 이를 해소하기 위한 교육의 실시 및 갈등 해소를 위한 심리상담 자문 및 지도의 직무를 수행한다.</t>
  </si>
  <si>
    <t>부모와 자녀 간의 갈등관계의 원인과 해결책을 활용하여 부모와 자녀 간의 갈등 해소를 위한 심리상담이론과 기법의 진단 및 평가와 해석을 적용하고 심리상담 사례연구 및 심리상담 자문 및 지도와 심리상담 프로그램의 활용과 개발을 하고 심리상담 평가보고서의 작성 및 해석 교육을 실시하는 직무를 수행한다.</t>
  </si>
  <si>
    <t>부모와 자녀 간의 갈등관계의 원인과 해결책을 활용하여 심리상담의 평가도구를 활용하고 대상별, 유형별 심리상담 프로그램을 구성하고 심리상담을 실시하고 해석하며, 부모와 자녀 간의 갈등해소를 위한 심리상담 사무를 책임질 수 있는 직무를 수행한다.</t>
  </si>
  <si>
    <t>한국심리치료협회</t>
  </si>
  <si>
    <t>010-2566-8200</t>
  </si>
  <si>
    <t>(47516) 부산광역시 연제구 세병로 44 (거제동, 거제동 롯데캐슬아파트) 106동406호</t>
  </si>
  <si>
    <t>2017-004087</t>
  </si>
  <si>
    <t>시나 그림책, 소설, 동화, 자기계발서, 동영상 등 다양한 문학작품을 이용해서 심신의 어려움을 겪고 있는 사람들에게 심신의 성장과 적응뿐만 아니라 문제해결을 할 수 있도록 독서를 통하여 여러 가지 도움을 주고 상담과 코칭을 하는 역할을 수행한다.</t>
  </si>
  <si>
    <t>2017-006172</t>
  </si>
  <si>
    <t>진로 및 직업에 필요한 정보를 수입, 분석하여 미취업자 및 구직자가 필요로 하는 정보를 제공할 수 있으며 진로직업체험의 기회를 제공하여 초,중,고등학교 및 대학교, 평생교육원 등에서 진로직업 적성검사 도구를 활용하여 진로탐색 및 진로설계 프로그램을 운영하는 업무를 수행한다.</t>
  </si>
  <si>
    <t>진로 및 직업에 필요한 정보를 수입, 분석하여 미취업자 및 구직자가 필요로 하는 정보를 제공할 수 있으며 진로직업체험의 기회를 제공하여 초,중,고등학교 및 대학교, 평생교육원 등에서 진로직업 적성검사 도구를 활용하여 진로탐색 및 진로설계 프로그램을 운영하는 업무를 수행함은 물론, 후진양성 및 강사로써의 역할을 수행한다.</t>
  </si>
  <si>
    <t>2017-005369</t>
  </si>
  <si>
    <t>일반적 상담 기법에 요가, 명상 등 영성을 바탕으로 한 자아초월 상담을 통합하여 개인, 집단 심리상담을 진행하고 교육 및 센터를 운영한다.</t>
  </si>
  <si>
    <t>요가명상이나 위빠사나 등 명상기법을 바탕으로 해서 개인상담, 집단상담을 진행하고, 요청이 있는 곳에서 명상에 관해 교육을 진행하며, 1급과 2급의 수련을 담당한다.위촉되었을 경우 실기자격 심사위원으로 활동한다.</t>
  </si>
  <si>
    <t>요가명상이나 위빠사나 등 명상기법을 바탕으로 한 개인상담이나집단상담을 진행할 수 있고, 개인상담센터를 운영한다.감독급을 보조하여 2급의 수련을 담당한다.</t>
  </si>
  <si>
    <t>요가명상이나 위빠사나 등 명상기법을 바탕으로 한 개인상담을실시하거나 감독급이나 1급의 보조요원으로 집단상담에 참여한다.</t>
  </si>
  <si>
    <t>(사)한국영성교육원</t>
  </si>
  <si>
    <t>http://www.kisl.or.kr</t>
  </si>
  <si>
    <t>033-732-7425</t>
  </si>
  <si>
    <t>(26498) 강원도 원주시 부론면 부론로 207 (사)한국영성교육원</t>
  </si>
  <si>
    <t>2018-001778</t>
  </si>
  <si>
    <t>여러 가지 문제로 심리적 어려움을 겪고 있는 장년을 대상으로 정신적 회복을 돕는 심리상담 직무로써 내담자의 문제를 상담하고 해결방안을 제시하여 건강한 심리상태를 가지고 생활 할 수 있도록 도움을 주는 직무이다.</t>
  </si>
  <si>
    <t>여러 가지 문제로 심리적 어려움을 겪고 있는 장년을 대상으로 정신적 회복을 돕는 심리상담 직무로써 내담자의 문제를 상담하고 해결방안을 제시하여 건강한 심리상태를 가지고 생활 할 수 있도록 도움을 주고 이에 관한 강의도 수행하는 직무이다.</t>
  </si>
  <si>
    <t>여러 가지 문제로 심리적 어려움을 겪고 있는 장년을 대상으로 정신적 회복을 돕는 심리상담 직무로써 내담자의 문제를 상담하고 해결방안을 제시하여 건강한 심리상태를 가지고 생활 할 수 있도록 도움을 주는 활동을 수행.</t>
  </si>
  <si>
    <t>2017-005479</t>
  </si>
  <si>
    <t>미술심리상담사는 전문적 미술 및 심리상담 이론습득과 교육훈련을 바탕으로 다양한 개인 및 집단상담 대상자가 느끼는 내적인 심리적 특성과 외부환경의 스트레스와 갈등의 유형을 미술도구를 활용하여 분석, 평가, 상담하여 내담자의 불안심리를 해소하고 건강한 생활을 할 수 있도록  내담자 스스로의 자기이해, 의사소통 및 문제해결 능력을 키우도록 돕는다.</t>
  </si>
  <si>
    <t>상담센터, 미술심리상담 필요학교 또는 유치원, 어린이 집 등이나 사회복지관 및 복지시설, 기업 및 공공기관의 상담실 업무수행 중 내적 외상 후 스트레스와 기타 스트레스 발생에 대한 자가 컨트롤 향상을 위해서 필요한 미술심리검사 수행, 미술상담 프로그램 계획에 따른 진행 수행, 미술상담활동 수행 등을 구성하고 관리 지도하여 상담대상자에게 도움을 준다.</t>
  </si>
  <si>
    <t>상담센터, 미술심리상담 필요학교, 유치원, 어린이 집 등이나 사회복지관 및 복지시설, 기업 및 공공기관의 상담실 업무수행 중 내적 외상 후 스트레스와 기타 스트레스 발생에 대한 자가 컨트롤 향상을 위해서 필요한 미술심리검사 수행 보조, 미술상담 프로그램 계획에 따른 수행 보조, 미술상담활동 수행 등을 구성시 보조하여 상담대상자에게 도움을 준다.</t>
  </si>
  <si>
    <t>2017-006144</t>
  </si>
  <si>
    <t>점성학심리상담사</t>
  </si>
  <si>
    <t>실제 하늘에 떠 있는 별들의 위치를 활용하여 한 개인이 출생한 일시를 기준으로 출생할 때 받은 별들의 영향력을 분석하여 개인의 성격, 표현력, 적성에 맞는 학과 선택, 직업적 적성, 사회적인 출세와 명예, 재물의 운 등을 전체적으로 조감하여 개인의 삶에 대한 미래 지향적 예측을 통해 올바른 가치관과 삶의 길을 찾아갈 수 있도록 조언과 상담을 해주는 전문가.</t>
  </si>
  <si>
    <t>개인이 출생한 생년, 월, 일, 시, 분, 출생한 도시 이름을 기반으로 도출된 별자리와 행성의 위치 그리고 항성의 위치 등을 분석하여 개인에 대한 성격의 장점과 단점, 직업적 적성, 인간관계에서 오는 모든 문제점 등을 찾아 상담을 진행하고 관련 점성학심리상담 프로그램을 개발 및 운영 평가, 2급 이하 자격증 소지자에 대한 교육지도업무를 담당 한다.</t>
  </si>
  <si>
    <t>점성학 심리상담 사례 분석 및 활용이 가능하고 개인의 심리문제에 대하여 출생 년, 월, 일, 시, 분, 태어난 도시 이름을 기반으로 실제 하늘에 떠 있는 별자리와 행성 그리고 항성 등을 활용하여 개인의 출생차트를 분석하고 상담을 진행하며 3급 자격자에 대한 점성학 심리상담 교육 및 교재개발 등 관련사무 책임자로써 직무를 수행한다.</t>
  </si>
  <si>
    <t>점성학 심리상담 사례에 대한 분석 및 활용이 가능하고 내담자의 심리문제에 대하여 출생 년, 월, 일, 시, 분, 출생한 도시이름 등을 기반으로 출생차트를 분석하여 한정된 범위에서 상담업무를 수행한다.</t>
  </si>
  <si>
    <t>2018-002692</t>
  </si>
  <si>
    <t>타로심리적성상담사</t>
  </si>
  <si>
    <t>타로에 대한 충분한 이해와 깊은 타로분석 능력을 갖춘자로서 평생교육원, 문화센터, 전화상담, 봉사활동 등 다양한 타로강사로 활동할 수 있으며 또한, 진로적성, 인간관계, 건강, 성공과 실패의 시기 등을 분석해주는 상담사로도 활동할 수 있다.</t>
  </si>
  <si>
    <t>타로에 대한 충분한 이해와 깊은 타로분석 능력을 갖춘자로서 평생교육원, 문화센터 등 타로강사로 활동할 수 있으며 또한, 진로적성, 인간관계, 건강, 성공과 실패의 시기 등을 분석해주는 상담사로도 활동할 수 있다.</t>
  </si>
  <si>
    <t>타로에 대한 충분한 이해와 깊은 타로분석 능력을 갖춘자로서 각종 개인(타로전화상담,타로샵) 각종 타로 봉사활동 및 타로 이벤트 행사 등에서 타로상담사로 활동할 수 있다.</t>
  </si>
  <si>
    <t>재미있는타로사주이야기</t>
  </si>
  <si>
    <t>http://cafe.daum.net/sajutarostory</t>
  </si>
  <si>
    <t>02-596-5296</t>
  </si>
  <si>
    <t>(06612) 서울특별시 서초구 강남대로65길 12 (서초동) 903호</t>
  </si>
  <si>
    <t>2017-005362</t>
  </si>
  <si>
    <t>춤동작중심통합예술심리상담사</t>
  </si>
  <si>
    <t>춤동작중심 통합예술심리상담사 자격 소지자의 직무내용은 통합예술을 매개로 내담자와 심리상담을 하는 것이다. 통합예술을 통해 자유롭게 내담자의 내면세계를 표출하게하고, 그를 통해 내담자의 내면세계를 이해하는 심리상담의 한 방법으로, 개인의 정서적 갈등과 심리적인 증상을 완화시킴으로서 원만하고 창조적인 삶을 살아갈 수 있게 도와주는 것이라 할 수 있다</t>
  </si>
  <si>
    <t>춤동작중심 통합예술심리상담 전문가의 직무내용은 통합예술을 매개로 내담자와 심리상담을 진행하는 최고급 수준의 임상 업무와 춤동작중심 통합예술심리상담사의 훈련을 진행하는 교육활동이라고 할 수 있다.</t>
  </si>
  <si>
    <t>춤동작중심 통합예술심리상담사 1급자격 취득자는 통합예술을 매개로 내담자를 위한 심리상담을 진행하는 임상업무와 2급 자격 취득을 위해 훈련을 받는 교육생의 보조 교육자로서의 업무를 담당한다.</t>
  </si>
  <si>
    <t>춤동작중심 통합예술심리상담사 2급 자격소지자는 통합예술을 매개로 심리적 갈등과 대인관계에 힘들어하는 내담자를 위한 심리상담을 진행하는 현장 임상업무를 담당한다.</t>
  </si>
  <si>
    <t>한국춤동작심리상담협회</t>
  </si>
  <si>
    <t>http://www.dancetherapy.or.kr</t>
  </si>
  <si>
    <t>02-888-4901</t>
  </si>
  <si>
    <t>(08713) 서울특별시 관악구 국회단지15길 39 (봉천동, 봉천동로마아트빌아파트) 로마아트빌 601호</t>
  </si>
  <si>
    <t>2018-001730</t>
  </si>
  <si>
    <t>문학매체를 통해 다양한 치유활동에 연계하여 현대사회에 다양해진 심리적, 정서적, 사회적 부적응 문제에 도움을 주며 문학심리상담프로그램을 개발하고 상담과정을 진행한다.</t>
  </si>
  <si>
    <t>전문적 자질이 필요하며 문학심리상담 이론과 경험을 바탕으로 문학심리상담에 대한 연구를 통해 더나은 상담서비스와 양성교육에 참여할수 있다.</t>
  </si>
  <si>
    <t>문학심리 이론을 바탕으로 상담에서 내담자의 기초적인 면담을 수행할수 있으며 1급 상담자의 보조상담업무를 수행한다.</t>
  </si>
  <si>
    <t>2017-005629</t>
  </si>
  <si>
    <t>결혼 및 가족 체계 내에서 인지, 정서, 행동 등 정신적 장애를 진단하고 심리상담을 통해 문제 해결을 도와줍니다. 내담자의 감정과 행동에 대한 질문을 통해 불만족스러운 결혼생활, 이혼과 별거, 자녀 양육, 가정 관리, 경제적 어려움 등과 같은 관심사에 대해 상담하고 조언합니다.</t>
  </si>
  <si>
    <t>1)가족상담 영역에서 개인 및 집단의 자아실현 적응 강화에 대한 조력 및 지도 2)가족상담 영역에서 심리 부적응 및 장애를 겪는 개인 혹은 집단에 대한 평가 및 상담 3)가족상담 영역에 대한 강의 활동 4)가족상담 및 심리치료에 대한 연구 및 프로그램 개발 활동</t>
  </si>
  <si>
    <t>1)전문 상담가가 되기 위한 수련 및 상담활동의 보조 업무 2)집단 가족상담 프로그램 보조 업무 3)가족상담 영역에 대한 강의 보조 활동 등</t>
  </si>
  <si>
    <t>2017-005486</t>
  </si>
  <si>
    <t>다양한 집단속에서 다양한 갈등을 겪는 사람들을 대상으로 심리상담을 실시하여 대상자의 문제점을 파악하고 심리학적 이론과 기법을 활용하여 문제점을 해결해나가기 위해 노력함으로써 대상자들이 건강한 삶을 살아갈 수 있도록 도와주는 역할</t>
  </si>
  <si>
    <t>아동·청소년, 성인 가족들의 기질, 성격 등의 영역을 평가하여 유형별 프로그램을 수행하고, 연구 및 관련업무 강의뿐만 아니라 전문적인 심리 상담 등을 제공할 수 있는 최고 전문가적 역할을 한다.</t>
  </si>
  <si>
    <t>아동·청소년, 성인 가족들의 기질, 성격 등의 영역을 평가하여 유형별 프로그램을 수행하고, 강의뿐만 아니라 전문적인 심리 상담 등을 제공할 수 있는 전문가적 역할을 한다.</t>
  </si>
  <si>
    <t>아동·청소년, 성인 가족들의 기질, 성격 등의 영역을 평가하여 유형별 프로그램을 수행하고, 평가에 맞게 심리 상담 등을 제공할 수 있는 준전문가 역할을 한다.</t>
  </si>
  <si>
    <t>2018-003329</t>
  </si>
  <si>
    <t>개인, 집단, 가족, 부부 상담, 사회적 관계 개선, 사회적 지지망 구축 등 다양한 상담 영역에서 예술적 요소를 활용하여 개인적 성숙 현실적 사회 적응력 강화를 위한 활동을 한다.심리적 고통과 갈등을 겪는 개인 혹은 집단에 대한 심리측정과 예방교육 및 상담활동을 예술적 매체를 활용하여 진행한다.</t>
  </si>
  <si>
    <t>1. 통합예술심리상담사를 지도 감독2. 예술심리상담 프로그램 실시3. 예술심리상담 관련 강의4. 예술심리상담 사례관리 및 슈퍼비전5. 예술심리상담 사례 연구 지도6. 예술을 활용한 심리검사 실시 및 슈퍼비전</t>
  </si>
  <si>
    <t>1. 예술심리상담 프로그램 실시2. 예술심리상담 초급자 지도3. 예술을 활용한 심리검사 실시</t>
  </si>
  <si>
    <t>1. 예술심리상담 프로그램 실시2. 예술을 활용한 심리검사 실시</t>
  </si>
  <si>
    <t>2017-005577</t>
  </si>
  <si>
    <t>노인미술심리에 대한 이론과 노인의 여가활용에 필요한 다양한 미술지도능력을 갖추고 있으며, 노인에게 다양한 미술활동을 통해 노인의 심리상태 등을 관찰하고 파악하여 노인의 심리적 어려움을 극복할 수 있도록 프로그램을 관련기관 등에서 심리상담을 하는 업무를 수행한다.</t>
  </si>
  <si>
    <t>노인미술심리에 대한 고급이론을 바탕으로 노인에게 전문적인 미술활동의 지도뿐만 아니라 다양한 조형활동을 전문적으로 지도할 수 있고, 이를 통해 노인 스스로가 사회활동에 적극적으로 참여할 수 있도록 균형잡힌 지도를 하여 긍정적인 효과를 줄 수 있는 전문적 수준의 직무를 수행한다.</t>
  </si>
  <si>
    <t>노인미술심리에 대한 기본이론을 바탕으로 노인에게 미술활동의 기초적인 점, 선, 면을 활용한 지도뿐만 아니라 다양한 조형활동을 지도할 수 있는 준 전문적인 지도능력이 있고, 이를 통해 노인 스스로가 사회활동에 적극적으로 참여할 수 있도록 균형잡힌 지도를 하여 긍정적인 효과를 줄 수 있는 준 전문가 수준의 직무를 수행한다.</t>
  </si>
  <si>
    <t>사회안전네트워크센터</t>
  </si>
  <si>
    <t>http://www.socialsafety.kr</t>
  </si>
  <si>
    <t>041-550-1155</t>
  </si>
  <si>
    <t>(00000) 충남 천안시 단대로119 단국대학교 사회과학관124호</t>
  </si>
  <si>
    <t>2018-000660</t>
  </si>
  <si>
    <t>2018-005160</t>
  </si>
  <si>
    <t>안전심리상담사</t>
  </si>
  <si>
    <t>각종 안전 사건, 사고 로 인하여 심리상태에 의한 조직의 부적응, 정서적 문제, 스트레스 등의 국민의 인지·심리적 상태, 분노·화 등의 안전심리 상담이 필요한 자를 대상으로, 위기개입, 심리분석, 안전상담 등의 적응력을 향상하도록 돕는 직무</t>
  </si>
  <si>
    <t>생활안전, 산업안전 등 각종 안전 현장에서 사고 후 인지 심리상태 및 불안전한 행동과 부적응적인 심리를 검사, 진단하고 감정관리, 안전의식 고취 및 안전관련 심리상담을 기업, 교육기관, 안전센터 등에서 책임자로서 직무를 담당</t>
  </si>
  <si>
    <t>안전심리에 대한 이해와 상담기법으로 산업현장 및 각종 안전 현장에서 사고 후 어려움을 겪는 국민에게 심리적 요인에 따른 기초 심리검사, 집단상담 프로그램 보조운영 등의 안전상담 관련 보조 직무를 기업, 교육기관, 안전센터 등에서 담당.</t>
  </si>
  <si>
    <t>2017-005482</t>
  </si>
  <si>
    <t>개인의 무의식과 의식의 통합을 안내받는 통로로 미술활동을 통해 감정이나 내면세계를 표현하고 기분의 이완과 감정적 스트레스를 완화하며,말로써 표현하기 힘든느낌,생각들을 표현함으로서,안도감과 정화감을 경험하게 하여 내면의 마음을 돌아볼 수 있도록하며,전문가 가 비언어적 의사소통법으로 내담자의 무의식을 의식화 하는 기법으로 상담의 직무를 수행할 수 있다</t>
  </si>
  <si>
    <t>준전문가 수준의 미술심리상담능력을 가지고 있으며 사회복지서비스업계에서 정서적인 문제를 갖고 있는 아동, 청소년, 성인, 노인 개인을 미술을 활용하여 심리 상담을 하여 마음의 치유를 도움을 주며 해석하고 진단하여 심리적 문제를 해결하고 심리상담 프로그램을 설계, 조직, 운영하는 업무를 담당한다.</t>
  </si>
  <si>
    <t>사회복지서비스업계에서 정서적인 문제나 기타 심리적인 문제, 혹은 정신장애나 기타 장애를 안고 살아가는 아동, 청소년, 성인, 노인을 개별적으로 혹은 집단으로 미술을 활용하여 전문적으로 심리 상담을 하여 마음의 치유를 돕거나 장애를 안고 살아가는 삶에 좀 더 잘 적응하게 도우며 장애 그 자체를 완화시키는 일을 하며, 아동, 청소년, 일반 성인을 대상 상담</t>
  </si>
  <si>
    <t>미술심리상담사 초급 상담자로 이상행동과 다양한 문제들을 호소하는 클라이언트를 대상으로 상위등급의 미술상담사를 보조하거나 미술상담지도자 혹은 미술상담 전문가의 지도를 받아 기초적인 미술상담을 적용한다.</t>
  </si>
  <si>
    <t>행복가정평생교육센터</t>
  </si>
  <si>
    <t>http://www.happyhc.co.kr</t>
  </si>
  <si>
    <t>032-662-1366</t>
  </si>
  <si>
    <t>(14622) 경기도 부천시 석천로 13 (상동) 4층</t>
  </si>
  <si>
    <t>2018-000251</t>
  </si>
  <si>
    <t>컬러타로상담사</t>
  </si>
  <si>
    <t>컬러타로에 대한 전문지식을 습득하여 68장의 컬러카드리딩을 통해 개인의 성격유형분석과 심리상태를 파악, 심리, 정서 및 스트레스, 진로상담 등 상담을 필요로 하는 내담자의 심리를 진단, 상담을 진행함으로 내담자의 문제개선 및 타인과의 소통, 건강한 자아발전에 도움을 줄 수 있으며 상담업무 및 교육강사를 양성할 수 있다</t>
  </si>
  <si>
    <t>컬러타로에 대한 전문지식을 습득하여 68장의 카드리딩을 통해  개인의 성격유형분석 및 심리상태를 파악하고  심리, 정서 및 스트레스, 진로상담 등  상담을 필요로 하는 내담자의 심리를 진단, 상담을 진행함으로 내담자의 문제개선 및 타인과의 소통, 건강한 자아발전에 도움을 줄 수 있으며 그에 따른 상담프로그램을 진행 및 교육강사를 양성 할 수 있다</t>
  </si>
  <si>
    <t>컬러타로에 대한 전문지식을 습득하여 68장의 카드리딩을 통해  개인의 성격유형분석 및 심리상태를 파악하고  심리, 정서 및 스트레스, 진로상담 등  상담을 필요로 하는 내담자의 심리를 진단, 상담을 진행함으로 내담자의 문제개선 및 타인과의 소통, 건강한 자아발전에 도움을 줄 수 있으며 그에 따른 상담프로그램을 진행할 수 있다.</t>
  </si>
  <si>
    <t>컬러타로에 대한 지식을 습득하여 68장의 카드리딩을 통해  개인의 성격유형 분석 및, 심리상태를 파악하고 상담을 진행할 수 있다.</t>
  </si>
  <si>
    <t>2017-004914</t>
  </si>
  <si>
    <t>노인심리상담사는 노인들이 처한 상황과 노인들의 심리를 잘 이해하고, 노인들에 대한 이해와 상담지식 그리고 상담과정의 기술적 능력을 갖추고 노인들의 심리에 대하여 상담하는 역할.</t>
  </si>
  <si>
    <t>노인심리상담사 1급의 소유자는 노인들이 처한 상황과 노인들의 심리를 잘 이해하고, 노인들에 대한 이해와 상담지식 그리고 상담과정의 기술적 능력을 갖추고 노인들의 심리에 대하여  전문가로서의 최고급 수준으로 상담하는 역할.</t>
  </si>
  <si>
    <t>노인심리상담사 2급의 소유자는 노인들이 처한 상황과 노인들의 심리를 잘 이해하고, 노인들에 대한 이해와 상담지식 그리고 상담과정의 기술적 능력을 갖추고 노인들의 심리에 대하여 준전문가로서의 고급 수준으로 상담하는 역할.</t>
  </si>
  <si>
    <t>생명위기예방협회</t>
  </si>
  <si>
    <t>http://www.cspka.org (www.womankorea.org)</t>
  </si>
  <si>
    <t>(07318) 서울특별시 영등포구 영등포로 399 (신길동, 2층일부)</t>
  </si>
  <si>
    <t>2018-002685</t>
  </si>
  <si>
    <t>최면관련 제반 이론과 상담 기법을 활용하여 내담자가 가진 심리적·사회적 부적응 문제를 개선하여 내담자 스스로 자신의 삶을 긍정적으로 개척해 나갈 수 있도록 상담하고, 강사 활동을 수행한다.</t>
  </si>
  <si>
    <t>전문가 수준의 최면관련 제반 지식을 활용하여 심리적 어려움을 겪는 내담자를 대상으로 심리상담 업무를 수행하고, 해당직종 1급, 2급 자격 취득을 희망하는 교육생 대상 강의 수행</t>
  </si>
  <si>
    <t>전문가 수준의 최면관련 제반 지식을 활용하여 심리적 어려움을 겪는 내담자를 대상으로 심리상담 업무를 수행하고 강사의 업무를 보조한다.</t>
  </si>
  <si>
    <t>준전문가 수준의 최면관련 제반 지식을 활용하여 심리적 어려움을 겪는 내담자를 대상으로 심리상담 업무를 수행하고, 해당직종 강사 및 1급 업무를 보조한다.</t>
  </si>
  <si>
    <t>2018-001701</t>
  </si>
  <si>
    <t>NCS활용컬러심리상담사</t>
  </si>
  <si>
    <t>컬러의 심리적인 메세지를 활용하여 정서적으로 불편한 감정을 이해하는데 도움을 주고,일상생활에서 일어날 수 있는 스트레스에 감정적으로 건강하게 대처 할 수 있는 방법을 모색하고 공감할 수 있는 상담 전문가로서의 역할을 수행한다.</t>
  </si>
  <si>
    <t>한국컬러심리연구소</t>
  </si>
  <si>
    <t>http://한국컬러심리연구소.com</t>
  </si>
  <si>
    <t>070-7627-5260</t>
  </si>
  <si>
    <t>(08786) 서울특별시 관악구 남부순환로 1794 (봉천동) 하바드오피스텔 708호</t>
  </si>
  <si>
    <t>2017-005477</t>
  </si>
  <si>
    <t>분노관리상담사</t>
  </si>
  <si>
    <t>○'분노'의 정의, 발생원인과 분노의 표현양상, 분노조절과 관리과정을 이해하고 습득하며 분노관리프로그램 실습을 통해 전문적인 분노관리상담사 양성을 목적으로 함.○분노관리프로그램을 통해 스스로 충동성과 공격성정도를 파악하여 관리토록 지도함.○타인의 감정 공감하며 배려토록 지도함.</t>
  </si>
  <si>
    <t>분노관리상담사로서 분노의 이론적 배경과 조절, 관리능력을 구비하여 개인 및 주변에 대한 조절,관리를 상담하고 실무지도를 함</t>
  </si>
  <si>
    <t>분노관리상담사로서 분노의 이론적 배경과 조절, 관리능력을 구비하여 개인에 대한 분노조절,관리를 상담을 함</t>
  </si>
  <si>
    <t>한국심리상담지도협회</t>
  </si>
  <si>
    <t>http://www.kpcga.or.kr</t>
  </si>
  <si>
    <t>070-7579-0232</t>
  </si>
  <si>
    <t>(10510) 경기 고양시 덕양구 토당동 855번지 능공역프라자 5층</t>
  </si>
  <si>
    <t>2018-001699</t>
  </si>
  <si>
    <t>한국치유복지교육원</t>
  </si>
  <si>
    <t>http://www.khwe.co.kr</t>
  </si>
  <si>
    <t>02-6369-3949</t>
  </si>
  <si>
    <t>(03766) 서울특별시 서대문구 이화여대1길 9 (대현동) 제원빌딩4층</t>
  </si>
  <si>
    <t>2018-005355</t>
  </si>
  <si>
    <t>자기주도학습 코칭의 기법을 기초로 학습자가 학습 활동을 통하여 학습 능력을 습득하고 개선하는 능력을 갖추도록 촉직시켜 자기주도적으로 학습하는 습관을 기르는 역할을 수행</t>
  </si>
  <si>
    <t>학습자의 성격, 성향에 따라 학습전략과 계획방법 및 자기주도학습법 프로그램 개발 및 상담이 가능하며 전문적인 코칭 방법과 상담이 가능한 전문가의 직무</t>
  </si>
  <si>
    <t>학습코칭의 기법을 기초로 수업 대상자들이 자기주도적으로 학습하는 습관을 기를 수 있도록 도움을 주는 역할을 수행</t>
  </si>
  <si>
    <t>2018-004162</t>
  </si>
  <si>
    <t>트라우마예방상담사</t>
  </si>
  <si>
    <t>트라우마예방상담사 자격증은 “트라우마예방”에 대한 지식 및 활용능력으로 트라우마예방상담의 업무를 수행하는 것을 직무내용으로 한다.</t>
  </si>
  <si>
    <t>트라우마에 대한 심층적 이해를 바탕으로, 트라우마에 관한 제도와 정책을 숙지하고 삶의 질을 향상시키기 위한 방안을 탐색한다. 극한 심리적 상황에 처한 경우 위기상담과 지속적인 관리를 통해 환경적응을 유도하며, 발생할 수 있는 문제행동 및 환경 문제를 이해하고 문제별 지도방법을 습득한 후, 트라우마예방상담 직무를 수행한다.</t>
  </si>
  <si>
    <t>트라우마로 인해 발생할 수 있는 여러 문제 상황들에 대해 이해하고, 문제별 관리방법을 습득한후 트라우마 예방상담업무를 수행한다. 상담을 통해 일상적인 고민을 들어주고 위로해주며, 환경적응을 유도한다. 트라우마예방을 위한 예방의 의미와 환경에 영향을 주는 요인을 이해하고, 건강한 삶을 위한 대처 및 역량을 함양한 후 상담활동 직무를 수행한다.</t>
  </si>
  <si>
    <t>2017-005217</t>
  </si>
  <si>
    <t>직업안정기관이나 교육훈련기관, 인력관련기관, 기업의 상담실, 초.중.고등학교 및 대학교 등에서 구인, 구직 등에 필요한 직업정보를 수집 분석하여 미취업자 및 구직자에게 구직, 전직 정보를 제공하고, 이들의 직업선택이나 구직활동에 있어 전문적인 컨설팅이나 취업알선상담을 하는 직무</t>
  </si>
  <si>
    <t>2017-005435</t>
  </si>
  <si>
    <t>스포츠심리학에 관련된 전문지식을 갖추고 다양한 스포츠심리이론과 상담기법을 활용하여 운동 참가자를 대상으로 심리상태를 평가하고 건강한 신체를 만드는데 도움을 주며, 그와 관련된 적절한 상담과 교육 등을 수행하고 스포츠 심리 프로그램을 개발, 상담하는 최고 전문가의 직무를 수행한다.</t>
  </si>
  <si>
    <t>2017-006184</t>
  </si>
  <si>
    <t>집단상담전문강사</t>
  </si>
  <si>
    <t>개인이 지닌 여러문제를 집단안의 역동과 다양한 경험을 통해 집단원들이 긍정적인 방향으로 발전 하도록 집단상담을 주도하며 촉진자,지도자로써의 역할을 한다.</t>
  </si>
  <si>
    <t>2018-000649</t>
  </si>
  <si>
    <t>인지학습상담사</t>
  </si>
  <si>
    <t>아동의 개인적 발달과정 및 지적 수준에 맞는 인지적·사회적 훈련을 통해 학습능력과 학교생활 부적응 문제를 해소하는데 도움을 주며, 특히 발달지연, 학습장애, 정서장애 아동들의 자신감 향샹과 학습동기를 향상을 지원함.</t>
  </si>
  <si>
    <t>발달상의 문제나 심리적 어려움을 겪는 아동, 청소년을 대상으로 심리진단 및 문제평가, 놀이를 활용한 전문적인 개별상담, 집단상담, 부모상담 등을 효과적으로 실시할 수 있고, 아동의 환경부적응을 해소하고 정서적·사회적 성장을 도와주는 업무를 수행할 수 있다.</t>
  </si>
  <si>
    <t>발달상의 문제나 인지학습에 어려움을 겪는 아동, 청소년에 대한 인지능력 및 학습 능력향상, 심리발달 지원업무를 수행할 수 있다.</t>
  </si>
  <si>
    <t>2017-005121</t>
  </si>
  <si>
    <t>학교, 진로상담기관, 사회복지기관, 직업교육기관 등에서 청소년 대학생 일반인의 진로상담자를 대상으로 진로심리검사, 적성평가, 직업분석과 진로프로그램 교육 및 기획의 업무를 할 수 있다.</t>
  </si>
  <si>
    <t>학교, 진로상담기관, 사회복지기관, 직업교육기관 등에서 청소년 대학생 일반인의 진로상담자를 대상으로 진로상담, 진로검사, 적성평가, 직업분석업무를 할 수 있다.</t>
  </si>
  <si>
    <t>2017-005972</t>
  </si>
  <si>
    <t>다양한 놀이매체를 통하여 인간발달단계에 따른 부모-자녀, 조손, 형제자매, 또래관계, 부부, 가족관계 등 관계의 변화를 이해하고 적응을 돕는 직무를 수행한다.</t>
  </si>
  <si>
    <t>다양한 놀이매체를 통하여 인간발달단계에 따른 부모-자녀, 조손, 형제자매, 또래관계, 부부, 가족관계 등 관계의 변화를 이해하고 적응을 돕는 개인상담, 집단상담리더 및 교육운영 직무를 수행한다.</t>
  </si>
  <si>
    <t>다양한 놀이매체를 통하여 인간발달단계에 따른 부모-자녀, 조손, 형제자매, 또래관계, 부부, 가족관계 등 관계의 변화를 이해하고 적응을 돕는 상담 및 집단상담보조 직무를 수행한다.</t>
  </si>
  <si>
    <t>2017-005193</t>
  </si>
  <si>
    <t>다문화가정센터, 한부모가족지원센터, 아동상담센터등에서 활동할 수 있으며, 가족의 위기가 발생하지 않도록 미리 예방을 하거나 원만하게 해결하는 업무를 수행할수 있습니다..</t>
  </si>
  <si>
    <t>다문화가정삼담소,한부모가족지원센터,아동상담센터 등에서 활동할 수 있으며,가족의 대소사문제에 대한 상담을 통해 가족의 위기를 방지,최소화하도록 상담하는 업무를 수행합니다.</t>
  </si>
  <si>
    <t>다문화가정삼담소,한부모가족지원센터,아동상담센터,건강가정지원  등에서 활동할 수 있으며,가족의 위기가 발생하지 않도록 상담을 통해서 미리 예방을 하거나 원만하게 해결하는 업무를 수행</t>
  </si>
  <si>
    <t>2018-005158</t>
  </si>
  <si>
    <t>헤어컬러상담사</t>
  </si>
  <si>
    <t>헤어컬러리스트의 직무능력을 함양하기위한 헤어컬러 상담과 고객의 퍼스널분석 전문가로써 뷰티, 패션, 고객 서비스 관련 업무를 원활하게 수행</t>
  </si>
  <si>
    <t>컬러디자인과 고객 상담학의 기본적이 이론을 창의적 교수법을 통하여 헤어컬러 전문 상담사 양성 과정을 교육 할 수 있으며, 아카데미 및 대학에서 강의 등 업무를 수행</t>
  </si>
  <si>
    <t>컬러 실무 이론, 고객 상담학, 고객 정보 관리(ERP)를 통한 헤어컬러 전문 상담사로서 고객의 이미지를 연출관련 상담 및 정보 관리를 통한 고객관리 업무 등 수행</t>
  </si>
  <si>
    <t>컬러 기초이론, 고객 상담학, 고객 정보 관리(ERP)를 통한 헤어컬러 상담사로서 고객의 기본적 상담과 고객 관리 등 수행</t>
  </si>
  <si>
    <t>2018-002537</t>
  </si>
  <si>
    <t>에니어그램전문상담사</t>
  </si>
  <si>
    <t>에니어그램 전문상담 영역에서 상담교육, 심리상담, 개인 및 집단의 자아실현, 적응강화에 대한 조력 및 지도,  에니어그램 상담및 에니어그램코칭  수퍼비전 지도 및 정보제공.</t>
  </si>
  <si>
    <t>1)에니어그램 전문상담 및 에니어그램코칭 영역에서 개인 및 집단의 자아실현,적응강화에 대한 조력 및 지도. 2)심리적 부적응 및 장애를 겪는 개인 또는 집단에 대한 진단및 평가. 3)상담 수퍼바이져역할. 4)에니어그램 전문상담 및 학습코칭 교육기관의 설립 및 운영. 5)에니어그램학습코칭 수퍼바이져 역할.</t>
  </si>
  <si>
    <t>에니어그램 교육 및 심리상담, 에니어그램상담 연구, 진단및 평가, 지도, 에니어그램 교육및상담기관의 설립 및 운영</t>
  </si>
  <si>
    <t>개인 및 집단의 자아실현, 적응 강화에 대한 진단, 조력 및 상담.심리적 부적응 및 장애를 겪는 개인 또는 집단에 대한 진단,지도 및 상담. 에니어그램 전문상담 행정 업무.에니어그램 전문상담 및 연구 보조</t>
  </si>
  <si>
    <t>한국에니어그램상담학회</t>
  </si>
  <si>
    <t>042-486-7007</t>
  </si>
  <si>
    <t>(35240) 대전광역시 서구 둔산로 133 (둔산동) 현대아이텔1507호</t>
  </si>
  <si>
    <t>2018-000273</t>
  </si>
  <si>
    <t>DISC심리상담사</t>
  </si>
  <si>
    <t>DISC 행동유형분석방법을 통해 인간에 대한 이해를 한다. 또한, 학생 또는 성인을 대상으로 DISC 검사 결과분석 및 상담을 할 수 있으며, DISC 검사 강사로 활동할 수 있다.</t>
  </si>
  <si>
    <t>2018-000268</t>
  </si>
  <si>
    <t>타로카드에 대한 지식, 이해도, 리딩능력을 바탕으로 타로카드를 이용해 내담자의 심리적, 정서적 문제점을 스스로 해결할 수 있도록 돕는 조언자 및 상담자로서의 업무를 담당한다.</t>
  </si>
  <si>
    <t>타로카드에 대한 지식, 이해도, 리딩능력의 보유와 유럽 전통 타로카드를 이용한 상담능력을 갖추어 내담자의 심리적, 정서적 안정을 도모하고 문제해결에 대한 조언자와 상담자로서업무를 담당한다</t>
  </si>
  <si>
    <t>대한예술문화협회</t>
  </si>
  <si>
    <t>010-9009-0611</t>
  </si>
  <si>
    <t>(06181) 서울특별시 강남구 영동대로85길 20-7 (대치동) 563호(대치동, 우협빌딩)</t>
  </si>
  <si>
    <t>2017-005452</t>
  </si>
  <si>
    <t>음악이라는 도구를 사용하여 대상자의 행동, 즉 자신감,사회성, 대인 관계 능력, 운동력, 학습 능력, 정서적 발달 등 사회생활과 관련된 다양한 부적절한 행동들을 교정하여 내담자가 더 나은 삶을 영위할 수 있도록 돕는 역할을 함</t>
  </si>
  <si>
    <t>대상자의 행동, 즉 자신감, 사회성, 대인 관계 능력, 운동력, 학습 능력, 정서적 발달 등 사회생활과 관련된 다양한 부적절한 행동들을 음악상담기법을 통하여 내담자가 더 나은 삶을 영위할 수 있도록 돕는 최고급 전문가로서의 직무를 담당함.</t>
  </si>
  <si>
    <t>음악이라는 도구를 사용하여 대상자의 행동, 사회생활과 관련된 다양한 부적절한 행동들을 교정하여 내담자가 더 나은 삶을 영위할 수 있도록 돕는 준전문가로서의 직무를 수행함</t>
  </si>
  <si>
    <t>2017-006179</t>
  </si>
  <si>
    <t>집단전문상담사</t>
  </si>
  <si>
    <t>집단역동에 관한 이론적 지식과 실제적 지식을 폭넓게 습득하여 집단 상담현장에서 집단의 구성과 집단역동의 이해 및 적용, 문제예방 및 집단구성원들의 발달과 성장을 돕기 위한 활동을 수행한다. 또한 집단상담사 교육, 훈련 등을 수행할 수 있으며, 심리검사의 실시, 해석 및 상담, 집단상담 프로그램 개발, 집단상담 이론과 실제 등에 관한 연구를 수행한다.</t>
  </si>
  <si>
    <t>집단 및 개인의 정신건강 증진을 위한 상담; 집단구성원들의 심리적 문제에 관한 진단, 평가 및 개입; 집단상담 이론 및 실제에 관한 연구, 집단상담 프로그램 개발, 보급 및 평가; 상담기관의 설립, 운영 및 집단 전문상담 인력 양성을 위한 교육 및 훈련; 국가, 지역사회, 기업체 등의 집단상담 활동에 대한 정책적 참여 및 자문을 한다.</t>
  </si>
  <si>
    <t>집단 및 개인의 정신건강 증진을 위한 상담 및 교육; 집단구성원들의 심리적 문제에 관한 진단, 평가 및 개입; 집단상담 이론 및 실제에 관한 연구와 집단상담 프로그램의 운영; 심리검사 실시, 분석, 평가 등, 각급 학교 상담센터, 사회복지기관, 청소년 집단상담; 방과 후 집단상담 프로그램 계획과 교육, 집단상담 사례연구 지도</t>
  </si>
  <si>
    <t>집단상담 프로그램 진행, 청소년 집단지도, 청소년 심리검사 실시 및 분석, 사회복지기관 및 복지시설에서 집단상담, 학습정보 수집 및 활용, 집단상담에 관한 전반적인 업무(접수면접, 사례관리, 상담행정 등)를 수행한다.</t>
  </si>
  <si>
    <t>한국교정상담심리학회</t>
  </si>
  <si>
    <t>http://kccpaone.or.kr</t>
  </si>
  <si>
    <t>053-965-2247</t>
  </si>
  <si>
    <t>(41124) 대구광역시 동구 용계로 73 요크빌 B동 4층 501호, 502호</t>
  </si>
  <si>
    <t>2018-000252</t>
  </si>
  <si>
    <t>사회구성원들의 여러 갈등과 다양한 문제로 고통 받고 있는 경우 심리적인 상태를 심리검사 도구와 초기상담 활용하여 내담자에 대한 과학적이면서도 종합적인 진단을 통해 상담 및 프로그램을 적용하여 내담자들의 어려움을 해소, 치유된 내담자가 성숙한 자아와 긍정적인 사고, 정서적인 안정을 가지고 바르고 건강한 생활을 할 수 있도록 심리상담업무를 하는 전문 심리상담사</t>
  </si>
  <si>
    <t>사회구성원들의 여러 갈등과 다양한 문제로 고통 받고 있는 경우 심리적인 상태를 심리검사 도구와 초기상담 활용하여 내담자에 대한 과학적이면서도 종합적인 진단을 통해 상담 및 프로그램을 적용하여 내담자들의 어려움을 해소, 치유된 내담자가 성숙한 자아와 긍정적인 사고, 정서적인 안정을 가지고 바르고 건강한 생활을 할 수 있도록 심리상담업무를 진행할 수 있다</t>
  </si>
  <si>
    <t>심리상담의 기본 이론들에 대해서 알며, 심리검사를 활용 할 수 있으며 이러한 이론들의 이해를 바탕으로 내담자들의 결핍요인을 분석하고 하고 그 근본원인을 찾아 상담이 가능한 상담사의 역할을 수행할 수 있다</t>
  </si>
  <si>
    <t>2018-000653</t>
  </si>
  <si>
    <t>2018-002704</t>
  </si>
  <si>
    <t>KAVA트라우마예방상담사</t>
  </si>
  <si>
    <t>① 트라우마 사전예방 및 상담 프로그램과 관련된 전문 활동을 함. 이론적 탐구와 프로그램 개발을 병행하며, 트라우마에 대한 예방교육과 전문적인 대처활동을 함. ② 기본적인 이론과 기법을 습득한후, 트라우마예방 프로그램 적용과 실행 방안과 관련된 업무를 수행하며, 트라우마 예방상담 및 홍보와 관련된 활동을 함.</t>
  </si>
  <si>
    <t>트라우마에 대한 심층적 이해를 바탕으로, 트라우마에 관한 제도, 정책을 숙지하고, 삶의 질을 향상시키기 위한 방안을 탐색한다. 극한 심리적 상황에 처한 경우 위기상담과 지속적인 관리를 통해 환경적응을 유도하며, 발생할 수 있는 문제행동 및 환경 문제를 이해하고, 문제별 지도방법을 습득한후,트라우마예방상담업무를 수행한다.</t>
  </si>
  <si>
    <t>트라우마로 인해 발생할 수 있는 여러 문제 상황들에 대해 이해하고, 문제별 관리방법을 습득한후 트라우마 예방상담업무를 수행한다. 상담을 통해 일상적인 고민을 들어주고 위로해주며, 환경적응을 유도한다. 트라우마예방을 위한 예방의 의미와 환경에 영향을 주는 요인을 이해하고, 건강한 삶을 위한 대처 및 역량을 함양한후 상담활동을 수행한다.</t>
  </si>
  <si>
    <t>2017-004923</t>
  </si>
  <si>
    <t>우리사회가 초 고령화 사회가 되면서 일상생활에 적응하지 못하는 신체적, 정서적, 장애 및 심리적 장애를 겪는 어르신들을 그 가족들과의 대상으로 심리 상담을 하고 이를 바탕으로 종합적인 진단과 문제 해결에 도움을 주는 전문가로서, 노인을 위한 건강프로그램, 이야기 들어주기 등 각 분야 및 현장에서 직무를 수행할 수 있다.</t>
  </si>
  <si>
    <t>2018-002421</t>
  </si>
  <si>
    <t>통합역사미술심리상담사</t>
  </si>
  <si>
    <t>우리민족 고유한 전통문화 정신을 다양한 미술적 경험과 체험을 바탕으로 익히는 역사교육이며, 내담자들이 한국인으로써 갖는 자긍심과 역사의식, 자신의 정체성을 찾아가며, 폭넓은 상식과 스스로 문제해결을 할 수 있고, 논리적, 긍정적 사고의 행동변화로 통합적 사고를 할 수 있는 심리상담사를 말한다.</t>
  </si>
  <si>
    <t>대상자별, 주제별에 따른 통합역사미술심리상담 프로그램 계획대상자별, 주제별 통합역사미술심리상담 프로그램을 운영 수행내담자 초기면담 시 심리검사 실시내담자 초기면담지에 기록 후 보고 통합역사미술심리상담 관련 정보 수집통합역사미술심리상담 행정 업무</t>
  </si>
  <si>
    <t>대상자별, 주제별에 따른 통합역사미술심리상담 프로그램을 계획 및 평가문제해결을 촉진하기 위한 통합적 예술매체(서예, 한국사, 미술, 영상) 기법 활용능력 계발 내담자 초기상담 면담지 분석과 상담프로그램 계획 및 운영 평가 보조 상담사 교육지도업무심리검사 실행 및 해석</t>
  </si>
  <si>
    <t>대상별, 주제별 통합역사미술심리상담 프로그램 운영 및 슈퍼비젼한국사 이론, 기능적, 심리적, 매체활용 통합역사미술심리상담 프로그램 연구 및 계발통합역사미술심리상담 활동 결과물 개발 연구 및 평가1·2급 교육자 양성 및 교육 기획전문 교육, 상담센터 총괄 운영슈퍼 바이저</t>
  </si>
  <si>
    <t>2017-004231</t>
  </si>
  <si>
    <t>초,중학교, 아동복지시설,문화센터등에서 책을 통하여 올바른 독서훈련은 물론 정상발달 단계에 있는 아동, 성인, 노인들의 자존감 증진 및 발달을 도모하여 지금보다 더 행복한 삶을 살도록 도와줄수있는 업무를 수행할수 있습니다.</t>
  </si>
  <si>
    <t>2017-005631</t>
  </si>
  <si>
    <t>결혼, 재혼, 국제결혼을 원하는 남녀 고객들로부터 각자 원하는 이상에 가장 부합되는 상대를 찾아내어 만남을 주선해주어 이들이 결혼까지 성사될 수 있도록 지원 및 조언을 하는 전문 상담사이다</t>
  </si>
  <si>
    <t>2018-000263</t>
  </si>
  <si>
    <t>색채가 가진 고유한 에너지를 통해 내담자의  심리적, 정신적인 문제를 상담해주고, 안정을 도와주며, 다양한 색 매체를 활용한 활동을 통해 내담자 및 가족 구성원의 심리상태를 관찰하고 심층적인 상담기법을 활용하여 심리적 제 문제들을 해소할 수 있도록 도와주는 역할을 한다.</t>
  </si>
  <si>
    <t>색의 다양한 의미를 이해하고 현재의 심리상태를 색채를 통하여 분석,진단하여 내담자의 정서와 심리를 안정시킬 수 있도록 도와주며, 색채심리를 통한 상담 및 행정업무를 수행하며, 슈퍼비전을 줄 수 있다.</t>
  </si>
  <si>
    <t>2018-001698</t>
  </si>
  <si>
    <t>특수심리상담사</t>
  </si>
  <si>
    <t>상담심리 이론을 바탕으로 각 대상 혹은 증상별 상담기법을 적용한 심리상담을 제공함으로써 내담자의 심리적 문제를 완화, 일상생활에 복귀할 수 있도록 돕는다</t>
  </si>
  <si>
    <t>준전문가 수준의 특수심리상담능력을 갖추고 다양한 심리상담기법을 이용하여 내담자의 심리를 분석하고 치유에 도움을 줄 수 있는 전문적인 상담을 제공하고 또한 특수심리상담 프로그램을 운영할 수 있다</t>
  </si>
  <si>
    <t>상담심리에 대한 이론적 배경을 갖추고 다양한 대상 혹은 증상에 맞는 특수심리상담기법을 활용하여 내담자에게 기초적인 상담을 제공하고 또한 특수심리상담 프로그램 운영을 돕는다</t>
  </si>
  <si>
    <t>2018-000650</t>
  </si>
  <si>
    <t>아동이 좋아하는 놀이를 통해 환경에 대한 부적응을 해소하고 정서적·사회적 성장을 도와주는 상담능력을 가지고 있으며, 특히 정서위축, 과잉행동, 발달지연 아동의 환경 적응력 향상을 도와줌</t>
  </si>
  <si>
    <t>발달상의 문제나 심리적 어려움을 겪는 아동, 청소년을 대상으로 심리진단 및 문제평가, 놀이를 활용한 전문적인 개별상담, 집단상담, 부모상담 등을 효과적으로 실시할 수 있는 상담전문가로서, 놀이상담의 실시, 놀이상담자 교육 및 지도, 놀이상담에 관한 연구를 수행할 수 있다.</t>
  </si>
  <si>
    <t>아동발달에 대한 이해, 놀이상담 이론과 실제에 관한 지식을 토대로 놀이를 활용하여 전문적인 개별상담 및 집단상담을 실시할 수 있는 능력을 갖춘 상담사로서, 아동의 자아성장과 건강한  발달을 촉진하는 업무를 수행할 수 있다.</t>
  </si>
  <si>
    <t>2017-005484</t>
  </si>
  <si>
    <t>심리상담에 대한 지식을 습득하고 이를 바탕으로 다양한 미술매체를 이용하여 내담자의 심리를 이해하고, 심리적 문제상황을 상담하여 심리정서적으로 안정을 줄 수 있도록 하며, 다양한 미술상담 프로그램을 개발하고 미술심리상담임상활동에 따른 슈퍼비젼이 가능하도록 직무를 수행한다.</t>
  </si>
  <si>
    <t>미술심리상담의 기초지식을 학습한 후 다양한 미술재료를 활용하여 내담자의 심리를 파악할 수 있도록 그림 진단 기술을 습득하여 활용이 가능하며 대면 미술심리상담의 초기 상담이 가능하며 슈퍼바이저의 지도를 받아 그림진단을 수행한다.</t>
  </si>
  <si>
    <t>2017-004883</t>
  </si>
  <si>
    <t>유치원, 초·중·고등학교 및 대학교 내 상담센터, 지역상담실, 지역사회 단체에서 유·아동, 청소년, 성인, 노인 및 장애인 등에게 개별 및 집단 미술심리상담 프로그램을 기획, 진행하고 상담 및 교육활동을 수행한다.</t>
  </si>
  <si>
    <t>한국노인복지센터 주식회사</t>
  </si>
  <si>
    <t>(39675) 경상북도 김천시 아포읍 한지2길 46 한국노인복지센터</t>
  </si>
  <si>
    <t>2017-005571</t>
  </si>
  <si>
    <t>분노조절에관한 체계적인  교육을 바탕으로 다양한 상담영역과 통합적인 분노조절 프로그램을 개발하여 사회생활 적응을 잘 할수있는 분노조절훈련상담 직무를 수행한다.</t>
  </si>
  <si>
    <t>2017-004922</t>
  </si>
  <si>
    <t>장애인 동료상담에 관한 이론을 바탕으로 장애를 가진 직장동료, 장애를 가진 동료들이 서로에 대한 어려움을 공유할 수 있는 분위기를 만들어 그 어려움을 해결할 수 있도록 상담하는 업무를 수행한다.</t>
  </si>
  <si>
    <t>장애인 동료상담에 관한 이론을 바탕으로 장애를 가진 직장동료, 장애를 가진 동료들이 서로에 대한 어려움을 공유할 수 있는 분위기를 만들어 그 어려움을 해결할 수 있도록 상담 및 장애인 동료 전문가를 양성하는 업무를 수행한다.</t>
  </si>
  <si>
    <t>장애인 동료상담에 관한 이론을 바탕으로 장애를 가진 직장동료, 장애를 가진 동료들이 서로에 대한 어려움을 공유할 수 있도록 다양한 프로그램을 만들어 그 어려움을 해결할수 있도록 상담하는 업무를 수행한다.</t>
  </si>
  <si>
    <t>2017-005450</t>
  </si>
  <si>
    <t>미술교육의 기초이론 및 아동에 대한 발달적, 정서적, 심리학적 이해를 바탕으로 아동들이 개방된 미술경험을 통해 자기표현과 의사소통 능력을 기르게 하고 아동 개개인의 개성과 창의력을 신장시켜 바람직한 인격을 만들 수 있도록 업무를 보조 지원 함.</t>
  </si>
  <si>
    <t>2017-004920</t>
  </si>
  <si>
    <t>유아, 아동 및 청소년, 가정, 노인 등 사회에서 여러 가지 갈등과 문제로 인해 고통을 받고 있는 사람들을 대상으로 정신건강이나 정서장애와 관련된 문제를 상담을 통해 종합적으로 진단하고 심리학적 방법을 활용함으로써 건강하고 바른 생활을 할 수 있도록 돕는 업무를 담당.</t>
  </si>
  <si>
    <t>사회에서 발생할 수 있는 심리적 문제의 발생과정과 관점에 대한 이해를 진행하며 이를 바탕으로 상담의 기본 원리를 파악하여 상담의 필요성과 의의를 이해하고 심층적인 상담을 진행하는 직무를 수행할 수 있다.</t>
  </si>
  <si>
    <t>여러가지 갈등과 문제로 인해 고통받고 있는 사람들을 대상으로 정신건강이나 정서장애와 관련된 문제를 상담(면접)을 통해 종합적으로 진단하고 심리학적 방법을 활용하여 건강하고 바른 생활을 할 수 있도록 돕는 업무를 담당하는 심리상담을 진행하는 직무를 수행할 수 있다.</t>
  </si>
  <si>
    <t>주식회사한국미래교육진흥원</t>
  </si>
  <si>
    <t>http://www.didimedu.net</t>
  </si>
  <si>
    <t>02-1544-9268</t>
  </si>
  <si>
    <t>(04001) 서울특별시 마포구 월드컵북로5가길 8-15 (서교동) 서교동 448-14 문화본부 4층</t>
  </si>
  <si>
    <t>2017-006201</t>
  </si>
  <si>
    <t>예술심리상담사</t>
  </si>
  <si>
    <t>다양한 예술매체를 이해하고 이를 이용하여 내담자의 심리를 파악, 분석하여 상담에 접목시켜 내담자의 문제해결을 돕고 자존감향상 및 생활과제를 해결하는데 도움을 준다. 자신의 내면을 표현하기 어려워하는 내담자들에게 다양한 매체를 이용해 심리를 표현할 수 있도록 돕는다.</t>
  </si>
  <si>
    <t>다양한 예술매체를 이해하고 이를 이용하여 내담자의 심리를 파악, 분석하여 상담에 접목시켜 내담자의 문제해결을 돕고 자존감향상 및 생활과제를 해결하는데 도움을 준다. 자신의 내면을 표현하기 어려워하는 내담자들에게 다양한 매체를 이용해 심리를 표현할 수 있도록 돕는다. 전문가로써 예술심리상담사를 교육 및 양성한다.</t>
  </si>
  <si>
    <t>하늘스케치심리연구소(부설)고양미술심리센터</t>
  </si>
  <si>
    <t>2018-001691</t>
  </si>
  <si>
    <t>미술작업은 미술심리에서 단순한 조형작품이 아니라 그 사람을 나태내는 의사소통의 통로이므로 미술작업을 통해 내담자의 정서적 갈등과 심리적 문제의 원인을 찾아내고 부정적인 에너지의 배출과 갈등해소를 돕는다. 내담자의 심리를 긍정적 에너지로 바꾸고 수용력을 높이는 역할을 수행한다.</t>
  </si>
  <si>
    <t>미술작업은 미술심리에서 단순한 조형작품이 아니라 그 사람을 나타내는 의사소통의 통로이므로 미술작업을 통해 내담자의 정서적 갈등과 심리적 문제의 원인을 찾아내고 부정적인 에너지의 배출과 갈등해소를 돕는다 내담자의 심리를 긍정적 에너지로 바꾸고 수용력을 높이는 역할을 수행하는 직무입니다.</t>
  </si>
  <si>
    <t>JS코칭개발원</t>
  </si>
  <si>
    <t>http://www.kapa8844.com</t>
  </si>
  <si>
    <t>02-2277-8844</t>
  </si>
  <si>
    <t>(13113) 경기도 성남시 수정구 성남대로1542번길 13 (복정동) B01호</t>
  </si>
  <si>
    <t>2018-005629</t>
  </si>
  <si>
    <t>심리적, 신체적, 사회적 어려움을 겪고 있는 내담자에게 음악을 매개로 갈등을 완화하고 자기표현과 자아성장을 도와주어 삶의 질 향상에 기여하여 사회와의 발전적 소통을 도모하는 음악심리상담사의 역할에 관한 이론과 지식, 심리지도 방향 제시할 수 있는 전문가로서 사회복지기관, 문화센터, 방과후 교실 등에서 음악심리상담 직무를 수행 하는 것을 직무내용으로 한다.</t>
  </si>
  <si>
    <t>2018-001731</t>
  </si>
  <si>
    <t>문학심리상담사의 기본 소양인 심리상담 기법과 문학텍스트를 이해·활용하는 통찰력을 바탕으로 시, 동화, 소설, 수필, 자기개발서 등의 문학적 텍스트를 더불어 그림, 연극, 동작, 음악 등의 통합적 예술활동으로 유아부터 노인까지의 다양한 대상들의 다양한 심리·사회적 문제를 해결하는데 도움을 줌.</t>
  </si>
  <si>
    <t>문학텍스트를 좀 더 깊이 이해, 활용하여 예술활동과 통합한 문학심리상담 프로그램을 연령별, 대상별, 해결과제별, 심리적 문제별, 삶의 전반에 걸쳐 개발하고 이를 개인 또는 집단 심리상담을 진행할 수 있음. 또한 문학심리상담 이론과 실무적 경험을 바탕으로 상담기관을 설립, 운영하고 문학심리상담에 대한 연구를 통해 상담인력 양성교육에 참여할 수 있음</t>
  </si>
  <si>
    <t>2018-004154</t>
  </si>
  <si>
    <t>다양한 요리매체를 활용하여 대상자가 창의적인 작품활동을 통해 자신을 문제를 스스로 해결하여 자기효능감과 자존감을 높일 수 있도록 하며, 푸드아트심리상담의 이론과 실습의 지식을 갖추고, 푸드아트심리상담 프로그램을 계획·운영하는 전반적인 업무를 수행한다.</t>
  </si>
  <si>
    <t>다양한 요리매체를 활용하여 창의적인 작품 활동을 통해 자신을 문제를 스스로 해결하여 자기효능감과 자존감을 높일 수 있도록 개인 또는 집단의 성숙을 조력 및 지도한다. 또한 푸드아트심리상담의 이론과 실습의 지식을 갖추고, 푸드아트심리상담프로그램을 계획 ·운영하는 전반적인 업무를 수행한다</t>
  </si>
  <si>
    <t>다양한 요리매체를 활용하여 창의적인 작품 활동을 통해 자신을 문제를 스스로 해결하여 자기효능감과 자존감을 높일 수 있도록 개인 또는 집단의 심리적 성숙을 조력 및 지도한다. 또한 푸드아트심리상담의 이론과 실습의 지식을 갖추고, 푸드아트심리상담 프로그램을 진행하는 업무를 수행한다.</t>
  </si>
  <si>
    <t>(주)핵심인재개발원</t>
  </si>
  <si>
    <t>http://blog.naver.com/coretalent21</t>
  </si>
  <si>
    <t>063-229-2580</t>
  </si>
  <si>
    <t>(55054) 전라북도 전주시 완산구 용머리로 73(효자동1가) 효자프라자 2층 126호</t>
  </si>
  <si>
    <t>2017-006203</t>
  </si>
  <si>
    <t>심신의 어려움을 겪는 사람들을 대상으로 그림, 조소, 디자인기법 등과 같은 미술활동을 통해 심리를 이해하고 상담을 통해 도움을 준다. 특히 말로 표현하기 어려운 대상을 상대로 그들의 심리를 파악하고 분석하여 심적으로 어려운 부분을 돕는다. 새로운 기법을 연구, 개발한다.</t>
  </si>
  <si>
    <t>심신의 어려움을 겪는 사람들을 대상으로 그림, 조소, 디자인기법 등과 같은 미술활동을 통해 심리를 이해하고 상담을 통해 도움을 준다. 특히 말로 표현하기 어려운 대상을 상대로 그들의 심리를 파악하고 분석하여 심적으로 어려운 부분을 돕는다. 새로운 기법을 연구, 개발한다. 전문가로써 미술심리상담사를 교육, 양성한다.</t>
  </si>
  <si>
    <t>2018-000652</t>
  </si>
  <si>
    <t>모래상자상담사</t>
  </si>
  <si>
    <t>일정한 크기의 모래상자를 활용하여 내담자의 심층 수준의 퇴행을 격려하고 적극적인 환상 작업으로 내담자 자신의 전체성을 실현하도록 돕는다. 개인과 집단의 자아실현, 적응강화, 심리적 부적응 및 장애 개인과 집단 진단 평가 및 상담, 심리상담 연구 및 연구보조, 상담기관 설립운영, 상담행정업무, 프로그램 운영보조, 표준화심리검사, 기타 상담활동 보조 업무</t>
  </si>
  <si>
    <t>1. 개인 및 집단의 자아실현, 적응강화에 대한 조력 및 지도2. 심리적 부적응 및 장애를 겪는 개인 혹은 집단에 대한 진단 평가 및 상담3. 상담 및 심리상담에 대한 연구4. 상담기관의 설립 및 운영</t>
  </si>
  <si>
    <t>1.개인 및 집단의 자아실현, 적응강화에 대한 조력 및 지도 2. 심리적 부적응 및 장애를 겪는 개인 혹은 집단에 대한 진단 평가 및 상담, 3. 상담 및 심리상담에 대한 연구보조, 4. 상담행정업무</t>
  </si>
  <si>
    <t>1.구조화된 집단상담 프로그램의 운영보조 2. 표준화심리검사의 실시 및 채점 3. 기타 상담활동의 보조업무 4.상담행정업무</t>
  </si>
  <si>
    <t>한국모래상자치료학회</t>
  </si>
  <si>
    <t>http://www.sandtray.or.kr</t>
  </si>
  <si>
    <t>063-850-6653</t>
  </si>
  <si>
    <t>(54616) 전라북도 익산시 익산대로17길 16 (모현동1가, 현대아파트) 101동 1403호</t>
  </si>
  <si>
    <t>2017-005568</t>
  </si>
  <si>
    <t>아동발달과 상담심리를 학습하여 아동이 생활하는 환경이 주는 영향에 대한 개선이나 성격과 지능, 신체적, 정서적 어려움을 겪는 아동에게 다양한 기법의 심리검사나 놀이프로그램을 활용하여 대안을 제시하고, 해결책을 주어 돕는 조력자 역할을 한다. 필요시 그룹상담 혹은 부모상담을 병행하여 대인관계의 어려움이나 아이의 특성을 함께 이해하여 바람직한 해결책을 제시한다</t>
  </si>
  <si>
    <t>성격과 지능, 신체적, 정서적 어려움을 겪는 아동에게 다양한 기법의 심리검사나 놀이프로그램을 활용하여 대안을 제시하고, 그룹상담 혹은 부모상담을 병행하여 대인관계의 어려움이나 아이의 특성을 함께 이해하여 바람직한 해결책을 제시하는 업무를 수행.</t>
  </si>
  <si>
    <t>2017-005476</t>
  </si>
  <si>
    <t>심리학적 지식, 전문적인 상담 기술을 활용한 심리상담능력과 심리상담 교육프로그램을 기획 운영하며 전문적인 상담 이론과 기술을 활용하여 내담자가 바른 생활을 할 수 있도록 역할을 수행</t>
  </si>
  <si>
    <t>심리학적 지식, 전문적인 상담 기술을 활용한 심리상담능력과 심리상담 교육프로그램을 기획운영하며 전문적인 상담 이론과 기술을 활용하여 내담자가 바른 생활을 할 수 있도록 역할을 수행</t>
  </si>
  <si>
    <t>(사)한국능률협회</t>
  </si>
  <si>
    <t>http://www.kma.or.kr</t>
  </si>
  <si>
    <t>02-3274-9314</t>
  </si>
  <si>
    <t>(07236) 서울특별시 영등포구 의사당대로 22 8층(여의도동, 이룸센터 8층,9층,10층)</t>
  </si>
  <si>
    <t>2017-004911</t>
  </si>
  <si>
    <t>다양한 도형심리상담 방법을 활용하여 상대방의 기질과 특성을 파악하고 진단, 분석하여 도형심리상담 결과에 대한 이해를 돕는 도형심리상담 전문가</t>
  </si>
  <si>
    <t>다양한 도형심리상담 방법을 활용하여 상대방의 기질과 특성을 파악하고, 도형심리상담 결과에 대한 이해를 돕는 도형심리상담 전문가</t>
  </si>
  <si>
    <t>(주)한국교육진흥협회</t>
  </si>
  <si>
    <t>http://www.klsp.co.kr</t>
  </si>
  <si>
    <t>02-313-0944</t>
  </si>
  <si>
    <t>(04997) 서울특별시 광진구 군자로 176-1(군자동, 동부빌딩) 2층</t>
  </si>
  <si>
    <t>2017-006196</t>
  </si>
  <si>
    <t>-독서심리상담이론과 심리검사를 이해하고, 내담자(아동,청소년,성인)을 대상으로 문학작품 및 책읽기를 통해 가족과 집단상담을 실시할 수 있으며, 상담기록 및 사례분석이 가능한 전문가로서 직무를 수행할 수 있다. -독서상담능력을 갖추어 대인관계능력을 향상시킴으로써 심리적 안정감을 줄 수 있는 전문가로서 직무를 수행할 수 있다.</t>
  </si>
  <si>
    <t>-상급의 독서심리상담이론과 심리검사를 이해하고, 내담자(아동,청소년,성인)을 대상으로 문학작품 및 책읽기를 통해 가족과 집단상담을 실시할 수 있으며, 상담기록 및 사례분석이 가능한 전문가로서 직무를 수행할 수 있다. -상급의 독서상담능력을 갖추어 대인관계능력을 향상시킴으로써 심리적 안정감을 줄 수 있는 전문가로서 직무를 수행할 수 있다.</t>
  </si>
  <si>
    <t>-  기본적인 독서심리상담이론과 내담자(아동,청소년,성인)을 대상으로 문학작품 및 책읽기를 통해 사회성 향상, 정서치유를 할 수 있으며, 상담기록 및 사례분석이 가능한 준전문가로서 직무를 수행 할 수 있다.</t>
  </si>
  <si>
    <t>2017-004188</t>
  </si>
  <si>
    <t>독서상담지도자</t>
  </si>
  <si>
    <t>독서상담으로 회원들의 정신건강증진을 하기 위해 독서상담의 기본적인 능력을 갖춘 전문가들이 독서상담모임 잡단에서 정신건강증진에 유익한 도서를 선정하여 함께 책을 읽고 모여서 책 내용과 삶을 나누는 것을 통해 각 회원들의 스트레스 대처방식, 자존감, 대인관계 성향이 긍정적인 방향으로 발전할 수 있도록 코치하는 직무를 수행한다.</t>
  </si>
  <si>
    <t>정신건강회복을 위해 도서를 통한 인지적인 변화에 도움을 주며, 일반 수준의 독서상담코칭에 대한교육과 실습 정신건강회복을 위한 도서를 가지고, 스트레스대처방식, 자존감, 대인관계 성향에 대한 일반코칭의 직무를 수행한다.</t>
  </si>
  <si>
    <t>정신건강회복을 위해 도서를 통한 인지적인 변화에 도움을 주며, 준전문가 수준의 독서상담코칭에 대한 교육, 실시를 하며 스트레스대처방식, 자존감, 대인관계 성향에 대한 전문적 코칭의 직무를 수행한다.</t>
  </si>
  <si>
    <t>정신건강회복을 위해 도서를 통한 인지적인 변화에 도움을 주며, 전문가 수준의 독서상담코칭에 대한 연구, 전문가양성을 위한 교육과 실습, 수퍼비전을 실시를 하며 정신건강회복을 위한 도서선정을 하며, 스트레스대처방식, 자존감, 대인관계 성향에 대한 전문적 코칭의 직무를 수행한다.</t>
  </si>
  <si>
    <t>그린상담심리교육연구소</t>
  </si>
  <si>
    <t>http://ggseoul.org</t>
  </si>
  <si>
    <t>02-557-0539</t>
  </si>
  <si>
    <t>(34186) 대전광역시 유성구 대학로 28 (봉명동) 1102호</t>
  </si>
  <si>
    <t>2017-005457</t>
  </si>
  <si>
    <t>상담 및 강연에서 투사적 방법으로의 TORA타로카드의 학습과 실습을 통해 내담자의 상황에 따라, 적절한 해석과 상담, 강연 등으로 내담자의 성향을 파악 및 해석과 코칭 업무를 담당하고, 기업 및 공공기관, 각 교육기관의 교육업무를 총괄 운영, 책임자 역할을 담당한다.</t>
  </si>
  <si>
    <t>상담 및 강연에서 투사적 방법으로의 타로카드의 학습과 실습을 통해 내담자의 상황에 따라, 적절한 해석과 상담, 강연 등으로 내담자의 성향을 파악 및 해석과 코칭 업무를 담당하고, 기업 및 공공기관, 각 교육기관의 교육업무를 총괄 운영, 책임자 역할을 담당한다.</t>
  </si>
  <si>
    <t>상담 및 강연에서 투사적 방법으로의 타로카드의 학습과 실습을 통해 청소년 및 성인 등 종류와 상황에 따라, 적절한 해석과 상담 및 강연으로 내담자의 성향을 파악 및 해석해주는 업무를 담당한다.</t>
  </si>
  <si>
    <t>2017-006289</t>
  </si>
  <si>
    <t>군심리상담지도사</t>
  </si>
  <si>
    <t>상담심리에 대한 전문지식을 바탕으로 군장병 개인과 군조직에 대한 심리검사를 통해 문제상황과 갈등요인를 파악하고 이의 해결을 위한심리상담을 실시하는 업무를 수행하며 심리상담 교육프로그램의 개발과 지도 업무를 담당한다.</t>
  </si>
  <si>
    <t>상담심리와 발달심리에 대한 전문적인 이론을 습득하여 군장병 개인과 조직에 대한 심리검사와 분석을 통해 문제상황 및 갈등요인의 파악과 이의 해결을 위한 심리상담 업무를 담당하고, 군간부들을 대상으로는 지휘력 향상을 위한 전문가적 심리상담 업무를 담당한다.또한 심리상담 교육프로그램의 개발·운영·지도·평가를 전문가 수준으로 수행한다.</t>
  </si>
  <si>
    <t>상담심리와 발달심리에 대한 체계적인 이론을 습득하여 군장병 개인과 조직에 대한 심리검사와 심리상담을 실시하고 심리상담 교육프로그램의 운영·지도·평가를 전문가 수준으로 수행한다.</t>
  </si>
  <si>
    <t>상담심리와 발달심리에 대한 이론을 습득하여 군장병 개인과 조직에 대한 심리검사와 심리상담을 실시하고 심리상담 교육프로그램의 운영과 지도를 원활하게 수행한다.</t>
  </si>
  <si>
    <t>2018-002706</t>
  </si>
  <si>
    <t>애도심리상담사</t>
  </si>
  <si>
    <t>개인이 겪는 사별 경험의 대상자에게 심리 상담을 통해 정신적, 정서적, 신체적 고통을 덜어주고 하루 빨리 일상생활로 돌아갈 수 있도록 지원하는 전문상담으로써 호스피스 가족, 사망 유가족,아픔을 겪는 반려동물을 키우는 유가족 등을 대상으로 집단 상담 및 개인 상담을 제공함</t>
  </si>
  <si>
    <t>개인이 겪는 사별 경험의 대상자에게 심리 상담을 통해 정신적, 정서적, 신체적 고통을 덜어주고 하루 빨리 일상생활로 돌아갈 수 있도록 지원하는 전문상담으로써 호스피스 가족, 이별의 아픔을 겪는 유가족, 반려동물을 키우는 유가족 등을 대상으로 집단 상담 및 개인 상담을 제공함</t>
  </si>
  <si>
    <t>2018-001707</t>
  </si>
  <si>
    <t>심리상담사로써 심리적인 문제들의 근본적인 원인을 파악하고 심리학, 상담학 및 이와 관련된 전문 지식을 기반으로 여러 가지 갈등문제를 해결, 상담 해주는 전문 상담사의 역할을 하며여러 가지 갈등과 심리적인 문제 등으로 힘들어하는 내담자에게 원활한 상담을 해줌으로써 원만한 생활을 이끌어낼 수 있도록 도움을 주는 상담전문가의 역할 수행</t>
  </si>
  <si>
    <t>심리상담사로써 심리적인 문제들의 근본적인 원인을 파악하고 심리학, 상담학 및 이와 관련된 전문 지식을 기반으로 여러 가지 갈등문제를 해결, 상담 해주는 전문 상담사의 직무수행</t>
  </si>
  <si>
    <t>여러 가지 갈등과 심리적인 문제 등으로 힘들어하는 내담자에게 원활한 상담을 해줌으로써 원만한 생활을 이끌어낼 수 있도록 도움을 주는 상담전문가의 직무수행</t>
  </si>
  <si>
    <t>2017-004926</t>
  </si>
  <si>
    <t>색연필, 찰흙, 칼라믹스, 물감, 색종이 등을 사용하여 자유롭게 꾸미기, 그리기, 색칠하기 등으로 현재 심리를 표출할 뿐만 아니라 그 속에 담긴 우울, 불안 등을 심리 상담으로 연결하여 치유적인 요소로 충분한 직무를 수행할 수 있다.</t>
  </si>
  <si>
    <t>2017-004878</t>
  </si>
  <si>
    <t>성격심리상담전문가</t>
  </si>
  <si>
    <t>내담자의 성격과 심리등을 파악하여, 내담자에게 필요한 진로, 취업, 인간관계갈등상황 등에 대해 상담, 코칭, 교육을 실시하여 내담자가 행복한 삶을 영위하는데 기여한다.</t>
  </si>
  <si>
    <t>전문가 수준의 성격심리분석 활용능력을 갖고 있으며 대학생부터 성인 등 심도있는 삶의 고민을 하는 내담자와 대면 코칭을 통해 인간관계, 직업, 진로문제 등에 대해 내담자를 상담하고 중.장기적 생애설계를 지원하며, 자문지도 및 각종 프로그램 진행업무를 수행한다.</t>
  </si>
  <si>
    <t>성격과 심리에 대한 기본 분석능력을 기반으로 초등학생부터 20대 청년층들을 대상으로 대면코칭을 통해 내담자에게 직업, 진로, 인간관계 갈등에 대한 상담 및 코칭을 지원하며, 내담자가 행복한 삶을 영위하도록 돕는다.</t>
  </si>
  <si>
    <t>2018-000250</t>
  </si>
  <si>
    <t>도형심리이론 습득 및 도형그리기를 통해 도형별 성격유형 및 특성을 알고 자기분석을 통한 선천적 기질과 후천적 성격, 적성, 심리를 파악 진로상담 및 성격보완과 잠재력을 개발 전문적인 상담업무를 원활하게 수행할 수 있으며 교육강사를 양성할 수 있다.</t>
  </si>
  <si>
    <t>도형심리에 대한  전문지식을 습득 및 도형그리기를 통해 도형별 성격유형 및 특성을 알고 자기분석을 통한 선천적 기질과 후천적 성격, 적성, 심리를 파악 진로상담 및 성격보완과 잠재력을 개발 전문적인 상담업무를 원활하게 수행할 수 있으며 교육 강사를 양성할 수 있다.</t>
  </si>
  <si>
    <t>도형심리에 대한  지식을 습득 및 도형그리기를 통해 도형별 성격유형 및 특성을 알고 자기분석을 통한 선천적 기질과 후천적 성격, 적성, 심리를 파악 진로상담 및 성격보완과 잠재력을 개발 전문적인 상담업무를 원활하게 수행할 수 있다.</t>
  </si>
  <si>
    <t>2017-004913</t>
  </si>
  <si>
    <t>인지재활심리상담사</t>
  </si>
  <si>
    <t>효과적인 사회  복지, 심리상담, 가족, 아동, 노인, 미술상담, 교육 관련 프로그램 운영 및 개발, 분석, 평가</t>
  </si>
  <si>
    <t>인지재활심리상담 방법 및 교육에 대한 수련내용 평가, 인지재활상담에 관한 사례  지도, 지역 및 공공기관 상담 자문 및 교육, 학술연구 및 인지재활심리상담기법 개발 등 최고 책임자로 슈퍼바이저 역할을 수행</t>
  </si>
  <si>
    <t>개인 및 집단 인지재활심리상담 진행, 인지재활심리상담사 현장실습 지도 및 감독,    교육생 수련방법 지도, 일반인 대상 인지재활심리상담 교육</t>
  </si>
  <si>
    <t>상담현장에서 인지재활심리상담 프로그램 진행, 임상사례에 대한 보고서 작성 및 상담,   상담센터에서 심리 상담 접수 및 일반사무 업무진행, 인지재활심리상담에 관심 있는 일반인을 대상으로 교육지도</t>
  </si>
  <si>
    <t>(사)기러기문화원</t>
  </si>
  <si>
    <t>http://happygoose.kr/</t>
  </si>
  <si>
    <t>051-642-1515</t>
  </si>
  <si>
    <t>(48419) 부산광역시 남구 수영로39번길 35 (문현동)</t>
  </si>
  <si>
    <t>2017-005455</t>
  </si>
  <si>
    <t>NCS활용병원상담서비스전문가</t>
  </si>
  <si>
    <t>내담자의 심리에 대한 기초지식을 바탕으로 내담자의 심리적 안정과 만족도를 높이고 상담에 안정적인 환경을 구축하고 안정적이고 만족스러운 상담을 위하여 병원 상담 시스템을 개발하고 현장에 적용하는 역할</t>
  </si>
  <si>
    <t>내담자의 편안한 상담을 위한 병원상담시스템을 개발과 현장 상담자 양성 교육</t>
  </si>
  <si>
    <t>내담자 심리를 안정시키는 환경을 구축, 내담자 심리의 안정 및 만족을 위한 상담 실무</t>
  </si>
  <si>
    <t>내담자의 심리에 대한 기초지식을 바탕으로 내담자의 심리적 안정과 만족도 향상 업무</t>
  </si>
  <si>
    <t>조이인</t>
  </si>
  <si>
    <t>010-7146-7202</t>
  </si>
  <si>
    <t>(05376) 서울특별시 강동구 양재대로 1393 (성내동) 2층 240호</t>
  </si>
  <si>
    <t>2017-005447</t>
  </si>
  <si>
    <t>특별히 정서적으로 문제를 가진 사람들에게 보다 더 효과적인 상담을 위하여 음악이라는 보조기구를 이용할 능력이 있는 상담자 교육훈련을 수행한다.</t>
  </si>
  <si>
    <t>정서적으로 문제를 가진 사람들을 위한 심리상담을 비롯하여 인성교육 관련자, 인성교육 관련 유관기관과의 연계, 정서조절 교육 관련자, 정서조절 교육 관련 유관기관과의 연계 및 심리상담이 필요한 사람들에게 보다 효과적인 상담을 위하여 음악이라는 보조기구를 이용할 능력이 있는 상담자 교육훈련을 수행한다.</t>
  </si>
  <si>
    <t>2017-004180</t>
  </si>
  <si>
    <t>2018-000973</t>
  </si>
  <si>
    <t>애도상담전문지도사</t>
  </si>
  <si>
    <t>죽음 또는 상실로 슬픔에 빠져 있는 애도의 과정에 있는 대상이슬픔에서 벗어날 때까지 위기관리를 지원, 상황에 다른 문제에 대처 할 수 있도록 상담, 지도 교육 및 프로그램 개발을 수행</t>
  </si>
  <si>
    <t>애도의 과정에 있는 대상에게 슬픔에서 벗어날수 있도록 위기관리지원 및 상담 과 애도상담프로그램 지도 및 개발을 수행</t>
  </si>
  <si>
    <t>애도의 과정에 있는 대상에게 슬픔에서 벗어날수 있도록 위기관리지원 및 상담수행</t>
  </si>
  <si>
    <t>2018-000264</t>
  </si>
  <si>
    <t>미술심리상담의 기본적인 이론 및 지식, 다양한미술심리상담기법들을 직접 활용할 수 있는 능력을 배양하여 전문적 지식과 실제적 상담능력을 갖추고, 심리진단에 대한 분석평가, 미술심리상담과 관련한 교육 프로그램 등을 계획하며, 교육 현장에서 심리상담을 수행하여 개개인의 개성과 창의력을 신장시켜 바람직한 인격을 만들 수 있도록 함</t>
  </si>
  <si>
    <t>주식회사 열방와이비</t>
  </si>
  <si>
    <t>051-512-8542</t>
  </si>
  <si>
    <t>(46228) 부산광역시 금정구 두실로 45 (구서동) 47, 3층</t>
  </si>
  <si>
    <t>2017-006284</t>
  </si>
  <si>
    <t>문학언어상담사</t>
  </si>
  <si>
    <t>상담현장에서 심리적, 정서적으로 문제가 있는 대상에게 맞는 문학언어상담 또는 언어방법을 개발하고 관련 상담을 실시하는 자이다. 상담학적 방법과 매체를 사용하여 상담으로 심리안정과 정서발달 그리고 사회적, 문학적, 생활적 안녕을 돕는다.</t>
  </si>
  <si>
    <t>상담현장에서 모든 종류의 문학언어상담 및 언어와 관련된 이상행동의 교정을 진행하며, 각급 문학언어상담사의 상담에 대하여 지도나 감독 등의 방법으로 도움을 준다. 상담 의뢰자에게 맞는 문학언어상담 방법을 개발하며, 문학언어상담사들의 직무 및 보수교육과 가정회복상담사 강사 양성을 위한 교육을 진행한다. 각급 문학언어상담사와 슈퍼바이져의 상담에 대하여 지도 감독</t>
  </si>
  <si>
    <t>상담현장의 각종 문학언어상담에서 별도의 지도나 감독 없이 문제 의뢰자를 대상으로 개별상담, 집단상담, 부모상담 등을 독자적으로 문학언어상담으로 실시할 수 있으며, 대상에게 맞는 문학언어상담 방법을 개발하며, 가정회복상담사들의 직무 및 보수교육 진행하고, 각급 문학언어상담사에 슈퍼바이져 역할을 한다.</t>
  </si>
  <si>
    <t>상담현장에서 실시되는 제반 문학언어상담에서 수퍼바이져의 사전 지도 없이 독자적인 판단에 따라, 심리·정서·행동 등의 문제 의뢰자에게 개별상담, 집단상담, 부모상담 등을 보다 전문적인 문학언어상담 방법으로 실시한다.</t>
  </si>
  <si>
    <t>2018-002684</t>
  </si>
  <si>
    <t>상담분석전문가</t>
  </si>
  <si>
    <t>심리적부적응 및 장애를 겪고있는 개인 및 집단에 대하여 심리검사를 실시하고 이를 특화된 분석기법(임상사례중심)에 의해 분석한 후 그 결과를 상담에 적용하여 내담자 스스로 자신의 정체성을 회복하고 건강한 삶을 영위할 수 있도록 도와주는 업무를 수행함</t>
  </si>
  <si>
    <t>(1)사회부적응과 심리적장애를 겪고있는 개인에 대한 원인분석(2)개인의 건강하고 행복한 성장을 위한 행동변화 촉진(3)사회부적응 해결을 위한 심층상담지원(4)다양한 임상사례분석을 통해 축적된 자료를 활용하여 문화적,성적,계층적,윤리적,법적 쟁점들을 스스로 해결할 수있도록 지원(5)임상사례축적 및 분석연구(6)상담분석전문가2급자에 대한 교육,사례지도</t>
  </si>
  <si>
    <t>(1)사회부적응 및 심리적장애를 겪고있는 개인에 대한 원인분석(2)개인의 건강하고 행복한 성장을 위한 행동변화 촉진(3)사회부적응 해결을 위한 심층상담 지원(4)상담분석전문가3급 자격자에 대한 교육,사례지도</t>
  </si>
  <si>
    <t>(1)사회부적응과 심리적장애를 겪고있는 개인에 대한 원인분석(2)개인의 건강하고 행복한 성장을 위한 행동변화 촉진(3)상담관련 행정업무</t>
  </si>
  <si>
    <t>주식회사 한국상담분석연구원</t>
  </si>
  <si>
    <t>070-5103-0058</t>
  </si>
  <si>
    <t>(07070) 서울특별시 동작구 대림로 6, 4층 (신대방동)</t>
  </si>
  <si>
    <t>2018-000272</t>
  </si>
  <si>
    <t>애니어그램심리상담사</t>
  </si>
  <si>
    <t>내담자에게 애니어그램검사를 올바르게 실시하고 결과를 해석하며, 결과를 바탕으로 내담자와 상담을 진행하며, 애니어그램 심리상담 강사로 활동할 수 있다.</t>
  </si>
  <si>
    <t>2018-001711</t>
  </si>
  <si>
    <t>정서심리상담사</t>
  </si>
  <si>
    <t>온전한 내적 성장에 필요한 자기 정체성 회복과 인식을 돕기 위해 정서적 지각과 인식, 핵심 감정 찾기, 내면의 정서 역동 이해, 정서적 소통을 위한 정서 다루기, 자기 달래기, 검사를 통한 성격 이해 등 정서를 통한 다양한 자기 이해와 탐색을 통해 정서적 회복을 이루도록 돕는다.</t>
  </si>
  <si>
    <t>1)다양한 전문영역에서 개인 및 집단의 정신건강 증진을 위한 전문적인 조력 및 지도2)정서상담과 실제에 대한 연구와 상담 프로그램의 개발, 보급, 평가3)전문상담인력의 양성을 위한 교육 및 훈련 4)정서심리상담사 2급에 대한 교육</t>
  </si>
  <si>
    <t>1)해당 전문영역에서 개인 및 집단의 자아실현, 적응강화에 대한 조력 및 지도2)해당 전문영역에서 심리적 부적응 및 장애를 겪는 개인 혹은 집단에 대한 진단, 평가 및 상담3)정서심리상담사 2급 교육 지원 및 참여</t>
  </si>
  <si>
    <t>1)개인 및 집단의 정신건강 증진을 위한 조력 및 지도2)심리적 장애를 겪는 개인 및 집단에 대한 진단, 평가 및 개입3)정서상담과 실제에 대한 연구와 상담 프로그램의 운영4)상담에 관한 전반적인 업무(접수면접, 사례관리, 상담행정 등) 수행</t>
  </si>
  <si>
    <t>한국기독교 심리상담연구소 상담센터 쉼</t>
  </si>
  <si>
    <t>http://www.shimcenter.com</t>
  </si>
  <si>
    <t>02-733-9987</t>
  </si>
  <si>
    <t>(03382) 서울특별시 은평구 통일로 655(녹번동, 2층) 서웅빌딩</t>
  </si>
  <si>
    <t>2018-005179</t>
  </si>
  <si>
    <t>꽃놀이심리상담사</t>
  </si>
  <si>
    <t>꽃놀이심리상담사자격증은 “꽃의 생태적 이론에 대한 지식 및 활용능력으로 심리상담분야의 업무를 수행하는 것을 직무내용으로 한다.</t>
  </si>
  <si>
    <t>꽃놀이 심리상담 프로그램이 필요한 대상자들에게 꽃놀이 심리상담 및 사례관리, 꽃놀이 심리상담 프로그램을 계획하고 수행하는 직무</t>
  </si>
  <si>
    <t>2018-001705</t>
  </si>
  <si>
    <t>EMBt상담전문가</t>
  </si>
  <si>
    <t>트라우마로 인한 심리적 갈등을 겪고 있는 사람들을 대상으로 Francine Shapiro의 EMDR 원리를 응용하여 부정, 쇼크, 슬픔과 분노 등의 감정을 극복하고 자신들의 삶과 감정을 스스로 조절할 수 있도록 돕는데 그 목적이 있다.EMBt 상담체제를 통해 내담자의 콤플렉스 및 트라우마를 치유하고, 삶이 질적으로 나아질 수 있도록 역할을 수행한다.</t>
  </si>
  <si>
    <t>트라우마로 인한 심리적 갈등을 겪고 있는 사람들을 대상으로 Francine Shapiro의 EMDR 원리를 응용하여 부정, 쇼크, 슬픔과 분노 등의 감정을 극복하고 자신들의 삶과 감정을 스스로 조절할 수 있도록 돕는데 그 목적이 있다.EMBt 전문가가 내담자의 콤플렉스 및 트라우마를 효과적으로 치유할 수 있도록 지도하는 슈퍼바이저의 역할을 수행한다.</t>
  </si>
  <si>
    <t>트라우마로 인한 심리적 갈등을 겪고 있는 사람들을 대상으로 Francine Shapiro의 EMDR 원리를 응용하여 부정, 쇼크, 슬픔과 분노 등의 감정을 극복하고 자신들의 삶과 감정을 스스로 조절할 수 있도록 돕는데 그 목적이 있다.내담자의 콤플렉스 및 트라우마를 치유하고, 삶이 질적으로 나아질 수 있도록 EMBt 상담전문가의 역할을 수행한다.</t>
  </si>
  <si>
    <t>트라우마로 인한 심리적 갈등을 겪고 있는 사람들을 대상으로 Francine Shapiro의 EMDR 원리를 응용하여 부정, 쇼크, 슬픔과 분노 등의 감정을 극복하고 자신들의 삶과 감정을 스스로 조절할 수 있도록 돕는데 그 목적이 있다.EMBt 상담을 통해 내담자의 콤플렉스 및 트라우마를 치유하고, 삶이 질적으로 나아질 수 있도록 준전문가 역할을 수행한다.</t>
  </si>
  <si>
    <t>주식회사 인컬리지</t>
  </si>
  <si>
    <t>http://www.humancollege.co.kr</t>
  </si>
  <si>
    <t>0506-607-1258</t>
  </si>
  <si>
    <t>(22112) 인천광역시 남구 염전로 279 (도화동)</t>
  </si>
  <si>
    <t>2017-005576</t>
  </si>
  <si>
    <t>놀이심리상담학적 이해를 바탕으로 다양한 재료를 통한 미술놀이심리상담활동으로 내담자의 심리를 이해하고, 심리적 문제상황을 놀이미술매체를 활용하여 다양한 프로그램을 개발하고, 사례에 맞는 프로그램을 개발하고 미술놀이심리상담활동에 따른 슈퍼비전이 가능하도록 직무능력을 수행한다.</t>
  </si>
  <si>
    <t>놀이미술이라는 자기표현과 비언어적 의사소통을 통해 심리적 갈등과 문제를 해결 평가, 전문가 수준으로 평가가 가능하도록 하고 프로그램을 이해하고 현장지도 가능하도록 수행한다.</t>
  </si>
  <si>
    <t>놀이미술이라는 자기표현과 비언어적 의사소통을 통해 심리적 갈등과 문제를 평가가능하도록 하고 프로그램을 이해하고 지도 가능하도록 수행한다.</t>
  </si>
  <si>
    <t>2017-006206</t>
  </si>
  <si>
    <t>노인을 대상으로  노인심리상담 프로그램을 기획하고 개발하고 노인관련 분야 및 현장에서 어르신들의 욕구와 문제를 해결하여 보다 나은 삶을 살수있도록 안내한다.</t>
  </si>
  <si>
    <t>2017-004925</t>
  </si>
  <si>
    <t>도형(？△□S)이란 매체를 사용하여 유아, 아동, 성인뿐만 아니라 장애인, 노인까지 대상의 한계가 없으며, 모든 대상이 다양하게 표현하는 가운데를 현재 자신의 심리와 스트레스 상황을 볼 수 있게 도움을 준다. 새로운 환경이나 관계에사 친밀감 형성에 탁월하며, 각 학교나 단체, 기업에서 역량 강화 프로그램 분야 및 상담 현장에서 충분한 직무를 수행할 수 있다</t>
  </si>
  <si>
    <t>2017-005569</t>
  </si>
  <si>
    <t>심리상담지도사</t>
  </si>
  <si>
    <t>상담가로서 타인에 대한 이해와 수용능력으로 감정적인 스트레스를 이완시키고 영유아에서부터 청소년과 성인까지 다양한 연령층의 정서적인 불안과 일반적인 사회성이 결여된 내담자를 일상생활에 적응하도록 돕고 폭력이나 성범죄로 생기는 트라우마에 대한 심리적 장애의 진단과 상담업무로 내담자의 정서회복을 도와주는 역할을 한다.</t>
  </si>
  <si>
    <t>다양한 심리검사를 실시하고 상담을 통해 내담자의 내면을 탐색하여 결과를 분석한다. 인지, 정서, 행동상의 장애를 가진 내담자의 문제요인을 파악하여 문제를 해결하고, 심리검사와 상담을 실시하여 건전한 사고방식의 정립을 돕는다. 또한 성격, 적성, 지능, 진로에 대한 변화를 모색하는 개인의 문제해결을 돕는 업무를 수행.</t>
  </si>
  <si>
    <t>2018-002697</t>
  </si>
  <si>
    <t>색채공예심리상담사</t>
  </si>
  <si>
    <t>색채에 대한 개인의 무의식을 진단하고, 색채가 있는 공예를 통해 내 담자의 심리문제 해결을 돕는 직무로서, 개인의 심적 안정과 행복을 느낄수 있도록 도움을 주는 직무이다.  복지관, 문화센터,주민센터등 에서 활동이 가능하다.</t>
  </si>
  <si>
    <t>색채에 대한 개인의 무의식을 진단하고, 색채가 있는 공예를 통해 내담자의 심리문제 해결을 돕는 상급직무로서, 공예교구개발 및프로그램개발, 색채공예심리상담사를 양성할 수 있다.  복지관, 문화센터,주민센터등에서 활동이 가능하다.</t>
  </si>
  <si>
    <t>색채에 대한 개인의 무의식을 진단하고, 색채가 있는 공예를 통해 내담자의 심리문제 해결을 돕는 중급직무로서, 색채공예심리상담 에 대한 이해, 공예도구사용법, 색채진단을 통하여 내담자의 심리적 안정을 갖도록 도울 수 있다. 복지관, 문화센터,주민센터등에서 활동이 가능하다.</t>
  </si>
  <si>
    <t>2018-000274</t>
  </si>
  <si>
    <t>‘융 심리학’을 바탕으로 연구개발된 MBTI검사의 16가지 유형에 대한 이해를 통해 인간에 대한 이해를 할 수 있다. 또한, MBTI 검사를 활용하여 심리상담에 활용할 수 있으며, MBTI 에 대해 알고자 하는 사람들에게 교육을 수행할 수 있다.</t>
  </si>
  <si>
    <t>2017-005195</t>
  </si>
  <si>
    <t>부부상담을 통해 부부문제와 관련된 일상생활(이혼준비가정, 재혼예비가족)에서 나오는 주요 문제들을 상담을 통하여 미리 점검하는 단계를 거쳐가면서 이혼을 미리 방지할수있고, 재혼에 대한 생활 변화를 긍정적으로 생각을할수있도록 상담을 해주는 업무를 수행한다.</t>
  </si>
  <si>
    <t>2017-004184</t>
  </si>
  <si>
    <t>미술심리상담이 필요한 다양한 시설, 교육기관 또는 심리적 어려움에 처해 있는 상담현장에서 미술심리상담 프로그램을 운영할 수 있으며 실전 경험을 토대로 개인상담소에서 프로그램을 활용할 수 있으며 자격과정 운영 강사로 활동한다.</t>
  </si>
  <si>
    <t>미술심리 상담이 필요한 다양한 시설, 교육기관 또는 심리적 어려움에 처해 있는 기관에서 미술심리상담 프로그램을 운영할 수 있다.</t>
  </si>
  <si>
    <t>미술심리 상담이 필요한 다양한 시설, 교육기관 또는 심리적 어려움에 처해 있는 기관에서 미술심리상담 프로그램을 운영할 수 있으며 실전 경험을 토대로 개인상담소에서 프로그램을 활용할 수 있다</t>
  </si>
  <si>
    <t>미술심리 상담이 필요한 다양한 시설, 교육기관 또는 심리적 어려움에 처해 있는 기관에서 미술심리상담 프로그램을 운영할 수 있으며 실전 경험을 토대로 개인상담소에서 프로그램을 활용할 수 있으며 미술심리상담전문가 2급 과목 강의를 할 수 있다.</t>
  </si>
  <si>
    <t>(주)한국인성진흥원</t>
  </si>
  <si>
    <t>http://cafe.daum.net/psychoanalystmini0B0</t>
  </si>
  <si>
    <t>070-8862-0663</t>
  </si>
  <si>
    <t>(27179) 충청북도 제천시 신백로14길 7 (신백동) 1층</t>
  </si>
  <si>
    <t>2017-005579</t>
  </si>
  <si>
    <t>아동의 발달단계에 맞는 심리이론(대상관계이론, 정신분석,애착이론, 자기심리학)을 이해하여 언어 발달 이전의 영아의 심리상태를 파악하며 아동들이 느끼는 두려움, 분노, 수치심, 증오 등 여러가지 감정을 이해하여, 교육 현장에서 학부모와 아이들에게 전문가로서 상담</t>
  </si>
  <si>
    <t>아동들이 느끼는 두려움, 분노, 수치심, 상실감, 증오 등 여러가지 감정을 이해하고, 이야기를 통하여 아동들에게 실제적인 방법을 익혀 마음이 아픈 아동들에게 그 감정을 이해하고 교육현장에서 아이들을 상담</t>
  </si>
  <si>
    <t>아동의 발달단계에 맞는 심리이론(대상관계이론, 정신분석, 애착이론, 자기심리학)을 이해하여, 언어 발달 이전의 영아의 심리 상태를 파악, 애착을 만족시키는 민감하게 돌보는 자의 특징의 이해, 아동의 애착 유형에 적합한 교사의 역할의 이해로 학부모를 전문가로서 상담</t>
  </si>
  <si>
    <t>2017-004865</t>
  </si>
  <si>
    <t>색채심리상담지도사</t>
  </si>
  <si>
    <t>색채심리상담지도사는 색채심리의 이해 및 분석이 가능하며, 심도 있는 커리큘럼을 구축하고,색채심리프로그램을 운영하여 각각의 사례를 분석을 통한 색채심리 교육을 수행한다.</t>
  </si>
  <si>
    <t>색채심리상담지도사 1급은 색채심리상담지도사는 색채심리의 이해 및 분석이 가능하며, 심도 있는 커리큘럼을 구축하고, 색채심리프로그램을 운영하여 각각의 사례를 분석을 통한 색채심리 교육을 수행한다.</t>
  </si>
  <si>
    <t>더불어사회복지경영연구소</t>
  </si>
  <si>
    <t>010-2837-7389</t>
  </si>
  <si>
    <t>(42734) 대구광역시 달서구 송현로 205 3호관 610호(본동, 대구공업대학교)</t>
  </si>
  <si>
    <t>2018-001694</t>
  </si>
  <si>
    <t>미술심리에 대한 이론 및 다양한 미술지도능력을 갖추고 있으며, 내담자에게 다양한 미술활동을 통해 내담자의 심리상태 등을 관찰하고 파악하여 내담자의 심리적 어려움을 극복할 수 있도록 프로그램을 관련 기관 등에서 심리상담을 하는 업무를 수행한다.</t>
  </si>
  <si>
    <t>미술심리에 대한 고급이론을 바탕으로 내담자에게 전문적인 미술활동의 지도 뿐만 아니라 다양한 조형활동을 전문적으로 지도할 수 있고, 이를 통해 내담자 스스로가 사회활동에 적극적으로 참여할 수 있도록 균형 잡힌 지도를 하여 긍정적인 효과를 줄 수 있는 전문적 수준의 직무를 수행한다.</t>
  </si>
  <si>
    <t>미술심리에 대한 기본이론을 바탕으로 내담자에게 미술활동의 기초적인 점, 선 면을 활용한 지도 뿐만 아니라 다양한 조형활동을 지도할 수 있는 준 전문적인 지도능력이 있고, 이를 통해 내담자 스스로가 사회활동에 참여할 수 있도록 균형 잡힌 지도를 하여 긍정적인 효과를 줄 수 있는 준 전문가 수준의 직무를 수행한다.</t>
  </si>
  <si>
    <t>2017-006190</t>
  </si>
  <si>
    <t>아동심리상담의 보육기초지식과 삼담심리이론을 활용하여 아동에 대하여 과학적 측정도구를 활용하여 심리상태를 분석한다. 나아가 아동의 불안한 심리를 진단하고, 아동심리상담의 다양한 상담기법을 통해 긍정적인 방향으로 이끌어 주는 전문가이다.</t>
  </si>
  <si>
    <t>보육기초지식과 삼담심리이론을 활용하여 아동에 대하여 과학적 측정도구를 활용하여 심리상태를 분석한다. 나아가 아동의 불안한 심리를 진단하고, 다양한 상담기법을 통해 긍정적인 방향으로 이끌어 주는 전문가이다.</t>
  </si>
  <si>
    <t>2017-005574</t>
  </si>
  <si>
    <t>미용전문상담사</t>
  </si>
  <si>
    <t>전문적인 미용기술 자격을 취득한 자로서 전공분야의 사회적 활동 능력을 갖추고 미용관련 활용수준이 상급인 자로  미용 상담사 로서 전반적인 미용에 관한 상식,이해및 진로에 대한 올바른 상식을 전달하여 상담자가 사회적인 활동에 도움을 주기위한 미용전문 상담사로서의 직무</t>
  </si>
  <si>
    <t>전문적이며 총체적인 미용 기술 자격을 취득하고 미용 분야의 활동 능력이 최상급 수준의 단계에 도달한 자로 미용전문 상담을 통하여 미용에 대한 교습자들에게 미용의 지식,과정,이해및 진로 설정에 도움을 주기 위한 전문적인 미용 상담사로서의 직무</t>
  </si>
  <si>
    <t>kbs미디어텍아카데미뷰티미용학원</t>
  </si>
  <si>
    <t>http://www.c-net.co.kr</t>
  </si>
  <si>
    <t>02-333-3433</t>
  </si>
  <si>
    <t>(03785) 서울특별시 서대문구 신촌로 13 (창천동) 아륭빌딩5층</t>
  </si>
  <si>
    <t>2017-005572</t>
  </si>
  <si>
    <t>노인문제에 대한 기본상담지식을 바탕으로 상담과 간단한 심리검사를 통하여  노인의 심리성격.적성 등을 파악하여 안정적인 생활이 가능하도록 직무수행한다.</t>
  </si>
  <si>
    <t>노인문제에 대한 기본상담지식을 바탕으로 상담과 간단한 심리 검사를 통하여  노인의 심리성격.적성 등을 파악하여 안정적인 생활이 가능하도록 직무수행한다.</t>
  </si>
  <si>
    <t>2018-000259</t>
  </si>
  <si>
    <t>노인심리이해를 바탕으로 다양한 상담이론 및 기법을 통해 노인대상 개인 및 집단 상담을 전문적으로 수행하며, 상담사 교육과 훈련을 수행 할 수 있다.</t>
  </si>
  <si>
    <t>노인의 심리를 이해하며 상담이론 및 기법에 대한 기본지식을 바탕으로 노인대상 개인 및 집단의 심리적 성숙과 사회적 적응 능력을 위한 전문적 상담업무를 수행할 수 있다.</t>
  </si>
  <si>
    <t>다양한 상담기법을 통한 노인심리상태 분석 및 노인대상 개인 및 집단상담 프로그램을 기획하고 전문적 상담업무를 수행하며 상담자 교육 및 훈련을 수행할 수 있다.</t>
  </si>
  <si>
    <t>행복실버교육연구회</t>
  </si>
  <si>
    <t>http://cafe.daum.net/silverjean</t>
  </si>
  <si>
    <t>010-7445-5379</t>
  </si>
  <si>
    <t>(34836) 대전광역시 중구 대종로529번길 43 (선화동) 7층 704호</t>
  </si>
  <si>
    <t>2017-006139</t>
  </si>
  <si>
    <t>컨택센터상담관리사</t>
  </si>
  <si>
    <t>금융, 공공, 통신, 유통 등의 컨택센터에서 IN-BOUND 또는 OUT-BOUND 컨택센터 상담업무를 전문적으로 수행할 수 있고, 다양한 민원고객 응대 사례 및 CRM(고객관계관리), 불만고객관리 업무를 수행할 수 있는 직무이다.</t>
  </si>
  <si>
    <t>2018-005222</t>
  </si>
  <si>
    <t>노인심리학에 대한 지식을 습득하고 신체적, 정서적 불안장애로 일상생활에 도움이 필요로 하는 내담자의 문제를 진단하며 다양한 해결책을 상담하고 종합적으로 안내와 도움을 주는 전문가를 양성할 수 있는 최고의 전문가 역할을 수행한다.</t>
  </si>
  <si>
    <t>노인심리학의 기초이해를 바탕으로 내담자를 대상으로 노인심리학을 통하여 내담자 문제의 진단 및 상담을 보조하며, 내담자의 문제해결에 도움을 주어 안정적인 생활을 할 수 있도록 안내하는 보조자 역할을 수행한다.</t>
  </si>
  <si>
    <t>2018-002708</t>
  </si>
  <si>
    <t>가족정신건강, 정서장애 등의 문제로 일상생활에 적응하지 못하거나 인지, 정서, 행동 장애를 일으키는 아동에 대하여 과학적 측정도구와 과학적 심리검사 방법을 활용하여 종합적으로 진단·평가 및 상담업무 수행과학적 인성 및 행동측정을 통하여 가족심리 및 가족 심리지도를 행함으로써 안전하고 건전한 사고방식을 갖춘 인격모형 정립</t>
  </si>
  <si>
    <t>□ 가족정신건강, 정서장애 등의 문제로 일상생활에 적응하지 못하거나 인지, 정서, 행동 장애를 일으키는 아동에 대하여 과학적 측정도구와 과학적 심리검사 방법을 활용하여 종합적으로 진단·평가 및 상담업무 수행□ 과학적 인성 및 행동측정을 통하여 가족심리 및 가족 심리지도를 행함으로써 안전하고 건전한 사고방식을 갖춘 인격모형 정립</t>
  </si>
  <si>
    <t>2018-002423</t>
  </si>
  <si>
    <t>통합모래놀이심리상담사</t>
  </si>
  <si>
    <t>통합모래놀이 심리상담사는 모래상자와 여러 가지 도구를 이용하여 심리적 세계에 접근하기 위하여 고안된 모래놀이치료 기법을 이용하여 자신의 정체성을 찾고, 매체를 이용하여 외적, 내적인 사고와  전체적인 사고를 동시에 표현할 수 있고, 시각·촉각 등의 감각 요소를 포함하여 외부 세계와 관련성 없이도 심리적 문제를 예방하고 치료할 수 있다.</t>
  </si>
  <si>
    <t>대상자별, 주제별에 따른 통합모래놀이심리상담 프로그램 계획대상자별, 주제별 통합모래놀이심리상담 프로그램을 운영 수행내담자 초기면담 시 심리검사 실시내담자 초기면담지에 기록 후 보고 통합모래놀이심리상담 관련 정보 수집통합모래놀이심리상담 행정 업무</t>
  </si>
  <si>
    <t>대상자별, 주제별에 따른 통합모래놀이심리상담 프로그램을 계획 및 평가문제해결을 촉진하기 위한 통합적 매체(발달, 심리, 놀이, 미술) 기법 활용능력 계발 내담자 초기상담 면담지 분석과 상담프로그램 계획 및 운영 평가 보조 상담사 교육지도업무심리검사 실행 및 해석</t>
  </si>
  <si>
    <t>대상별, 주제별 통합모래놀이심리상담 프로그램 운영 및 슈퍼비젼발달 이론, 기능적, 심리적, 매체활용 통합모래놀이심리상담 프로그램 연구 및 계발통합모래놀이심리상담 활동 결과물 개발 연구 및 평가1·2급 교육자 양성 및 교육 기획전문 교육, 상담센터 총괄 운영슈퍼 바이저</t>
  </si>
  <si>
    <t>2017-006187</t>
  </si>
  <si>
    <t>노인심리상담사의 다양한 상담이론과 노인문제, 복지문제에 대한 기본지식을 바탕으로 상담과 심리검사를 통하여 노인의 심리, 성격 ,적성 등을 파악하고,안정적인 생활이 가능하도록 상담하며 돕는다.</t>
  </si>
  <si>
    <t>2017-004889</t>
  </si>
  <si>
    <t>2017-005930</t>
  </si>
  <si>
    <t>아동의 복지와 관련된 문제를 확인하고, 관련된 정책과 사업내용을 바탕으로 문제 해결을 도모하는 역할을 수행합니다.</t>
  </si>
  <si>
    <t>전문적인 아동복지의 이해와 관련 정책 서비스의 이해를 바탕으로 아동복지 서비스와 아동의 정서적 안정을 상담을 통하여 연결시켜주는 역할을 수행할 수 있다.</t>
  </si>
  <si>
    <t>개인의 복지, 아동의 복지에 대한 이해를 하고 상담을 진행하며 사회로부터 잘 적응할 수 있도록 도움을 주는 역할을 수행합니다.</t>
  </si>
  <si>
    <t>2017-005844</t>
  </si>
  <si>
    <t>남아교육상담사</t>
  </si>
  <si>
    <t>남자아이의 고유 기질을 기반으로 각 개인의 성향을 고려한 교육방향의 설정과 그에 따른 양육자의 역할을 제시한다.남아교육상담사의 역할은 아이가 좋아하는 것을 찾고, 그것을 스스로 표현할 수 있도록 하는 남아미술교육법을 기초로 지도한다.</t>
  </si>
  <si>
    <t>(주)자라다교육</t>
  </si>
  <si>
    <t>031-907-6640</t>
  </si>
  <si>
    <t>(10414) 경기도 고양시 일산동구 장백로 194 (장항동) 위너스21 802호</t>
  </si>
  <si>
    <t>2018-005247</t>
  </si>
  <si>
    <t>노인전문심리상담사</t>
  </si>
  <si>
    <t>노인전문심리상담사자격증은 “노화로 인하여 신체적, 정서적, 심리적 불안상태 등으로 정신적으로나 정서적으로 일상생활에 불편함과 우울감으로 인하여 도움이 필요한 노인(가족포함)들에게 전문적 대면관계를 통하여 과학적 측정도구 사용이나 상담(면접)을 통해  종합적으로 진단하고 심리학적 방법을 활용하여 노인의 삶의 질을 높이고 마음의 안정을 찾을 수 있도록 심리상담 업무를 담당한다.</t>
  </si>
  <si>
    <t>노화로 인하여 신체적, 정서적, 심리적 불안상태 등으로 정신적으로나 정서적으로 일상생활에 불편함과 우울감으로 인하여 도움이 필요한 노인(가족포함)들에게 전문적 대면관계를 통하여 과학적 측정도구 사용이나 상담(면접)을 통해  종합적으로 진단하고 심리학적 방법을 활용하여 노인의 삶의 질을 높이고 마음의 안정을 찾을 수 있도록 심리상담 업무를 담당한다.</t>
  </si>
  <si>
    <t>2017-005835</t>
  </si>
  <si>
    <t>지역공동체복지상담사</t>
  </si>
  <si>
    <t>지역공동체복지의 전문적 접근에 필요한 핵심사항들을 파악하고, 시대에 따라 변화하는 지역공동체의 현실과 문제를 규명한다. 또한, 다양한 지역공동체복지 접근법 및 추진체계들을 비판적으로 검토함으로써, 전문적 지역공동체복지실천으로서의 대안을 탐색한다. 또한, 지역사회공동체의 증진을 위하여 지역공동체 및 그 구성원들이 지니는 사회적 문제와 욕구 해결을 돕는다.</t>
  </si>
  <si>
    <t>지역공동체복지 관련영역의 현황과 문제점을 살펴보고 발전방향 모색을 통하여 실천현장에서의 적응능력을 함양함으로써 사회복지 구성원들에게 이를 적용할 수 있다.또한 원칙, 모형, 과정, 기술과 역할 등 전문적 접근에 필요한 핵심사항들을 이해한 상태로서 구체적인 지역공동체복지증진 방안을 제시하는 것과 같은 전문가적 역할을 수행할 수 있다.</t>
  </si>
  <si>
    <t>지역사회공동체복지 관련 주요개념과 기초이론 등을 숙지한 상태로서, 관계기관의 행정관리, 교·강사 수행, 내담자 응대 및 상담과 같은 기본적인 지역공동체복지상담 업무수행이 가능한 준실무자 수준이다.</t>
  </si>
  <si>
    <t>2017-004884</t>
  </si>
  <si>
    <t>유치원, 초·중·고등학교 및 대학교 내 상담센터, 지역상담실, 지역사회 단체에서 유·아동, 청소년, 성인, 노인 및 장애인 등에게 개별 및 집단 음악심리상담 프로그램을 기획, 진행하고 상담 및 교육활동을 수행한다.</t>
  </si>
  <si>
    <t>2018-005246</t>
  </si>
  <si>
    <t>그림책심리상담사</t>
  </si>
  <si>
    <t>대학평생교육원, 사설 평생교육원, 평생교육협회, 문화회관, 도서관, 사회복지센터, 상담센터에서 개인 및 집단의 자아실현, 적응강화에 대한 조력 및 지도, 개인 및 집단상담의 주진행자,  그림책심리상담 전문강사로 활동/ 다양한 전문영역(대인관계, 사회부적응, 대인기피증 등)에서 심리적 부적응 및 장애를 겪는 개인 혹은 집단에 대한 진단, 평가 및 상담</t>
  </si>
  <si>
    <t>2017-005857</t>
  </si>
  <si>
    <t>자기주도학습상담사</t>
  </si>
  <si>
    <t>교육기관및 상담현장에서- 초 중 고 학생들에게 학습자 개개인의 학습설계 및 공부방법과 공부전략을 위한 자기주도학습 상담 및  코칭 업무를 수행함- 자녀의 자기주도학습능력을 키울 수 있도록 학부모의 자녀 학습지도와 코칭능력을 키우는 학부모 상담업무를 수행함 - 자기주도학습관련 학습상담 및 코칭 프로그램  개발과 운영업무를 수행함</t>
  </si>
  <si>
    <t>교육기관및 상담현장에서- 초, 중, 고, 대학생들에게 학습자 개개인의 학습설계 및 공부방법과 공부전략을 위한 자기주도학습 상담 및  코칭 업무를 수행함- 자녀의 자기주도학습능력을 키울 수 있도록 학부모의 자녀 학습지도와 코칭능력을 키우는 학부모 상담업무를 수행함 - 자기주도학습관련 학습상담 및 코칭 프로그램  개발과 운영업무를 수행함</t>
  </si>
  <si>
    <t>원유미교육상담클리닉센터</t>
  </si>
  <si>
    <t>063-856-1188</t>
  </si>
  <si>
    <t>(54645) 전라북도 익산시 익산대로68길 28 (신동)</t>
  </si>
  <si>
    <t>2018-004408</t>
  </si>
  <si>
    <t>학교폭력예방상담사는 청소년에 대한 이해와 학교폭력, 심리상담에 대한 지식을 바탕으로 학교폭력의 원인을 파악하여 학교폭력 예방을 위한 상담 프로그램 개발·운용하고, 예방 교육을 실시함으로써 원만한 학교 생활을 영위할 수 있도록 돕는 것을 직무내용으로 본다.</t>
  </si>
  <si>
    <t>전문가 수준의 청소년에 대한 이해와 학교폭력, 심리상담에 대한 지식을 바탕으로 학교폭력의 원인을 파악하여 학교폭력 예방을 위한 상담 프로그램 개발·운용하고, 예방 교육을 실시함으로써 원만한 학교 생활을 영위할 수 있도록 돕는다.</t>
  </si>
  <si>
    <t>2017-004885</t>
  </si>
  <si>
    <t>노인심리에 대한 이론을 바탕으로 노인들의 정서 및 심리상태 등을 관찰하고 파악하여 심리적 어려움을 극복하고 안정을 취할 수 있도록 심리센터, 노인관련 단체에서 심리 프로그램을 만들어 수행한다.</t>
  </si>
  <si>
    <t>2018-005215</t>
  </si>
  <si>
    <t>고령화시대 여러 가지 원인으로 육체적, 정서적으로 죽음에 대한 공포와 불안감을 느끼는 중노년층을 대상으로 행복한 삶과 존엄한 죽음에 대해 심리상담을 통하여 심리적 안정을 도모하며 나아가 긍정적이고 보다 나은 일상생활을 할 수 있도록 하는 전문 상담사로서의 역할을 수행한다.</t>
  </si>
  <si>
    <t>웰다잉에 관한 전문적인 이론을 바탕으로 중노년층의 심리상태에 따른 대상별 상담을 통해 보다 건강하고 행복한 삶을 살 수 있도록 하는 직무를 수행하며, 웰다잉심리상담사 양성을 위한 강사로서 직무를 수행한다.</t>
  </si>
  <si>
    <t>2017-005905</t>
  </si>
  <si>
    <t>층간소음관리상담사</t>
  </si>
  <si>
    <t>아파트 등 공동주택에서 발생하는 층간소음과 관련하여 주택법 제44조 및 시행령 57조에 의거 구성하도록 되어있는 층간소음관리위원회의 층간소음민원전문가로 입주자 및 사용자가 분쟁해결관련 전문지식과 숙련된 상담기법을 지도할 수 있는 전문지식과 숙련된 상담기법 및 관리사무소를 통한 체계적인 주민상담을 통해 문제를 해결할 수 있는 이론과 상담기법을 지도하는 직무</t>
  </si>
  <si>
    <t>아파트 등 공동주택에서 발생하는 층간소음과 관련하여 주택법 제44조 및 시행령 57조에 의거 구성하도록 되어있는 층간소음관리위원회의 층간소음민원전문가로 입주자 및 사용자가 분쟁해결관련 직무를 수행할 수 있는 전문지식과 숙련된 상담기법으로 층간소음 분쟁을 해결하고 관리사무소를 통한 체계적인 주민상담을 통해 문제를 해결할 수 있는 최고급의  직무를 수행</t>
  </si>
  <si>
    <t>아파트 등 공동주택에서 발생하는 층간소음과 관련하여 주택법 제44조 및 시행령 57조에 의거 구성하도록 되어있는 층간소음관리위원회의 층간소음민원전문가로 입주자 및 사용자가 분쟁해결관련 직무를 수행할 수 있는 전문지식과 숙련된 상담기법으로 층간소음 분쟁을 해결하고 관리사무소를 통한 체계적인 주민상담을 통해 문제를 해결할 수 있는 고급수준의 직무를 수행</t>
  </si>
  <si>
    <t>아파트 등 공동주택에서 발생하는 층간소음과 관련하여 주택법 제44조 및 시행령 57조에 의거 구성하도록 되어있는 층간소음관리위원회의 층간소음민원전문가로 입주자 및 사용자가 분쟁해결관련 직무를 수행할 수 있는 전문지식과 숙련된 상담기법으로 층간소음 분쟁을 해결하고 관리사무소를 통한 체계적인 주민상담을 통해 문제를 해결하는 상급수준의 직무를 수행</t>
  </si>
  <si>
    <t>2018-002868</t>
  </si>
  <si>
    <t>다중지능코칭상담사</t>
  </si>
  <si>
    <t>다중지능 이론을 바탕으로 실제의 지식을 습득하여 전문역량을 갖추어 학교현장 및 상담 장면에서의 코칭과 상담을 실시 할 수 있으며, 개인의 잠재력과 특성을 이해하여 지능별 학습개발과 상담을 이해하고 지도하여 가장 올바른 가치관을 형성하는데 도움을 줄 수 있다.</t>
  </si>
  <si>
    <t>다중지능이론에 대한 이해를 기반으로 청소년 및 성인 등 상황에 따라 적절한 교육 및 강연으로 진로지도, 학습개발 등 미래 시대를 대비할 수 있는 교육을 진행하는 업무를 담당하며, 개인창업이나 각 교육기관의 교육업무를 총괄 운영, 책임자 역할을 담당한다.</t>
  </si>
  <si>
    <t>다중지능이론에 대한 이해를 기반으로 상황에 따라 적절한 교육 및 강연으로 미래 시대를 대비할 수 있는 교육을 진행하는 업무를 담당한다.</t>
  </si>
  <si>
    <t>2018-002739</t>
  </si>
  <si>
    <t>최면심리상담사는 최면심리도구 이용해 심리상담 직무로서 언어암시,잠재의식 상태로 몰입해 동작, 대화통해 시술함으로써 정신적,육체적 환자건강 회복을 돕고 동시에 무의식 긍정적 트렌스상태로 변화시켜 대인관계,리더쉽,교육,대인관계,스포츠, 뇌의착란 시술지원하는 직무수행 자격을 갖고 국가기관,단체 또는 개인사무실서 심리상담센터에서 활동하도록 하는데 목적이 있음</t>
  </si>
  <si>
    <t>내담자의 깊은 시·공간을 초월한 각성 상태로 몰입하도록 돕는 최면심리상담가로 심인성질환:불안증,공포증,강박증,화병, 신체화증상 알레르기,비염,아토피,가슴통, 습최면, 다이어트최면.스포츠최면.최면수사,자신감함양,전생체험,미래보기,빙의체험,연령퇴생,암극복,감각개발,신념변화 등과 같은 상담시술을 직무로 한다.</t>
  </si>
  <si>
    <t>내담자의 모든 변화 와 성공을 위한 트랜스각성상태로 몰입하는 최면심리상담가로 심인성질환:불안증,공포증,강박증,화병, 신체화증상알레르기,비염,아토피,가슴통, 학습최면, 다이어트최면. 스포츠최면. 최면수사, 자신감함양, 전생체험, 미래보기, 빙의체험,연령퇴생,암극복,감각개발,신념변화 등과 같은 기초 상담시술을 직무로 한다</t>
  </si>
  <si>
    <t>2018-000645</t>
  </si>
  <si>
    <t>심리검사상담전문가</t>
  </si>
  <si>
    <t>교육기관과 일반상담센타나 학교나 국공립상담센타 등에서 심리검사,  교육프로그램기획, 개발 홍보 등의 직무를 수행</t>
  </si>
  <si>
    <t>심리검사에 관련된 교육 및 상담 외에도 심리검사 기획과 개발 및 홍보 등의 직무를 수행</t>
  </si>
  <si>
    <t>심리검사와 심리검사에 관련된 교육 및 결과상담이 주요 직무</t>
  </si>
  <si>
    <t>2018-005235</t>
  </si>
  <si>
    <t>가족상담전문가</t>
  </si>
  <si>
    <t>가족에 대한 이해와 가족 구성원 관계에서의 정확한 내담자의 상담, 평가분석 능력을 가지고, 다양한 가족상담 프로그램을 연구, 계획하고 교육할 수 있는 해당분야 가족상담관련 교육지도 업무를 수행</t>
  </si>
  <si>
    <t>NCS 능력단위를 활용한 가족상담의 전문적인 지식을 터득하고 가족소통의 문제점을 진단, 평가하는 능력과, 수퍼바이저로서 전문 상담 스킬을 가지고 여성인력개발센터, 가정 등에서 전문상담 및 강의 등의 직무를 수행</t>
  </si>
  <si>
    <t>심리적 문제해결과 고통을 겪는 부부, 가족에게 상담교육전문가로써 가족문제 프로그램 계획 과 운용 능력을 가지고 가정과 여성인력개발센터, 연구원 등에서 상담, 교육지도하는 전문가로서 직무를 수행</t>
  </si>
  <si>
    <t>가족상담의 이해와 가족문제의 예방프로그램 활용 능력 및 가족조사 내담자 검사 등의 기본적인 능력을 가지고 가정 및 교육센터, 연구원에서 보조 직무를 수행</t>
  </si>
  <si>
    <t>2018-000720</t>
  </si>
  <si>
    <t>맞춤형화장품상담전문가</t>
  </si>
  <si>
    <t>화장품의 기본 이론 및 성분과 특성을 이해하고 고객의 전반적인 라이프 스타일을 상담하여 피부유형에 적합한 화장품을 추천하고 올바른 사용 방법을 활용하도록 제안해주는 가장 이상적인 맞춤형 화장품 컨설팅을 할 수 있는 직무를 담당한다.</t>
  </si>
  <si>
    <t>맞춤형화장품상담전문가로서 화장품의 개념 정의를 파악하고 소비자에게 화장품의 종류와 용도에 따른 올바른 사용 방법을 활용하도록 제안하는 직무</t>
  </si>
  <si>
    <t>맞춤형화장품상담전문가로서 화장품의 기본 이론을 이해하고 표시된 화장품 성분과 기타 표기사항을 바탕으로 소비자의 피부 타입에 알맞은 화장품들을 선택하여 올바른 사용 방법으로 활용하도록 지도하는 직무</t>
  </si>
  <si>
    <t>한국화장품전문가협회</t>
  </si>
  <si>
    <t>http://www.cosedu.co.kr</t>
  </si>
  <si>
    <t>02-564-8834</t>
  </si>
  <si>
    <t>(06234) 서울특별시 강남구 테헤란로8길 13 401호 (역삼동, 애니미디어 빌딩)</t>
  </si>
  <si>
    <t>2018-004347</t>
  </si>
  <si>
    <t>학생의 생활지도 및 연계지도, 학교폭력 조기 감지, 학교폭력 사건 개입 및 대처, 학교폭력 예방, 학교폭력 대응 프로그램 실시, 학생상담 등의 업무를 수행한다.</t>
  </si>
  <si>
    <t>2018-002742</t>
  </si>
  <si>
    <t>미술심리상담사로써 아동정시기관, 노인복지기관, 요양원등 다양한 사회복지기관에서 미술심리상담 업무의 수행 및 프로그램의 개발, 강의 활동 등의 직무를 수행하는 상담사로써의 직무와 양성과정 지도 직무</t>
  </si>
  <si>
    <t>여러가지 미술활동을 통하여 심리직 불안과 장애요인들을 가지고 있는 내담자들의 심리를 진단, 분석하여 심리적, 정서적 안정을 되찾아 일상생활에 잘 적응하며 원만한 인간관계를 통하여 건강한 사회 구성원이 될수 있도록 돕는 상담사로서의 직무와 양성과정 지도 직무</t>
  </si>
  <si>
    <t>한국교육평가연구협회</t>
  </si>
  <si>
    <t>010-5715-1198</t>
  </si>
  <si>
    <t>(47265) 부산광역시 부산진구 가야대로443번길 32(개금동) 3층</t>
  </si>
  <si>
    <t>2017-005828</t>
  </si>
  <si>
    <t>두피모발관리상담사</t>
  </si>
  <si>
    <t>자격은 두피 및 모발과 탈모에 대한 전문적인 지식을 지닌 상담사로서, 두피 모발 탈모 관리센터 또는 관련업체에서 고객의 두피 및 모발 또는 탈모상태를 진단하여 문제점 해결할 수 있는 방법 및 건강한 두피와 모발을 유지할 수 있게 상담하는 업무를 수행한다.</t>
  </si>
  <si>
    <t>국제두피탈모</t>
  </si>
  <si>
    <t>010-8438-3235</t>
  </si>
  <si>
    <t>(06237) 서울특별시 강남구 논현로85길 7 (역삼동) 지상 4층</t>
  </si>
  <si>
    <t>2018-002751</t>
  </si>
  <si>
    <t>힐링명상심리상담사</t>
  </si>
  <si>
    <t>기업체, 교육기관, 관공서 ,보호관찰소, 상담센터, 의료기관 등에서 명상을 주 내용으로 명상강의 및 상담 및 교육 프로그램 개발과 홍보 등의 직무수행</t>
  </si>
  <si>
    <t>기업체, 교육기관, 관공서 ,보호관찰소, 상담센터, 의료기관 등에서 명상을 주 내용으로 명상강의 및 상담 및 교육 등의 직무 수행</t>
  </si>
  <si>
    <t>명상에 과련된 교육 및 상담외에도 명상프로그램 기획과 개발 및 홍보를 주요직무로 한다</t>
  </si>
  <si>
    <t>2018-002750</t>
  </si>
  <si>
    <t>아우토겐셀프코칭심리상담사</t>
  </si>
  <si>
    <t>기업체, 교육기관, 관공서 ,보호관찰소, 상담센터, 의료기관 등에서 아우토겐명상을 주 내용으로 아우토겐명상강의 및 상담 및 교육 프로그램 개발과 홍보 등의 직무를 수행* 아우토겐은 1930년대 독일 슐츠박사가 개발한 자율훈련명상수련법으로 전세계 가장 많이 알려진 심신이완, 명상 및 힐링에 사용되는 심신요법</t>
  </si>
  <si>
    <t>아우토겐명상에 과련된 교육 및 상담외에도 아우토겐명상프로그램 기획과 개발 및 홍보 등 수행</t>
  </si>
  <si>
    <t>아우토겐명상에 관련된 교육 및 상담이 주요 직무</t>
  </si>
  <si>
    <t>2017-004870</t>
  </si>
  <si>
    <t>미술심리상담을 원하거나 필요한 내담자를 대상으로 미술심리상담 및 사례관리,미술심리상담 프로그램 계획,미술심리상담사 슈퍼비전,미술심리상담사 직무교육</t>
  </si>
  <si>
    <t>미술심리상담을 원하거나 필요한 내담자를 대상으로 미술심리상담 및 사례관리,미술심리상담 프로그램 계획,미술심리상담사 슈퍼비전,미술심리상담사 직무교육을 수행할 수 있다.</t>
  </si>
  <si>
    <t>미술심리상담을 원하거나 필요한 내담자를 대상으로 미술심리상담 및 사례관리,미술심리상담 프로그램 계획을 수행할 수 있다.</t>
  </si>
  <si>
    <t>미술심리상담을 원하거나 필요한 내담자를 대상으로 미술심리상담 및 사례관리 직무를 수행할 수 있다.</t>
  </si>
  <si>
    <t>2018-005212</t>
  </si>
  <si>
    <t>놀이심리상담의 이론 및 실제에 대한 지식 및 활용능력으로 영유아, 아동청소년 및 성인, 노인, 장애우 등의 심리상담, 평가, 교육 및 상담관련 행정사무 등의 업무를 수행하는 것을 본 자격의 직무내용으로 한다.</t>
  </si>
  <si>
    <t>-2급 놀이심리상담사 교육 및 평가 수퍼비전-영유아,아동청소년,성인,가족,노인,장애우의 고급 놀이심리상담(개별,집단,시설,기관,학교,기업,전문가)제공-어린이집,유치원,초,중,고등학교 및 특수학교 종사자 직무교육.-아동청소년 및 장애아동 부모와 가족의 상담 및 교육-각종 전문바우처 행정관리 책임자 -상담기관 전문 경영 및 컨설팅</t>
  </si>
  <si>
    <t>2017-005838</t>
  </si>
  <si>
    <t>병원상담실장</t>
  </si>
  <si>
    <t>직원리더쉽.병원마케팅.고객응대서비스.초진고객상담.재진고객상담.고객문제해결.병원매출관리.고객컴플레인분석.서비스품질관리.고객예약관리.직원교육.직원채용.직원인사평가</t>
  </si>
  <si>
    <t>엠씨에이(MCA)아카데미학원</t>
  </si>
  <si>
    <t>http://mca2017.modoo.at</t>
  </si>
  <si>
    <t>0507-1441-0265</t>
  </si>
  <si>
    <t>(03075) 서울특별시 종로구 창경궁로 263 (명륜2가) 우정타워 9층</t>
  </si>
  <si>
    <t>2018-000640</t>
  </si>
  <si>
    <t>놀이심리상담사는 인간에 대한 이해를 바탕으로 놀이를 통한 아동과 청소년 그리고 노인에 이르기 가지 이들의 자아성장을 돕고, 정서적 적응을 돕는 업무를 수행한다. 그리고 놀이와 심리상담의 힘을 적용해 내면의 힘과 즐거움을 회복하도록 돕는 전문가적인 업무를 수행한다.</t>
  </si>
  <si>
    <t>2017-005853</t>
  </si>
  <si>
    <t>진로에 대해 고민하고 있는 청소년, 대학생을 포함한 모든 계층을 대상으로 개인의 생애 전반에 대한 삶의 의미를 정립하고 인생에서 가장 중요한 진로를 탐색하고 준비하고 결정하는데 도움을 주는 등 내담자에게 사명으로 주어진 적성인 잠재력을 발견할 수 있는 계기를 마련하고 꿈을 향해 나아가는데 조력자 역할을 수행</t>
  </si>
  <si>
    <t>진로에 대해 고민하고 있는 청소년, 대학생을 포함한 모든 계층을 대상으로 개인의 생애 전반에 대한 삶의 의미를 정립하고 자기이해를 통해 자아상을 발전시키고 수용하여, 인생에서 가장 중요한 진로를 탐색하고 준비하고 결정하는데 도움을 주는 등 내담자에게 사명으로 주어진 적성인 잠재력을 발견할 수 있는 계기를 마련하고 꿈을 향해 나아가는데 조력자 역할을 수행</t>
  </si>
  <si>
    <t>진로에 대해 고민하고 있는 청소년, 대학생을 포함한 모든 계층을 대상으로 개인의 인생에서 가장 중요한 진로를 탐색하고 준비하고 결정하는데 도움을 주는 등 내담자에게 적성인 잠재력을 발견할 수 있는 계기를 마련하고 꿈을 향해 나아가는데 조력자 역할을 수행</t>
  </si>
  <si>
    <t>2018-002943</t>
  </si>
  <si>
    <t>학교폭력 상담에 대한 이론과 경험을 통한 이해와 실재를 가지고 상담을 통해 내담자의 사고, 정서, 행동 등에서 문제를 파악하고  내담자의 정체성을 확립하게 한다. 또한 가해자와 피해자의 정체성을 확립하게 하고 감정 처리를 도와 학교폭력이 발생하지 않도록 상담 지원한다.</t>
  </si>
  <si>
    <t>학교폭력 상담에 대한 이론과 경험을 통한 이해와 실재를 가지고 상담을 통해 내담자의 사고, 정서, 행동 등에서 문제를 파악하고  내담자 자신의 정체성을 확립하게 한다. 또한 가해자와 피해자의 정체성을 확립하게 하고 감정 처리를 도와 학교폭력이 발생하지 않도록 상담 지원한다.</t>
  </si>
  <si>
    <t>주식회사 제원</t>
  </si>
  <si>
    <t>http://www.kepdi.co.kr</t>
  </si>
  <si>
    <t>02-1899-0821</t>
  </si>
  <si>
    <t>(07556) 서울특별시 강서구 공항대로71길 54 (염창동, 태진한솔아파트) 상가동 202호</t>
  </si>
  <si>
    <t>2018-000646</t>
  </si>
  <si>
    <t>언어심리상담사</t>
  </si>
  <si>
    <t>대인관계에 어려움을 겪고 있는 내담자들을 상담하는 직무, 의사소통에 대한 이해와 활용 및 언어심리 기반의 의사소통 상담기법과 긍정심리와 자존감회복, 대인관계를 위한 심리트레이닝 기법을 활용하여 청소년, 및 성인과 실버 노인들을 대상으로 건전한 인간관계형성을 위한 소통을 할 수 있도록 유도하는 전문적인 상담사로서의 직무를 수행한다.</t>
  </si>
  <si>
    <t>행잼터</t>
  </si>
  <si>
    <t>042-931-2578</t>
  </si>
  <si>
    <t>(34322) 대전광역시 대덕구 대덕대로1470번길 55 (목상동, 다사랑아파트) 103-1202</t>
  </si>
  <si>
    <t>2018-005238</t>
  </si>
  <si>
    <t>가족심리상담에 대한 전문적인 이론을 바탕으로 다양한 가족심리검사 기법을 운영하여 가족 구성원 상호간에 발생할 수 있는 문제들을 상담하며 갈등을 해결할 수 있고, 비슷한 문제를 가진 가족들의 집단상담을 수행할 수 있으며 타 기관에서 후진을 양성하는 것을 직무로 한다.</t>
  </si>
  <si>
    <t>가족간의 갈등심리, 스트레스 상담 업무를 수행하며 한부모가정, 자녀문제, 경제문제 등에 처한 가족의 갈등을 해결하고 위기대처를 돕는 것을 직무로 함.</t>
  </si>
  <si>
    <t>가족심리상담 전문가로 결혼, 부부, 가족체계의 맥락에서 정신장애와 정서장애를 진단하고 치료하며 가족구성원의 대인관계 기술과 적응능력을 향상시키고 건강하고 기능적인 개인과 가족이 되도록 상담하는 것을 직무로 함.</t>
  </si>
  <si>
    <t>2018-002904</t>
  </si>
  <si>
    <t>지역아동센터나 초,중,고, 방과후 학습등에서 활동할 수 있으며, 아동폭력의 개념과 사례를 이해하고, 폭력으로부터 아동을 보호하고 예방할 수 있는 업무를 보다 전문적으로 수행할 수 있습니다.</t>
  </si>
  <si>
    <t>사회복지학, 아동학 및 관련학과 전공자, 지역아동센터나 사회복지시설 및 복지기관등에서 활동할 수 있으며, 아동폭력의 개념과 사례를 이해하고, 아동의생존할권리, 보호받을권리,발달할권리,참여할권리를 누릴수있도록 폭력으로부터 아동을 보호하고 예방할 수 있는 업무를 보다 전문적으로 수행할 수 있습니다.</t>
  </si>
  <si>
    <t>2018-002930</t>
  </si>
  <si>
    <t>취업이나 창업을 준비하는 이들에게 안내자로서의 역할을 하며, 그들이 선택할 진로에 대해 다양한 분석으로 장단점을 파악해 알려줌으로써 기회비용을 줄이는 역할을 대신한다. 또한 교육기관이나 직업학교 등에서 미래 진로와 유망직업을 탐색하여 능동적인 진로활동을 할 수 있도록 지도 및 코칭해주며, 상담 강사지원자을 상대로 교육 및 강의하는 직무를 수행한다.</t>
  </si>
  <si>
    <t>교육기관이나 직업학교 등에서 미래 진로와 유망직업을 탐색하여 능동적인 진로활동을 할 수 있도록 지도 및 코칭해주며, 진로직업상담 교육강사로서 강사지원자을 상대로 강의하는 직무.</t>
  </si>
  <si>
    <t>진로와 유망직업을 탐색하여 능동적인 진로활동을 할 수 있도록 상담 및 코칭해주는 직무를 수행한다.</t>
  </si>
  <si>
    <t>한국자격관리평가원</t>
  </si>
  <si>
    <t>http://www.k-ec.or.kr</t>
  </si>
  <si>
    <t>070-4123-2150</t>
  </si>
  <si>
    <t>(47213) 부산광역시 부산진구 동평로420번길 28(양정동) 4층</t>
  </si>
  <si>
    <t>2018-005237</t>
  </si>
  <si>
    <t>부모교육상담에 대한 전문적인 이론을 바탕으로 다양한 관계에서 힘들어하는 내담자에게 심리적인 안정을 도모하도하여 올바른 관계를 성립하도록 도와주는 것을 주된 직무내용으로 한다.</t>
  </si>
  <si>
    <t>부모교육상담에 대한 기본적인 이론을 바탕으로 내담자가 올바른 부모상을 갖게 해 가정에서 자녀와의 관계 형성과 정서적인 안정을 취하도록 하는 것을 직무로 함.</t>
  </si>
  <si>
    <t>전문가 수준의 부모심리상담을 수행하며, 다양한 관계를 바탕으로한 상담프로그램을 개발, 운영하여 내담자의 기본 역량을 강화시켜 올바른 가정, 올바른 관계를 성립하도록 돕는 것을 직무로 함.</t>
  </si>
  <si>
    <t>2018-000641</t>
  </si>
  <si>
    <t>아동을 이해하고 그들의 특성을 파악할 수 있으며, 이를 통해 아동을 공감하고 더 나아가 아동들의 시기와 특성에 맞는 상담법을 통해 아동을 이해하고 행동의 변화를 도울 수 있습니다.</t>
  </si>
  <si>
    <t>1. 아동을 이해하고 아동들의 문제행동 등에 대한 심리상태를 파악할 수 있다. 2. 아동의 심리상태에 따른 상담을 통해 아동의 행동의 변화를 이끌 수 있다.3. 심리상담지도 전문가로서 아동 상담 및 지도에 활용하여 아동의 건강한 삶을 유지하도록 돕는다.</t>
  </si>
  <si>
    <t>2018-004368</t>
  </si>
  <si>
    <t>진로에 대한 고민을 지니고 있는 모든 계층을 대상으로 특기적성 및 잠재력을 개발하고 진로 탐색 및 결정의 계기를 제공함으로써, 학업 또는 취업 등 개인의 생애 진로의 측면에서 미래를 준비하고 목표를 실현하는데 전문적인 지원을 제공하는 것</t>
  </si>
  <si>
    <t>2018-000648</t>
  </si>
  <si>
    <t>언어로 표현하지 못했던 아동 자신의 감정과 정서를 미술활동을 통해 시각적 이미지로 표현함으로써 정서적 안정감, 자신감을 향상시킬 수 있도록 도와주며, 특히 정서장애·행동장애·학습장애를 가지고 있는 아동의 정서적 안정감 향상을 지원함.</t>
  </si>
  <si>
    <t>정서장애 ·행동장애·학습장애를 가지고 있는 아동들이 미술활동을 통해 시각적 이미지로 표현함으로써 정서적 안정감, 자신감을 향상시킬 수 있도록 도와주는 상담전문가로서 아동미술상담의 실시, 미술상담자 교육 및 지도, 미술상담에 관한 연구를 수행할 수 있다.</t>
  </si>
  <si>
    <t>정서장애, 행동장애, 학습장애로 인하여 힘들어 하고 있는 아동에 대해 미술활동을 통하여 정서적 안정감과 능력을 향상시킬 수 있는 개별상담 및 집단상담을 실시할 수 있다.</t>
  </si>
  <si>
    <t>2018-000677</t>
  </si>
  <si>
    <t>문학 매체와 심리상담에 대한 이해와 지식을 갖추고 이를 활용한 상담을 통해 심리적, 정서적, 사회적 부적응 문제 해결에 도움을 주고 내담자의 자아 존중감 향상을 돕는다</t>
  </si>
  <si>
    <t>준전문가 수준의 문학심리상담능력을 갖추고 다양한 문학심리상담기법을 이용하여 내담자의 심리를 분석, 진단하고 치유할 수 있는 전문적인 상담을 제공하고  문학심리상담 프로그램을 운영할 수 있다</t>
  </si>
  <si>
    <t>문학과 심리에 대한 이론적 배경을 갖추고 다양한 문학매체를 활용하여 내담자에게 기초적인 문학심리상담을 수행하고 문학심리상담 프로그램 운영을 보조한다</t>
  </si>
  <si>
    <t>2017-006189</t>
  </si>
  <si>
    <t>음악심리상담의 기본지식을 통해 내담자를 돕는다. 음악심리상담의 음악적 상담기법 등 전문지식을 활용하여 내담자의 부정적인 감정을 완화시키고 정화시켜 자기성찰 촉진을 통해 심리적 문제의 해결을 돕는다.</t>
  </si>
  <si>
    <t>음악심리상담의 기본지식을 통해 내담자를 돕는다. 음악적 상담기법 등 전문지식을 활용하여 내담자의 부정적인 감정을 완화시키고 정화시켜 자기성찰 촉진을 통해 심리적 문제의 해결을 돕는다.</t>
  </si>
  <si>
    <t>2018-000642</t>
  </si>
  <si>
    <t>대중음악심리상담사</t>
  </si>
  <si>
    <t>대중음악심리상담사는 대중음악을 활용하여 내담자의 심리를 이해 및 분석하고, 감정 문제 또는 정서 결핍과 같은 개인적인 문제와 관계적 문제를 경감시킬수 있는 상담서비스를 제공하며, 세부 직무내용은 다음과 같다.1. 대중음악심리상담프로그램 개발 및 운영2. 대중음악심리상담원3. 개인 및 단체 대상 대중음악심리 교육 프로그램 운영</t>
  </si>
  <si>
    <t>대중음악심리상담사 1급 자격 취득자는 대중음악을 활용하여 내담자의 심리를 이해 및 분석하고, 감정 문제 또는 정서 결핍과 같은 개인적인 문제와 관계적 문제를 경감시킬수 있는 상담서비스를 제공하며, 세부 직무내용은 다음과 같다.1. 대중음악심리상담프로그램 개발 및 운영2. 대중음악심리상담원3. 개인 및 단체 대상 대중음악심리 교육 프로그램 운영</t>
  </si>
  <si>
    <t>대중음악심리상담사 2급 자격 취득자는 대중음악을 활용하여 내담자의 심리를 이해 및 분석하고, 감정 문제 또는 정서 결핍과 같은 개인적인 문제와 관계적 문제를 경감시킬수 있는 상담서비스를 제공하며, 세부 직무내용은 다음과 같다.1. 대중음악심리상담프로그램 운용2. 대중음악심리상담보조원3. 개인 및 단체 대상 대중음악심리 교육 프로그램 운영 보조</t>
  </si>
  <si>
    <t>한국대중음악치유사협회</t>
  </si>
  <si>
    <t>http://한국대중음악치유협회.org</t>
  </si>
  <si>
    <t>053-746-7008</t>
  </si>
  <si>
    <t>(42431) 대구광역시 남구 이천로28길 8-52 (이천동) 지하1층</t>
  </si>
  <si>
    <t>2018-003009</t>
  </si>
  <si>
    <t>창의요리심리상담사</t>
  </si>
  <si>
    <t>심리상담이 필요한 내담자에게 창의적인 요리활동이나 자신만의 요리와 관련한 추억 등 삶의 스토리를 자연스럽게 표출하도록 하여 대상자에게 사회적 적응력을 기를 수 있도록 활동을 수행한다.</t>
  </si>
  <si>
    <t>심리상담이 필요한 내담자에게 창의적인 요리활동을 통해 자신만의 요리와 관련한 추억 등 삶의 스토리를 자연스럽게 표출하도록 하고, 이를 통해서 심리적 정신적 건강을 추구하고 이에 대하여 전문적인 교육을 하고자 하는 자들에게 창의 요리심리분야에 관하여 지도활동을 수행한다.</t>
  </si>
  <si>
    <t>심리상담이 필요한 대상자에게 창의적인 요리활동이나 자신만의 요리와 관련한 추억 등을 자연스럽게 표출하도록 하여 상담 대상자에게 사회적 적응력을 기를 수 있도록 대상에 따라 알맞은 창의요리심리 분야를 지도하고 상담하는 업무를 수행한다.</t>
  </si>
  <si>
    <t>2018-005220</t>
  </si>
  <si>
    <t>미술심리상담사는 심리적으로 어려움을 겪고 있는 사람에게 그림이나 미술활동의 시각적 이미지를 통해 심리적 문제를 조절하고 자기표현과 자아성장을 촉진시키며, 자기개발과 생각을 표현하여 심리적, 정신적으로 안정을 찾아 건강한 사회구성원이 될 수 있도록 전문적인 능력을 갖추고 상담직무를 수행한다.</t>
  </si>
  <si>
    <t>심리적, 정서적, 사회적으로 어려움을 겪고 있는 사람에게 그림이나 조소, 디자인 등 미술활동의 시각적 이미지를 통해 심리적인 문제를 조절하고 자기표현과 자아성장을 촉진시키며, 자기개발과 자기실현을 표현하여 심리적, 정신적으로 안정을 찾아 건강한 사회구성원이 될 수 있도록 전문적인 능력을 갖추고 상담 직무를 수행한다.</t>
  </si>
  <si>
    <t>심리적, 정서적 어려움을 겪고 있는 사람에게 미술활동을 통해 심리적인 문제를 조절하고 자기표현를 촉진시키며, 자기를 표현하여 심리적, 정신적으로 안정을 찾도록 능력을 갖추고 상담하는 직무를 수행한다.</t>
  </si>
  <si>
    <t>2018-000665</t>
  </si>
  <si>
    <t>사회복지시설, 상담센터, 학교 및 교육기관 등에서 강사로서 활동할 수 있으며, 분노표출을 신체적, 정신적으로 안정화를 유지할 수 있도록 상담하는 직무를 수행한다.</t>
  </si>
  <si>
    <t>사회복지시설, 상담센터, 학교 및 교육기관 등에서 강사로서 활동할 수 있으며, 분노표출을 신체적, 정신적으로 안정화를 유지할 수 있도록 상담하는 직무를 수행하고, 지도사양성과정의 교육지도를 할 수 있는 전문가 수준의 직무를 수행</t>
  </si>
  <si>
    <t>2017-005829</t>
  </si>
  <si>
    <t>NLP부부상담사</t>
  </si>
  <si>
    <t>부부상담을 NLP 즉 신경언어 프로그램을 통한 부부갈등 및 위기관리 그리고 건강한 부부관계와 자녀교육을 위한 유익한 대화법을 이론보다는 실천과 훈련중심으로 교육한다. 특히 상담자 중심의 훈련보다는 부부 스스로가 서로의 문제를 찾고 해결하는 3단계 대화법을 중심으로 훈련하며 특히 자녀교육에도 유용하도록 교육한다.</t>
  </si>
  <si>
    <t>부부소통 및 갈등해결를 위해 NLP 즉 신경경언어프로그램에 의한 부부3단계 대화를 훈련 교육한다. 특히 상담자중시의 해결이 아니라 부부 내담자 중심이 해결하도록 상담자는 촉진자의 역할에 충실한다. 그리고 3단계 대화는 자녀교육은 물론 일상의 대인관계나 상담에서도 에서도 유용하도록 훈련하고 학습한다.</t>
  </si>
  <si>
    <t>NLP즉 신경언어프로그램을 통한 부부소통과 그리고 갈등해결을 위한 3단계 대화 교육 및 실습훈련을 중심으로 상담자 중심의 해결보다는 부부중심의 해결을 위한 촉진자의 역할에 중점을 둔다. 부부문제 뿐 아니라 자년교육 및 대인관계에서도 유익하도록 3단계대화훈련한다.</t>
  </si>
  <si>
    <t>한국기독교NLP협회</t>
  </si>
  <si>
    <t>032-326-4077</t>
  </si>
  <si>
    <t>(14596) 경기도 부천시 원미구 장말로 107-1 상가동 204호 (상동 한아름 아파트)</t>
  </si>
  <si>
    <t>2018-005219</t>
  </si>
  <si>
    <t>원예심리상담사는 원예를 이용해서 심리적, 정서적, 사회적으로 어려움을 겪고 있는 사람들의 정신적 회복을 돕고, 다양한 원예매체와 표현활동을 통해 내면의 심리적 정서 진단과 평가를 실시하고, 원예관리와 재배기술 및 기법을 활용하여 긍정적인 사고와 정서이완 및 행동변화에 도움을 주도록 하는 전문적인 능력을 갖추고 심리상담 직무를 수행한다.</t>
  </si>
  <si>
    <t>원예를 이용해서 심리적, 정서적, 사회적으로 어려움을 겪고 있는 사람들의 정신적 회복을 돕기 위해 전문적인 원예매체의 관리기술 및 표현활동을 통해 심리적 안정감을 찾고 다양하고 전문적인 상담기법을 활용하여 심리적, 사회적, 정서적 행동변화와 어려움을 해결할 수 있도록 지원하는 전문적인 능력을 갖추고 심리상담 직무를 수행한다.</t>
  </si>
  <si>
    <t>원예를 이용해서 심리적, 정서적, 사회적으로 어려움을 겪고 있는 사람들의 정신적 회복을 돕기 위해 원예매체의 일반적인 관리기술 및 표현활동을 통해 심리적 안정감을 찾을 수 있도록 하는 일반적인 능력을 갖추고 심리상담 직무를 수행한다.</t>
  </si>
  <si>
    <t>2018-002730</t>
  </si>
  <si>
    <t>미술심리상담지도사의 상담과 지도 교육업무로 정상행동에서 벗어난 행동과 다양한 문제들을 호소하는 클라이언트를 대상으로 미술심리상담를 하며 미술심리상담전문지도사의 상담에 대한 세션과 각종 미술심리상담 관련 지도교육 및 업무를 실시한다</t>
  </si>
  <si>
    <t>미술심리상담지도사 최고수준의 상담자로 정상행동에서 벗어난 행동과 다양한 문제들을 호소 하는 클 라이언트를 대상으로 미술심리상담지도사 감독 혹은 개별상담 집단상담 부모상담 미술심리상담전문 지도 강사의 교육지도와 상담사의 제반사항을 실시한다.</t>
  </si>
  <si>
    <t>미술심리상담지도사의 준 수준의 상담자로 정상행동에서 벗어난 행동과 다양한 문제들을 호소 하는 클라이언트를 대상으로 미술심리상담지도사 감독 혹은 개별상담 집단상담 부모상담 미술심리상담전문지도사의 강사 교육지도와 상담사의 제반사항을 실시한다.</t>
  </si>
  <si>
    <t>사단법인 한국관악문화예술원</t>
  </si>
  <si>
    <t>http://art.fineweb.co.kr</t>
  </si>
  <si>
    <t>031-863-8895</t>
  </si>
  <si>
    <t>(11449) 경기도 양주시 화합로1327번길 1 (덕정동)</t>
  </si>
  <si>
    <t>2017-005821</t>
  </si>
  <si>
    <t>화장품의 기본 이론을 이해하고 타인에게 조언하여, 올바른 제품을 선택하고 피부에 따른 적절한 사용방법으로 활용하도록 상담할 수 있다. 상담자의 기본자세를 갖추고, 다양한 상담기법을 통해 내담자 중심의 커뮤니케이션을 사용한다.</t>
  </si>
  <si>
    <t>2018-000627</t>
  </si>
  <si>
    <t>원예집단상담사</t>
  </si>
  <si>
    <t>원예집단상담사란 원예를 이용한 집단활동을 통해서 집단의 특성을 이해하고 집단의 발달을 유도하여 신체적, 심리정서적, 교육적 목적을 이루어갈 수 있는 능력을 가진 전문인의 역할을 수행한다.</t>
  </si>
  <si>
    <t>원예집단상담사 1급은 원예를 이용한 원예집단활동을 통해서 집단의 특성을 이해하고 집단의 발달을 유도하여 신체적, 심리정서적, 교육적 목적을 이루어갈 수 있는 능력을 가질뿐 아니라 임상적 지도가 가능한 전문인의 역할을 수행한다.</t>
  </si>
  <si>
    <t>원예집단상담사 2급은 원예를 이용한 원예집단활동을 통해서 집단의 특성을 이해하고 집단의 발달을 유도하여 신체적, 심리정서적, 교육적 목적을 이루어갈 수 있는 능력을 가진 전문인의 역할을 수행한다.</t>
  </si>
  <si>
    <t>2018-004407</t>
  </si>
  <si>
    <t>아동폭력예방상담사는 아동폭력과 심리상담에 대한 전문적인 이해를 바탕으로 아동 주변에서 일어나고 있는 폭력의 육체적·정신적 피해로부터 아동을 보호하고 아동폭력을 예방할 수 있도록 하는 것을 직무 내용으로 한다.</t>
  </si>
  <si>
    <t>전문가 수준의 아동폭력과 심리상담에 대한 이해를 바탕으로 아동 주변에서 일어나고 있는 폭력의 육체적·정신적 피해로부터 아동을 보호하고 아동폭력을 예방할 수 있도록 한다.</t>
  </si>
  <si>
    <t>2014-4283</t>
  </si>
  <si>
    <t>음악 심리지도사로서 갖추어야 할 소양과 자질은 물론 음악심리에 인접한 학문인 과학분야 즉 정신의학 , 심리학, 임상심리, 특수교육등의 학문을 학습하며 음악을 심리적으로 사용할수 있도록 심층있는 교육을 한다</t>
  </si>
  <si>
    <t>음악 심리상담 프로그램을 작성하고 운용할수 있는 능력수준으로 음악심리 지도에 대한 전문적 지도, 대상자의 상담</t>
  </si>
  <si>
    <t>내담자에게 음악을 이용한 심리상태를 알아보고 심리적 안정감을 느끼도록 도와주는 능력수준</t>
  </si>
  <si>
    <t>한국사회복지전문인협회</t>
  </si>
  <si>
    <t>http://global.iconcordia.org</t>
  </si>
  <si>
    <t>055-222-5536</t>
  </si>
  <si>
    <t>(51762) 전라남도 곡성군 곡성읍 읍내39길 22 .</t>
  </si>
  <si>
    <t>2014-2861</t>
  </si>
  <si>
    <t>분쟁화해조정상담사</t>
  </si>
  <si>
    <t>현대 사회의 다양한 분쟁에 관하여 상호간 화해와 조정을 통해 해결된다면 제일 바람직하기에 당사자들로 하여금 감정의 대립이 없도록 상호 화해와 조정을 통해 분쟁을 해결하도록 상담함.</t>
  </si>
  <si>
    <t>한국심리상담복지교육개발원</t>
  </si>
  <si>
    <t>http://www.ksde.kr</t>
  </si>
  <si>
    <t>041-582-2277</t>
  </si>
  <si>
    <t>(31016) 충남 천안시 서북구 성환읍 성환리 373-35 2층</t>
  </si>
  <si>
    <t>2014-3458</t>
  </si>
  <si>
    <t>학교내,외에서 발생하는 신체,언어폭력,금품갈취,괴롭힘,따돌림등 학교폭력에 대한 예방 및 사양성 교육 상담과 프로그램 활용 통해 도움을 주고 각자의 갈등문제 해결을 돕는 전문인 양성을 위한 교육</t>
  </si>
  <si>
    <t>2014-2989</t>
  </si>
  <si>
    <t>타로 심리 상담을 전문으로 하는 능력있는 유자격 상담사를 양성하고자함.</t>
  </si>
  <si>
    <t>타로를 전문으로 하는 유자격 심리상담사.</t>
  </si>
  <si>
    <t>타로를 전문으로 하는 최고 수준의 상담심리사 로 타로 강의 가능, 각종분야의 타로 상담 가능. (예) 청소년 상담, 다문화 상담, 노인상담 등</t>
  </si>
  <si>
    <t>증평미술심리치료센터</t>
  </si>
  <si>
    <t>http://jpcata.com</t>
  </si>
  <si>
    <t>043-836-5853</t>
  </si>
  <si>
    <t>(27931) 충북 증평군 증평읍 교동리 70-1 진성빌딩2층</t>
  </si>
  <si>
    <t>2014-4910</t>
  </si>
  <si>
    <t>심리학, 교육학, 가족학, 교정학, 사회복지학, 상담학 및 이와 관련된 전문지식을 기반으로 다음 각 호의 업무를 행하는 상담심리 전문가□ 개인 또는 집단의 심리적 성숙과 사회적응력 향상을 위한 조력 및 지도□ 심리상담에 관한 연구.개발</t>
  </si>
  <si>
    <t>심리학, 교육학, 가족학, 교정학, 사회복지학, 상담학 및 이와 관련된 전문지식을 기반으로 다음 각 호의 업무를 행하는 상담심리 전문가 □ 상담실 운영.관리□ 상담심리사의 교육지도 및 자문□ 상담심리사 교육훈련 및 수련활동 평가인증□ 상담전문가 양성과정 교수요원</t>
  </si>
  <si>
    <t>□ 개인 또는 집단의 심리적 성숙과 사회적응력 향상을 위한 조력 및 지도□ 심리적 부적응을 겪는 개인 또는 집단에 대한 심리평가 및 상담□ 각급 기관.단체.지역사회 상담교육, 개인적.사회병리적 문제에 대한 예방활동 및 심리상담□ 각급 기관.단체.기업체 등의 인간관계 자문 및 심리지도□ 심리상담에 관한 연구.개발</t>
  </si>
  <si>
    <t>2014-2177</t>
  </si>
  <si>
    <t>인터넷중독전문상담사자격검정</t>
  </si>
  <si>
    <t>과학기술정보통신부</t>
  </si>
  <si>
    <t>인터넷중독 상담과 심리검사로 인터넷중독의 정도 및 전반적 심리 상태 파악, 예방교육 및 치료 계획에 따라 프로그램 진행, 사후 효과를 평가, 검증, 연구하여 해당 분야의 발전을 도모하는 총괄적인 업무를 수행하는 직무</t>
  </si>
  <si>
    <t>다양한 임상경험을 토대로 인터넷중독의 치료계획을 수립,사후 효과를 평가하고 검증하며, 2급 전문상담사의 교육 및 활동에 대한 수퍼비전을 수행</t>
  </si>
  <si>
    <t>인터넷중독 전문상담사 인터넷중독에 관한 전반적인 심리 상태를  분석ㆍ평가하고 그에 따른 예방교육 및 개인ㆍ집단 상담프로그램 운영</t>
  </si>
  <si>
    <t>한국정보화진흥원</t>
  </si>
  <si>
    <t>http://http://auditor.nia.or.kr/</t>
  </si>
  <si>
    <t>053-230-1616</t>
  </si>
  <si>
    <t>(00000) 서울 중구 무교동 한국정보사회진흥원 77번지</t>
  </si>
  <si>
    <t>2014-0735</t>
  </si>
  <si>
    <t>지식과 경험을 활용한 ‘전문역량’을 가정과 사회의 전분야에 적용가능한내용을 의사전달과 ‘삶의 질’을 제고 할 수 있도록 경쟁력 있는 ‘학교폭력예방상담사 및 컨설턴트’로 육성</t>
  </si>
  <si>
    <t>지식과 경험을 활용한 ‘전문역량’을 가정과 사회의 전분야에 적용가능한 내용을 의사전달과 ‘삶의 질’을 제고 할 수 있도록 경쟁력 있는 ‘학교폭력예방상담사 및 컨설턴트’로 육성</t>
  </si>
  <si>
    <t>시민작은도서관협회</t>
  </si>
  <si>
    <t>http://k-sl.or.kr</t>
  </si>
  <si>
    <t>051-867-6588</t>
  </si>
  <si>
    <t>(47213) 부산 부산진구 양정동 391-10 4층</t>
  </si>
  <si>
    <t>2014-2128</t>
  </si>
  <si>
    <t>두피모발제품전문상담가</t>
  </si>
  <si>
    <t>두피모발제품전문상담가는 두피모발의 구조와 특성을 이해하고 있는 전문가이며 제품의 특성에 대한 분석능력과 기능및 사용법에 대한 이해를 하고 있는 전문가 이다 또한 제품의 판매 및 카운셀링을 위해 마케팅 및 경영에 대한 지식을 겸비함으로 소비자에게 올바른 조언을 할 수 있는 전문상담가이다</t>
  </si>
  <si>
    <t>두피모발관련 제품에 대한 정보전달 및 관리방법에 대한 전달 및 카운셀링하여 정직한 마케팅으로 두피모발의 관리를 하도록 조언을 하는 전문상담가</t>
  </si>
  <si>
    <t>건강한 두피와 모발 관리를 위한 제품에 대한 정보를 전달하고 어드바이스하는 상담전문가 역할 뿐 아니라 소자본의 창업으로 경영할 수 있는 실무교육과 재창업, 경영개선의 교육을 통해 고소득을 창출할 수 있도록 교육하는 전문가과정</t>
  </si>
  <si>
    <t>한국서비스산업코디네이터협회</t>
  </si>
  <si>
    <t>http://cafe.naver.com/kcs2011</t>
  </si>
  <si>
    <t>053-423-0122</t>
  </si>
  <si>
    <t>(00000) 대구 중구 대봉동 동덕로8길 27(대봉동,2층)</t>
  </si>
  <si>
    <t>2014-6085</t>
  </si>
  <si>
    <t>심리성경적목회상담사</t>
  </si>
  <si>
    <t>이상행동을 발견하고 심리적 접근, 성경적 접근, 영적 접근을 통해서 건강한 정상적 행동을 회복하도록 돕는 목회와 관련한 전문상담직무담당</t>
  </si>
  <si>
    <t>1급:목회중에 있는 분노, 적대감, 우울, 중독, 성격장애, 불안장애, ADHD등 각종 이상행동을 발견하고 심리적, 성경적 접근을 통한 해결을 돕는 전문상담 업무를 맡음.</t>
  </si>
  <si>
    <t>사단법인한국상담교육발전협의회</t>
  </si>
  <si>
    <t>http://www.kaoed.org</t>
  </si>
  <si>
    <t>062-714-3622</t>
  </si>
  <si>
    <t>(62308) 광주광역시 광산구 수완로11번안길 47 ( 수완동 ) 3층</t>
  </si>
  <si>
    <t>2015-000197</t>
  </si>
  <si>
    <t>미술과 다양한 시각적 매체를 사용하여 교육, 재활, 심리안정 등에 활용되며, 인격의 통합, 심리적인 안정과 치유를 할 수 있도록 돕고 상담에 활용할 수 있다.</t>
  </si>
  <si>
    <t>고박사리더스스쿨.광주예술심리상담소</t>
  </si>
  <si>
    <t>http://www.go-leaders.com/</t>
  </si>
  <si>
    <t>062-655-2359</t>
  </si>
  <si>
    <t>(62068) 광주광역시 서구 풍암순환로 105 ( 풍암동 ) 105</t>
  </si>
  <si>
    <t>2014-1279</t>
  </si>
  <si>
    <t>* 아동, 청소년들의 학습을 도와줄 수 있을 뿐 아니라 심리정서적인 부분까지 지원을 할 수 있도록 한다. 이 자격증을 취득한 후 아동, 청소년 학습관련 강사 및 학습상담사로 활동할 수 있다.</t>
  </si>
  <si>
    <t>아동의 학습에 관련된 부분을 학습하고 직접 아동들을 교육할 수 있는 활동을 부여한다.</t>
  </si>
  <si>
    <t>학습심리상담사를 교수할 수 있는 자격을 갖출 수 있도록 교육하며 자격증 취득후 학습심리상담사 교육에 강사로 활동할 수 있다.</t>
  </si>
  <si>
    <t>사단법인 한국청소년심리상담협회</t>
  </si>
  <si>
    <t>032-620-3828</t>
  </si>
  <si>
    <t>(14548) 경기도 부천시 원미구 길주로 270 (중동, 중동대우마이빌2) 211호</t>
  </si>
  <si>
    <t>2014-5420</t>
  </si>
  <si>
    <t>심리적 갈등, 불안요소 등에서오는 문제점을 내담자가 표현하는 다양한 색채그림을 통해 해석하여 문원인분석, 해결방안을 위해 검증된 상담사례를 경험을 상담에 적목시키기위한 전문가로서의 자질을 검증하고 역할을 수행 할 수 있어야 합니다.</t>
  </si>
  <si>
    <t>심리적 갈등, 불안요소 등에서오는 문제점을 내담자가 표현하는 다양한 색채그림을 통해 해석하여 문원인분석, 해결방안을 위해 검증된 상담사례를 경험을 상담에 적목시키기위한 전문가로서의 자질을 검증하고 역할 수행</t>
  </si>
  <si>
    <t>한국상담복지교육원</t>
  </si>
  <si>
    <t>http://cafe.daum.net/CCWA</t>
  </si>
  <si>
    <t>042-523-3313</t>
  </si>
  <si>
    <t>(34873) 대전광역시 중구 계룡로 782 ( 오류동 ) 4층</t>
  </si>
  <si>
    <t>2014-4567</t>
  </si>
  <si>
    <t>학습자의 성격,성향에 따른 학습전략과 계획방법 및 자기주도학습법 프로그램 개발 및 지도가 가능하며 전문적인 코치방법과 상담이 가능한 전문가</t>
  </si>
  <si>
    <t>2014-4419</t>
  </si>
  <si>
    <t>미술심리상담</t>
  </si>
  <si>
    <t>전문가수준의 미술 상담능력으로서 건강센터, 상담센터, 위센터,복지관등에서 활동한다.</t>
  </si>
  <si>
    <t>전문가수준의 미술 상담능력으로서 건강센터, 상담센터, 위센터,복지관등에서 활동하며 미술심리상담2급양성교육도 실시한다.</t>
  </si>
  <si>
    <t>준전문가 수준의 미술을 통한 상담능력으로서 간단한 적성이나 심리상태를 파악하며 전문상담사 보조역할을 주로 담당한다.</t>
  </si>
  <si>
    <t>한국강사지도자협회</t>
  </si>
  <si>
    <t>http://www.gtgt777.com</t>
  </si>
  <si>
    <t>010-7614-6572</t>
  </si>
  <si>
    <t>(57227) 전라남도 장성군 황룡면 신기촌길 13-8 1층</t>
  </si>
  <si>
    <t>2015-000566</t>
  </si>
  <si>
    <t>미술표현활동을 통하여 정서적 안정을 도모하고 저항을 감소시키며 이완등의 효과를 주고 스트레스에 대처할수 있도록 지도</t>
  </si>
  <si>
    <t>미술심리 상담에 관한 이론적 연구와 교육 및 상담 프로그램을 설계,조직,운영한다</t>
  </si>
  <si>
    <t>사단법인창의예술연구회</t>
  </si>
  <si>
    <t>063-277-7405</t>
  </si>
  <si>
    <t>(54950) 전라북도 전주시 완산구 전룡로 73 ( 서신동 ) 2층 사단법인 창의예술연구회</t>
  </si>
  <si>
    <t>2014-5423</t>
  </si>
  <si>
    <t>심리 상담사는 심리적인 문제를 과학적으로 접근하여 근본적인 원인을 파악하고 이를 해결할 수 있도록 도움을 주며 여러 가지 문제를 사전에 예방하는 역할을 하는 전문가를 말한다. 즉 정신적, 심리적으로 고통을 안고 사는 사람들에게 문제를 현명하게 잘 해결할 수 있는 방법과 여러 가지 조언을 해주는 역할을 하는 것이다.</t>
  </si>
  <si>
    <t>심리 상담사는 심리적인 문제를 과학적으로 접근하여 근본적인 원인을 파악하고 이를 해결할 수 있도록 도움을 주며 여러 가지 문제를 사전에 예방하는 역할을 하는 전문가를 말한다. 정신적, 심리적으로 고통을 안고 사는 사람들에게 문제를 현명하게 잘 해결할 수 있는 방법과 여러 가지 조언을 해주는 역할을 하는 것이다</t>
  </si>
  <si>
    <t>(주)skc평생교육원</t>
  </si>
  <si>
    <t>http://www.iskc.co.kr</t>
  </si>
  <si>
    <t>062-376-2377</t>
  </si>
  <si>
    <t>(61963) 광주 서구 치평동 1254-4번지 구영오피스텔 2층 203호</t>
  </si>
  <si>
    <t>2014-5427</t>
  </si>
  <si>
    <t>음악심리상담사 2급은 상담학 학문을 기초로 하여 음악을 매개체로 활용하여 내담자의 심리상태를 분석하고 내담자의 성격, 행동, 갈등이나 문제점을 긍정적인 방향으로 변화시켜 더 나은 삶을 영위할 수 있도록 하는 조력자이다.</t>
  </si>
  <si>
    <t>사단법인한국어교원능력협회</t>
  </si>
  <si>
    <t>http://www.mdca.co.kr</t>
  </si>
  <si>
    <t>070-7893-9806</t>
  </si>
  <si>
    <t>(00000) 서울특별시 영등포구 문래동2가 경인로77가길 20 운수빌딩 4층</t>
  </si>
  <si>
    <t>2014-2660</t>
  </si>
  <si>
    <t>가족문제해결에 초점을 두고 다양한 가족치료모델의 특성과 기법 등을 익히며 기존 사례분석을 통해 현장에서 가족치료모델을 적용한 상담을 진행할 수 있는 전문인</t>
  </si>
  <si>
    <t>성덕대학교</t>
  </si>
  <si>
    <t>http://www.sdc.ac.kr</t>
  </si>
  <si>
    <t>054-330-8733</t>
  </si>
  <si>
    <t>(38801) 경상북도 영천시 신녕면 대학길 105 성덕대학교</t>
  </si>
  <si>
    <t>2014-1247</t>
  </si>
  <si>
    <t>바른품성상담사</t>
  </si>
  <si>
    <t>아동, 청소년 및 성인을 대상으로 바른품성 함양을 위하여 건전하고 올바른 가치관을 확립하여 인간의 기본자질과 태도, 품성을 길러 인간관계와 품성 리더십 향상을 위한 상담지도</t>
  </si>
  <si>
    <t>바른 품성의 덕목 실천 동기와 의지를 키우고 생활 속에서 적용할 수 있는 구체적인 방법을 프로그램화하여 어려움을 극복하도록 상담 및 지도</t>
  </si>
  <si>
    <t>아동과 청소년 및 성인를 대상으로 바른 품성을 통한인지, 행동, 정서 세가지 영역을 균형 있게 갖출 수 있도록 지도</t>
  </si>
  <si>
    <t>한국지식인재원주식회사</t>
  </si>
  <si>
    <t>063-223-5300</t>
  </si>
  <si>
    <t>(54966) 전라북도 전주시 완산구 홍산남로 19 (효자동2가) 602호</t>
  </si>
  <si>
    <t>2014-0897</t>
  </si>
  <si>
    <t>학교위기상담교육사</t>
  </si>
  <si>
    <t>학교 문제와 관련된 심화적인 지식을 이해하고 활용하여 그에 따른 위기상담지도를 한다.</t>
  </si>
  <si>
    <t>2014-2054</t>
  </si>
  <si>
    <t>심리적으로 어려움을 갖고 있는 아동을 대상으로 미술매체를 통한 상담으로 심리적 안정과 성장발달 및 학습을 돕는다.</t>
  </si>
  <si>
    <t>한국지역사회서비스기관연합회</t>
  </si>
  <si>
    <t>http://www.kisa.ok.to</t>
  </si>
  <si>
    <t>031-286-7206</t>
  </si>
  <si>
    <t>(00000) 경기 용인시 기흥구 구갈동 500∼599 경기도 용인시 기흥구 갈곡로 12번길 16, 204(구갈동)</t>
  </si>
  <si>
    <t>2014-0721</t>
  </si>
  <si>
    <t>정서코칭상담사</t>
  </si>
  <si>
    <t>전문가 - 정서코칭상담에 대안 슈퍼비전 및 프로그램 구성, 분석이 가능한 전문가 수준1급 -  정서코칭상담을 통하여 정서와 관련된 다양한 상담 및 교육 책임자로서 갖추어야 할 능력을 갖춘 고급 수준2급- 정서코칭상담을 현장에 적용하고 수퍼비전을 받으며 상담에 가능한 수준</t>
  </si>
  <si>
    <t>전문가수준으로서 정서코칭상담의 활용 및 슈퍼비전이 가능한 최고급 수준</t>
  </si>
  <si>
    <t>정서코칭상담을 통하여 정서와 관련된 다양한 상담 및 교육 책임자로서 갖추어야 할 능력을 갖춘 고급 수준</t>
  </si>
  <si>
    <t>정서코칭상담을 현장에 적용하고 수퍼비전을 받으며 상담에 가능한 수준</t>
  </si>
  <si>
    <t>미담상담센터</t>
  </si>
  <si>
    <t>http://www.meedamcc.kr</t>
  </si>
  <si>
    <t>02-558-1912</t>
  </si>
  <si>
    <t>(06243) 서울 강남구 역삼동 830-35 2층</t>
  </si>
  <si>
    <t>2014-3054</t>
  </si>
  <si>
    <t>사람은 전부 다른 심리적 어려움을 격고 있기에 그 어려움의 원인을 찾아내고, 상담하여 건전한 사회인으로 살아갈 수 있도록 지원하는 자격사이다.</t>
  </si>
  <si>
    <t>긍정적사고와 부정적사고는 일상생활에서 많은 차이를 보인다. 그러므로 긍정적인 사고를 갖도록 유도하고 상담하여 일상생활에서 편안함을 유지하도록 상담한다.</t>
  </si>
  <si>
    <t>2013-1297</t>
  </si>
  <si>
    <t>웃음심리상담사</t>
  </si>
  <si>
    <t>웃음과 긍정심리를 활용한 상담방법</t>
  </si>
  <si>
    <t>웃음은 사람으로 하여금 기분을 좋게하고 긍정적인 마인드를 유발하므로 일상생활에서의 찌든 심리를 웃음을 통해 완화시켜 모나지 않고 더불어 살아가도록 평정심을 갖도록 한다.</t>
  </si>
  <si>
    <t>2013-1294</t>
  </si>
  <si>
    <t>미술활동을 통한 심리분석 및 상담</t>
  </si>
  <si>
    <t>미술기법을 통한 심리분석 및 그 원인분석</t>
  </si>
  <si>
    <t>2014-5214</t>
  </si>
  <si>
    <t>가족상담의 전문적 지식을 이해하고 가족상담이론을 상담실무에 활용하여 내담자를 상담 및 교육할수 있는 능력을 가진 전문가</t>
  </si>
  <si>
    <t>부산청소년상담교육센터</t>
  </si>
  <si>
    <t>http://www.bycec.or.kr</t>
  </si>
  <si>
    <t>051-635-1388</t>
  </si>
  <si>
    <t>(47348) 부산 부산진구 범천동 1197-6번지 2층</t>
  </si>
  <si>
    <t>2014-2984</t>
  </si>
  <si>
    <t>통합예술이라는 매체를 통하여 정서, 인지, 심리적 안정을 돕는 상담전문가로 미술, 독서, 음악, 무용, 놀이, 드라마, 등 두가지 이상의 예술 매체를 적용하는 통합형태의 예술심리상담전문가로서 비언어적인 매체를 통한 상호소통과 각박한 현대인의 심리상담에 중요하며 다양한 양식의 예술 작업은 고유하고 다원적인 인간 심리시계의 내용을 표현하는 필요한 자격증</t>
  </si>
  <si>
    <t>장애를 겪는 개인 혹은 집단에 대한 예술진단, 평가 및 전문상담, 통합예술심리 학습 상담 분석과 평가, 학술 교육프로그램 개발 연구 및 발표</t>
  </si>
  <si>
    <t>통합적예술 상담과 프로그램 사례연구 및 발표</t>
  </si>
  <si>
    <t>예술심리상담 프로그램 계획 및 평가 보조업무, 통합예술심리교육과정 교육지도업무,내담자의 문제해결을 촉진하기 위한 통합적 예술매체기법 활용직무</t>
  </si>
  <si>
    <t>미래창의영재교육연구원</t>
  </si>
  <si>
    <t>http://fo21.org</t>
  </si>
  <si>
    <t>070-8270-8490</t>
  </si>
  <si>
    <t>(22214) 인천광역시 남구 미추홀대로587번길 75 ( 주안동 ) 204호</t>
  </si>
  <si>
    <t>2015-000317</t>
  </si>
  <si>
    <t>유아놀이상담전문가</t>
  </si>
  <si>
    <t>유아놀이상담전문가는 사회, 정서적 적응문제로 성장발달과 학습에 어려움을 겪는 아동과 청소년들을 놀이를 통해 진단하고 치료하는 전문가입니다. 본 대학에서는 아동복지학과 학사학위 취득자로서 7개의 전공과목을 이수하고 유아놀이상담전문가 자격조건을 구비한 분들에게 자격증을 수여합니다.</t>
  </si>
  <si>
    <t>세종사이버대학교</t>
  </si>
  <si>
    <t>http://portal.sjcu.ac.kr/servlet/controller.homepage.new</t>
  </si>
  <si>
    <t>02-2204-8671</t>
  </si>
  <si>
    <t>(05000) 서울특별시 광진구 군자로 121 ( 군자동 ) 세종사이버대학교</t>
  </si>
  <si>
    <t>2014-2812</t>
  </si>
  <si>
    <t>상담심리지도사</t>
  </si>
  <si>
    <t>상담심리지도사는 상담에 관한 제반 이론을 숙지하고 상담에 관한 지식과 경험을 활용하여 심리적으로 고통을 받고 있거나 사회에 적응하지 못하는 사람들을 상담하고, 더 나아가 한 개인이 성장할 수 있도록 지도하는 일을 한다.</t>
  </si>
  <si>
    <t>상담심리지도사 1급: 상담에 관한 제반 이론을 숙지하고 상담에 관한 지식과 경험을 활용하여 심리적으로 고통을 받고 있거나 사회에 적응하지 못하는 사람들을 상담하고, 더 나아가 한 개인이 성장할 수 있도록 지도하는 일을 한다.</t>
  </si>
  <si>
    <t>상담심리지도사 2급: 상담에 관한 지식과 경험을 가지고 심리적으로 고통을 받고 있거나 사회에 적응하지 못하는 사람들을 상담하고, 개인이 성장할 수 있도록 지도하는 일을 하거나, 상담심리지도사 1급의 업무를 돕는다.</t>
  </si>
  <si>
    <t>전국대학상담학과협의회</t>
  </si>
  <si>
    <t>http://kacd.kr</t>
  </si>
  <si>
    <t>063-236-9870</t>
  </si>
  <si>
    <t>(54969) 전라북도 전주시 완산구 서원로 141 (효자동3가) 센텀퍼스트 811호</t>
  </si>
  <si>
    <t>2014-2827</t>
  </si>
  <si>
    <t>현대사회의 사회적인 문제와 개인적인 정신, 정신 병리적인 문제들과 아동에서 청소년 일반인에 이르기까지 스트레스와 우울증으로 고통을 호소하는 사람들의 개인적인 문제부터 가족문제, 사회적인 문제에 이르기까지 다양한 심리적인 문제를 다루는 기법과 각종 치유 프로그램을 배워 전문적인 심리상담사로의 역할을 함</t>
  </si>
  <si>
    <t>다양한 대상(아동, 청소년, 노인 등)에 따른 전문적 상담, 가족상담, 부부상담, 집단상담, 중독상담, 심층적 심리검사를 통한 다각적인 심리진단, 이론에 기초한 상담목표 설정, 상담사례연구를 통한 실질적 문제해결능력 배양, 수퍼비전</t>
  </si>
  <si>
    <t>상담과 심리학에 대한 기초적인 이론과 기법 활용, 기본적인 심리검사를 활용하여 내담자 진단, 내담자에 맞는 이상적인 심리상담목표 설정</t>
  </si>
  <si>
    <t>우리들평생교육원</t>
  </si>
  <si>
    <t>http://www.wrdpe.co.kr</t>
  </si>
  <si>
    <t>032-345-3397</t>
  </si>
  <si>
    <t>(00000) 경기 부천시 소사구 괴안동 123∼149 위드플러스타워 306호</t>
  </si>
  <si>
    <t>2014-3048</t>
  </si>
  <si>
    <t>성격의 이론, 성격형성의 요인, 성격이상, 성격의 진단방법, 성격의 지도, 성격과 주변의 관련 등에 관해 개인이 갖고 있는 문제점을 찾고 연구하여 상담 및 도움을 주는 전문가이다.</t>
  </si>
  <si>
    <t>글로벌평생교육원</t>
  </si>
  <si>
    <t>http://hdcs.or.kr</t>
  </si>
  <si>
    <t>032-566-0992</t>
  </si>
  <si>
    <t>(22682) 인천 서구 당하동 1028-21 희성프라자 701호, 704호</t>
  </si>
  <si>
    <t>2014-5406</t>
  </si>
  <si>
    <t>NLP(신경언어프로그램)은  오감(시각, 청각, 촉각, 후각, 미각)현상을통해  직무스트레스 코칭 및 교육, 상담사의 자질를 수련하여 학습하여하여 안정된 직무를 수행하고 내담자 자신의 감정을 컨트롤하여 직무능력을 배양하도록 돕는 역할을 하는 심리상담사입니다.</t>
  </si>
  <si>
    <t>NLP(신경언어프로그램)은  오감(시각, 청각, 촉각, 후각, 미각)현상을통해  직무스트레스 코칭 및 교육, 상담사의 자질를 수련하여 학습하여하여 안정된 직무를 수행하고 내담자 자신의 감정을 컨트롤하여 직무능력을 배양하도록 돕는 역할 수행</t>
  </si>
  <si>
    <t>2014-2910</t>
  </si>
  <si>
    <t>동물매개심리상담사</t>
  </si>
  <si>
    <t>동물을 통해 심리를 안전시키는 과정으로 동물매개심리상담이론, 분야에 대한 기본개념과 이론을 이해하고 이와 같은 동물매개심리상담의 이론적 배경을 기반으로  본 지식을 활용할 수 있는 수준</t>
  </si>
  <si>
    <t>동물매개심리상담이론, 분야에 대한 기본개념과 이론을 이해하고 이와 같은 동물매개심리상담의 이론적 배경을 기반으로  본 지식을 활용할 수 있는 초급 수준</t>
  </si>
  <si>
    <t>동물매개심리상담이론, 동물매개심리상담 적용 기술 분야에 대한 기본개념과 이론을 이해하고 이와 같은 동물매개심리상담의 이론적 배경을 기반으로  본 지식을 활용할 수 있는 중급 수준</t>
  </si>
  <si>
    <t>동물매개심리상담 분석심리학, 동물매개심리상담 적용 기술 분야에 대한 기본개념과 이론을 이해하고 이와 같은 동물매개심리상담의 이론적 배경을 기반으로  본 지식을 활용할 수 있는 최상급 수준</t>
  </si>
  <si>
    <t>2014-4286</t>
  </si>
  <si>
    <t>부적응 아동의 심리지원을 위하여 놀이심리상담사가 갖추어야 할 놀이에 대한 전문적인 이론과 실제를 통하여 심리지원관계를 배움으로써  임상 현장에서 교육이나 전문적인 놀이심리상담사로서의 역할을 담당한다.</t>
  </si>
  <si>
    <t>놀이심리상담, 심리평가 및 해석, 상담, 대상에 따른 놀이심리상담프로그램개발연구</t>
  </si>
  <si>
    <t>놀이심리상담, 부모상담</t>
  </si>
  <si>
    <t>한국리딩아트협회</t>
  </si>
  <si>
    <t>http://koreareadingart.co.kr</t>
  </si>
  <si>
    <t>032-502-8568</t>
  </si>
  <si>
    <t>(21338) 인천광역시 부평구 갈월서로 6 ( 갈산동 ) 대우빌딩 401호</t>
  </si>
  <si>
    <t>2015-000195</t>
  </si>
  <si>
    <t>기본적인 상담의 개념을 가지고, 미술(그림)을 통해 잠재되어 있는 감정이나 심리상태를 분석함으로써 이에 맞는 심리진단과 상담기법들을 통해 올바른 삶을 살 수 있도록 도와주는 상담전문가</t>
  </si>
  <si>
    <t>미술심리상담에 관련된 전문지식을 바탕으로 미술매체를 활용하여 여러 상황에서 여러가지 갈등과 문제를 가진 사람들에게 안정을 찾을 수 있도록 상담해주고 내담자의 특성을 파악해 문제에 대한 해결을 할 수 있도록 돕는 미술심리상담 전문가</t>
  </si>
  <si>
    <t>2015-000096</t>
  </si>
  <si>
    <t>다양한 가족치료이론과 상담기법을 활용하여 부부 및 가족구성원들의 심리를 진단, 분석, 평가 , 상담을 수행하여 가족의 긍정적 기능이 발휘될 수 있도록 돕는 책임자 역할</t>
  </si>
  <si>
    <t>다양한 가족치료이론과 상담기법을 활용하여 부부 및 가족구성원들의 심리를 진단, 분석, 평가 , 상담을 수행하여 가족의 긍정적 기능이 발휘될 수 있도록 돕는 책임자 역할을 수행할 수 있는 고급 과정</t>
  </si>
  <si>
    <t>다양한 가족치료이론과 상담기법을 활용하여 부부 및 가족구성원들의 심리를 진단, 분석, 평가 , 상담을 수행하여 가족의 긍정적 기능이 발휘될 수 있도록 돕는 책임자 역할을 수행할 수 있는 중급 과정</t>
  </si>
  <si>
    <t>한국심리상담사협회 원격평생교육원</t>
  </si>
  <si>
    <t>http://www.kapca.or.kr</t>
  </si>
  <si>
    <t>02-508-7230</t>
  </si>
  <si>
    <t>(00000) 서울 구로구 구로동 개봉로1가길 37, 501호</t>
  </si>
  <si>
    <t>2014-4899</t>
  </si>
  <si>
    <t>영유아 및 아동청소년을 교육하고 상담하는 현장에서 양육과 문제행동에 대해 부모들을 위한 교육과 상담을 실시하고 자녀에 대한 발달 및 성공적인 성장을 위하여 부모의 역할을 효과적으로 수행 할 수 있도록 체계적인 교육을 실시하여 부모가 자녀의 양육환경을 제공할 수 있도록 방법을 제시한다.</t>
  </si>
  <si>
    <t>부모교육 상담 프로그램을 훈련받아 상담기관이나 시설에서 관련 직무를 수행</t>
  </si>
  <si>
    <t>주식회사한국평생교육원</t>
  </si>
  <si>
    <t>http://평생교육.kr</t>
  </si>
  <si>
    <t>062-351-0296</t>
  </si>
  <si>
    <t>(62025) 광주광역시 서구 염화로31번길 5 (화정동) 4층 대한안전연합</t>
  </si>
  <si>
    <t>2014-1605</t>
  </si>
  <si>
    <t>가족상담과 관련된 다양한 상담현장에서 직무를 수행할 수 있는 전문적 지시과 기술을 검정하고 가족의 심리적 건강증진을 위한 지원 및 연구활동 전문가</t>
  </si>
  <si>
    <t>가족과 개인의 자아실현,적응력 강화를 위한 조력 및 지도,심리적 부적응을 겪는 가족 또는 개인에 대한 평가 및 상담,가족상담사의 교육과 수련 내용 평가,상담에 대한 연구 전문가</t>
  </si>
  <si>
    <t>가족과 개인의 자아실현,적응력 강화를 위한 조력 및 지도,심리적 부적응을 겪는 가족 또는 개인에 대한 평가 및 상담,가족상담사의 교육과 수련 내용 평가,상담에 대한 연구 준전문가</t>
  </si>
  <si>
    <t>사단법인국제문화예능포럼</t>
  </si>
  <si>
    <t>http://www.iaca.or.kr</t>
  </si>
  <si>
    <t>031-915-1494</t>
  </si>
  <si>
    <t>(00000) 서울 중구 을지로3가 충무로9길 8</t>
  </si>
  <si>
    <t>2014-4905</t>
  </si>
  <si>
    <t>□ 미술 판독을 통하여 부정적 감정을 이완하는 한편 말로써 표현하기 어려운 느낌.생각 등을 미술활동으로 표현하여 불안정한 감정을 정화하고 자기성찰을 촉진시키는 심리상담 전문가□ 미술과 심리상담 프로그램을 접목하여 그림과 색채를 통한 심층적 심리진단 및 평가</t>
  </si>
  <si>
    <t>2014-0110</t>
  </si>
  <si>
    <t>이마고부부심리상담사</t>
  </si>
  <si>
    <t>부부상담 능력진단/컨설팅, 부부문제와 관련되어 일상생활에 쉽게 적응하지 못하는 사람들의 심리정서적 문제를 해소할수 있도록 전문적인 상담을 할 수 있도록 지도하는 역할 수행</t>
  </si>
  <si>
    <t>(주)한국종합예술평생교육협회</t>
  </si>
  <si>
    <t>062-671-8282</t>
  </si>
  <si>
    <t>(61197) 광주 북구 두암동 869-13 4층</t>
  </si>
  <si>
    <t>2014-2224</t>
  </si>
  <si>
    <t>기독심리상담사</t>
  </si>
  <si>
    <t>본 자격은 다양한 심리적 문제들에 대한 성경적 관점에서 이해하고 기존의 상담이론과 방법론에 의해 기독교적인 관점으로 성경적 상담기법을 통해 내담자의 심리상태를 분석하고 개인상담 및 집단상담, 신앙상담, 심리검사 및 기독교 상담기법을 적용하여 정체성 확립과 자아성찰, 관계회복지도, 위기상담 관련 직무를 하는 자격임.</t>
  </si>
  <si>
    <t>1.종교적 생애상담 지도 직무2.교회 가족 상담기관의 운영 책임자3.심리적 부적응 및 장애를 겪는 성도 혹은 집단에 대한 성경적 진단, 평가 및 상담직무4.기독교심리상담 영역의 과학적인 연구, 조사, 분석업무5.기독교심리상담 교육 프로그램 지도강사6.기독 심리검사 실시 및 분석과 평가</t>
  </si>
  <si>
    <t>1.목회 상담기관에서성경상담 보조 업무수행2.부적응상담 검사 분석 보조수행 직무3.교회 복지관 내담자 면담, 심리검사 직무4.사회복지 봉사 직무5.기독교심리상담 기관의 상담 행정, 정보관리, 연구보조 직무6면접상담 및 검사 보조원7.내담자 상담 및 심리검사 보조원</t>
  </si>
  <si>
    <t>서울한영대학교</t>
  </si>
  <si>
    <t>http://www.hytu.com</t>
  </si>
  <si>
    <t>02-3439-7959</t>
  </si>
  <si>
    <t>(08274) 서울 구로구 개봉1동 한영신학대학교 415-9</t>
  </si>
  <si>
    <t>2014-5186</t>
  </si>
  <si>
    <t>행동수정지도상담사</t>
  </si>
  <si>
    <t>행동 수정은 잘못된 행동을 수정하는데 초점을 두면서 상호억제와 같은 기본적인 학습 기법을 적용하여 쓸모없거나 부정적인 패턴을 수정하도록 지도하고 상담한다.</t>
  </si>
  <si>
    <t>2015-000573</t>
  </si>
  <si>
    <t>(주)한국심리상담협회</t>
  </si>
  <si>
    <t>070-8866-1420</t>
  </si>
  <si>
    <t>(35227) 대전광역시 서구 신갈마로 248 (갈마동) 203호</t>
  </si>
  <si>
    <t>2014-5956</t>
  </si>
  <si>
    <t>전문적으로 독서심리지도 및 상담을 통하여 학습자로 하여금 독서심리 및 상담 지도를 주도하여 종합적으로 학습자에게 독서심리 지도 및 상담을 전문적으로 역할을 하는 직무</t>
  </si>
  <si>
    <t>준 전문 독서심리 지도를 통하여 학습자로 하여금 독서심리 및 상담 지도를 주도하여 종합적으로 학습자에게 독서심리 및 상담을 준 전문적으로 역할을 하는 직무</t>
  </si>
  <si>
    <t>2014-4309</t>
  </si>
  <si>
    <t>1. 인간관계갈등으로 인한 스트레스 및 역기능적인 정서, 사고,행동들을 상담하여 바람직하고 적응적인 삶을 살수 있도록 조력한다.2. 여러가지 미해결된 과제로 인한 심리적 증상들을 완화시키고 긍정적 심리특성들(희망, 만족감, 자존감, 지지 등)을 향상시킨다. 3.  건강한 마음, 친밀한 인간관계형성 ,문제를 해결하는데 실천가능한 대처방식을 체득시킨다.</t>
  </si>
  <si>
    <t>1.대인관계갈등으로 인한 정신적 스트레스 해소 및 바람직한 대처방식에 대한 상담2. 상담을 통해 자기이해와 타인수용, 자존감 증진 및 건강한 관계형성을 할     수  있는 심리적 기반을 마련하는데 조력(변화와 성장을 촉진)3. 내담자들이 삶 속에서 건강한 의사소통방식을 할 수 있도록 돕는 상담</t>
  </si>
  <si>
    <t>1. 실제 상담현장에서 상담(심리상담, 중독상담 등)과 심리검사(다면적인성검사, 분노, 불안, 우울, 대인관계, 스트레스검사 등) 및 집단상담 프로그램 운영을 통해 내담자들의 성장과 회복을 조력한다.2. 심리상담, 의사소통, 친밀한 대인관계방식 등의 교육을 직접 실행하는 전문적 실무 능력을 발휘하여 적극적으로 건강한 개인, 사회를 만드는데 기여한다.</t>
  </si>
  <si>
    <t>대한심리상담연구원</t>
  </si>
  <si>
    <t>http://www.kpac.kr</t>
  </si>
  <si>
    <t>02-523-0783</t>
  </si>
  <si>
    <t>(01303) 서울특별시 도봉구 도봉로 905 ( 도봉동 ) 한영빌딩 311호</t>
  </si>
  <si>
    <t>2014-5418</t>
  </si>
  <si>
    <t>분노조절갈등관리상담지도사</t>
  </si>
  <si>
    <t>분노를 조절하고 갈등을 관리해주며 상담해주는 역할을 합니다.</t>
  </si>
  <si>
    <t>사단법인온누리청소년문화재단</t>
  </si>
  <si>
    <t>http://www.onnuri4.co.kr</t>
  </si>
  <si>
    <t>042-536-7112</t>
  </si>
  <si>
    <t>(35334) 대전광역시 서구 도솔로 74 ( 도마동 ) 106-23</t>
  </si>
  <si>
    <t>2014-4571</t>
  </si>
  <si>
    <t>진로지도상담사</t>
  </si>
  <si>
    <t>인생발달단계(초등, 중등, 대학, 직장인, 은퇴자 등)에 따른 자신과 직업세계, 사회변화에 대한 이해를 바탕으로 진로인식, 진로탐색, 진로결정, 진로준비를 체계적으로 지도 및 상담할 수 있는 진로지도 전문가</t>
  </si>
  <si>
    <t>2014-2955</t>
  </si>
  <si>
    <t>색을 통해 개인 성장과정의 무의식을 통찰하고  색채매체 탐색을 통해 내담자의 그림을 자연스럽게 해독할 수 있도록 하며 이에 대한 문제해결을 돕기 위해 다양한 사례를 경험하며 심리학 이론, 색채이론, 대상에 따른 상담기술 등을 배우는 전문가 과정</t>
  </si>
  <si>
    <t>전문가 수준의 색채심리상담 능력을 가지고 있으며 슈퍼비젼, 강의, 사례분석 등 색채에 관련된 모든 제반업무의 책임자로써 갖추어야 할 능력을 갖춘 최고급수준의 전문가 과정</t>
  </si>
  <si>
    <t>준전문가 수준의 색채심리상담 활용능력을 가지고 있어 색채에 의한 심리진단이 가능한 고급 수준의 자격과정으로 복지관, 학교, 병원 등에서의 전문상담 및 색채분석상담이 가능하다.</t>
  </si>
  <si>
    <t>한국지식자원개발원</t>
  </si>
  <si>
    <t>http://edu-k.co.kr</t>
  </si>
  <si>
    <t>070-4206-1150</t>
  </si>
  <si>
    <t>2014-4312</t>
  </si>
  <si>
    <t>그림책이 지닌 치유적인 기능을 활용하여 유아에서부터 아동, 청소년, 성인에 이르기까지 이들의 정신 건강을 도모하고 나아가 여러 가지 심리적 문제에서 벗어나 건강한 자아를 찾을 수 있도록 치유적인 상호작용을 한다.</t>
  </si>
  <si>
    <t>(사)한국기초학력평가원</t>
  </si>
  <si>
    <t>http://kisat.or.kr</t>
  </si>
  <si>
    <t>02-864-4416</t>
  </si>
  <si>
    <t>(08511) 서울시 금천구 가산동 60-15번지 삼성리더스타워 1401호</t>
  </si>
  <si>
    <t>2014-0088</t>
  </si>
  <si>
    <t>현대사회 가족의 여러가지 가족문제와 가족유형에 대해 구조적으로 알고 가족상담 및 치료 등 가족복지 상담의 전문가가 된다</t>
  </si>
  <si>
    <t>2015-000565</t>
  </si>
  <si>
    <t>문화심리상담사</t>
  </si>
  <si>
    <t>우리 사회가 각자 다른 문화의 배경을 가진 다양한 구성원들과의 갈등과 어려움을 극복하고 다양한 문화가 공존하는 더불어 사는 사회로 성장하는 사회문화 형성에 이바지하는 전문적인 활동을 펼치는 분야에서 일을 할 수 있는 전문인</t>
  </si>
  <si>
    <t>2014-2995</t>
  </si>
  <si>
    <t>유아부터 노인까지 전 연령층을 대상으로 심리적 충격을 경험을 했거나 우울증 및 불안적응의 어려움이 있는 유아와 청소년, 말로써 자신의 어려움을 표현하기 어렵거나 꺼려하는 성인을 대상으로 미술표현을 통해 감정이나 내면세계를 표현하도록 함으로써 기분의 이완과 감정적 스트레스를 완화시키도록 도와주는 역할</t>
  </si>
  <si>
    <t>미술심리상담사 전문가 수준으로 내담자가 표현한 그림 속의 내적갈등과 심리상태를 파악하여 문제 상담을 통한 해결을 돕는 전문인력 양성 및 상담사 역할</t>
  </si>
  <si>
    <t>다양한 미술심리검사를 통해 내담자의 문제해결을 위한 해결책 및 상담을 지원해주는 전문가</t>
  </si>
  <si>
    <t>(주)한국심리상담개발원</t>
  </si>
  <si>
    <t>http://kpcd.or.kr</t>
  </si>
  <si>
    <t>070-4337-2268</t>
  </si>
  <si>
    <t>(08389) 서울특별시 구로구 디지털로30길 28 ( 구로동 ) 마리오타워 408-2</t>
  </si>
  <si>
    <t>2014-4285</t>
  </si>
  <si>
    <t>도형심리상담지도사</t>
  </si>
  <si>
    <t>도형심리 검사를 통해 개인의 잠재적 기질, 성격, 적성, 심리를 파악하고 도형 분석을 통해서 자신의 감정과 상태를 말로써 표현하기 어려운 내담자에게 쉽게 다가와 내면적 문제를 해결할수 있는데 도움을 주며 도형심리 상담자로서의 자질을 향상하여 도형심리상담을 원할히 할수있도록 기여한다</t>
  </si>
  <si>
    <t>도형심리상담 프로그램을 개발, 상담 프로그램 계획 및 운영평가와 상담사 교육지도  업무</t>
  </si>
  <si>
    <t>도형검사를 통해 개인의 잠재적 기질, 성격, 적성, 심리를 파악하고 도형분석을 통해 내담자의 심리상태를 심층적으로 파악하고  분석하여 제시할 수 있는 최고급수준</t>
  </si>
  <si>
    <t>도형상담 준전문가로서 기질을 이해하고   대인관계 및 기초지식을 필요로하는 부분 에서 심리상담 이론을 활용</t>
  </si>
  <si>
    <t>2015-000569</t>
  </si>
  <si>
    <t>1. 미술을 통한 행동 심리의 기본윈리 파악 미술심리검사, 미술심리상담교육 통한 전문가 양성2. 미술통한 의사소통기법 교육 상담자와 내담자의 의사소통 시켜주는 전문가 양성3. 미술치료의 심리상담기법을 교육 받아 능력인정받을수 있는 전문가 양성4. 미술활동을 통해 감정, 내면세계표현하고 감정이완과 스트레스를 완화시키는 것을 수행하는 전문가양성</t>
  </si>
  <si>
    <t>1. 느낌 생각을 미술을 통해 표현, 감정의 정화를 경험하게 하는 전문가2. 내면의 마음을 동화, 자아성장을 촉진시키는 역활 수행하는 전문가3. 미술도구를 통하여 비언어적 의사소통으로 내담자의 무의식을 의식화 시키는 전문가4. 인성개발과 자기성장 촉진시켜주는 전문가5. 상담기법및 지도방법을 체계적으로 학습받은 전문가6. 사회헌신 위한 체계적 접근</t>
  </si>
  <si>
    <t>2014-4897</t>
  </si>
  <si>
    <t>가족심리상담사 2급은 가족들이 생활을 하는데 여러 가지로 발생할 수 있는 문제들로 인해 생기는 가족의 위기를 최소화 할 수 있도록 상담을 통해 미리 예방하거나 발생한 문제를 진단, 평가, 분석하여 건강한 가정을 만들도록 도움을 준다. 나아가 현재 많은 문제가 발생되는 다문화가정을 중점적으로 교육함으로 폐지된 다문화가족상담사의 역할을 대체한다.</t>
  </si>
  <si>
    <t>2014-1522</t>
  </si>
  <si>
    <t>반려동물관리상담사</t>
  </si>
  <si>
    <t>반려동물과 함께하는 가구가 늘어나는 추세에 맞춰 반려동물의 관리가 필요한 만큼  올바른 반려동물 관리방법을 상담 지도하는 자격사이다.</t>
  </si>
  <si>
    <t>개나 고양이등을 단순히 애견쯤으로 여기지 않고 자신과 더불어 인생을 함께 공유하는 유익한 동물임을 깨닫도록 하고 학대하지 않으면서 동물을 사랑하도록 인식시킨다.</t>
  </si>
  <si>
    <t>2014-2916</t>
  </si>
  <si>
    <t>통합예술심리상담이론, 통합예술심리상담 적용 기술 분야에 대한 기본개념과 이론을 이해하고 이와 같은 통합예술심리상담의 이론적 배경을 기반으로  본 지식을 활용할 수 있는 수준</t>
  </si>
  <si>
    <t>통합예술심리상담이론, 분야에 대한 기본개념과 이론을 이해하고 이와 같은 통합예술심리상담의 이론적 배경을 기반으로  본 지식을 활용할 수 있는 초급 수준</t>
  </si>
  <si>
    <t>2014-4895</t>
  </si>
  <si>
    <t>가족복지상담지도사</t>
  </si>
  <si>
    <t>가족의 건강성을 잃고 해체 위기에 있는 가정들의 다양한 문제를 알고 사회복지 실천영역의 일환으로 가족복지정책,가족복지서비스,가족상담의 실천영역으로 가족복지상담 업무를 수행한다.</t>
  </si>
  <si>
    <t>키드잡아동문화협회</t>
  </si>
  <si>
    <t>http://www.kidjob.co.kr</t>
  </si>
  <si>
    <t>02-1544-1971</t>
  </si>
  <si>
    <t>(08324) 서울 구로구 구로1동 642-108 해원리버파크 204호</t>
  </si>
  <si>
    <t>2014-2950</t>
  </si>
  <si>
    <t>푸드를 활용하여 아동과 노인들에게 심리상담을 할수 있는 기법을 익히는 과정으로서 전문적인 자질이 요구되는 자격과정이다</t>
  </si>
  <si>
    <t>푸드를 활용하여 아동, 노인에게 심리상담을 통하여 정서를 지원할수 있다.</t>
  </si>
  <si>
    <t>푸드를 활용하여 아동, 노인에게 심리상담을 통하여 정서를 지원할수 있다</t>
  </si>
  <si>
    <t>2014-2106</t>
  </si>
  <si>
    <t>가족문화상담전문가</t>
  </si>
  <si>
    <t>가족에 대한 이해와 가족 구성원의 역할 및 관계에서의 정확한 전문가의 진단 평가 분석을 가지고 다양한 가족 상담 프로그램을 계획 활용하여 가족문화의 역기증적인 요인을 찾아내어 분석하고 순기능적인 가족문화로 변화, 회복할 수 있도록 방향을 제시하는 전문가</t>
  </si>
  <si>
    <t>(사)한국심리협회</t>
  </si>
  <si>
    <t>http://www.kpsa.org/</t>
  </si>
  <si>
    <t>070-7722-7509</t>
  </si>
  <si>
    <t>(47504) 부산 연제구 거제1동 108번지 감리교회관 5층</t>
  </si>
  <si>
    <t>2014-2805</t>
  </si>
  <si>
    <t>교류분석상담심리사</t>
  </si>
  <si>
    <t>전문가 수준의 교류분석 상담심리의 능력을 가지고 있으며 상담의 이론과 실제를 잘 조합하고 접목할 수 있는 자로서 실제 임상에서의 상담과 상담기관 운영자로서의 능력을 갖춘 수준이며 교류분석을 통하여 심리분석 정신분석이 가능하다.</t>
  </si>
  <si>
    <t>전문가 수준의 교류분석 상담을 알고 교육할 수 있으며 자기분석과 타인분석이 가능하며 심성교류분석상담과 임상교류분석상담을 강의 지도 할수 있는 수준이며 교류분석 개인상담도 가능한 수준</t>
  </si>
  <si>
    <t>교류분석의 기본과정인 심성교류분석상담과 임상교류분석상담을 수련하고  심성교류분석상담1.2을 강의 지도 할 수 있는 수준 의 사람으로 현장에서 교류분석으로 개인상담 집단상담을 수련할 수 있는 전문가이다.</t>
  </si>
  <si>
    <t>한국상담심리교육협회</t>
  </si>
  <si>
    <t>051-702-0097</t>
  </si>
  <si>
    <t>(00000) 부산 해운대구 좌동 부산광역시 해운대구 양운로 98, 405(좌동, 대하프라자)</t>
  </si>
  <si>
    <t>2014-2985</t>
  </si>
  <si>
    <t>병원상담실장은 병원 중간 관리자 직급의 병원리더로서 병원 고객만족을 위해 의료서비스를 기회관리하고, 직원들의 직무와 조직관리, 병원마케팅, 직원교육의 업무를 담당하는 직무를 갖춘 자를 말한다.</t>
  </si>
  <si>
    <t>병원 중간관리자의 직급으로 병원서비스리더로서 병원의 서비스 업무 선두에 서서 의료서비스에 대한 기획과 병원과 ？의 원활한 커뮤니케이션을 돕고 고객상담과 조직관리, 병원마케팅, 병원 직원교육들의 세분화된 직무를 맡아서 수행한다.</t>
  </si>
  <si>
    <t>한국서비스자격증협회</t>
  </si>
  <si>
    <t>http://www.korealicense.co.kr/</t>
  </si>
  <si>
    <t>02-555-8955</t>
  </si>
  <si>
    <t>(06134) 서울특별시 강남구 테헤란로7길 7 ( 역삼동 ) 502호(역삼동,에스코빌딩)</t>
  </si>
  <si>
    <t>2015-000564</t>
  </si>
  <si>
    <t>전문적으로 명리심리지도 및 상담을 통하여 학습자로 하여금 명리심리분석 및 상담 지도를 주도하여 종합적으로 학습자에게 명리심리분석 지도 및 상담을 전문적으로 역할을 하는 직무</t>
  </si>
  <si>
    <t>준 전문 명리심리분석 지도를 통하여 학습자로 하여금 명리심리분석 및 상담 지도를 주도하여 종합적으로 학습자에게 명리심리분석 및 상담을 준 전문적으로 역할을 하는 직무</t>
  </si>
  <si>
    <t>2014-4289</t>
  </si>
  <si>
    <t>각 교육현장에서 심리학적 상담원리와 놀이매체 및 도구를 활용하여 사회부적응아동의 사회적응능력 향상을 위한 심리상담지도가 가능하며, 미술심리상담교육프로그램을 설계하고, 미술심리상담결과를 평가, 응용할 수 있는 미술심리상담사로서의 능력을 갖춘다.</t>
  </si>
  <si>
    <t>세계사이버대학</t>
  </si>
  <si>
    <t>http://www.world.ac.kr/</t>
  </si>
  <si>
    <t>031-785-3413</t>
  </si>
  <si>
    <t>(00000) 경기 광주시 오포읍 신현리 1∼590 376-2번지</t>
  </si>
  <si>
    <t>2014-0087</t>
  </si>
  <si>
    <t>보석감정상담사</t>
  </si>
  <si>
    <t>보석감정사는 보석의 진품여부와 가치를 평가하여 품질에 따라 등급을 매기고 감정서를 발행한다. 보석의 종류에 따라 가치에 영향을 미치는 특성과 결함을 찾아내기 위해 보석의 내·외부 구조를 검사한다.</t>
  </si>
  <si>
    <t>2014-2958</t>
  </si>
  <si>
    <t>본 자격은 음악 매개체 및 음악활동을 통해 부적응 내담자에게  사회성, 대인관계, 자신감, 운동력, 학습능력, 정서적 발달 등 사회생활과 관련된 다양한 부적절한 행동 등을 상담하고 음악을 통해 교정하여 내담자가 더 나은 삶을 영위 할 수 있도록 상담하고 돕는 상담자의 능력을 평가하는 자격임.</t>
  </si>
  <si>
    <t>1.음악심리교육 및 상담프로그램 운영 업무2.음악심리상담 영역의 과학적인 연구, 조사업무3.음악을 활용하여 내담자의 성격이해, 심리분석,문제행동을 상담 교정하는 직무4.심리적 부적응 및 장애를 겪는 개인 혹은 집단에 대한 심리진단 예방교육</t>
  </si>
  <si>
    <t>1.음악심리 교정프로그램 연구 보조원2.음악심리관련 정보 수집 활용 직무3.음악심리상담 기관의 상담 행정, 정보관리 직무4.음악심리교육 보조직무5.내담자 면담, 심리검사 실시6.음악을 활용한 상담 및 상담기관에서 프로 그램기획, 실행전문가로서 보조직무</t>
  </si>
  <si>
    <t>이플문화센터</t>
  </si>
  <si>
    <t>031-906-2729</t>
  </si>
  <si>
    <t>(10306) 경기도 고양시 일산동구 숲속마을1로 71 ( 풍동 ) 샘터빌딩 5층 이플문화센터</t>
  </si>
  <si>
    <t>2014-1597</t>
  </si>
  <si>
    <t>부부상담사</t>
  </si>
  <si>
    <t>건강한 가족생활유지를 위한 부부상담 업무</t>
  </si>
  <si>
    <t>사회복지기관 및 상담관련기관 등에서 어려움에 직면한 부부를 상담할 수 있는 전문가</t>
  </si>
  <si>
    <t>사회복지기관 및 상담관련기관 등에서 어려움에 직면한 부부를 상담할 수 있는 준전문가</t>
  </si>
  <si>
    <t>21세기사회복지학회</t>
  </si>
  <si>
    <t>http://21csw.org</t>
  </si>
  <si>
    <t>02-2678-9721</t>
  </si>
  <si>
    <t>(00000) 서울 영등포구 영등포동4가 영신로34길 18</t>
  </si>
  <si>
    <t>2014-0456</t>
  </si>
  <si>
    <t>또래문화상담사</t>
  </si>
  <si>
    <t>또래상담사로써 학교 안팎에서 대화나 도움이 필요한 친구들에게 친한친구, 대화하는친구, 도움을 주는 친구로서 친구의 대화를 경청하고 감정공감 활동을하며 건강하게 자신을 성장시키고 더불어 또래들과의 문화형성에 기여하는 리더</t>
  </si>
  <si>
    <t>또래상담사로써 학교 안팎에서 대화나 도움이 필요한 친구들에게 친한친구, 대화하는친구, 도움을 주는 친구로서 친구의 대화를 경청하고 감정공감 활동을하며 건강하게 자신을 성장시키고 더불어 또래들과의 문화형성에 기여하는 리더로써의 직무</t>
  </si>
  <si>
    <t>(사)푸른청소년육성개발원</t>
  </si>
  <si>
    <t>http://www.purunid.org</t>
  </si>
  <si>
    <t>061-363-4041</t>
  </si>
  <si>
    <t>(57519) 전남 곡성군 오산면 선세리 702 심청문화센터</t>
  </si>
  <si>
    <t>2015-000206</t>
  </si>
  <si>
    <t>상담심리사</t>
  </si>
  <si>
    <t>상담심리사는 일반인을 대상으로 개인 또는 집단의 심리적 성숙과 사회적 적응능력향상을 위한 조력 및 지도를 통해 심리적 부적응을 겪는 개인 또는 집단에 대한 심리평가 및 상담을 실시한다. 나아가 지역사회 상담교육, 사회 병리적 문제에 대한 예방활동 및 재난후유증에 대한 심리상담 및 기업체 내의 인간관계 자문 및 심리교육을 실시한다.</t>
  </si>
  <si>
    <t>일반인을 대상으로 개인 또는 집단의 심리적 성숙과 사회적 적응능력 향상을 위한 조력 및 지도를 통해 실무자의 역할을 충분히 수행한다.</t>
  </si>
  <si>
    <t>(주)에스이스페셜에듀</t>
  </si>
  <si>
    <t>http://seabc.co.kr/</t>
  </si>
  <si>
    <t>02-557-0802</t>
  </si>
  <si>
    <t>(06131) 서울특별시 강남구 강남대로94길 71-9 ( 역삼동 ) SE빌딩</t>
  </si>
  <si>
    <t>2014-2998</t>
  </si>
  <si>
    <t>미술을 통한 심리상담을 진행 할 수 있다.사회복지시설, 미술상담기관, 병원, 문화센터, 요양보호시설, 학교, 건강관련 시설 등에서 심리상담 및 업무를 진행할 수 있다.미술심리상담 프로그램을 제작 및 진행할 수 있다.</t>
  </si>
  <si>
    <t>미술을 통한 심리상담을 진행 할 수 있다.사회복지시설, 미술상담기관, 병원, 문화센터, 요양보호시설, 학교, 건강관련 시설 등에서 심리상담 및 업무를 진행할 수 있다.</t>
  </si>
  <si>
    <t>주식회사우재평생교육원</t>
  </si>
  <si>
    <t>042-824-4224</t>
  </si>
  <si>
    <t>(34171) 대전광역시 유성구 유성대로 782 용문빌딩 5층</t>
  </si>
  <si>
    <t>2014-2988</t>
  </si>
  <si>
    <t>심리상담분야에서 전문가로써 자질을 갖춰기 위한 상담이론과 상담방법, 상담실제를 교육하여 실무상담에 적용시키며, 내담자의 심리상태를 분석하고 이해하여 건강한 삶을 영위할 수 있도록 조력자 역할을 할 수 있는 쳬계적인 수준으로 교육진행이 이루어 진다.</t>
  </si>
  <si>
    <t>한국고령사회교육원</t>
  </si>
  <si>
    <t>http://silver365.org</t>
  </si>
  <si>
    <t>02-588-1364</t>
  </si>
  <si>
    <t>(06672) 서울 서초구 방배로 23길 5(2층) 한국고령사회교육원</t>
  </si>
  <si>
    <t>2014-0753</t>
  </si>
  <si>
    <t>학습상담전문가</t>
  </si>
  <si>
    <t>학교 및 관공서 등에서 효율적인 학습을 위한 심리적 환경적 전략에 대한 상담에서 실제 학습을 하는 방법에 이르기까지에 대한 모든 과정을 체계적으로 제시해주는 직무 수행</t>
  </si>
  <si>
    <t>부산디지털대학교</t>
  </si>
  <si>
    <t>http://www.bdu.ac.kr</t>
  </si>
  <si>
    <t>051-320-2000</t>
  </si>
  <si>
    <t>(47009) 부산 사상구 주례동 167</t>
  </si>
  <si>
    <t>2014-0179</t>
  </si>
  <si>
    <t>불교심리상담사에 관한 체계적인 이론적 연구와 교육 및 상담영역의 다양한 부분에 최적의 통합적 심리상담 프로그램을 개발, 운영, 교육 등 불교심리상담사로서의 직무를 수행한다. 이와 더불어 개인 또는 집단의 생활 및 심리적 문제를 불교적인 관점에서 해결하도록 돕고 함께 깨달음의 길로 나아가며 상담문화의 대중화를 창출하기 위하여 역할을 수행한다.</t>
  </si>
  <si>
    <t>불교상담아카데미</t>
  </si>
  <si>
    <t>051-819-0275</t>
  </si>
  <si>
    <t>(48738) 부산 동구 범일동 833-16</t>
  </si>
  <si>
    <t>2014-0199</t>
  </si>
  <si>
    <t>초중고 학교학생,취업준비생,장애,비장애 내담자의 진로직업교육과 평가를 통해 내담자에게 알맞은 진로직업에 도움을 주는 전문가</t>
  </si>
  <si>
    <t>초중고 학교학생,취업준비생,장애,비장애 내담자의 진로직업교육과 평가를 통해 내담자에게 알맞은 진로직업에 도움을 주는 준전문가</t>
  </si>
  <si>
    <t>2014-2103</t>
  </si>
  <si>
    <t>심리상담사자격을 취득하여 상담센터 및 학교학생들을 상담,  가족상담 등을 부부상담 진로상담 등을 상담해주는데 있다.</t>
  </si>
  <si>
    <t>심리상담의 이론의 바탕으로 하여 전문적인 상담교육과 임상상담을 통하여 실제현장에 할 수 있도록 하는데 있다.</t>
  </si>
  <si>
    <t>기초교육을 이수하여 심리상담사 1급과정 즉, 승급과정을 거치전에 교육을 하는 교육입니다.</t>
  </si>
  <si>
    <t>명성아카데미평생교육원</t>
  </si>
  <si>
    <t>02-2209-0672</t>
  </si>
  <si>
    <t>(02210) 서울특별시 중랑구 면목로 352 ( 면목동 ) 3층</t>
  </si>
  <si>
    <t>2014-4902</t>
  </si>
  <si>
    <t>고령자(노인)위기상담사</t>
  </si>
  <si>
    <t>고령자에 대한 사회적 문제와 위기적인 상황을 이해하고, 적용할 수 있는 고령자에 대한 이해와 상담지식 그리고 상담과정의 기술적 능력을 갖추고  고령자들의  위기적인 상황을 잘 돌보아 주는 역할.</t>
  </si>
  <si>
    <t>고령자에 대한 사회적 문제와 위기적인 상황을 이해하고, 적용할 수 있는 고령자에 대한 이해와 상담지식 그리고 상담과정의 기술적 능력을 갖추고 노인복지시설과 요양원과 같은 유사한 곳에서 고령자들의 위기적인 상황을 잘 돌보아 주는 역할을 한다.</t>
  </si>
  <si>
    <t>고령자에 대한 사회적 문제와 위기적인 상황을 이해하고, 적용할 수 있는 고령자에 대한 이해와 상담지식 그리고 상담과정의 기술적 능력을 보다 전문가 수준으로 갖추고 요양원과 복지시설과 유사한 곳에서 고령자들의 위기적인 상황을 원숙하게 돌볼 뿐 아니라, 고령자 위기 상담에 대한 강의도 할 수 있다.</t>
  </si>
  <si>
    <t>2014-0806</t>
  </si>
  <si>
    <t>학교폭력예방상담지도 활용능력을 가지고 있으며 학교폭력예방상담 교육학교폭력예방상담 실습 책임자 전문가</t>
  </si>
  <si>
    <t>2014-2037</t>
  </si>
  <si>
    <t>심리상담업무는 노인복지, 간호업무, 직업상담, 우울증, 중독증, 학동기, 청소년기, 중년, 노년에 걸친 전반의 분야에서 상담을 통하여 문제를 인식하고 이를 스스로 해결하도록 돕는 조언자로서의 직무를 수행하여 내담자로하여금 미래지향적 삶을 영위하도록 도와주는 조력자로서의 직무 수행</t>
  </si>
  <si>
    <t>심리상담업무는 노인복지, 간호업무, 직업상담, 우울증, 중독증, 학동기, 청소년기, 중년, 노년에 걸친 전반의 분야에서 상담을 통하여 문제를 인식하고 이를 스스로 해결하도록 돕는 조언자로서의 직무를 수행하여 ㄴ담자로하여금 미래지향적 삶을 영위하도록 도와주는 조력자로서의 직무 수행</t>
  </si>
  <si>
    <t>한국지식문화경영아카데미(주)</t>
  </si>
  <si>
    <t>http://kkcma.com</t>
  </si>
  <si>
    <t>02-552-5587</t>
  </si>
  <si>
    <t>(00000) 서울 강남구 역삼동 507, 성지하이츠 3차 507호</t>
  </si>
  <si>
    <t>2014-2125</t>
  </si>
  <si>
    <t>노인을 대상으로 집단상담을 실시하여 노인의 삶을 긍정적으로 변화시키고, 자아통합을 이끌도록 함1급 - 노인의 삶을 긍정적으로 변화시키기 위해 노인에게 필요한 집단상담 실시 - 노인집단상담 연구 및 노인을 위한 집단상담 프로그램 개발2급 - 노인집단상담의 이해를 통해 노인의 자아통합 및 심리적 성숙의 의미를 습득 - 노인집단상담의 진행을 도울 수 있는 보조 진행자</t>
  </si>
  <si>
    <t>http://noin5090.com</t>
  </si>
  <si>
    <t>(16487) 경기 수원시 팔달구 인계동 951-6번지 경기도노인회관 4층</t>
  </si>
  <si>
    <t>2014-5932</t>
  </si>
  <si>
    <t>미술심리상담 영역은 정서적으로나 심리적 불안정한 사람을 미술이라는 매체를 통해 그 상태를 진단하고, 진단 결과에 나타난 문제에 따라 다양한 미술 매체를 통하여 대상자가 스스로 치유할 수 있도록 돕는다.</t>
  </si>
  <si>
    <t>아동에서 성인에 이르기까지 정서적, 심리적으로 불안정한 사람을 미술 매체를 통해 진단하고, 그 진단 결과에 따라 적절한 미술 매체 및 상담기법을 활용하여 내담자 스스로 치유 능력 향상.</t>
  </si>
  <si>
    <t>아동에서 성인에 이르기까지 정서적, 심리적으로 불안정한 사람을 미술 매체를 통해 진단하고, 그 진단 결과에 따라 적절한 미술 매체 및 상담기법을 활용하여 내담자 스스로 치유하는 고급수준의 업무 능력</t>
  </si>
  <si>
    <t>아동에서 성인에 이르기까지 정서적, 심리적으로 불안정한 사람을 미술 매체를 통해 진단하고, 그 진단 결과에 따라 적절한 미술 매체 및 상담기법을 활용하여 내담자 스스로 치유하는 중급수준의 업무 능력</t>
  </si>
  <si>
    <t>사)한국산업안전심리상담협회</t>
  </si>
  <si>
    <t>http://www.kisca.or.kr</t>
  </si>
  <si>
    <t>02-3280-3833</t>
  </si>
  <si>
    <t>(07040) 서울특별시 동작구 상도로68길 1-20 ( 상도동 ) (1층)</t>
  </si>
  <si>
    <t>2014-5472</t>
  </si>
  <si>
    <t>심리적, 정서적 불안에 노출되어 있는 아동 및 청소년을 대상으로 다양한 놀이매체를 활용하여 상황에 맞는 교육과 상담을 실시하여 심리적 안정을 돕는 능력을 갖춘 전문가입니다. 놀이 매체를 통한 상담으로 심리적 안정과 성장발달을 돕는 역할을 합니다.</t>
  </si>
  <si>
    <t>심리적, 정서적 불안에 노출되어 있는 아동 및 청소년을 대상으로 다양한 놀이매체를 활용하여 상황에 맞는 교육과 상담을 실시하여 심리적 안정을 돕는 능력을 갖춘 전문가입니다.을 대상으로 놀이 매체를 통한 상담으로 심리적 안정과 성장발달 역할 수행</t>
  </si>
  <si>
    <t>2014-4900</t>
  </si>
  <si>
    <t>아동부터 청소년, 성인, 노인들까지 여러 계층을 위한 심리상담을 진행하게 되며 이들의 지능, 성격, 적성, 흥미, 사회성 등의 여러 가지 원인을 파악하고 심리적인 특성을 부합하여 문제점을 찾고 대상자들에게 맞는 심리상담하는 업무이다.</t>
  </si>
  <si>
    <t>상담과 심리학에 대한 기초적인 이론과 기법 활용, 기본적인 심리검사를 활용하여 내담자 진단, 내담자에 맞는 이상적인 심리상담목표 설정.</t>
  </si>
  <si>
    <t>심리상담 및 지도할 수 있는 정도, 심리이론 응용, 집단의 상담이론을 습득하고 사례관리, 심리검사를 한가지를 정확히 파악, 개인을 상담 관리.</t>
  </si>
  <si>
    <t>아동부터 청소년, 성인, 노인들까지 여러 계층을 위한 심리상담을 진행하게 되며 이들의 지능, 성격, 적성, 흥미, 사회성 등의 여러 가지 원인을 파악하고 심리적인 특성을 부합하여 문제점을 찾고 대상자들에게 맞는 심리상담하는 업무, 전문가수준으로 개인사례 및 다양한 집단상담 및 주요사례관리를 할 수 있고 임상감독 지도 해 줄 수 있는 최고 상위 수준</t>
  </si>
  <si>
    <t>주식회사한국사회복지평생교육원</t>
  </si>
  <si>
    <t>http://http://cafa.naver.com/gckedu</t>
  </si>
  <si>
    <t>070-4652-0054</t>
  </si>
  <si>
    <t>(39597) 경상북도 김천시 김천로 69 (평화동) 3층 .</t>
  </si>
  <si>
    <t>2013-2171</t>
  </si>
  <si>
    <t>수련감독: 정서코칭이론과 실제, 상담이론과 실제, 발달이론, 정서심리 (4과목)전문가: 정서코칭이론과 실제, 상담이론과 실제, 발달이론, 정서심리 (4과목)1급: 정서코칭이론과 실제, 상담이론, 발달이론 (3과목)2급: 정서코칭이론과 실제, 상담이론,  (2과목)본 협회는 정신건강이나 정서장애와 관련된 문제로 일상생활에 쉽게 적응하지 못하는 사람들의 심리정서적 문제를 해소할수 있도록 지역사회 상담을 실시하고 전문적인 상담업무를 담당하기 위하여 설립된 기관으로 상담관련 학문연구 개발을 지원하고자 한다.</t>
  </si>
  <si>
    <t>놀이상담사의 최고 전문가(지도인력)이며 전문적 능력과 상담자 교육 및 훈련을 통한 역할수행</t>
  </si>
  <si>
    <t>놀이상담사의 전문가(기간인력)이며 독자적 놀이상담사를 활용한 역할수행</t>
  </si>
  <si>
    <t>놀이상담사의 기본과정과 이론적 배경을 바탕으로 놀이상담사(수련감독, 전문가)의 지도하에 역할수행</t>
  </si>
  <si>
    <t>사단법인한국청소년상담교육협회</t>
  </si>
  <si>
    <t>http://www.ayce.co.kr</t>
  </si>
  <si>
    <t>062-652-0675</t>
  </si>
  <si>
    <t>(61168) 광주 북구 두암동 569-16</t>
  </si>
  <si>
    <t>2014-1092</t>
  </si>
  <si>
    <t>학교 안팎에서 학생들 사이에 일어나는 폭행이나 협박, 따돌림 때문에 신체적, 정신적, 재산적으로 피해를 보는 학생과 상담을 하고 학교폭력이 발생하기 이전에 상시적인 상담과 예방, 대처방안을 마련하고 자존감 형성을 위한 인성교육으로 즐겁고 자신감 넘치는 학교생활을 유도하여 폭력없는 학교를 만들기 위해 돕는 역할을 수행한다.</t>
  </si>
  <si>
    <t>CMJ패션디자인연구원</t>
  </si>
  <si>
    <t>http://최명자패션.한국</t>
  </si>
  <si>
    <t>054-246-8267</t>
  </si>
  <si>
    <t>(37703) 경상북도 포항시 북구 중앙로 349 (덕수동)</t>
  </si>
  <si>
    <t>2014-0730</t>
  </si>
  <si>
    <t>아동.청소년교육상담코치전문가</t>
  </si>
  <si>
    <t>유아, 초등학교 과정의 교육은 개인의 삶에 근간이 되는 매우 중요한 기본 교육입니다. 개인적 성향과 성격특성을 고려하여 교육이 되도록 체계적인 상담코칭을 통하여 진단과 설계를 하는 전문가를 양성하여 유아. 초등학생의 내제되어있는 잠재력을 개발하고 훈련하여 자신감 있고 자존감 있는 인격체 형성에 도움이 되도록 하고, 또한 여성전문가훈련과 양성을 통하여 일자리 창출의 활용을 목적으로 합니다.</t>
  </si>
  <si>
    <t>아동.청소년 교육상담코치의 의미와 코칭을 이해하며 이를 바탕으로 코칭 대화프로세스의 효과를 높이는 코칭스킬을 습득하여 아동.청소년의 맞춤식 교육상담에 관한 코칭할 수 있는 능력</t>
  </si>
  <si>
    <t>밸런스행복코칭</t>
  </si>
  <si>
    <t>http://bcoach.co.kr</t>
  </si>
  <si>
    <t>070-8884-1648</t>
  </si>
  <si>
    <t>(13438) 경기 성남시 중원구 여수동 195번지</t>
  </si>
  <si>
    <t>2014-0710</t>
  </si>
  <si>
    <t>1.학교폭력의 피해자와 가해자의 심리적 문제를 파악2.문제를 해결하기 위한 피해자 및 가해자 상담을 위한 프로그램을 실시3.학교폭력 예방을 위한 프로그램을 계획4.프로그램의 진행과정 및 결과에 대해서 상담일지 작성5.상담결과를 평가</t>
  </si>
  <si>
    <t>명지대학교</t>
  </si>
  <si>
    <t>http://www.mju.ac.kr</t>
  </si>
  <si>
    <t>02-300-1809</t>
  </si>
  <si>
    <t>(17058) 경기 용인시 처인구 남동 산 38-2</t>
  </si>
  <si>
    <t>2014-2032</t>
  </si>
  <si>
    <t>아동에 관한 이론적 연구와 전문 상담 프로그램을 설계, 조직, 운영하고 각종 프로그램을 개발,아동의 심리적 갈등과 문제행동에 교육/지도/조언하는 아동문제해결전문가</t>
  </si>
  <si>
    <t>아동의 심리적 갈등과 문제행동에 대한 이론적 연구와 최적화된 상담 프로그램을 설계, 조직, 운영하고 각종 프로그램을 개발 적용하는 전문적 상담 활동을 전문적으로 수행</t>
  </si>
  <si>
    <t>아동의 심리적 갈등과 문제행동에 대한 상담을 전문적으로 훈련받아 관련 직무를 수행,아동의  올바른 진단과 평가를 이끌어 내는 심층적이고 과학적인 교육과정</t>
  </si>
  <si>
    <t>아동심리상담의 일반적 개념과 치료 실천 및 원리에 대한 적용으로 현대인의 건강한 삶의 실제적 사례 중심의 교육 과정</t>
  </si>
  <si>
    <t>엔젤스뮤직스쿨</t>
  </si>
  <si>
    <t>http://cafe.daum.net/angelsmusichamony</t>
  </si>
  <si>
    <t>063-222-4770</t>
  </si>
  <si>
    <t>(00000) 전북 전주시 완산구 중화산동2가 743∼820 743-3 2층 엔젤스뮤직스쿨</t>
  </si>
  <si>
    <t>2014-5511</t>
  </si>
  <si>
    <t>아동의 발달을 이해하고 놀이라는 매체를 통해 심리적 부적응이나 정서 발달상 문제가 있는 아이의 심리적 문제요인을 찾아내서 이를 치유하는 심리 전문가 또한 아동과 부모 및 가족에게 가족공동체를 잘 이끌어 갈 수 있도록 상담하는 상담전문가</t>
  </si>
  <si>
    <t>놀이상담의 이론과 실제를 이해하고 개인 및 집단 아동의 보조 상담을 진행함</t>
  </si>
  <si>
    <t>놀이상담의 이론과 실제를 이해하고 개인 및 집단 아동의 놀이상담을 진행함</t>
  </si>
  <si>
    <t>놀이상담의 이론과 실제를 이해하고 개인 및 집단의 아동의 상담과 부모상담을 진행함</t>
  </si>
  <si>
    <t>한국힐링문화협회</t>
  </si>
  <si>
    <t>http://www.힐링문화.com</t>
  </si>
  <si>
    <t>070-7582-7152</t>
  </si>
  <si>
    <t>(61746) 광주광역시 남구 효우로 79 ( 노대동 ) 502호 한국힐링문화협회</t>
  </si>
  <si>
    <t>2014-2044</t>
  </si>
  <si>
    <t>광주YWCA</t>
  </si>
  <si>
    <t>http://www.kjywca.or.kr</t>
  </si>
  <si>
    <t>062-609-1300</t>
  </si>
  <si>
    <t>(00000) 광주 북구 유동 87∼200 107-5</t>
  </si>
  <si>
    <t>2014-0707</t>
  </si>
  <si>
    <t>진로학습상담사</t>
  </si>
  <si>
    <t>진로학습 상담사란 아동 및 청소년의 진로 탐색과 적성 및 학습문제 상의 다양한 문제들을 자문하고 효과적인 중재를 제공하여 건강한 성장과 발달에 도움을 줄 수 있는 전문적인 역량을 갖춘 자를 말한다.</t>
  </si>
  <si>
    <t>1급은 진로학습상담사 업무 수행능력에 대한 종합적인 이해 및 교육능력을 갖춘 자로  관련업무를 처리할 수 있는 직무능력을 평가한다.</t>
  </si>
  <si>
    <t>2급은 진로학습상담사 업무 수행능력에 대한 기본적인 이해 및 교육능력을 갖춘 자로 관련업무를 처리할 수 있는 직무능력을 평가한다.</t>
  </si>
  <si>
    <t>마인드플니스심리상담연구소</t>
  </si>
  <si>
    <t>http://www.uri-mind.co.kr</t>
  </si>
  <si>
    <t>02-333-4001</t>
  </si>
  <si>
    <t>(04038) 서울특별시 마포구 양화로 106 (서교동) 3층 (홍익빌딩,서교동)</t>
  </si>
  <si>
    <t>2014-5430</t>
  </si>
  <si>
    <t>집단이라는 특수성을 바탕으로  자기 및 타인의 이해와 통찰을 통해 특정한 주제를통해 근본적인 자아성찰, 성장, 문제해결방법을 모색하여 로 집단원의 사고방식 및 행동을 변화시킬 수 있도록하여 공동체적의식을 함양, 집단구성원들의 삶의 질을 향상시키기 위해 조력하는 전문가입니다.</t>
  </si>
  <si>
    <t>단체생활을 하는 사회복지시설(청소년,노인,정신관련시설) 및 교육기관등의 내담자에게 집단상단프로그램을 활용하여 집단 구성원으로서의 정신적 성숙과 삶의 질을 향상시키는 능력을 갖춘 전문가</t>
  </si>
  <si>
    <t>2013-1286</t>
  </si>
  <si>
    <t>생활예절상담사</t>
  </si>
  <si>
    <t>올바른 생활예절의 이해를 위한 교육상담</t>
  </si>
  <si>
    <t>생활예절과 관련된 상담지도와 인간의 존엄성 및 고귀함을 인식케함</t>
  </si>
  <si>
    <t>2014-2990</t>
  </si>
  <si>
    <t>통합심리상담사</t>
  </si>
  <si>
    <t>통합심리상담사 신청</t>
  </si>
  <si>
    <t>통합색채심리상담사의 전반적인 지식을 전문가의 수준으로 갖추고있으며,관리책임자로써 갖추어야할 능력을 갖춘 최고급 수준 으로서의 활동을 한다.</t>
  </si>
  <si>
    <t>사단법인대한방과후협회</t>
  </si>
  <si>
    <t>http://eduschool.or.kr</t>
  </si>
  <si>
    <t>062-268-0978</t>
  </si>
  <si>
    <t>(61250) 광주광역시 북구 무등로180번길 12, 1003호 (신안동, 제일오피스텔)</t>
  </si>
  <si>
    <t>2014-0848</t>
  </si>
  <si>
    <t>범 국가적 4대악 근절 방안으로 성폭력 학교폭력 상담심리  상담사 양성교육을 통하여 폭력 피해자들의 보호와 문제 해결 대처 제시와  재발 방지를 위한 예방교육을 시행하기 위하여 상담의 우수한 인재들에게 인간적 자질과 전문적인 상담 교육을 이수한 자격증을 수여함으로 건강한 가정, 사회의 행복에 이바지 한다.</t>
  </si>
  <si>
    <t>학교폭력 피해 내담자에 대한 문제 대응 강구능력과 인격적 자질 및 전문적 이론 배경 기술을 습득가능분야(상담이론,실제, 피해자 심리상담, 가해자 교정상담, 가족치료상담, 청소년 상담 , 발달심리, 미술치료상담, 심리검사)</t>
  </si>
  <si>
    <t>사단법인패밀리아가정복지원</t>
  </si>
  <si>
    <t>02-3142-3434</t>
  </si>
  <si>
    <t>(03696) 서울 서대문구 연희동 151-48</t>
  </si>
  <si>
    <t>2014-2919</t>
  </si>
  <si>
    <t>성인심리상담사</t>
  </si>
  <si>
    <t>인간관계 및 다양한 휴먼서비스 업무속에서 개인 및 집단이해에 있어 기본이 되는  성인상담 적용 기술 분야에 대한 기본개념과 이론을 이해하고 이와같은 성인상담의 이론적 배경을 기반으로 성인심리상담과 관련하여 부적응을 겪는 개인 및 집단에 대한 조력과정에서 본 지식을 활용할 수 있는 최상급의 능력을 검정하여 자격을 부여하고 성인심리상담에관한 전반적으로 이해할 수 있는  할 수 있는 수준</t>
  </si>
  <si>
    <t>보통 수준의 심리상담에 대한 성인상담능력을 가지고 있으며 성인심리상담교육자, 심리상담원 사무 책임자로써 갖추어야 할 능력을 갖춘 보통 수준</t>
  </si>
  <si>
    <t>중급 수준의 심리상담에 대한 상담능력을 가지고 있으며 성인심리상담교육자, 성인심리상담원 사무 책임자로써 갖추어야 할 능력을 갖춘 고급 수준</t>
  </si>
  <si>
    <t>전문가과정 수준의 성인심리상담에 대한 상담능력을 가지고 있으며 성인심리상담교육자, 심리상담원 사무 책임자로써 갖추어야 할 능력을 갖춘 최고급 수준</t>
  </si>
  <si>
    <t>2014-2806</t>
  </si>
  <si>
    <t>전문가 수준의 상담심리의 능력을 가지고 있으며 상담의 이론과 실제를 잘 조합하고 접목할수 있는 자로서 실제 임상에서의 상담과 상담기관 운영자로서의 능력을 갖춘 수준.전문가수준의 상담심리의 능력과 심리분석 가지고 있으며, 아동, 청소년, 성인들을 심리상담의 이론과 실제를 매우 잘 접목할 수 있는 자이며 개인상담 및 집단상담 상담교육을 할 수 있는 능력</t>
  </si>
  <si>
    <t>전문가 수준의 상담심리의 이론적 배경을 알고 개인상담 및 집단상담을 운영할 수 있으며 심리상담사를 양성하고 슈퍼비전 할 수  있는 수준, 상담기관 운영자로서의 능력을 가지고 있다.</t>
  </si>
  <si>
    <t>상담심리의 이론적 배경을 알고 개인상담 운영할 수 있으며 청소년 상담, 아동상담, 일반상담을 이해하고 임상에서 사용할 수 있는 전문가 수준의 상담사이다.</t>
  </si>
  <si>
    <t>2015-000238</t>
  </si>
  <si>
    <t>학교폭력의 문제를 정확하게 진단하고 예방 및 바람직한 대처방안을 모색 할 수 있는 상담 전문가 양성</t>
  </si>
  <si>
    <t>2014-5201</t>
  </si>
  <si>
    <t>인지 및 학습의 어려움을 갖고 있는 아동을 대상으로 평가와 상담을 통해 인지발달 과 학습을 돕는다.</t>
  </si>
  <si>
    <t>인지학습심리상담 관련 이론과 임상 기술을 이해하고, 인지 학습 평가 및 현장 적용을 할 뿐만 아니라 인지학습심리상담사 1급, 2급의 슈퍼비젼이 가능함</t>
  </si>
  <si>
    <t>인지학습심리상담 관련 이론과 임상 기술을 이해하고, 인지 학습 평가 및 현장 적용을 할 수 있음</t>
  </si>
  <si>
    <t>인지학습심리상담 관련 이론과 임상 기술을 이해하고, 전문가의 도움을 받아 임상기술을 현장에 적용할 수 있음</t>
  </si>
  <si>
    <t>이안아동발달연구소</t>
  </si>
  <si>
    <t>http://www.eancdc.co.kr/</t>
  </si>
  <si>
    <t>031-898-3366</t>
  </si>
  <si>
    <t>(16823) 경기도 용인시 수지구 손곡로 100 ( 동천동 ) 훼미리프라자 2층 205호</t>
  </si>
  <si>
    <t>2015-000561</t>
  </si>
  <si>
    <t>심리상담 전반에 걸쳐 활용가능하며, 특히 교사의 학생관리 및 부모상담, 진로상담, 학교폭력예방 및 문제해결, 인성교육, 부모교육,자녀양육코칭에 유용함, 부부 및 개인의 의사소통, 대인관계능력 향상, 다문화가정의 이해의 폭을 넓히고 갈등을 줄이고 자존감을 증진시키는데  유용. 기타 사회적 리더로서의 자질을 확보하고 향상시키는데 도움을 줄 수 있다.</t>
  </si>
  <si>
    <t>2급 과정을 수료한자, 또는 그에 준하는 자로, 도형해석의 원리를 알고 임상이 충분하여 숙달된자로 내담자를 상담하고 원인분석 및 심리치료과정으로  이끌어가는 수준. 대학원 심리학 전공 수준</t>
  </si>
  <si>
    <t>도형의 기초 공식을 이해하고 숙달된 자로 심리 상담이 가능한 수준대학교 심리학 전공 수준</t>
  </si>
  <si>
    <t>미래교육연구원</t>
  </si>
  <si>
    <t>http://verecorea.com</t>
  </si>
  <si>
    <t>070-8623-2420</t>
  </si>
  <si>
    <t>(12039) 경기도 남양주시 오남읍 진건오남로580번길 5-12 ( 대한아파트 ) 101동 101호</t>
  </si>
  <si>
    <t>2014-2096</t>
  </si>
  <si>
    <t>무용동작심리상담사</t>
  </si>
  <si>
    <t>무용과 동작 등 몸의 움직임에 따른 신체예술의 창의적 힘과 신체표현의 경험 및 개인내적으로 자리한 무한한 잠재력을 현대심층심리학을 통합하여, 개인의 전인적 건강을 추구하는 무용과 동작을 통한 예술심리상담을 실시하고, 관련학문의 발전에 기여한다.</t>
  </si>
  <si>
    <t>무용과 동작을 통한 예술심리상담을 실시하며, 관련학문의 발전에 기여하고,  무용 동작 심리상담사가 되려고 하는 후진양성을 위해 책임감있는 역할을 수행하며, 관련교육과정을 운영하고 총괄함.</t>
  </si>
  <si>
    <t>무용과 동작을 통한 예술심리상담을 실시하며, 관련학문의 발전에 기여하고,  무용 동작 심리상담사가 되려고 하는 후진양성을 위해 책임감있는 역할을 수행하며, 관련교육과정을 운영함</t>
  </si>
  <si>
    <t>무용과 동작을 통한 예술심리상담 실시하여 개인의 심신을 통합하여, 정신과 신체의 전인적 건강을 추구하며, 자신의 재능을 통해사회에 공헌한다.</t>
  </si>
  <si>
    <t>(사)아동청소년마음을키우는사람들</t>
  </si>
  <si>
    <t>http://www.amakisa.com</t>
  </si>
  <si>
    <t>02-3481-5399</t>
  </si>
  <si>
    <t>(06609) 서울특별시 서초구 서운로 226 ( 서초동 ) 서초오피스텔 410호</t>
  </si>
  <si>
    <t>2014-0751</t>
  </si>
  <si>
    <t>학교상담사</t>
  </si>
  <si>
    <t>도움을 받지 못하여 발생하는 여러 가지 학생들의 부적응문제 해결을 지원함으로써 심각한 청소년비행 및 중도탈락을 예방하는 직무 수행</t>
  </si>
  <si>
    <t>2014-4906</t>
  </si>
  <si>
    <t>심리적, 정서적, 사회적 장애를 겪고 있는 사람에게 갈등을 조절하고 자기표현과 자아성장을 촉진시키며 자가상실, 방어, 억제등의 상황에서 건강한 사회구성원이 될 수 있도록 돕는다.</t>
  </si>
  <si>
    <t>2015-000575</t>
  </si>
  <si>
    <t>상담사</t>
  </si>
  <si>
    <t>- 상담사 2급 직무업무- 상담실 책임운영 - 상담사(1 · 2급)의 교육지도와 자문 - 상담사(1 · 2급) 수련내용 평가 인준 및 자격추천</t>
  </si>
  <si>
    <t>가천대학교</t>
  </si>
  <si>
    <t>http://www.gachon.ac.kr</t>
  </si>
  <si>
    <t>031-750-6952</t>
  </si>
  <si>
    <t>(13120) 경기도 성남시 수정구 성남대로 1342 가천대학교 글로벌미래교육원</t>
  </si>
  <si>
    <t>2014-6075</t>
  </si>
  <si>
    <t>스포츠심리에 관한 전문지식을 갖추고 다양한 스포츠심리이론과 상담기법을 활용하여 스포츠참가자를 대상으로 심리상태를 파악하고 그와 관련된 적절한 진단과 상담, 교육 등을 진행할 수 있는 책임자 역할</t>
  </si>
  <si>
    <t>다양한 스포츠심리이론과 상담기법을 활용하여 스포츠참가자를 대상으로 심리상태를 파악하고 그와 관련된 적절한 진단과 상담, 교육 등을 진행할 수 있는 책임자 역할을 수행할 수 있는 고급 과정</t>
  </si>
  <si>
    <t>다양한 스포츠심리이론과 상담기법을 활용하여 스포츠참가자를 대상으로 심리상태를 파악하고 그와 관련된 적절한 진단과 상담, 교육 등을 진행할 수 있는 책임자 역할을 수행할 수 있는 중급 과정</t>
  </si>
  <si>
    <t>2014-3044</t>
  </si>
  <si>
    <t>인간관계상담사</t>
  </si>
  <si>
    <t>인간관계 가운데서 감정적, 심리적, 정서적, 사회적 요인을 중시하여이러한 요인을 효율적으로 운용함으로써인간의 원활한 관계를 도모하고 건강한 관계를 유지할 수 있도록 한다.</t>
  </si>
  <si>
    <t>2014-2948</t>
  </si>
  <si>
    <t>인지행동상담 기법을 통하여 열등감이나 우울, 불안 등의 심리적 고통을 호소하는 사람들을 도우려는 상담자를 위한 지도자 과정입니다. 인지행동상담의 원리를 익히고, 실제를 전문적으로 훈련하며, 그 적용상의 주의점을 체계적으로 다룹니다</t>
  </si>
  <si>
    <t>인지행동상담의 원리를 익히고, 실제를 전문적으로 훈련하며, 그 적용상의 주의점을 체계적으로 다루며 전문적 상담프로그램 수행</t>
  </si>
  <si>
    <t>인지행동상담 기법을 통하여 열등감이나 우울, 불안 등의 심리적 문제를 호소하는 사람들을 돕는 상담 프로그램 수행</t>
  </si>
  <si>
    <t>2015-000323</t>
  </si>
  <si>
    <t>인성독서상담코칭사</t>
  </si>
  <si>
    <t>인성독서상담코칭사는 책과 영화 등 다양한 영상 매체를 통하여 정서적 안정을 제공하고, 책을 읽는데 어려움을 겪고 있는 영,유아 및 청소년들에게 독서의 흥미를 갖게 한다.</t>
  </si>
  <si>
    <t>한국상담교육협동조합</t>
  </si>
  <si>
    <t>http://www.KSCE.co.kr</t>
  </si>
  <si>
    <t>2014-6136</t>
  </si>
  <si>
    <t>바이블심리상담사</t>
  </si>
  <si>
    <t>본 자격은 심리, 정서, 행동양식에 갈등과 부적응을 호소하는 위기상담 내담자를 성경적 심리를 활용하여 목적있는 삶의 방향을 제시하고 긍정적 사고전환, 올바른 행동수정을 상담하기 위해 심리검사 및 바이블 상담기법을 적용 정체성 확립과 자아성찰, 관계회복지도, 개인상담, 집단상담, 위기상담 등 상담관련 직무를 하는 자격임.</t>
  </si>
  <si>
    <t>？심리적 부적응 및 장애를 겪는 성도 혹은 집단    에 대한 성경적 진단, 평가 및 상담직무？바이블심리상담 영역의 과학적인 연구, 조사,     분석업무？바이블심리상담 교육 프로그램 지도강사？종교적 생애상담 지도 직무？교회 가족 상담기관의 운영 책임자？진로상담 및 진로검사 직무？기독 심리검사 실시 및 분석과 평가</t>
  </si>
  <si>
    <t>？사회복지 봉사 직무？부적응상담 검사 분석 보조수행 직무？면접상담 및 검사 보조원？목회 상담기관에서성경상담 보조 업무수행？바이블심리상담 기관의 상담 행정, 정보관리, 연구보조 직무？교회 복지관 내담자 면담, 심리검사 직무？내담자 상담 및 심리검사 보조원</t>
  </si>
  <si>
    <t>사회복지 봉사 직무/상담 및 심리 검사 보조 직무/목회 상담기관에서 신앙 상담 보조 업무 수행/교회 내 상담 관련 업무 수행</t>
  </si>
  <si>
    <t>사단법인한국가족상담교육협회</t>
  </si>
  <si>
    <t>http://www.kfca91.com</t>
  </si>
  <si>
    <t>02-533-2752</t>
  </si>
  <si>
    <t>(06560) 서울특별시 서초구 동광로 5(방배동, 강남의림한방병원) 비1호</t>
  </si>
  <si>
    <t>2014-2040</t>
  </si>
  <si>
    <t>가톨릭상담심리사</t>
  </si>
  <si>
    <t>가톨릭상담심리전문가로서 상담프로그램 개발 및 시행, 심리검사를 통한 심리평가, 개인의 적응 및 정신건강을 위한 심리상담-진로, 적응, 성격, 대인관계, 중독, 자살, 우울, 불안에 관한 개인상담, 부부 및 가족상담, 아동, 청소년 상담, 통합예술상담, 집단상담, 학교상담, 성장상담, 교육, 상담연구 등의 업무를 담당한다.</t>
  </si>
  <si>
    <t>가톨릭상담심리 전문가로서 상담수련생에 대한 교육분석 및 지도감독, 상담실 운영, 상담프로그램 개발 및 시행, 심리검사를 통한 심리평가, 개인의 적응 및 정신건강을 위한 사목상담, 심리상담, 통합예술상담, 집단상담, 아동 및 청소년 상담, 부부 및 가족상담, 학교상담, 성장상담, 전문상담교육, 상담연구 등의 업무를 담당한다.</t>
  </si>
  <si>
    <t>가톨릭상담심리사로서 상담 프로그램 개발 및 시행, 심리검사를 통한 심리평가, 개인의 적응 및 정신건강을 위한 사목상담, 심리상담, 통합예술상담, 집단상담, 아동 및 청소년상담, 부부 및 가족상담, 학교상담, 성장상담, 전문상담교육, 상담연구 등의 업무를 담당한다.</t>
  </si>
  <si>
    <t>가톨릭상담심리 봉사자로서 다양한 상담 봉사활동에 참여함에 있어서 영성적인 관점과 심리학적 접근을 통합하여 자기 자신에 대한 이해를 돕고 타인과의 관계 갈등, 적응에서의 어려움을 극복할 수 있도록 도와주고 적절한 상담서비스와 연계를 도와주는 상담 보조자로서의 역할.</t>
  </si>
  <si>
    <t>한국가톨릭상담심리학회</t>
  </si>
  <si>
    <t>http://www.kccpa.org</t>
  </si>
  <si>
    <t>070-8235-1617</t>
  </si>
  <si>
    <t>(00000) 서울 강남구 도곡동 서울특별시 강남구 남부순환로378길 8 (도곡동,청송빌딩3층)</t>
  </si>
  <si>
    <t>2014-2256</t>
  </si>
  <si>
    <t>한국어지도상담사</t>
  </si>
  <si>
    <t>점점 늘어만 가는 신조어로 인해 올바른 한국어가 퇴색되어 가는 것을 방지하고 바른 한국어 숙지 및 가르칠 수 있도록 지도 및 상담을 하는 자격사이다.</t>
  </si>
  <si>
    <t>우리나라 말은 어떤 것은 다양한 뜻을 갖고 있어 그리 쉬운 편은 아니다. 그러므로 한국어를 제대로 이해하고 배울 수 있도록 가르치도록 교육하고 상담한다.</t>
  </si>
  <si>
    <t>2014-5963</t>
  </si>
  <si>
    <t>또래상담사</t>
  </si>
  <si>
    <t>일정한 훈련을 받은 청소년이 경험을 바탕으로 다른 또래의 문제 해결을 돕는 활동</t>
  </si>
  <si>
    <t>2014-1101</t>
  </si>
  <si>
    <t>학습상담가</t>
  </si>
  <si>
    <t>-학습상담 영역에서 문제 개입을 위한 진단, 평가 및 상담-학습상담 영역에서 개인 및 집단의 자아실현, 적응강화에 대한 조력 및 지도-다양한 심리적 부적응 및 장애를 겪는 개인 또는 집단에 대한 진단, 평가 및 상담-학습상담 영역에서 학습상담전문가 2급 및 학습상담사 교육 및 지도-학습상담에 대한 연구-상담기관의 설립 및 운영</t>
  </si>
  <si>
    <t>-학습상담 영역에서 문제 개입을 위한 진단, 평가 및 상담-학습상담 영역에서 개인 및 집단의 자아실현, 적응강화에 대한 조력 및 지도-학습상담 영역에서 학습상담전문가 2급 및 학습상담사 교육 및 지도-학습상담에 대한 연구-상담기관의 설립 및 운영</t>
  </si>
  <si>
    <t>-학습상담 영역에서 문제 개입을 위한 진단, 평가 및 상담-학습상담 영역에서 개인 및 집단의 자아실현, 적응강화에 대한 조력 및 지도-다양한 심리적 부적응 및 장애를 겪는 개인 또는 집단에 대한 진단, 평가 및 상담-학습상담 영역에서 학습상담전문가 2급 및 학습상담사 교육 및 지도-학습상담에 대한 연구 보조</t>
  </si>
  <si>
    <t>http://www.kapcounseling.or.kr</t>
  </si>
  <si>
    <t>042-489-1305</t>
  </si>
  <si>
    <t>(35234) 대전 서구 둔산동 1175번지 신우빌딩 4층</t>
  </si>
  <si>
    <t>2014-4315</t>
  </si>
  <si>
    <t>심리코칭상담사</t>
  </si>
  <si>
    <t>심리코칭상담사는 심리검사와 상담활용 능력을 갖춘 전문가로서 우울증과 이상심리, 진로문제와 각종 삶의 갈등에 노출된 내담자들에게 상담업무를 통해 내담자들을 지지하고 격려하여 삶의 긍정적 욕구를 심어주는 역할을 한다 .</t>
  </si>
  <si>
    <t>상담사로서 개인 상담과 집단 상담을 실시하여 애로사항을 파악하고 복무문제 해결을 능숙하게 대처할 수 있는 수준</t>
  </si>
  <si>
    <t>상담사로서 개인 상담과 집단 상담을 실시하여 이상징후를 파악하고 내담자를 격려하고 지지하는 수준</t>
  </si>
  <si>
    <t>(사)한국기독교군선교연합회</t>
  </si>
  <si>
    <t>http://www.v2020.or.kr/</t>
  </si>
  <si>
    <t>02-744-2661</t>
  </si>
  <si>
    <t>(00000) 서울 종로구 효제동 1∼233 45번지 군선교연합회관</t>
  </si>
  <si>
    <t>2014-2953</t>
  </si>
  <si>
    <t>미술심리상담사로서 요구되는 자기 내면의 점검을 목표로 하며 심리학의 다양한 관점에서 미술심리상담의 이론을 재점검하고 미술을 통한 상담에 통한 상담에 초점을 맞춘 최상급의 미술심리 상담 능력수준</t>
  </si>
  <si>
    <t>미술심시상담사로서 요구되는 자기내면의 점검을 목표로 하며 심리학의 다양한 관점에서 미술심리상담의 이론을 재점검하고 미술을 통한 상담에 초점 맞춘 상급의 미술심리상담능력수준</t>
  </si>
  <si>
    <t>전문적 미술적 기술과 다양한 임상경험을 바탕으로 내담자의 보다 나은 정신적, 신체적 변화 및 삶의 질을 향상 시킬 수 있도록 미술심리 상담을 수행할 수 있다.</t>
  </si>
  <si>
    <t>미래인재교육협회</t>
  </si>
  <si>
    <t>http://cafe.daum.net/bucheon-education</t>
  </si>
  <si>
    <t>032-326-4656</t>
  </si>
  <si>
    <t>(14539) 경기도 부천시 원미구 길주로 279 ( 중동 ) ,402 서호빌딩</t>
  </si>
  <si>
    <t>2014-6127</t>
  </si>
  <si>
    <t>기독교심리상담사</t>
  </si>
  <si>
    <t>산재 근로자 및 그의 가족들이 신앙적인 접근을 통해 심리치료를 받기 원할 경우 성경에 근거하여 기독교 심리상담을 책임감 있게 수행할  수 있는 능력을 갖춘 전문적인 심리상담사</t>
  </si>
  <si>
    <t>기독교심리상담에 대한 전문적인 지식과 이론을 겸비한 자로서 산재근로자 및 그의 가족들이 원할 때 신앙적 접근으로 돌보며 치유하고, 기독교심리상담 교재연구와 임상실습을 지도 능력함</t>
  </si>
  <si>
    <t>기독교상담에 대한 전문적인 지식과 임상경험을 토대로 하여 산재근로자 및 그의 가족들에게 신앙적인 접근을 통해 돌봄과 치유를 담당할 수 있는 업무능력</t>
  </si>
  <si>
    <t>기독교심리상담에 대한 일반적인 이해와 함께 신앙생활을 토대로 축적된노하우를 산재근로자 및 그의 가족들 심리치료에 돌봄과 치유로  상담업무를 원활하게 수행</t>
  </si>
  <si>
    <t>2014-5110</t>
  </si>
  <si>
    <t>인지학습상담사는 아동 및 청소년의 성장발달과정에서 생겨나는 여러 인지 및 학습적 문제에 대해 다양한 임상적 중재를 할 수 있는 전문가를 의미한다. 본 연구소에서 인정하는 연수시간을 이수하고, 수련과정을 이수한 후 자격시험에 합격한 후 자격을 인정받은 후 상담기관, 발달센터, 병원, 특수기관 등에서 인지능력과 학습능력을 향상시키는 데 도움을 주는 상담자이다.</t>
  </si>
  <si>
    <t>아동의 수준과 특성에 맞는 프로그램 개발 및 적용, 다양한 현장 경험을 통한 부모교육 진행, 인지학습상담사 교육지도 및 자문</t>
  </si>
  <si>
    <t>인지학습에 어려움을 겪는 개인 또는 집단에 대한 인지능력 및 학습 문제 평가, 학습능력 향상을 위한 심리적 지원</t>
  </si>
  <si>
    <t>NEST정서심리연구소</t>
  </si>
  <si>
    <t>053-249-9889</t>
  </si>
  <si>
    <t>(42007) 대구광역시 수성구 신천동로 412 (수성동4가) 진양빌딩 4층</t>
  </si>
  <si>
    <t>2014-1102</t>
  </si>
  <si>
    <t>진로상담가</t>
  </si>
  <si>
    <t>2014-3057</t>
  </si>
  <si>
    <t>상담을 통해 아동에게 일어나는 신체적, 정신적 발달을 이해하고 보다 더 건강한 아동기 형성을 위해 지도하는 자격사이다.</t>
  </si>
  <si>
    <t>아동은 최적한 상태에서 굶주리지 않고 불편함 없이 생활하고 성장할 의무가 있다. 그러므로 아동들이 쾌적한 환경에서 자랄 수 있도록 아동의 주변상황에 대하여 발달상황을 상담한다.</t>
  </si>
  <si>
    <t>2014-5532</t>
  </si>
  <si>
    <t>청소년의 진로계획과 진로상담을 할 수 있는 프로그램을 작성/평가/지도 할 수 있는 능력검정</t>
  </si>
  <si>
    <t>청소년의 진로계획과 진로상담을 할 수 있는 프로그램을 작성/평가/지도 할 수 있는 지도사 양성</t>
  </si>
  <si>
    <t>청소년의 진로계획과 진로상담을 할 수 있는 능력을 검정</t>
  </si>
  <si>
    <t>2015-000194</t>
  </si>
  <si>
    <t>다양한 언어 매개체를 사용하여 정신질환 및 행동장애의 증상을 완화 및 경감하고 내면세계에 존재하는 심리적인 갈등 및 불안의 근간이 되는 사회, 심리적 위험요소를 스스로 인지, 제거하게 유도하여 궁극적으로 각인의 건강한 정신적 삶을 영위할 수 있도록 직, 간접적으로 돕는 행위를 목적으로 한다.</t>
  </si>
  <si>
    <t>전문가 수준의 미술심리상담능력을 가지고 있으며 미술심리상담교육자, 임상감독으로써 갖추어야 할 능력을 갖춘 최고급 수준</t>
  </si>
  <si>
    <t>미술심리상담 현장과 진행에 대한 이론과 실제를 전문적으로 연구하고 이를 감독 및 관리할 수 있는 수준</t>
  </si>
  <si>
    <t>개인 및 집단상담을 할 수 있는 정도, 상담이론을 습득하고 프로그램을 만들 수 있는 수준</t>
  </si>
  <si>
    <t>한국미술치료교육학회</t>
  </si>
  <si>
    <t>http://www.katea.co.kr</t>
  </si>
  <si>
    <t>02-3277-3564</t>
  </si>
  <si>
    <t>(03705) 서울특별시 서대문구 홍제천로2길 54-4 ( 연희동 ) 302호</t>
  </si>
  <si>
    <t>2014-1513</t>
  </si>
  <si>
    <t>원예복지상담사</t>
  </si>
  <si>
    <t>농촌진흥청</t>
  </si>
  <si>
    <t>교육, 상담 및 복지현장에서 식물을 이용한 원예활동을 포함하는 상담프로그램을 통하여 사회적·정서적·신체적 장애를 겪고 있는 대상자의 정신적, 육체적 재활과 회복을 추구하는 활동 및 복지상담서비스를 제공하는 전문인력</t>
  </si>
  <si>
    <t>식물을 이용하여 사회적·정서적·신체적 장애를 겪고 있는 사람의 육체적, 정신적 재활을 추구하는 복지상담서비스 연구 및 관련업무 종사자 강의 및 전문적인 상담서비스 전문가</t>
  </si>
  <si>
    <t>교육/복지/임상현장에서 식물을 이용하여 사회적·정서적·신체적 장애를 겪고 있는 사람의 육체적, 정신적 재활을 추구하는 복지상담서비스를 체계적으로 제공할 수 있는 준 전문가 역할</t>
  </si>
  <si>
    <t>교육/복지현장에 종사하면서 식물을 이용하여 사회적·정서적·신체적 장애를 겪고 있는 사람의 육체적, 정신적 재활을 추구하는 활동 및 복지상담프로그램을 활용할 수 있는 수준의 직무수행할 수 있는 전문가</t>
  </si>
  <si>
    <t>한국원예복지협회</t>
  </si>
  <si>
    <t>http://http://cafe.daum.net/dapureun</t>
  </si>
  <si>
    <t>070-7746-6253</t>
  </si>
  <si>
    <t>(47302) 부산 부산진구 전포동 205-63번지 2층</t>
  </si>
  <si>
    <t>2014-4909</t>
  </si>
  <si>
    <t>심리상담사 교육프로그램의 운용이 가능하며 각 문제영역에 대한 상담이 가능하여야 한다.</t>
  </si>
  <si>
    <t>경기대학교</t>
  </si>
  <si>
    <t>http://www.kyonggi.ac.kr</t>
  </si>
  <si>
    <t>02-390-5261</t>
  </si>
  <si>
    <t>(16227) 경기 수원시 영통구 이의동 경기대학교 산 94-6</t>
  </si>
  <si>
    <t>2014-3498</t>
  </si>
  <si>
    <t>아동 및 청소년의 인지학습발달 및 부적응에 따른 전문적 인지학습상담. 부모교육 및 프로그램 개발 및 연구, 검사도구의 평가 및 활용</t>
  </si>
  <si>
    <t>인지학습상담, 부모교육,  프로그램개발연구</t>
  </si>
  <si>
    <t>인지학습상담, 부모교육</t>
  </si>
  <si>
    <t>2014-0111</t>
  </si>
  <si>
    <t>가족과 관련된 문제와 가족구성원과의 관계적 문제를 해소할수 있도록 전문적인 상담을 할 수 있도록 지도하는 역할 수행</t>
  </si>
  <si>
    <t>2014-3537</t>
  </si>
  <si>
    <t>바이오코드상담사</t>
  </si>
  <si>
    <t>청소년 상담, 가정 상담, 집단 상담 등 성격 차이로 인한 오해와 갈등을 풀고, 타인을 이해하기 위한 교육과 훈련 등을 합니다. 학술적으로도 한 개인의 의사결정 과정과 역사적 사실에 대한 연구 등에 이용이 가능합니다.</t>
  </si>
  <si>
    <t>내담자와 상담이 가능한 수준의 기본 교육을 이수하여 상담소 등에서 바이오코드 도구를 이용하여 실제 상담 업무에 종사하게 됩니다. 단독으로 쓰이지 않으며 다른 도구와 병행 이용할 것을 권장합니다.</t>
  </si>
  <si>
    <t>상담을 할 때 바이오코드 도구를 적절히 이용할 수 있도록 이론과 소프트웨어를 제공하며, 다른 상담 도구와 병행 분석하여 내담자의 심리분석이 가능한 수준이 되어야 함. 바잉이오코드 3급 상담사 수료자들에 대한 스터디를 진행할 수 있음.</t>
  </si>
  <si>
    <t>바이오코드 3급 상담사 교육을 진행하며, 상담소에서 내담자를 대상으로 직접 상담을 실시하며, 3급상담사와 2급상담사에 대한 스터디를 진행하고, 이들에 대한 수퍼비전을 실시함.</t>
  </si>
  <si>
    <t>(재)한국지식문화재단</t>
  </si>
  <si>
    <t>http://www.kkcf.kr</t>
  </si>
  <si>
    <t>031-8005-7853</t>
  </si>
  <si>
    <t>(00000) 서울특별시 성동구 성수동2가 광나루로6길 24 성수동 2가, 2층</t>
  </si>
  <si>
    <t>2014-1236</t>
  </si>
  <si>
    <t>평생진로상담사</t>
  </si>
  <si>
    <t>평생직업을 찾아 선택할 수 있도록 상담을 통해 평생진로를 찾을 수 있도록 도와주는 자격사이다.</t>
  </si>
  <si>
    <t>일생일대에 있어서 첫발을 잘 내딛어야 평탄한 길을 갈수 있으므로 다양한 검사를 통하여 적성을 파악하여 평생의 진로를 상담하여 안정된 생활을 누리도록 한다.</t>
  </si>
  <si>
    <t>2015-000558</t>
  </si>
  <si>
    <t>사회적, 신체적, 정서적으로 심리적 불안장애를 겪으며 정신건강이나 정서장애와 관련된 문제로 일상생활에 적응하지 못하고 행동장애를 일으켜 도움을 필요로 하는 노인(가족 포함)들에게 종합적으로 진단하고 심리학적 방법을 활용하여 더 나은 생활을 할 수 있도록 한다.</t>
  </si>
  <si>
    <t>놀이심리의 개념과 현장에서 활용 가능한 다양한 워크샵 경험을 통하여 내담자의 접수면접 및 사례 개념화, 목표설정이 가능한 수준</t>
  </si>
  <si>
    <t>심리평가를 통하여 내담자의 문제를 심도 있게 파악하고 구체적 목표설정이 가능하며, 심화된 놀이치료 이론을 토대로 내담자에게 적합한 프로그램 구성 및 상담이 가능한 수준</t>
  </si>
  <si>
    <t>교육현장에서 심리상담 원리와 놀이도구 활용법을 최대한 이용하여 대상자의 놀이심리상담 프로그램 설계 및 상담결과 평가 업무를 수행</t>
  </si>
  <si>
    <t>(재)국제평생교육개발원</t>
  </si>
  <si>
    <t>032-422-4561</t>
  </si>
  <si>
    <t>(22318) 인천광역시 중구 개항로 65(경동, 림웨딩컨설팅,경동고시텔) 경동빌딩 3층</t>
  </si>
  <si>
    <t>2014-4307</t>
  </si>
  <si>
    <t>심리학을 바탕으로 응용심리학의 한 부분인 상담심리학을 연구하고 교육하여 아동에서 노년에 이르기까지 문제를 예방할 뿐만 아니라 최소화 시켜 현실적응과 사회적 관심을 가지도록 도와 줄 수있어야 한다.부모교육, 청소년의 비행, 중년의 위기로 생기는 개인적 가정적 문제, 고령사회에서 나타나는 노년의 다양한 문제를 해결하고 적응하도록 도와야 한다.</t>
  </si>
  <si>
    <t>심리학적 이론을 바탕으로 다양한 분야와 대상을 중심으로 상담을 실제적으로 할수 있다.1. 개인 상담, 집단상담, 가족상담을 할 수있다.2. 분야는 우울, 분노, 성, 진로, 인간관계, 자살등을 상담 할 수있다.3. 대상은 아동, 학동기의 적응, 청소년의 정체감과 비행, 중년의 가정의 위기로 인한 이혼, 재혼, 사별에 대한 상담4. 노년의 문제</t>
  </si>
  <si>
    <t>발달심리학, 성격심리학, 이상심리학, 상담 이론과 실제를 공부하고 이를 바탕으로 상담 기법을 적용할 수있다.</t>
  </si>
  <si>
    <t>2014-2956</t>
  </si>
  <si>
    <t>미술상담기법을 통하여 자기이해와 자기수용능력을 촉진시키며 상담과 심리이론을 바탕으로 다양한 상담기법을 적용하고 미술활동을 통한 사회적응, 인지기능, 표현능력 등을 진단평가 하여 생각과 감정 행동의 변화를 위한 업무</t>
  </si>
  <si>
    <t>미술심리의 개념 및 그림에 의한 심리진단을 이해하고 상담 분야에서 활용할 수 있다. 내담자의 심리를 그림그리기, 조형만들기등을 통해 파악하고, 갈등을 해소해 가는 상담심리기법입니다</t>
  </si>
  <si>
    <t>2014-1635</t>
  </si>
  <si>
    <t>매년 증가하는 이혼율 가족의 해체가 점차 가속화되면서 이에대한 대비책도 점차 증가하고 있습니다. 일례로 가족의 문제를 파악하고 상담을 통한 행복한 가정을 설계하며 내담자에게 도움을 줄 수 있습니다. 그하나의 예가 가족심리상담사 입니다.</t>
  </si>
  <si>
    <t>가족심리상담의 최고 전문가(지도인력)이며 전문적 능력과 상담자 교육 및 훈련을 통한 역할수행한다.</t>
  </si>
  <si>
    <t>가족심리상담의 전문가(기간인력)이며 정서와 관련된 다양한 상담/교육 현장에서 직무와 역할을 수행한다.</t>
  </si>
  <si>
    <t>가족심리상담의 기본과정과 이론적 배경을 바탕으로 아동가족심리상담사(수련감독, 전문가)의 지도하에 역할수행한다.</t>
  </si>
  <si>
    <t>2014-1633</t>
  </si>
  <si>
    <t>상담 교육을 통하여 교육하여 내담자의 심리상태를 분석하고 상담할수 있도록 전화, 면접상담, 개인및 집단, 공공기관, 목회, 신앙, 진로, 위기상담 등 다양한 상담가능</t>
  </si>
  <si>
    <t>국제비전교회(국제비전신학교,열린상담소)</t>
  </si>
  <si>
    <t>http://http://www.opcti.co.kr</t>
  </si>
  <si>
    <t>032-612-3661</t>
  </si>
  <si>
    <t>(00000) 경기 부천시 소사구 송내동 송내대로 30번길 34</t>
  </si>
  <si>
    <t>2014-3006</t>
  </si>
  <si>
    <t>내담자의 심리진단과 평가를 통해 미술적 치유방안에 대한 심리상담 실무능력을 갖추어, 내담자의 정신과 신체건강을 향상시키는 최적의 미술심리상담 교육프로그램을 연구개발하여 미술심리상담 수업지도를 숙련되게 수행할 수 있는 실무능력을 검정</t>
  </si>
  <si>
    <t>전문가 수준의 미술치유프로그램 운용능력과 미술심리상담 지도능력을 갖추어, 성인을 대상으로 하는 평생교육훈련시설 등에서 미술심리상담 교육과정의 교수를 용이하게 하고 교수효과를 높이기 위하여 필요로 하는 미술심리상담 교육프로그램을 기획하고 개발하여 강의에 직접 적용하는 지도실무 업무 및 해당분야의 교육기획 및 콘텐츠개발 업무</t>
  </si>
  <si>
    <t>준전문가 수준의 미술치유프로그램 운용능력과 미술심리상담 지도능력을 갖추어, 아동청소년을 대상으로 하는 교육시설 등에서 미술심리상담 교육과정의 교수를 용이하게 하고 교수효과를 높이기 위하여 필요로 하는 미술심리상담 교육프로그램을 기획하고 개발하여 강의에 직접 적용하는 지도실무 업무 및 해당분야의 교육기획 및 심리상담 업무</t>
  </si>
  <si>
    <t>상급 수준의 미술치유프로그램 활용능력과 미술심리상담 지도능력을 갖추어, 한정된 범위 내에서 미술심리상담 교육과정의 교수를 용이하게 하고 교수효과를 높이기 위하여 필요로 하는 미술심리상담 교육프로그램을 응용하여 수업현장에 직접 적용하는 지도실무 업무 및 해당분야의 학습관리 및 미술심리상담 업무</t>
  </si>
  <si>
    <t>한국체험학습교육협회</t>
  </si>
  <si>
    <t>http://www.newditor.or.kr</t>
  </si>
  <si>
    <t>02-353-8887</t>
  </si>
  <si>
    <t>(03682) 서울특별시 서대문구 응암로 94 ( 북가좌동 ) 94 2F</t>
  </si>
  <si>
    <t>2014-1272</t>
  </si>
  <si>
    <t>다양한 개인의 진로문제에 관한 검사, 진단, 문제분류, 문제구체화, 문제해결 등의 단계를 거쳐 진로상담 대상별로 생애진로의 측면에서 적응할 수 있는 상담을 하는 자격이다.</t>
  </si>
  <si>
    <t>2014-0084</t>
  </si>
  <si>
    <t>부모상담지도사</t>
  </si>
  <si>
    <t>부모가 자녀에게 취해야 할 양육태도, 청소년 자녀 애해, 인성교육 등 통해 건강한 자녀양육을 돕는 상담 및 교육지도를 직무한다.</t>
  </si>
  <si>
    <t>부모상담 전문가 수준의 상담을 하며 각 급수자의 상담사례 지도, 교육, 임상수련을 하고 프로그램 개발하고 센터를 운영을 하고 지도하는 최고수준의 직무.</t>
  </si>
  <si>
    <t>부모상담 전문가 수준의 상담 및 지도 능력을 습득한 자로서 상담 및 지도사로 2급과 3급에 관련하여 부모 상담 및 지도를 할 수 있는 전문지식을  가지고 있는 고급수준의 직무.</t>
  </si>
  <si>
    <t>부모상담 및 지도에 관련하여 능력 가능자로서 부모 상담실시와 건강한 자녀를 양육한다는 차원에서 상담하고, 상담관련 기관의 행정 및 사무 능력이 가능한 중급수준의 직무.</t>
  </si>
  <si>
    <t>2014-1110</t>
  </si>
  <si>
    <t>① 학교폭력문제로 인해 어려움을 겪는 학생과 가족들에게 심리상담을 통한 삶의 질을 향상시키도록 노력 및 지도 ② 학교폭력으로 심리적 어려움을 겪는 사람들에 대한 심리상담을 통한 심리적 안정 추구 ③ 학교폭력의 피해자 및 가해자들에 대한 심리치료의 효과에 관한 연구④ 상담실 책임운영 ⑤ 학교폭력상담사 2급의 수련중인자의 교육지도와 자문</t>
  </si>
  <si>
    <t>① 학교폭력문제로 인해 어려움을 겪는 학생과 가족들에게 심리상담을 통한 삶의 질을 향상시키도록 노력 및 지도 ② 학교폭력으로 심리적 어려움을 겪는 사람들에 대한 심리상담을 통한 심리적 안정 추구 ③ 학교폭력의 피해자 및 가해자들에 대한 심리치료의 효과에 관한 연구④ 학교폭력상담사 1급 이하 수련중인자의 교육지도와 자문</t>
  </si>
  <si>
    <t>① 학교폭력문제로 인해 어려움을 겪는 학생과 가족들에게 심리상담을 통한 삶의 질을 향상시키도록 노력 및 지도 ② 학교폭력으로 심리적 어려움을 겪는 사람들에 대한 심리상담을 통한 심리적 안정 추구 ③ 학교폭력의 피해자 및 가해자들에 대한 심리치료의 효과에 관한 연구④ 상담 행정 업무</t>
  </si>
  <si>
    <t>한국기독교가족상담협회</t>
  </si>
  <si>
    <t>http://www.familycounsel.or.kr/</t>
  </si>
  <si>
    <t>02-3479-0513</t>
  </si>
  <si>
    <t>(00000) 서울 동작구 노량진동 장승배기로 16길 12</t>
  </si>
  <si>
    <t>2014-2110</t>
  </si>
  <si>
    <t>상담서비스전문가</t>
  </si>
  <si>
    <t>내담자의 심리에 대한 기초지식을 바탕으로 내담자의 심리적 안정과 만족을 위한 상담을 하고 병원 상담시스템의 개발 및 적용하여 상담교육을 한다.</t>
  </si>
  <si>
    <t>병원상담시스템의 개발 및 적용상담교육</t>
  </si>
  <si>
    <t>내담자 심리를 안정시키는 환경구축내담자 심리의 안정 및 만족을 위한 상담</t>
  </si>
  <si>
    <t>내담자의 심리에 대한 기초지식을 바탕으로 내담자의 심리적 안정과 만족을 위한 상담</t>
  </si>
  <si>
    <t>(주)글로메디스</t>
  </si>
  <si>
    <t>http://www.mydentee.co.kr</t>
  </si>
  <si>
    <t>02-546-2707</t>
  </si>
  <si>
    <t>(06103) 서울 강남구 논현동 268-14호 충연빌딩 2층</t>
  </si>
  <si>
    <t>2014-0812</t>
  </si>
  <si>
    <t>진로취업상담사</t>
  </si>
  <si>
    <t>진로 취업컨설팅 및 취업강의를 수행하는데 필수적인 개념 및 방법론을 숙달하고, 직접 취업컨설팅과 취업강의를 진행할 수 있는 우수한 스킬과 자격사항을 확보한 고급 수준</t>
  </si>
  <si>
    <t>진로취업컨설팅 및 취업강의를 수행하는데 필수적인 개념 및 방법론을 숙달하고, 직접 취업컨설팅과 취업강의를 진행할 수 있는 우수한 스킬과 자격사항을 확보한 고급 수준</t>
  </si>
  <si>
    <t>취업컨설팅 및 취업강의를 수행하는데 필수적인 개념 및 방법론을 숙달하고, 직접 취업컨설팅과 취업강의를 진행할 수 있는 우수한 스킬과 자격사항을 확보한 고급 수준</t>
  </si>
  <si>
    <t>2014-0901</t>
  </si>
  <si>
    <t>학교전문상담사</t>
  </si>
  <si>
    <t>유, 초, 중, 고, 대학생 및 학부모내담자를 대상으로 심리적 갈등과 문제행동에 대한 이론적 연구와 최적화된 상담 프로그램을 설계, 조직, 운영하고 각종 프로그램을 개발 적용하는 전문적 상담 활동을 수행</t>
  </si>
  <si>
    <t>유, 초, 중, 고, 대학생 및 학부모내담자를 대상으로 심리적 갈등과 문제행동에 대하여 전문 학교 상담과 기법을 활용하여 관련 직무를 수행</t>
  </si>
  <si>
    <t>서로사랑상담센터</t>
  </si>
  <si>
    <t>http://www.ynifc.or.kr</t>
  </si>
  <si>
    <t>02-995-5948</t>
  </si>
  <si>
    <t>(01474) 서울 도봉구 창3동 568-3 4층</t>
  </si>
  <si>
    <t>2014-2906</t>
  </si>
  <si>
    <t>인성심리상담사</t>
  </si>
  <si>
    <t>인성상담분석심리학, 인성상담이론, 인성상담 적용 기술 분야에 대한 기본개념과 이론을 이해하고 이와 같은 인성심리상담의 이론적 배경을 기반으로  본 지식을 활용할 수 있는 자</t>
  </si>
  <si>
    <t>인성상담이론, 인성상담 적용 기술 분야에 대한 기본개념과 이론을 이해하고 이와 같은 인성심리상담의 이론적 배경을 기반으로  본 지식을 활용할 수 있는 중급 수준</t>
  </si>
  <si>
    <t>인성상담이론, 분야에 대한 기본개념과 이론을 이해하고 이와 같은 인성심리상담의 이론적 배경을 기반으로  본 지식을 활용할 수 있는 초급 수준</t>
  </si>
  <si>
    <t>인성상담분석심리학,  인성상담 적용 기술 분야에 대한 기본개념과 이론을 이해하고 이와 같은 인성심리상담의 이론적 배경을 기반으로  본 지식을 활용할 수 있는 최상급 수준</t>
  </si>
  <si>
    <t>2014-0736</t>
  </si>
  <si>
    <t>2014-2094</t>
  </si>
  <si>
    <t>아동 및 청소년의 발달단계에 따른 특성 이해, 심리분석, 문제행동 진단을 할 수 있고 아동이 직면한 문제를 해결하도록 교육/지도/조언하는 업무를 수행한다.</t>
  </si>
  <si>
    <t>아동 및 청소년의 발달단계에 따른 특성 이해, 심리분석, 문제행동 진단을 할 수 있고 아동이 직면한 문제를 해결하도록 교육/지도/조언하는 업무를 수행. 아동 또는 청소년의 심리적 성숙과 사회적 적응능력 향상을 위한 조력자로서 상담 업무를 원활하게 수행할 수 있는 직무 능력과 심리상담 등 고급전문가로서 직무수행.</t>
  </si>
  <si>
    <t>아동 및 청소년의 발달단계에 따른 특성 이해, 심리분석, 문제행동 진단할 수 있고 심리 상담에 대한 슈퍼비전을 해줄 수 있으며, 상담사에 대한 임상 상담, 심리 상담 등 초급전문가로서 보조 상담사의 역할을 수행.</t>
  </si>
  <si>
    <t>한국심리상담복지학회</t>
  </si>
  <si>
    <t>http://www.kpcwa.or.kr</t>
  </si>
  <si>
    <t>053-241-2475</t>
  </si>
  <si>
    <t>(42658) 대구광역시 달서구 장기로 204 337-3번지</t>
  </si>
  <si>
    <t>2014-2124</t>
  </si>
  <si>
    <t>색의요소및그리기를통해 어르신들의 스트레스및치매예방을 목적으로 심리적안정을 도와주는 최상의수준</t>
  </si>
  <si>
    <t>주식회사한국자격중앙협회</t>
  </si>
  <si>
    <t>http://www.kqca.co.kr</t>
  </si>
  <si>
    <t>02-455-1752</t>
  </si>
  <si>
    <t>(04915) 서울 광진구 중곡동 162-1번지 성학빌딩 4층</t>
  </si>
  <si>
    <t>2014-2908</t>
  </si>
  <si>
    <t>여가심리상담사</t>
  </si>
  <si>
    <t>여가심리상담에 대한 이해와 올바른 여가활동과 심리상태를 이해하며 상담을 요구로 하는 자에게 여가적인 측면으로 사회생활을 건강한 마음의 상태로 관리 할 수 있도록 상담 활동 할 수 있게 하며 새로운 생활환경 질서와 여가로 심리적 상담을 할 수 있도록 하는 민간자격이다</t>
  </si>
  <si>
    <t>여가심리상담이론, 분야에 대한 기본개념과 이론을 이해하고 이와 같은 여가심리상담의 이론적 배경을 기반으로  본 지식을 활용할 수 있는 초급 수준</t>
  </si>
  <si>
    <t>여가심리상담이론, 여가심리상담 적용 기술 분야에 대한 기본개념과 이론을 이해하고 이와 같은 여가심리상담의 이론적 배경을 기반으로  본 지식을 활용할 수 있는 중급 수준</t>
  </si>
  <si>
    <t>여가심리상담 분석심리학, 여가심리상담 적용 기술 분야에 대한 기본개념과 이론을 이해하고 이와 같은 여가심리상담의 이론적 배경을 기반으로  본 지식을 활용할 수 있는 최상급 수준</t>
  </si>
  <si>
    <t>2014-4310</t>
  </si>
  <si>
    <t>미술심리상담사란 아동,청소년,성인 등 심리적, 정서적, 사회적으로 장애를 겪고 있는 사람을 대상으로 그림이나 색채,조소,디자인 등 다양한 미술활동의 시각적 이미지를 통해 개인의 갈등을 조절하고 자기표현과 자아성장을 촉진시키며 자기상실, 왜곡, 방어, 억제 등의 상황에서 보다 명확한 자기 안정을 찾아 건강한 사회 구성원이 될 수 있도록 원조하는 상담전문가</t>
  </si>
  <si>
    <t>미술심리상담의 의미를 이해하고 기본적 기법을 배움으로서 자신의 내면을 이해하고 인간관계 개선 및 긍정적 변화와 성장으로의 행동변화를 시작한다. 나아가 상담이론과 미술심리상담의 이론적 배경을 이해하고 새로운 미술심리상담 기법을 연구하여 상담현장에 적용함으로서 미술심리상담 전문가로서의 기본적 소양을 기른다.</t>
  </si>
  <si>
    <t>경성대학교</t>
  </si>
  <si>
    <t>http://ks.ac.kr/kscec</t>
  </si>
  <si>
    <t>051-663-5315</t>
  </si>
  <si>
    <t>(48434) 부산광역시 남구 수영로 309 ( 대연동 ) 경성대학교</t>
  </si>
  <si>
    <t>2014-3052</t>
  </si>
  <si>
    <t>모래놀이상담사</t>
  </si>
  <si>
    <t>모래놀이상담의 역사적, 이론적 배경을 이해하고 놀이의 환경과 상담과정 등을 학습하여 모래놀이 활동 지도 및 상담을 수행한다.</t>
  </si>
  <si>
    <t>모래놀이 및 상담의 이론적 근거를 통해 모래놀이 활동 지도 및 상담을 직무로 한다.</t>
  </si>
  <si>
    <t>삼육보건대학교</t>
  </si>
  <si>
    <t>http://www.shu.ac.kr</t>
  </si>
  <si>
    <t>070-4652-1924</t>
  </si>
  <si>
    <t>(02500) 서울특별시 동대문구 망우로 82 ( 휘경동 ) 삼육보건대학교</t>
  </si>
  <si>
    <t>2014-0824</t>
  </si>
  <si>
    <t>학교폭력 예방을 전문단체나 전문가에게 교육과 상담을 위탁하여 전문성을 확보하여 교육을 실시</t>
  </si>
  <si>
    <t>학교폭력예방 빛 대책에 관한 법률 지식을 숙지하고 전문가 수준의 상담활용능력기법과 학교폭력전문상담가로써 갖추어야 할 기본자질을 고루 갖춘 최고급수준</t>
  </si>
  <si>
    <t>2014-1606</t>
  </si>
  <si>
    <t>정서중심부부상담사</t>
  </si>
  <si>
    <t>전문가 : 부부가 경험하는 다양한 갈등 및 스트레스를 해소할 수 있는 자기이해 및 타인이해, 대화법, 협상에 필요한 대화기술 등을 통하여, 상담이 가능한 전문가 수준 1급 : 부부상담을 통하여 정서와 관련된 다양한 상담 및 교육 책임자로서 갖추어야 할 능력을 갖춘 고급 수준2급 : 정서중심부부상담을 현장에 적용하고 슈퍼비전을 받으며 상담이 가능한수준</t>
  </si>
  <si>
    <t>전문가 : 부부가 경험하는 다양한 갈등 및 스트레스를 해소할 수 있는 자기이해 및 타인이해, 대화법, 협상에 필요한 대화기술 등을 통하여, 상담이 가능한 전문가 수준</t>
  </si>
  <si>
    <t>1급 : 정서중심부부상담을 통하여 정서와 관련된 다양한 상담 및 교육 책임자로서 갖추어야 할 능력을 갖춘 고급 수준</t>
  </si>
  <si>
    <t>2급 : 정서중심부부상담을 현장에 적용하고 슈퍼비전을 받으며 상담이 가능한 수준</t>
  </si>
  <si>
    <t>2014-5422</t>
  </si>
  <si>
    <t>아동부터 청소년, 성인, 노인들까지 여러 계층을 위한 심리상담을 진행하게 되며 이들의 지능, 성격, 적성, 흥미, 사회성 등의 여러 가지 원인을 파악하고 심리적인 특성을 부합하여 문제점을 찾고 대상자들에게 맞는 심리상담 진행</t>
  </si>
  <si>
    <t>심리상담 및 지도할 수 있는 정도, 심리이론 응용, 집단의 상담이론을 습득하고 사례관리, 심리검사를 한가지를 정확히 파악, 개인을 상담 관리</t>
  </si>
  <si>
    <t>2014-2822</t>
  </si>
  <si>
    <t>아동에 대한 정서, 행동, 학습문제에 대해 아동의 정신건강과 관련된 문제행동을 발달단계별로 진단평가하여 책임감있고 건강한 아동으로 성장할 수 있도록 돕는 업무</t>
  </si>
  <si>
    <t>아동에 대한 정서, 행동, 학습문제에 대해 아동의 정신 건강과 관련된 문제 행동을 발달 단계별로 진단평가하여 책임감 있고 건강한 아동으로 성장할 수 있도록 돕는 전문 상담사 직무</t>
  </si>
  <si>
    <t>아동에 대한 정서, 행동, 학습문제에 대해 아동의 정신 건강과 관련된 문제 행동을 발달 단계별로 진단평가하여 책임감 있고 건강한 아동으로 성장할 수 있도록 돕는 준상담사 직무</t>
  </si>
  <si>
    <t>아동에 대한 정서, 행동, 학습문제에 대해 아동의 정신 건강과 관련된 문제 행동을 발달 단계별로 진단평가하여 책임감 있고 건강한 아동으로 성장할 수 있도록 돕는 상담사 직무</t>
  </si>
  <si>
    <t>한국심리연구소</t>
  </si>
  <si>
    <t>http://toprun.kr</t>
  </si>
  <si>
    <t>02-790-1237</t>
  </si>
  <si>
    <t>(00000) 서울특별시 용산구 한강로3가 한강대로 54-1 3층</t>
  </si>
  <si>
    <t>2014-4311</t>
  </si>
  <si>
    <t>정신건강심리상담전문가</t>
  </si>
  <si>
    <t>현대사회의 다양한 정신건강문제를 연구하고 정신건강증진을 위한 심리상담활동을 하여 아동과 청소년 그리고 성인의 정신건강 문제를 다룬다.또한 정신건강심리상담에 관련된 전문적인 지식을 갖추고, 각종 정신건강문제와 심리상담증진에 관련 연구하고 상담하는 일을 담당한다.</t>
  </si>
  <si>
    <t>정신건강심리상담에 관련된 전문적인 지식을 갖추고, 각종 정신건강문제와 증진에 관련 연구 아동,청소년 및 성인의 정신건강심리상담자 사례를 지도하는 일정신건강증진에 관련된 정보를 제공하고 교육하는 일</t>
  </si>
  <si>
    <t>정신건강심리상담에 관련된 전문적인 지식을 갖추고, 각종 정신건강심리상담과 재활을 위한 구체적인 프로그램 개발 및 보급정신건강심리상담을  위한 정보제공 및 교육과 예방사업상담지원사업 유관기관과 협력하여 정신건강심리상담에 관련된 상담업무</t>
  </si>
  <si>
    <t>정신건강심리상담에 관련된 전문적인 지식을 갖추고, 각종 정신건강심리상담 활동정신건강심리상담을 위한 정보제공 및 교육과 예방활동정신건강심리상담을 위한 심리평가 활동</t>
  </si>
  <si>
    <t>한국정신건강심리상담협회</t>
  </si>
  <si>
    <t>http://www.kacm.or.kr</t>
  </si>
  <si>
    <t>02-3394-9266</t>
  </si>
  <si>
    <t>(04019) 서울특별시 마포구 희우정로5길 10 ( 합정동, 이레주택 ) 2층</t>
  </si>
  <si>
    <t>2014-3049</t>
  </si>
  <si>
    <t>다양한 색을 활용해 인간생활과의 밀접성을 연구 검토하고 적합한 색상을 통하여 심리 안정을 도모하는 자격사이다.</t>
  </si>
  <si>
    <t>도화지와 색연필등을 이용하여 좋아하는 색으로 공간을 채우게 하거나 그림을 그려보도록 하여 내담자의 내재된 심리를 파악하여 어울함이 없도록 색채를 이용하여 상담한다.</t>
  </si>
  <si>
    <t>2014-0708</t>
  </si>
  <si>
    <t>학교폭력상담기관,심리상담관련기관에서 상담 및 평가를 실시 할 수 있는 주준</t>
  </si>
  <si>
    <t>학교폭력상담 관련기관 이용자들에게 심리평가를 할 수 있는 수준.학교폭력상딤기관에서 심리상담 관련 대상자들에게 직업교육, 직업평가, 직업상담을 실시할 수 있는 수준</t>
  </si>
  <si>
    <t>학교폭력상담사, 심리상담관련기관에서 직업평가상담 및 평가실시</t>
  </si>
  <si>
    <t>2014-0083</t>
  </si>
  <si>
    <t>가족(저소득층, 한무모가족, 미혼모) 구성원 간의 발생하는 다양한 정신적 정서적 갈등 문제에 대해서 돌봄과 복지 차원에서의 상담과 지도 직무를 한다.</t>
  </si>
  <si>
    <t>가족복지 상담 전문가 수준의 상담을 하며 각 급수자의 상담사례 지도, 교육, 임상수련을 하고 프로그램 개발하고 센터를 운영을 하고 지도하는 최고수준의 직무.</t>
  </si>
  <si>
    <t>가족복지 상담 전문가 수준의 상담 및 지도 능력을 습득한 자로서 상담사 및 지도사로 2급과 3급에 관련하여 가족복지 상담을 할 수 있는 전문지식을  가지고 있는 고급수준의 직무.</t>
  </si>
  <si>
    <t>가족복지 상담 및 지도에 관련하여 능력 가능자로서 가족관련 상담실시와 가정회복 차원에서 상담하고, 상담관련 기관의 행정 및 사무 능력이 가능한 중급수준의 직무.</t>
  </si>
  <si>
    <t>2014-2034</t>
  </si>
  <si>
    <t>실버코칭상담사</t>
  </si>
  <si>
    <t>① 노인들의 심리적 성숙과 행복한 노년의 삶을 위한 조력 및 지도 ② 심리적 어려움을 겪는 노인들에 대한 심리평가 및 상담 ③ 노인 부부 및 가족 상담 및 심리치료에 관한 연구④ 상담실 책임운영 ⑤ 실버코칭상담사 2급의 수련중인자의 교육지도와 자문</t>
  </si>
  <si>
    <t>① 노인들의 심리적 성숙과 행복한 노년의 삶을 위한 조력 및 지도 ② 심리적 어려움을 겪는 노인들에 대한 심리평가 및 상담 ③ 노인 부부 및 가족 상담 및 심리치료에 관한 연구④ 실버코칭상담사 1급 이하 수련중인자의 교육지도와 자문 ⑤ 실버코칭상담사 1급 이하 수련중인자의 수련내용 평가 인준 및 자격추천</t>
  </si>
  <si>
    <t>① 노인들의 심리적 성숙과 행복한 노년의 삶을 위한 조력 및 지도 ② 심리적 어려움을 겪는 노인들에 대한 심리평가 및 상담 ③ 노인 부부 및 가족 상담 및 심리치료에 관한 연구④ 상담실 책임운영 ⑤ 실버코칭상담사 2급의 수련중인자의 교육지도와 자문 ⑥ 실버코칭상담사 2급의 수련중인자의 수련내용 평가 인준 및 자격추천</t>
  </si>
  <si>
    <t>① 노인들의 심리적 성숙과 행복한 노년의 삶을 위한 조력 및 지도 ② 심리적 어려움을 겪는 노인들에 대한 심리평가 및 상담 ③ 노인 부부 및 가족 상담 및 심리치료에 관한 연구④ 상담 행정 업무</t>
  </si>
  <si>
    <t>2014-2642</t>
  </si>
  <si>
    <t>아동 및 청소년의 문제는 그들의 눈높이에 맞는 진로지도가 우선이다. 이를 위하여 청소년을 대상으로 심리 및 복지 상담을 통한 향후 진로 컨설팅을 전문으로 한다.</t>
  </si>
  <si>
    <t>아동 및 청소년의 문제는 그들의 눈높이에 맞는 진로 지도가 우선이다. 이를 위하여 청소년을 대상으로 상담이론을 통한 향후 진로 컨설팅을 전문으로 한다.</t>
  </si>
  <si>
    <t>(사)한국전문자격협회</t>
  </si>
  <si>
    <t>http://www.kla.or.kr</t>
  </si>
  <si>
    <t>02-394-7667</t>
  </si>
  <si>
    <t>(08511) 서울 금천구 가산동 60-24 월드메르디앙 305호</t>
  </si>
  <si>
    <t>2014-2954</t>
  </si>
  <si>
    <t>ㅇ 노인의 정신적 장애와 심리적 장애를 케어하는 노인심리상담 지도  - 고령화와 노화로 정신적, 신체적으로 심리적 불안장애 등 케어  - 정신건강이나 정서장애 등 행동상의 장애를 지원하는 능력  - 도움을 필요로 하는 노인(가족포함)들에게 상담  - 일상생활에 적응을 위한 심리상담   - 마음의 안정을 찾을 수 있도록 복지서비스 업무를 담당</t>
  </si>
  <si>
    <t>ㅇ 노인의 정신적 장애와 심리적 장애를 케어하는 노인심리상담 보조  - 고령화와 노화로 정신적, 신체적으로 심리적 불안장애 등 케어  - 정신건강이나 정서장애 등 행동상의 장애를 지원하는 능력  - 도움을 필요로 하는 노인(가족포함)들에게 상담  - 일상생활에 적응을 위한 심리상담   - 마음의 안정을 찾을 수 있도록 복지서비스 업무를 지원</t>
  </si>
  <si>
    <t>2014-1602</t>
  </si>
  <si>
    <t>부부가족상담</t>
  </si>
  <si>
    <t>전문가 - 부부와 그 가족이 경험하는 다양한 갈등 및 스트레스를 해소할 수 있는 자기이해 및 타인이해, 대화법, 협상에 필요한 대화기술 등을 통하여, 상담이 가능한 전문가 수준 상담사 - 부부와 가족상담을 통하여 다양한 접근의 상담 및 교육 책임자로서 갖추어야 할 능력을 갖춘 고급 수준</t>
  </si>
  <si>
    <t>부부와 가족상담을 통하여 다양한 접근의 상담 및 교육 책임자로서 갖추어야 할 능력을 갖춘 고급 수준</t>
  </si>
  <si>
    <t>부부와 그 가족이 경험하는 다양한 갈등 및 스트레스를 해소할 수 있는 자기이해 및 타인이해, 대화법, 협상에 필요한 대화기술 등을 통하여, 상담이 가능한 전문가 수준</t>
  </si>
  <si>
    <t>희망나무(장신상담)센터</t>
  </si>
  <si>
    <t>02-3437-0195</t>
  </si>
  <si>
    <t>(04968) 서울 광진구 광장동 330-8 의성빌딩 3층</t>
  </si>
  <si>
    <t>2014-1278</t>
  </si>
  <si>
    <t>전문가 수준의 뛰어난  비전제시활용능력을 가지고 있으며 롤모델 프로그램, 사회성 향상 프로그램, 진로프로그램, 사명선언서 프로그램 교육 및 운영  할 능력을 갖춘다.</t>
  </si>
  <si>
    <t>준전문가 수준의 비전제시활용능력을 가지고 있으며 롤모델프로그램, 사회성 향상 프로그램, 진로프로그램, 사명선언서 프로그램 교육자, 교육운영 책임자로써 갖추어야 할 능력을 갖춘 고급 수준</t>
  </si>
  <si>
    <t>전문가 수준의 뛰어난  비전제시활용능력을 가지고 있으며 롤모델 프로그램, 사회성 향상 프로그램, 진로프로그램, 사명선언서 프로그램 교육자, 교육운영 책임자로써 갖추어야 할 능력을 갖춘 최고급 수준</t>
  </si>
  <si>
    <t>2014-1271</t>
  </si>
  <si>
    <t>자기주도학습 교육과정을 이해하고 학생들이 자기주도적으로 공부할 수 있도록 코칭하여 자기주도 학습 전반에 대한 학습지도가 가능하도록 한다.</t>
  </si>
  <si>
    <t>2014-2857</t>
  </si>
  <si>
    <t>정서중심노인상담사</t>
  </si>
  <si>
    <t>전문가 : 노인이 경험하는 다양한 갈등 및 스트레스, 무력감, 가족과의 갈등으로 고통을 심리상담기법을 통하여 상담이 가능한 전문가 수준 1급 : 정서중심노인상담을 통하여 정서와 관련된 다양한 상담 및 교육 책임자로서 갖추어야 할 능력을 갖춘 고급 수준2급 : 정서중심노인상담을 현장에 적용하고 슈퍼비전을 받으며 상담이 가능한 수준</t>
  </si>
  <si>
    <t>노인이 경험하는 다양한 갈등 및 스트레스, 무력감, 가족과의 갈등으로 고통을 심리상담기법을 통하여 상담이 가능한 전문가 수준</t>
  </si>
  <si>
    <t>정서중심노인상담을 통하여 정서와 관련된 다양한 상담 및 교육 책임자로서 갖추어야 할 능력을 갖춘 고급 수준</t>
  </si>
  <si>
    <t>정서중심노인상담을 현장에 적용하고 슈퍼비전을 받으며 상담이 가능한 수준</t>
  </si>
  <si>
    <t>2014-2228</t>
  </si>
  <si>
    <t>기독교심리상담 활용능력을 가지고 기독교심리 교육자, 기독교심리상담 사무 및 슈퍼비전을 수행한다.</t>
  </si>
  <si>
    <t>① 개인 또는 집단의 심리적 성숙과 사회적 적응능력 향상을 위한 조력 및 지도② 심리적 부적응을 겪는 개인 또는 집단에 대한 심리평가 및 상담③ 지역사회 상담교육, 사회병리적 문제에 대한 예방활동 및 재난후유증에 대한 심리상담④ 기업체 내의 인간관계 자문 및 심리교육⑤ 상담 및 심리치료에 관한 연구</t>
  </si>
  <si>
    <t>① 개인 또는 집단의 심리적 성숙과 사회적 적응능력 향상을 위한 조력 및 지도② 심리적 부적응을 겪는 개인 또는 집단에 대한 심리평가 및 상담③ 지역사회 상담교육, 사회병리적 문제에 대한 예방활동 및 재난후유증에 대한 심리상담</t>
  </si>
  <si>
    <t>① 개인 또는 집단의 심리적 성숙과 사회적 적응능력 향상을 위한 조력 및 지도② 심리적 부적응을 겪는 개인 또는 집단에 대한 심리평가 및 상담</t>
  </si>
  <si>
    <t>한국기독교심리상담학회</t>
  </si>
  <si>
    <t>http://kccan.or.kr</t>
  </si>
  <si>
    <t>042-629-8331</t>
  </si>
  <si>
    <t>(34430) 대전광역시 대덕구 한남로 70 424(오정동, 한남대학교 문과대)</t>
  </si>
  <si>
    <t>2014-1607</t>
  </si>
  <si>
    <t>정서중심가족상담사</t>
  </si>
  <si>
    <t>전문가 : 가족이 경험하는 다양한 갈등 및 스트레스를 해소할 수 있는 자기이해 및 대화법, 협상에 필요한 대화기술 등을 통하여, 상담이 가능한 전문가 수준 1급 : 정서중심가족상담을 통하여 정서와 관련된 다양한 상담 및 교육 책임자로서 갖추어야 할 능력을 갖춘 고급 수준2급 : 정서중심가족상담을 현장에 적용하고 슈퍼비전을 받으며 상담이 가능한수준</t>
  </si>
  <si>
    <t>전문가 : 가족이 경험하는 다양한 갈등 및 스트레스를 해소할 수 있는 자기이해 및 타인이해, 대화법, 협상에 필요한 대화기술 등을 통하여, 상담이 가능한 전문가 수준</t>
  </si>
  <si>
    <t>1급 : 정서중심가족상담을 통하여 정서와 관련된 다양한 상담 및 교육 책임자로서 갖추어야 할 능력을 갖춘 고급 수준</t>
  </si>
  <si>
    <t>2급 : 정서중심가족상담을 현장에 적용하고 슈퍼비전을 받으며 상담이 가능한 수준</t>
  </si>
  <si>
    <t>2014-2856</t>
  </si>
  <si>
    <t>정서중심아동상담사</t>
  </si>
  <si>
    <t>전문가 - 아동에 대한 정서상담을 진행할 수 있으며, 슈퍼비전 및 프로그램 구성, 분석이 가능한 전문가 수준1급- 정서중심아동상담을 통하여 정서와 관련 된 다양한 상담 및 교육책임자로서 갖추어야 할 능력을 갖춘 고급수준2급- 정서중심아동상담을 현장에 적용하고 수퍼비전을 받으며 상담이 가능한 수준</t>
  </si>
  <si>
    <t>전문가 - 아동에 대한 정서상담을 진행할 수 있으며, 슈퍼비전 및 프로그램 구성, 분석이 가능한 전문가 수준</t>
  </si>
  <si>
    <t>1급- 정서중심아동상담을 통하여 정서와 관련 된 다양한 상담 및 교육책임자로서 갖추어야 할 능력을 갖춘 고급수준</t>
  </si>
  <si>
    <t>정서중심아동상담을 현장에 적용하고 수퍼비전을 받으며 상담이 가능한 수준</t>
  </si>
  <si>
    <t>2014-1195</t>
  </si>
  <si>
    <t>청소년 및 대학생, 장년 등 개개인의 진로 선택과 결정, 진로계획, 실천, 진로변경 등의 과정을 내담자의 심리 및 성격과 적성을 분석하고 진로상담기법을 가지고 성숙한 생애진로발달을 수행토록 지도 및 조력한다.</t>
  </si>
  <si>
    <t>한국웃음치료연구소</t>
  </si>
  <si>
    <t>http://www.웃음치료.com</t>
  </si>
  <si>
    <t>02-1566-3701</t>
  </si>
  <si>
    <t>(61176) 광주광역시 북구 호동로 86(우산동, 현대아파트) 102-104호</t>
  </si>
  <si>
    <t>2015-000368</t>
  </si>
  <si>
    <t>학교폭력의 예방과 대책에 필요한 교육과 상담을 전문적으로 할 수 있는 상담사를 양성하여 학교폭력예방에 관한 이론적 연구와 최적화된 학교폭력예방 프로그램을 설계, 조직, 운영하고 각종 프로그램을 개발 적용하는 전문적 상담 활동 업무를 수행할 수 있는 직무능력</t>
  </si>
  <si>
    <t>언어소통 부적응 및 장애를 겪는 개인 혹은 집단에 대한 진단, 평가 및 전문상담언어순화상담, 생활 상담 등 분석과 평가직무학교폭력예방 및 교육프로그램 개발</t>
  </si>
  <si>
    <t>학교폭력예방 관련 교육, 사례지도사이버폭력 감시관상담기관의 설립 및 운영 책임자언어순화 관리지도부적응 심리검사 분석과 평가학교폭력예방 지도 강사수련감독 보조직무</t>
  </si>
  <si>
    <t>주식회사 한국자격관리협회</t>
  </si>
  <si>
    <t>http://www.kolma.kr</t>
  </si>
  <si>
    <t>02-6959-3545</t>
  </si>
  <si>
    <t>(05659) 서울특별시 송파구 마천로8길 5 (오금동) 4층</t>
  </si>
  <si>
    <t>2013-1296</t>
  </si>
  <si>
    <t>심리상담분석사</t>
  </si>
  <si>
    <t>상담을 통한 심리분석 요령</t>
  </si>
  <si>
    <t>상담을 통한 심리상태의 전문적인 분석능력과 실무적인 임상능력을 고취하여 내담자의 문제점을 파악하고 이해하여 일상생활에 지장이 없도록 지원해줌</t>
  </si>
  <si>
    <t>2014-2912</t>
  </si>
  <si>
    <t>모래놀이심리 상담사는 실제 모래활동을 통해서 아동 및 개인의 갈등을 조정하고 자기표현과 승화하정을 통해서 자아성장 및 자아실현을 할 수 있도록 촉진시키는 역할이다. 또한 모래놀이심리 상담사는 언어와 함께 시각 및 촉각적 이미지를 통해 개인의 내적세계와 외적세계 간의 조화를 이룰 수 있도록 돕는다. 따라서 전문적 서비스다</t>
  </si>
  <si>
    <t>모래놀이심리상담이론, 분야에 대한 기본개념과 이론을 이해하고 이와 같은 모래놀이심리상담의 이론적 배경을 기반으로  본 지식을 활용할 수 있는 초급 수준으로 전문적 자질을 함양하기 위한 심리상담 및 상담이론을 기반으로 자신과 심리의 성장을 위한 내적 성숙으로 이루어진다.</t>
  </si>
  <si>
    <t>모래놀이심리상담이론, 모래놀이심리상담 적용 기술 분야에 대한 기본개념과 이론을 이해하고 이와 같은 모래놀이심리상담의 이론적 배경을 기반으로  본 지식을 활용할 수 있는 중급 수준으로 전문적 자질을 함양하기 위한 심리상담 및 심리평가방법을 기반으로 통합심리신규 상담서비스 제공인력 양성을 기반으로 이루어진다.</t>
  </si>
  <si>
    <t>모래놀이심리상담분석심리학,  모래놀이심리상담 적용 기술 분야에 대한 기본개념과 이론을 이해하고 이와 같은 모래놀이심리상담의 이론적 배경을 기반으로  본 지식을 활용할 수 있는 최상급 수준으로 전문적 자질을 함양한다.</t>
  </si>
  <si>
    <t>2014-2051</t>
  </si>
  <si>
    <t>마음건강상담지도사</t>
  </si>
  <si>
    <t>인간의 정신건강상태를 총체적으로 파악하고 이해하며 도움이 필요한 부분에 대해 상담을 포함한 심리적 활동을 통하여 지원하며 도움을 제공한다.</t>
  </si>
  <si>
    <t>(사)한국국공립대학평생교육원협의회</t>
  </si>
  <si>
    <t>http://www.konula.or.kr/</t>
  </si>
  <si>
    <t>042-824-3418</t>
  </si>
  <si>
    <t>(34186) 대전광역시 유성구 대학로 28 (봉명동)</t>
  </si>
  <si>
    <t>2014-3534</t>
  </si>
  <si>
    <t>현대사회는 산업화·정보화로 인해 현대인들이 물질적 풍요와 편리를 누리고 있는 반면, 다양한 심리적인 문제를 경험하고 있기에 이를 예방하고 해결하며 건강한 인격형성에 도움을 줄 수 있는 조력자를 양성할 필요성이 있다. 진로상담사2급은 진로상담의 다양한 이론을 토대로 필요한 기법을 습득하여 학교를 비롯한 배움의 현장에서 학생들이 자신의 진로를 발견할 수 있다</t>
  </si>
  <si>
    <t>진로상담의 다양한 이론을 토대로 필요한 기법을 습득하여 학교를 비롯한 배움의 현장에서 학생들이 자신의 진로를 발견할 수 있도록 돕는다.</t>
  </si>
  <si>
    <t>2014-1250</t>
  </si>
  <si>
    <t>학교폭력에 대한 예방 전문 상담가로서 학교폭력을 사전에 예방할 수 있도록 대처방안 등을 마련하여 프로그램 작성/평가/지도활동</t>
  </si>
  <si>
    <t>전문가 수준의 학교에서 일어나는 문제에 힘들어 하는 학생을 도와, 분쟁조정을 돕고, 상시적인 상담과 예방, 대처방안 등을 마련해 인성교육을 실시함으로써 폭력 없는 건강한 학교생활을 돕는 상담 및 지도</t>
  </si>
  <si>
    <t>학교폭력예방에 대한 전반적인 지식을 습득하여, 학교폭력 상담 및 컨설팅업무 수행</t>
  </si>
  <si>
    <t>2014-4420</t>
  </si>
  <si>
    <t>심리적, 정서적, 사회적으로 갈등을 겪고있는 사람들에게 그림이나 조소, 디자인등 미술활동의 시각적 이미지를 통해 자기표현과 자아성장을 촉진시키며 여러가지 갈등상황에서 보다 명확한 자기개발과 자기실현을 표현하여 심리적, 정서적으로 안정을 찾을 수 있도록 돕는다</t>
  </si>
  <si>
    <t>각종 미술활동을 활용해서 상담 대상의 느낌이나 생각들을 표현할수 있도록 도와주고, 이를 통해 감정의 정화를 경험하게 하고, 자아성장을 촉진시킬수 있도록 돕는다</t>
  </si>
  <si>
    <t>2014-0906</t>
  </si>
  <si>
    <t>목회상담사는 목사 또는 전도사로서 목회상담분야의 전문지식을 가지고 교회 또는 기독교기관에서 상담 업무를 담당하는 자로서 신앙상담, 진로상담, 부부상담, 청소년 및 아동상담, 성폭력상담, 가정폭력상담 등을 통하여 기독교인들에게 올바른 기독교신앙을 가지고 건강하게 살아가도록 도움을 주는 역할을 담당함.</t>
  </si>
  <si>
    <t>목회상담전문가는 목사로서 목회상담분야의 목회학 박사 학위를 취득하였거나 또는 성경적상담학회가 인정하는 대학원 및 연구기관에서 소정의 과정을 이수한후 자격시험에 합격하고 자격시험에 통과한 자를 말한다. 자격증 취득자는 교회 및 기독교상담기관의 책임자로 활동할 수 있다.</t>
  </si>
  <si>
    <t>목회상담사 1급이라함은 신학을 전공한 자로서 성경적상담학회가 인정하는 대학, 대학원 및 연구기관에서 1급에 해당하는 소정의 학점을 이수한 후, 자격심사와 수련과정등을 거쳐 최종자격시험에 통과한 자이어야 한다. 주요직무는 교회및 기독교기관의 목회상담사역이다.</t>
  </si>
  <si>
    <t>목회상담사 2급이라함은 신학을 전공한 자로서 성경적상담학회가 인정하는 대학, 대학원 및 연구기관에서 2급에 해당하는 소정의 학점을 이수한 후 자격시험과 수련과정등을 거쳐 최종자격심사에 통과한 자이어야 한다. 자격증취득후 교회 및 기독교상담기관의 상담실장 또는 상담원으로 활동할 수 있다.</t>
  </si>
  <si>
    <t>성경적상담협회(학회)</t>
  </si>
  <si>
    <t>070-8885-2537</t>
  </si>
  <si>
    <t>(02829) 서울 성북구 동선동4가 295-4 벨라미아 오피스텔 1204호</t>
  </si>
  <si>
    <t>2014-2039</t>
  </si>
  <si>
    <t>가톨릭부부가족상담심리사</t>
  </si>
  <si>
    <t>가톨릭부부가족상담심리사로서 부부 및 가족을 위한 상담프로그램 개발 및 시행, 심리검사를 통한 부부 및 가족의 심리평가, 부부생활의 적응 및 가족갈등의 해결을 위한 심리상담, 가계도 분석을 통한 가족 역동의 이해, 가정폭력 가해자 및 피해자 상담, 알콜중독, 도박, 성폭력상담, 가족문제 예방교육 등의 업무를 담당한다.</t>
  </si>
  <si>
    <t>가톨릭 부부 및 가족 상담심리전문가로서 부부 및 가족상담 수련생에 대한 교육분석 및 지도감독, 상담실 운영, 상담프로그램 개발 및 시행, 심리검사를 통한 부부 및 가족에 대한 구조적 평가, 부부의 적응 및 정신건강을 위한 사목상담 및 심리상담, 집단상담, 가해자 및 피해자상담, 가정폭력상담 및 예방, 이혼상담, 전문상담교육, 상담연구 등의 업무를 담당한다.</t>
  </si>
  <si>
    <t>가톨릭부부가족상담심리사로서 상담프로그램 개발 및 시행, 심리검사를 통한 부부 및 가족의 심리평가, 부부 및 가족의 적응 및 정신건강을 위한 사목상담 및 심리상담, 집단상담, 가해자 및 피해자 상담, 가정폭력 상담 및 예방, 이혼상담, 전문 상담교육, 상담연구 등의 업무를 담당한다.</t>
  </si>
  <si>
    <t>가톨릭부부가족상담심리 봉사자로서 다양한 상담 봉사활동에 참여함에 있어서 영성적인 관점과 심리학적 접근을 통합하여 자기 자신에 대한 이해를 돕고, 타인과의 관계 갈등과 적응에서의 어려움을 극복할 수 있도록 도와주고, 적절한 상담서비스와 연계를 도와주는 상담 보조자로서의 역할을 한다.</t>
  </si>
  <si>
    <t>2014-1252</t>
  </si>
  <si>
    <t>인지학습지도가 필요한 아동과 청소년을 대상으로 심리검사, 지능검사 등 다양한 진단을 통해 교육의 잠재 효과를 최대한 끌어올려 치료교육적 접근으로 심리적인 안정과 학습능력을 향상을 돕는다</t>
  </si>
  <si>
    <t>아동의 현행 수준과 학습특성에 맞도록 개발하고 개별화된 교육프로그램을 적용하여 학습치료 모델 소개, 사례개념화 및 학습계획, 인지과제분석 상담과 교육진행</t>
  </si>
  <si>
    <t>현장에서 아동 및 청소년의 인지 및 학습의 부적응 문제를 발견하고, 선별하여 전문가의 소견에 따른 학습대상자 지도활동</t>
  </si>
  <si>
    <t>2014-0085</t>
  </si>
  <si>
    <t>가정상담사는 가정에서 발생하는 부부문제, 자녀문제,세대간의 갈등문제 등에 관련하여 개별상담 및 가족상담을 실시하며, 가정관련 상담교육 및 지도를 한다.</t>
  </si>
  <si>
    <t>가정상담 전문가 수준의 상담을 하며 각 급수자의 상담사례 지도, 교육, 임상수련을 하고 프로그램 개발하고 센터를 운영을 하고 지도하는 최고수준의 직무.</t>
  </si>
  <si>
    <t>정상담 전문가 수준의 상담 및 지도 능력을 습득한 자로서 상담사 및 지도사로 2급과 3급에 관련하여 상담교육을 할 수 있는 전문지식을  가지고 있는 고급수준의 직무.</t>
  </si>
  <si>
    <t>가정상담 및 지도에 관련하여 능력 가능자로서 상담 실시와 상담관련 기관의 행정 및 사무 능력이 가능한 중급수준의 직무.</t>
  </si>
  <si>
    <t>2015-000568</t>
  </si>
  <si>
    <t>전문적으로 미술 심리상담을 통하여 학습자로 하여금 미술심리 및 상담 지도를 주도하여 종합적으로 학습자에게 미술심리 및 상담을 전문적으로 역할을 하는 직무</t>
  </si>
  <si>
    <t>준 전문 미술심리상담을 통하여 학습자로 하여금 미술심리 및 상담 지도를 주도하여 종합적으로 학습자에게 미술심리 및 상담을 준 전문적으로 역할을 하는 직무</t>
  </si>
  <si>
    <t>2015-000265</t>
  </si>
  <si>
    <t>라이프코칭상담사</t>
  </si>
  <si>
    <t>사람이 살아가면서 직면하는 중요한 삶의 이슈나 문제들의 답을 자신의 내면에서 찾도록 도와주며, 과거를 극복하기보다는 미래를 설계해 새로운 목표나 이상, 비젼을 세워주며 책임을 다할 수 있도록 도와주는 역할을 수행함.</t>
  </si>
  <si>
    <t>사람이 살아가면서 직면하는 중요한 삶의 이슈나 문제들의 답을 자신의 내면에서 찾도록 도와주며, 과거를 극복하기보다는 미래를 설계해 새로운 목표나 이상, 비젼을 세워주며 책임을 다할 수 있도록 도와주는 역할을 수행하며 2급상담사를 양성할 능력을 갖춘자</t>
  </si>
  <si>
    <t>한국인적자원개발원</t>
  </si>
  <si>
    <t>042-383-7739</t>
  </si>
  <si>
    <t>(34640) 대전광역시 동구 계족로 167(대동, 대동클리닉) 201호</t>
  </si>
  <si>
    <t>2014-1634</t>
  </si>
  <si>
    <t>2014-2098</t>
  </si>
  <si>
    <t>국제심리상담지도사</t>
  </si>
  <si>
    <t>래담자의 정서순화, 정신건강, 삶의 질 증진, 건전하고 명랑한 사회기풍 조성 등에 필요한 상담업무와 법인단체의 목적사업 수행에 필요한 상담기법의 연구 및 상담 자료의 제작보급, 상담사업의 시범운영, 상담인력의 양성 및 연수, 회원의 권익보호 및 자질향상 등에 관한 업무.</t>
  </si>
  <si>
    <t>심리상담 기술의 연구, 국제심리상담 지도사교육 프로그램의 개발, 국제심리 상담지도사 교재의 발간 심의, 심리상담 인구의 저변확대, 국제심리상담지도사 1급 이하 승급 검정심사, 심리상담 기술의 지도, 보급 및 육성, 온 인류의 정신 건강 증진 및 삶의 질 향상 도모.</t>
  </si>
  <si>
    <t>심리상담 기술의 연구, 국제심리상담 지도사교육 프로그램의 개발, 국제심리 상담지도사 교재의 발간 심의, 심리상담 인구의 저변확대, 국제심리상담지도사 2급 이하 승급 검정심사, 심리상담 기술의 지도, 보급 및 육성, 온 인류의 정신 건강 증진 및 삶의 질 향상 도모.</t>
  </si>
  <si>
    <t>심리상담 기술의 지도, 보급 및 육성, 심리상담 인구의 저변 확대, 온 인류의 정신 건강 증진 및 삶의 질 향상 도모.</t>
  </si>
  <si>
    <t>사단법인국제아동심리상담협회</t>
  </si>
  <si>
    <t>http://icpca.kr</t>
  </si>
  <si>
    <t>062-227-0088</t>
  </si>
  <si>
    <t>(00000) 광주 동구 학동 731∼773 광주광역시 동구 남문로 676 (학동,삼익세라믹아파트 후문상가 102호)</t>
  </si>
  <si>
    <t>2014-4290</t>
  </si>
  <si>
    <t>미술전문상담사</t>
  </si>
  <si>
    <t>미술전문상담사는 정서적·사회적 장애를 겪고 있는 내담자에게 그림이나 조소, 디자인 등의 기법을 이용한 미술활동의 시각적 이미지와 다양한 상담기법을 통해 현대사회 속에서 심리적인 안정을 되찾아 건강한 사회구성원으로 성장할 수 있도록 돕는 전문상담사이다.</t>
  </si>
  <si>
    <t>2014-5927</t>
  </si>
  <si>
    <t>인지행동지도를 통하여 학습자로 하여금 인지행동 및 심리상담 지도를 주도하여 종합적으로 학습자에게 인지행동심리지도 및 상담을 전문적으로 역할을 하는 직무</t>
  </si>
  <si>
    <t>인지행동지도를 통하여 학습자로 하여금 고급 인지행동 및 심리상담 지도를 주도하여 종합적으로 학습자에게 인지행동심리지도 및 상담을 전문적으로 역할을 하는 직무</t>
  </si>
  <si>
    <t>인지행동지도를 통하여 학습자로 하여금 기초 인지행동 및 심리상담 지도를 주도하여 종합적으로 학습자에게 기초 인지행동심리지도 및 상담 역할을 하는 직무</t>
  </si>
  <si>
    <t>2014-5929</t>
  </si>
  <si>
    <t>푸드아트상담사</t>
  </si>
  <si>
    <t>- 가족 구성원들의 갈등 요인 및 가족 갈등 해소를 위한 학문적 연구(논문발표).- 푸드아트상담사의 전문가 능력 향상을 위한 프로그램 개발 및 지도. - 세대별 푸드아트상담사의 효율적인 상담의 기법 계발 및 상담 지도</t>
  </si>
  <si>
    <t>사단법인 이십일세기사회복지연구소</t>
  </si>
  <si>
    <t>http://cafe.daum.net/21cswa</t>
  </si>
  <si>
    <t>02-744-4029</t>
  </si>
  <si>
    <t>(03112) 서울 종로구 숭인동 178-94</t>
  </si>
  <si>
    <t>2014-1640</t>
  </si>
  <si>
    <t>타로상담</t>
  </si>
  <si>
    <t>타로의 기본과정과 이론적배경을 바탕으로 타로전문가로서 독자적으로 타로리딩 상담업무를 수행할수있는 전문가를 양성하고 다양한 전문영역에서 이를 활용할수있도록 교육시킨다.</t>
  </si>
  <si>
    <t>내담자의 상황에 따른 다양한 심리측정이 가능하게하고 내담자의 무의식을 통한 자기발견을 가능하게돕는다</t>
  </si>
  <si>
    <t>타로의 심화과정을 통해 내담자의 다양한 심리상태를 이해하고 타로카드를 활용해서 내담자의 자기발견을 돕는다</t>
  </si>
  <si>
    <t>타로의기초학습을 통해서  타로상담전문가의 보조역할을 가능하게한다</t>
  </si>
  <si>
    <t>한국타로아카데미</t>
  </si>
  <si>
    <t>062-654-5432</t>
  </si>
  <si>
    <t>(61983) 광주광역시 서구 화정로279번길 20-1 ( 농성동 ) 스카이오피스텔 1동 403호</t>
  </si>
  <si>
    <t>2014-2999</t>
  </si>
  <si>
    <t>심리상담 이론과 지식을 통해 심리상담능력을 가지고 있으며 인지, 정서, 행동 상의 어려움을 겪는 내담자를 상담할 수 있다청소년관련기관에서 상담업무를 수행할 수 있다.상담기관에서 상담을 진행할 수 있다.상담프로그램을 진행할 수 있다.집단상담 프로그램을 진행 할 수 있다.</t>
  </si>
  <si>
    <t>2014-4180</t>
  </si>
  <si>
    <t>무용/동작심리상담전문가</t>
  </si>
  <si>
    <t>무용동작심리 이론과 임상 기술을 이해하고 현장 적용을 할 뿐만 아니라 무용동작심리상담사(2급)의 슈퍼비전, 행정관리 능력의 수준의 전문가를 배양하는 과정이다. 부적응 아동청소년, 노인성 치매, 발달장애, 정서장애, 약물 및 알콜 중독자, 정신장애인 등 다양한 분야에서 전문가를 양성하기 위한 고급 교육 과정이다.</t>
  </si>
  <si>
    <t>무용동작심리 이론과 임상 기술을 이해하고 현장 적용을 할 뿐만 아니라 무용동작심리상담사(2급)의 슈퍼비전, 행정관리 능력의 수준의 전문가를 배양하는 과정이다. 부적응 아동/청소년, 노인성 치매, 발달장애, 정서장애, 약물 및 알콜 중독자, 정신장애인 등 다양한 분야에서 전문가를 양성하기 위한 고급 교육 과정이다.</t>
  </si>
  <si>
    <t>(사)한국댄스테라피협회</t>
  </si>
  <si>
    <t>http://www.kdmta.com</t>
  </si>
  <si>
    <t>02-744-5157</t>
  </si>
  <si>
    <t>(03075) 서울특별시 종로구 창경궁로 269 ( 혜화동 ) 4층(옥강빌딩 4층)</t>
  </si>
  <si>
    <t>2014-2257</t>
  </si>
  <si>
    <t>교정교화상담지도사</t>
  </si>
  <si>
    <t>순간적인 잘못으로 죄인이 되어 수감된 사람들에 대한 교화와 교정을 통해사회로의 복귀에 도움이 될 수 있도록 상담하고 지도하는 자격증임.</t>
  </si>
  <si>
    <t>범죄를 저질러 인간으로부터 처벌을 받는다는 것은 참으로 비참함을 인식시키고 인간의 존엄성을 중시하여 범죄는 사악함을 인식시켜 다시는 범죄를 저지르지 않도록 상담한다.</t>
  </si>
  <si>
    <t>2014-2994</t>
  </si>
  <si>
    <t>인간의 발달단계 및 사회부적응 상황에 따른 문제점을 파악하여 심리상담 기법을 통해 내담자와의 상담과정을 진행하고, 심리적 안정 및 사회적응 방안을 제시하여 내담자가 건강하고 바른생활을 할 수 있도록 도움을 주는 상담사 역할 수행</t>
  </si>
  <si>
    <t>심리상담사 전문가 수준으로 내담자의 갈등과 고민을 해결할 수 있도록 전문적인 상담기술을 제공하여 문제해결을 돕는 전문인력 양성 및 상담사 역할</t>
  </si>
  <si>
    <t>준전문가 수준의 심리상담 지도능력을 가지고 있으며 내담자에게 심리검사를 통해 문제를 파악하고 상담 및 해결방안을 제시하여 문제해결에 도움을 주는 역할</t>
  </si>
  <si>
    <t>2015-000367</t>
  </si>
  <si>
    <t>학교폭력예방 및 대책에 관한 기본지식과 학교폭력원인분석, 피해학생상담을 통해 분쟁조정을 도우며 폭력근절을 위해 지도하고 올바른 사회인이 될 수 있도록 상시적인 상담과 예방교육을 마련하는 준전문상담사</t>
  </si>
  <si>
    <t>학교폭력상담에 대한 전문적인 지식을 바탕으로 대처방안 및 분쟁조절 상담지식을 갖추고 학교폭력을 미연에 방지하기 위하여 프로그램 개발과 사전교육 진행</t>
  </si>
  <si>
    <t>2014-2917</t>
  </si>
  <si>
    <t>아동발달상담이론, 분야에 대한 기본개념과 이론을 이해하고 이와 같은 아동발달상담의 이론적 배경을 기반으로  본 지식을 활용할 수 있는 수준</t>
  </si>
  <si>
    <t>아동발달상담이론, 분야에 대한 기본개념과 이론을 이해하고 이와 같은 아동발달상담의 이론적 배경을 기반으로  본 지식을 활용할 수 있는 초급 수준</t>
  </si>
  <si>
    <t>2014-2661</t>
  </si>
  <si>
    <t>부모교육코칭상담사</t>
  </si>
  <si>
    <t>부모의 역할에서 근본적인 문제점을 파악하여 올바른 부모의 역할을 수행하기 위한 기술 및 인성교육, 부모교육티칭기법을 습득하여 상담자의 역할을 수행함.</t>
  </si>
  <si>
    <t>2014-3002</t>
  </si>
  <si>
    <t>교류분석심리상담사</t>
  </si>
  <si>
    <t>사람들의 자아상태분석과 각본분석을 전제로 존재방식을 분석 설명함으로써 내담자의 자율성을 회복하여 실존적인 삶을 살아 갈 수 있도록 도움을 주는 직무</t>
  </si>
  <si>
    <t>내담자의 심리문제에 대하여 다양한 교류분석매체를 활용하여 상담  심리업무가 가능한 능력 수준</t>
  </si>
  <si>
    <t>교류분석심리상담사는 학교, 공적 교육기관, 사회복지시설, 기업, 특수시설기관, 지역사회, 복지관 및 정신보건센터 등에서 교류분석심리상담전문가로써 클라이언트의 심리상담과 교육을 제공하는 전문가</t>
  </si>
  <si>
    <t>(사)한국인성개발연구원</t>
  </si>
  <si>
    <t>http://www.koreacounsel.org</t>
  </si>
  <si>
    <t>02-766-3224</t>
  </si>
  <si>
    <t>(00000) 서울특별시 용산구 한강로2가 한강대로 122 아침빌딩 2층</t>
  </si>
  <si>
    <t>2014-2097</t>
  </si>
  <si>
    <t>인간심리에 대한 이해를 바탕으로 미술매체를 활용하여 개인과 집단을 대상으로 자기문제의 원인을 파악하고 해결할 수 있는 내면의 힘을 기르는 심리 지원을 제공하는 등의 심리상담을 실시하며, 관련학문의 발전에 기여한다.</t>
  </si>
  <si>
    <t>미술심리상담관련 후진을 양성 할 수 있는 학문적 지식과 임상경험능력을 갖추고 이를 시행하고 감독하는 일과, 미술심리상담 관련강의, 임상감독, 사례연구, 교육과정 개발 등의 일을 총괄하며, 실천현장에서 미술심리상담을 통해 내담자(들)의 성장과 발달을 촉진 하는 일을 수행한다.</t>
  </si>
  <si>
    <t>미술심리상담관련 후진을 양성 할 수 있는 이론적 기초가 탄탄하고 학문적 지식과 임상경험능력을 갖추어 하위미술심리상담사를 교육하고 감독하는 일로, 미술심리상담 관련강의, 임상감독, 사례연구 등을 실시하며, 실천현장에서는 미술심리상담을 통해 개인과 집단의 성장과 발달을 촉진 하는 일.</t>
  </si>
  <si>
    <t>미술심리상담을 통해 내담자(들)의 성장과 발달을 촉진 하는 일을 수행하며, 미술심리상담자의 윤리적 자질향상에 매진하여, 자신의 발전과 미술심리상담분야의 발전에 기여한다.</t>
  </si>
  <si>
    <t>2014-3058</t>
  </si>
  <si>
    <t>개인이 자신의 삶에 대해 책임지고 스스로 지도할 수 있는 자율성를 갖도록 지도 및 상담하는 자격사이다.</t>
  </si>
  <si>
    <t>구조분석, 대화분석, 게임분석, 각본분석을 통하여 집단 및 개별상담을 하여 내담자가 자신의 상태를 파악하여 원만한 대인관계를 형성하도록 한다.</t>
  </si>
  <si>
    <t>2014-5407</t>
  </si>
  <si>
    <t>TA상담사</t>
  </si>
  <si>
    <t>다양한 상담전문영역에서 개인 및 집단의 자아실현, 적응강화에 대한 조력 및 지도, 상담에 대한 연구</t>
  </si>
  <si>
    <t>상담의 최고 전문가로서 개인이나 집단의 자아실현, 적응력 강화를 위한 조력 및 지도, TA상담사의 교육과 수련 내용 평가, 상담에 대한 연구, 상담기관 설립과 운영</t>
  </si>
  <si>
    <t>TA상담의 전문가로서 개인이나 집단의 자아실현, 적응력 강화를 위한 조력 및 지도</t>
  </si>
  <si>
    <t>개인 및 집단의 자아실현, 적응강화에 대한 조력 및 지도, 심리적 부적응을 겪는 개인 또는 집단에 대한 평가 및 상담</t>
  </si>
  <si>
    <t>대한상담협동조합연합회</t>
  </si>
  <si>
    <t>http://www.ccoop.kr</t>
  </si>
  <si>
    <t>042-488-1044</t>
  </si>
  <si>
    <t>(35203) 대전광역시 서구 둔산대로117번길 66 ( 만년동 ) 1010(골드타워)</t>
  </si>
  <si>
    <t>2014-1074</t>
  </si>
  <si>
    <t>학교폭력예방을 우선으로 하고 학교폭력이 일어났을 시에 그에 상응하는 적절한 상담과 조취와 예방교육을 실시한다.</t>
  </si>
  <si>
    <t>학교폭력예방을 우선으로 하고 학교폭력이 일어났을 시에 그에 상응하는 적절한 상담과 조취와 예방교육을 실시한다. .</t>
  </si>
  <si>
    <t>학교폭력예방을 우선으로 하고 학교폭력이 일어났을 시에 그에 상응하는 적절한 상담과 조치와 예방교육을 실시한다.</t>
  </si>
  <si>
    <t>2014-0454</t>
  </si>
  <si>
    <t>학교 현장에서 발생하는 학교폭력을 미연에 방지할 수 있도록 학교폭력예방 교육및 전문 상담을 실시한다.</t>
  </si>
  <si>
    <t>학교폭력의 예방을 위한 학생, 교사 및 학부모 등에 대한 예방교육을 실시한다.그리고 피해자 및 가해자에 대한 심리상담 및 전문적인 상담을 통하여 개인의 인성을 향상시킬 수 있는 방법을 제시한다.</t>
  </si>
  <si>
    <t>학교폭력의 현자에서 전문적인 상담을 실시함</t>
  </si>
  <si>
    <t>(사)전인가족연구소</t>
  </si>
  <si>
    <t>http://byi-peacehome.com</t>
  </si>
  <si>
    <t>051-417-4979</t>
  </si>
  <si>
    <t>(51360) 경남 창원시 마산회원구 양덕동 5-2 경남아파트상가 2층 203호</t>
  </si>
  <si>
    <t>2014-1099</t>
  </si>
  <si>
    <t>직업진로상담사</t>
  </si>
  <si>
    <t>대기업/공기업의 고졸 채용의 기회가 확대되면서 학력위주 사회에서 탈피하고자 하는 사회적 현상을 대비하여 청소년의 올바른 진로계획(설계)과 진로상담을 할 수 있다.</t>
  </si>
  <si>
    <t>대기업/공기업의 고졸 채용의 기회가 확대되면서 학력위주 사회에서 탈피하고 하는 사회적 현상을 대비하여 청소년의 올바른 진로계획(설계)과 진로상담을 할 수 있는 프로그램을 작성/평가/지도 할 수 있는 전문가</t>
  </si>
  <si>
    <t>학교법인웨스트민스터신학원</t>
  </si>
  <si>
    <t>http://iedu.wemin.ac.kr</t>
  </si>
  <si>
    <t>031-8005-6363</t>
  </si>
  <si>
    <t>(17006) 경기도 용인시 기흥구 동백3로11번길 8 9층 901호</t>
  </si>
  <si>
    <t>2014-3055</t>
  </si>
  <si>
    <t>분노를 조절하지 못하는 사람에게 분노조절 방법을 지도하고 상담하여 분노조절이 가능하도록 도움을 주는 자격사이다.</t>
  </si>
  <si>
    <t>인간은 감정의 동물이기에 순간의 감정을 참지 못하고 폭발하다보면 평생 죄책감을 갖고서 살아갈 수 있으므로 감정을 조절할 수 있도록 방법과 분위기를 조정하고 상담한다.</t>
  </si>
  <si>
    <t>2014-2647</t>
  </si>
  <si>
    <t>재무심리전문상담사</t>
  </si>
  <si>
    <t>가정경제·재무설계·재무코치·재무조정을 통해 단순한 부의 설계 및 관리가 아닌 건강한 가정경제를 구축하는데 도움을 주고 튼튼한 가정경제를 바탕으로 행복하게 살아 갈 수 있도록 도와주는 경제전문가 양성</t>
  </si>
  <si>
    <t>투자설계/위험설계/재무상태표/현금흐름표 등 현상에 기반한 외적재무요소와 꿈/비전/목표/방향/행복/인생의 내적재무요소를 한 번에 도와줄 수 있는 전문가 수준</t>
  </si>
  <si>
    <t>가정경제적문제와 갈등으로 유발되는 개무설계를 위한 계량적 분석 및 평가를 통한 외적재무요소와 건전한 재무활동을 위한 내적재무요소를 도와줄 수 있는 수준</t>
  </si>
  <si>
    <t>(사)한국전문기자협회</t>
  </si>
  <si>
    <t>http://www.kspanews.com</t>
  </si>
  <si>
    <t>031-258-2114</t>
  </si>
  <si>
    <t>(16267) 경기 수원시 장안구 영화동 106-4 서한빌딩 201호</t>
  </si>
  <si>
    <t>2013-1291</t>
  </si>
  <si>
    <t>영재지도상담사</t>
  </si>
  <si>
    <t>영재교육을 위한 지도상담</t>
  </si>
  <si>
    <t>영재능력 향상을 위한 지도학습</t>
  </si>
  <si>
    <t>2014-5322</t>
  </si>
  <si>
    <t>기문명리학상담사</t>
  </si>
  <si>
    <t>기문둔갑 원리를 설명하고 손자병법과 기업경영관리, 인사관리, 시장예측 등에 응용하여 천인지 삼재의 규율을 파악하며 인명의 부귀빈천과 길흉화복을 주지시켜 사람들의 생활을 풍요롭게 하고 이를 지도한다.</t>
  </si>
  <si>
    <t>2014-0441</t>
  </si>
  <si>
    <t>가족상담, 가족심리검사 및 부모교육, 부부대화법, 부모자녀대화법 교육 등 전문활동을 통해 가정폭력, 이혼 등 현대가족의 심각한 문제를 해소하는데 일조하는 전문가</t>
  </si>
  <si>
    <t>임상 가족상담, 심리검사 및 부부교육, 부부대화법 교육 등 고급전문가</t>
  </si>
  <si>
    <t>가족상담, 가족심리검사 및 부모교육, 부모자녀대화법 교육 등 초급전문가</t>
  </si>
  <si>
    <t>2014-6213</t>
  </si>
  <si>
    <t>학습상담사</t>
  </si>
  <si>
    <t>학습을 필요로 하는 자를 대상으로 학습문제를 유발하는 인지·행동적 요인에 대한 진단분석을 통해 맞춤형 학습지도 방안을 수립. 상담 및 학습코칭 등을 통해 학습저해 요인 제거를 돕고, 학생들의 자기주도 학습능력 향상을 돕는다. 초·중·고 등 기초학력미달, 심리·정서·행동발달 장애학생을 대상으로 학습상담사가 학교를 방문해 학습능력 향상을 도운다.</t>
  </si>
  <si>
    <t>학습을 필요로 하는 자를 대상으로 학생의 학습부진에 대한 다차원적 지도를 통해 학생에게 개별 맞춤식 지원을 하여 자기주도 학습능력 향상을 도와준다.</t>
  </si>
  <si>
    <t>2014-5405</t>
  </si>
  <si>
    <t>nlp심리상담사</t>
  </si>
  <si>
    <t>개인이나 집단의 자아실현, 정신건강 예방, 적응력 강화를 위한 조력 및 지도, NLP심리상담사로서 최면 요법과 nlp 기법에 따른 두뇌개발, 창의성 개발</t>
  </si>
  <si>
    <t>전문학사 이상의 학력을 가진 자로서 NLP 활용능력을 가지고 있으며, NLP의 활용수준이 상급단계에 도달하여 한정된 범위내에서 NLP 교육자, NLP심리상담 사무를 수행할 능력을 갖춘 상급 수준</t>
  </si>
  <si>
    <t>개인 및 집단의 자아실현, 정신건강예방, 적응강화에 대한 조력 및 지도, 심리적 부적응을 겪는 개인 또는 집단에 대한 평가 및 상담</t>
  </si>
  <si>
    <t>상담의 전문가로서 개인이나 집단의 자아실현, 정신건강예방, 적응력 강화를 위한 조력 및 지도</t>
  </si>
  <si>
    <t>2014-2095</t>
  </si>
  <si>
    <t>의미있는 음악경험과정(악기연주, 음악감상, 즉흥연주 등)에서 현대심층심리학을 통합하여, 개인(들)으로 하여금 신체와 정신 및 건강한 삶으로 인도할 수 있게 돕고, 관련학문의 발전에 기여한다.</t>
  </si>
  <si>
    <t>전문적인 음악심리상담을 실시하여 개인(들)으로 하여금 신체와 정신 및 건강한 삶으로 인도할 수 있게 돕고, 관련학문의 발전에 기여함을 목적으로 하며, 후진양성과 임상감독을 실시하며, 관련교육과정을 개발하고 관련연구를 시행하며, 이러한 모든 과정을 총괄한다.</t>
  </si>
  <si>
    <t>전문적인 음악심리상담을 실시하여 개인(들)으로 하여금 신체와 정신 및 건강한 삶으로 인도할 수 있게 돕고, 관련학문의 발전에 기여함을 목적으로 하며, 후진양성과 임상감독을 실시하며, 관련교육과정을 개발하고 관련연구를 시행한다.</t>
  </si>
  <si>
    <t>전문적인 음악심리상담을 실시하여 개인(들)으로 하여금 신체와 정신 및 건강한 삶으로 인도할 수 있게 돕고, 관련학문의 발전에 기여한다.</t>
  </si>
  <si>
    <t>2014-3041</t>
  </si>
  <si>
    <t>청소년기관, 복지관, 방과 후 학교, 장애인 시설, 상담시설, 다문화지원 시설, 지역아동센터 등에서 연극심리상담으로 정서, 인지, 행동 및 심리적 안정을 돕는다.</t>
  </si>
  <si>
    <t>청소년기관, 복지관, 방과 후 학교, 장애인 시설, 상담시설, 다문화지원 시설, 지역아동센터 등에서 연극심리상담으로 정서, 인지 행동 및 심리적 안정을 돕는다.</t>
  </si>
  <si>
    <t>2014-2053</t>
  </si>
  <si>
    <t>심리적으로 어려움을 갖고 있는 아동을 대상으로 놀이매체를 통한 상담으로 심리적 안정과 성장발달 및 학습을 돕는다.</t>
  </si>
  <si>
    <t>2014-2911</t>
  </si>
  <si>
    <t>색체심리상담사</t>
  </si>
  <si>
    <t>색을 통해 개인 성장과정의 무의식을 통찰하고 인간이 가지는 분모색과 분자적인 색을 경험하며, 색채매체 탐색을 통해 내담자의 그림을 자연스럽게 해독할 수 있도록 하며 이에 대한 문제해결을 돕기 위해 다양한 사례를 경험하며 심리학 이론, 색채이론으로 무의식 상태를 안정과 행복을 찾도록 도와주는 심리상담교육이다</t>
  </si>
  <si>
    <t>색체심리상담이론, 분야에 대한 기본개념과 이론을 이해하고 이와 같은 색체심리상담의 이론적 배경을 기반으로  본 지식을 활용할 수 있는 초급 수준</t>
  </si>
  <si>
    <t>색체심리상담이론, 색체심리상담 적용 기술 분야에 대한 기본개념과 이론을 이해하고 이와 같은 색체심리상담의 이론적 배경을 기반으로  본 지식을 활용할 수 있는 중급 수준</t>
  </si>
  <si>
    <t>색체심리상담 분석심리학,  색체심리상담 적용 기술 분야에 대한 기본개념과 이론을 이해하고 이와 같은 색체심리상담의 이론적 배경을 기반으로  본 지식을 활용할 수 있는 최상급 수준</t>
  </si>
  <si>
    <t>2014-0865</t>
  </si>
  <si>
    <t>새터민상담전문가</t>
  </si>
  <si>
    <t>통일부</t>
  </si>
  <si>
    <t>새터민 상담전문가 1급, 2급</t>
  </si>
  <si>
    <t>① 개인 및 집단의 사회적응 강화에 대한 평가 및 지도② 부적응를 겪는 개인이나 집단에 대한 진단 및 상담③ 다양한 상황의 발생하는 갈등분석하고 조정 및 협상</t>
  </si>
  <si>
    <t>① 개인 및 집단의 사회적 적응 강화에 대한 집단 평가 및 지도② 개인 및 집단 상담의 부적응 진단 및 상담③ 개인 및 집단 상담의 갈등의 원인분석</t>
  </si>
  <si>
    <t>사단법인한국상담전문가연합회</t>
  </si>
  <si>
    <t>http://www.kacp.kr</t>
  </si>
  <si>
    <t>02-704-2746</t>
  </si>
  <si>
    <t>(04177) 서울특별시 마포구 마포대로4다길 18(마포동, 강변한신코아빌딩) 103호</t>
  </si>
  <si>
    <t>2014-3502</t>
  </si>
  <si>
    <t>인성교육상담지도사</t>
  </si>
  <si>
    <t>본 자격은 아동과 청소년 및 성인을 대상으로 인성교육상담지도사 과정을 통해 인간성과 도덕성 회복을 하고 능력있는 인성교육상담지도사를 양성하는데 목적이 있다. 자격증 과정을 통하여 생명존중, 학교폭력 및 인성의 함양을 위하여 연구를 하게 되고 학교 및 사회의 각 분야에서 인성 프로그램을 운영, 조직할 수 있는 능력을 갖추게 된다</t>
  </si>
  <si>
    <t>인성교육의 필요성과 의의를 알고  인성교육 내용을 인지, 이해 가능. 실제 수업 상황에서 수업 진행을 함으로써 실제 교육을 진행할 수 있으며, 청소년과 원활히 상호작용 할 수 있는 능력을 갖는 수준</t>
  </si>
  <si>
    <t>인성교육의 필요성과 의의를 알고  인성교육 내용을 인지, 이해 가능. 실제 수업 상황에서 수업 진행을 함으로써 실제 교육을 진행할 수 있으며, 청소년의 문제를 상담할 수 있는 능력을 갖는 수준</t>
  </si>
  <si>
    <t>인성교육상담에 대한 전문적인 슈퍼비전을 해줄 수 있으며, 상담사에 대한 교육이 가능</t>
  </si>
  <si>
    <t>서서울생명의전화</t>
  </si>
  <si>
    <t>http://happylife.or.kr</t>
  </si>
  <si>
    <t>02-2649-9233</t>
  </si>
  <si>
    <t>(07995) 서울 양천구 목동 923-14 현대드림타워 1507호</t>
  </si>
  <si>
    <t>2014-2651</t>
  </si>
  <si>
    <t>컨택센터전문상담사</t>
  </si>
  <si>
    <t>해당 과정을 취득한 자는, 해당 분야(금융, 공공, 통신, 유통 등)에서 IN-BOUND 또는 OUT-BOUND 콜센터 상담업무를 전문적으로 수행할 수 있다. 전문적이라 함은 ONE-STOP 업무처리는 물론, 다양한 민원고객 응대 및 고객관리를 통한 고객만족을 이끌 수 있는 자이며, 상황에 따라서는 회사가 요구하는 Sales 관련된 업무 수행할 수 있다.</t>
  </si>
  <si>
    <t>효성ITX(주)</t>
  </si>
  <si>
    <t>http://www.hyosungitx.com</t>
  </si>
  <si>
    <t>02-2102-8432</t>
  </si>
  <si>
    <t>(00000) 서울특별시 영등포구 양평동4가 선유동2로 57 이레빌딩 15층</t>
  </si>
  <si>
    <t>2014-3013</t>
  </si>
  <si>
    <t>푸드아트심리상담사 자격은 아동 및 성인들이 자신의 마음을 식재료나 완성된 음식을 이용해 표현하는 활동을 지도할 수 있고완성된 작품을 보면서 심리상태를 파악하고 앞으로 나아가야 할 방향을 제시 해 줄 수 있는 지도자 자격임</t>
  </si>
  <si>
    <t>요리노리연구소</t>
  </si>
  <si>
    <t>http://yorinori555.blog.me/</t>
  </si>
  <si>
    <t>010-4430-5511</t>
  </si>
  <si>
    <t>(34199) 대전광역시 유성구 상대로 16 (상대동, 도안신도시5블록트리풀시티아파트) 513-2302</t>
  </si>
  <si>
    <t>2014-2835</t>
  </si>
  <si>
    <t>가치관의 변화로 인해 독거노인분들도 많이 늘어나고혼자 살면 마음이 병들어간다고 하듯이 정신적인 불안으로 이어질 수 있습니다이러한 시기에 상담으로써 노인분들의 정신적인 케어와 희망 삶의 질을 높여주는상담 전문가</t>
  </si>
  <si>
    <t>가치관의 변화로 인해 독거노인분들도 많이 늘어나고혼자 살면 마음이 병들어간다고 하듯이 정신적인 불안으로 이어질 수 있습니다이러한 시기에 상담으로써 노인분들의 정신적인 케어와 희망 삶의 질을 높여주는상담 준전문가</t>
  </si>
  <si>
    <t>2013-1295</t>
  </si>
  <si>
    <t>스포츠심리에 대한 이해와 상담</t>
  </si>
  <si>
    <t>스포츠를 통해 행동을 같이하며 문제점을 스스로 인식시켜 스스로 변화하도록 상담을 통한 스포츠심리 이해</t>
  </si>
  <si>
    <t>2014-5931</t>
  </si>
  <si>
    <t>자연스런 놀이로 정서적 불안 및 갈등, 행동적 과다와 위축 등의 내재된 심리적 문제들을 표현한다. 놀이를 통해 표현된 문제 행동을 다양한 놀이상담기법으로 해결하도록 도와주는 능력 있는 전문적 수준의 심리상담사</t>
  </si>
  <si>
    <t>놀이이론, 발달심리학, 놀이상담기법 등 기본적 개념과 이론을 이해하고 이를 놀이심리상담 분야에 적용하고 교육과정 연구와 개발, 임상감독의 책임자로써 능력을 수행하는 최고급 수준의 전문가.</t>
  </si>
  <si>
    <t>아동은 놀이 환경 속에서 스스로 놀잇감 매체를 선택하여 자기감정을 표현한다. 이때 내재된 심리적ㆍ정서적ㆍ행동적인 어려움의 표출을 인간발달심리와 놀이상담 이론적 관점에서 이해하고 문제해결에 도움을 주는 전문적인 지식과 상담기법을 겸비한 고급수준의 심리상담사.</t>
  </si>
  <si>
    <t>아동들의 놀이를 통하여 표출된 문제행동들을 적절한 상담기법으로 해결하도록 도움을 주는 중급수준의 심리상담사.</t>
  </si>
  <si>
    <t>2015-000576</t>
  </si>
  <si>
    <t>아동, 청소년, 성인 등을 대상으로 심리상담 및 심리검사 실시상담프로그램 개발</t>
  </si>
  <si>
    <t>아동, 청소년, 성인 등을 대상으로 심리상담 및 심리검사 실시상담프로그램 개발상담자교육 및 훈련실시</t>
  </si>
  <si>
    <t>대구한의대학교</t>
  </si>
  <si>
    <t>053-819-7700</t>
  </si>
  <si>
    <t>(38578) 경북 경산시 유곡동 290 대구한의대학교</t>
  </si>
  <si>
    <t>2014-3012</t>
  </si>
  <si>
    <t>요리심리상담사 자격은 아동 및 성인들이 요리를 만들어 가면서 자신의 마음을 자연스럽게 표현할 수 있게 지도하고 완성된 작품을 보면서 심리상태를 파악하고 앞으로 나아가야 할 방향을 제시 해 줄 수 있는 지도자 자격임</t>
  </si>
  <si>
    <t>2014-4422</t>
  </si>
  <si>
    <t>상담과 심리이론을 바탕으로 한 다양한 미술상담기법을 통해서 자기이해 및 자기수용능력을 길러 발달을 촉진시키고, 타인 그리고 삶 자체를 긍정적으로 받아들이게 하여 유치원, 학교, 사회, 가정생활에 잘 적응할 수 있도록 돕는 일을 전문적으로 하는 상급 수준의 교육활동 등의 업무를 수행할 뿐만 아니라, 일반인을 상대로 기본적인 이론과 기법을 지도하는 직무도 수행</t>
  </si>
  <si>
    <t>다양한 미술상담기법을 통해서 자기이해 및 자기수용 능력을 길러 발달을 촉진시키고, 타인 그리고 삶 자체를 긍정적으로 받아들이게 하여 유치원, 학교, 사회, 가정생활에 잘 적응할 수 있도록 도와주는 역할을 수행하는 직무를 수행할 뿐만 아니라, 상담교육 및 프로그램운영에 대한 전반적인 학습지식과 지도능력을 통하여 일반인을 상대로 보조강사로서의 직무 역시 수행함</t>
  </si>
  <si>
    <t>훈민평생교육원</t>
  </si>
  <si>
    <t>064-721-6393</t>
  </si>
  <si>
    <t>(690828) 제주특별자치도 제주시 동광로1길 11(이도일동) 3층</t>
  </si>
  <si>
    <t>2014-3003</t>
  </si>
  <si>
    <t>엔카운터집단상담사</t>
  </si>
  <si>
    <t>엔카운터집단상담사는 학교, 공적 교육기관, 사회복지시설, 특수시설기관, 지역사회 복지관 및 정신보건센터, 기업 등에서 일반인 및 어린이집, 유치원, 초· 중· 고학생과 청소년들의 인성과 심리상담에 대한 교육을 제공하는 전문상담가</t>
  </si>
  <si>
    <t>집단상담을 통한 참만남의 대화와 상담기법을 활용하여 인간관계를 개선하고 자기의 정체성과 타인과의 올바르고 정상적인 교류를 통한 원활한 소통등의 업무를 할 수 있는 능력의 중급전문가</t>
  </si>
  <si>
    <t>집단상담을 통한 참만남의 대화와 상담기법을 활용하여 인간관계를 개선하고 자기의 정체성과 타인과의 올바르고 정상적인 교류를 통한 원활한 소통등의 업무를 할 수 있는 능력의 고급전문가</t>
  </si>
  <si>
    <t>2014-0872</t>
  </si>
  <si>
    <t>진로지도분석심리학,진로지도이론, 진로지도 적용 기술 분야에 대한 기본개념과 이론을 이해하고 이와 같은 진로지도상담의 이론적 배경을 기반으로  학교현장 및 학생들의 진로지도 상담을 활용할 수 있는 과정이다</t>
  </si>
  <si>
    <t>진로지도분석심리학,진로지도이론, 진로지도 적용 기술 분야에 대한 기본개념과 이론을 이해하고 이와 같은 진로지도상담의 이론적 배경을 기반으로  본 지식을 활용할 수 있는 초급 수준</t>
  </si>
  <si>
    <t>진로지도분석심리학,진로지도이론, 진로지도 적용 기술 분야에 대한 기본개념과 이론을 이해하고 이와 같은 진로지도상담의 이론적 배경을 기반으로  본 지식을 활용할 수 있는 고급 수준</t>
  </si>
  <si>
    <t>2014-3010</t>
  </si>
  <si>
    <t>정신적인면 뿐만 아니라 악기를 직접 다루어보기도 하고 함께 연주하며 스트레스를 해소하고, 자신감과 집중력 향상과 개인의 삶의 질까지 높여줄 수 있도록 돕는 전문가이다.</t>
  </si>
  <si>
    <t>심리학에 기반하여 음악을 지도하고, 음악을 통하여 내면의 상태를 진단</t>
  </si>
  <si>
    <t>재단법인대전평생교육진흥원</t>
  </si>
  <si>
    <t>http://dcu.dile.or.kr</t>
  </si>
  <si>
    <t>042-250-2777</t>
  </si>
  <si>
    <t>(34863) 대전광역시 중구 중앙로 101 ( 선화동 ) 대전평생교육진흥원 대전시민대학 학사운영팀</t>
  </si>
  <si>
    <t>2014-2957</t>
  </si>
  <si>
    <t>창의력아트심리상담사</t>
  </si>
  <si>
    <t>현대인의 억압과 갈등의 심리적 어려움을 창의력아트와 심리상담 실제기법을 바탕으로 상담현장에서 개인, 가족, 집단의 심리진단과 상담을 수행할 수 있는 책임자로써 건강한 자아성장을 촉진하도록 창의력아트테라피 전문가로서의 능력을 갖춘자.</t>
  </si>
  <si>
    <t>현대인의 억압과 갈등의 심리적 어려움을 창의력아트 매체를 통한 심리상담 실제기법을 바탕으로 상담현장에서 개인, 가족, 집단의 심리진단과 상담을 수행할 수 있는 책임자로써 건강한 자아성장을 촉진하도록 창의력아트테라피 전문가로서의 능력을 갖추고 창의력아트심리상담사를 수련감독 할 수 있는 자</t>
  </si>
  <si>
    <t>현대노인의 억압과 갈등의 심리적 어려움을 창의력아트 매체를 통한 심리상담 실제기법을 바탕으로 상담현장에서 개인, 가족, 집단의 심리진단과 상담을 수행할 수 있는 책임자로써 노인들의 건강한 자아성장을 촉진하도록 창의력아트테라피 전문가로서의 능력을 갖춘자</t>
  </si>
  <si>
    <t>현대청소년의 억압과 갈등의 심리적 어려움을 창의력아트 매체를 통한 심리상담 실제기법을 바탕으로 상담현장에서 개인, 가족, 집단의 심리진단과 상담을 수행할 수 있는 책임자로써 청소년들의 건강한 자아성장을 촉진하도록 창의력아트테라피 전문가로서의 능력을 갖춘자</t>
  </si>
  <si>
    <t>(00000) 서울 동작구 신대방2동 342-31포커스빌딩 4층(신 주소: 보라매로 78)</t>
  </si>
  <si>
    <t>2014-5408</t>
  </si>
  <si>
    <t>노인심리상담을 통하여 학습자로 하여금 노인 심리 및 상담 지도를 주도하여 종합적으로 학습자에게 노인심리 및 상담을 전문적으로 역할을 하는 직무</t>
  </si>
  <si>
    <t>2014-5448</t>
  </si>
  <si>
    <t>인간들은 문제 속에 살아간다. 문제는 인간의 마음을 상하게 한다. 이런 문제들로 인햐여 마음이 상한 내담자들을 이해할 수 있는 상담지식과, 실제 상담과정 속에서 기독교 교리와 신앙을 바탕으로 상담하거나 지도하는 일.</t>
  </si>
  <si>
    <t>인간들의 문제를 해결하는 일과 인간의 상한 마음을 이해하고 상담으로 돌보는 일을 하려면 상담의 이론과 실제를 겸비하여야 한다. 그중에서 기독교상담지도사는 기독교 교리와 신앙을 바탕으로 상담하거나 지도하는 능력을 갖추는 것이다.</t>
  </si>
  <si>
    <t>현대인들의 삶은 많은 문제들 속에 살아가고 있다. 문제는 사람들의 마음을 상하게 하고, 그 상한 마음은 또 다른 문제를 야기 시킨다. 이런 상한 마음을 가진 현대인들에게 상담은 매우 중요하다. 많은 상담의 유형이 있지만, 기독교 교리를 바탕으로 기독교의 사랑을 갖고 상담교육이나 지도 그리고 돌보는 능력의 최고의 전문인이 되게 준비한다.</t>
  </si>
  <si>
    <t>2014-4406</t>
  </si>
  <si>
    <t>푸드아트는 일상생활에서 먹는 간식이나 푸드재료를 가지고 간단하면서도 즉흥적으로 작품을 만들어 보면서 마음을 표현하는 예술활동이다. 푸드아트상담사는 이러한 푸드아트 예술활동을 통해 아동 및 청소년의 심리와 문제행동을 파악할 수 있으며 그에 적절한 상담유형을 선택하여 상담하거나 프로그램을 진행하여 문제행동과 심리상태를 안정적으로 이끌어주는 활동을 한다.</t>
  </si>
  <si>
    <t>다양한 음식 재료를 가지고 자신을 표현할 수 있으며 푸드아트심리 상담의 입문과정으로 조력자 역할을 한다.</t>
  </si>
  <si>
    <t>준전문가 수준의 푸드아트심리상담  활용능력을 가지고 있으며  친숙한 음식의 표현활동을 통하여 심리를 분석할 수 있고 내담자의 저항심을 저하하여 상담을 성립시킨다.</t>
  </si>
  <si>
    <t>전문가 수준의 푸드아트심리상담 활용능력을 가지고 있으며 어려움을 겪고 있는 사람들에게 푸드아트심리상담을 통해서 자기이해 및 자기수용 능력을 길러 발달을 촉진시키고, 사례에 대한 전문적인 상담을 진행한다.</t>
  </si>
  <si>
    <t>사단법인한국푸드아트심리상담협회</t>
  </si>
  <si>
    <t>055-854-2552</t>
  </si>
  <si>
    <t>(52517) 경상남도 사천시 사천읍 읍내로 106 106번지</t>
  </si>
  <si>
    <t>2014-4305</t>
  </si>
  <si>
    <t>1)기본적인 기질검사로 자신의 성향을 안다2)강점과 단점을 찾아 자신의 성향을 알고 삶에 적용한다3)삶의 행동의 이면을 보게하며4)심리사회적요인과 대인관계를 적극적으로 극복하고 활성화 하게한다5)청소년들의 기질과 성격을 분석하여 진로상담을 하게한다6)스트레스를 통한 우울증과 조울증을 극복하여 행복한 삶으로 지도한다</t>
  </si>
  <si>
    <t>1)정신운동성의 초조나 지체의식을 성격분석으로 건전하게 한다2)가치관 상실이나 지나친 죄책감을 극복하게하여 일상생활을 활력있게한다3)나약해진 심리적 기질적 의식을 강화하여 행복한 삶을 영위하게한다4)우울증 조울증을 유발하는 스트레스를 다스리게 하여 자아존중김을 갖게한다5)분노와 피해의식을 극복처리하여 원만한 대인관계를 유지하게 한다</t>
  </si>
  <si>
    <t>1) 정신운동성 지체의식을 성격분석으로 건전하게 2)가치관 상실이나  죄책감을 극복하게하여 일상생활을 활력있게3)나약해진 심리적 기질적 의식을 강화하여 행복한 삶을 영위하게</t>
  </si>
  <si>
    <t>사회단체한국평생교육지도자협의회</t>
  </si>
  <si>
    <t>http://o2cs.or.kr</t>
  </si>
  <si>
    <t>031-366-2739</t>
  </si>
  <si>
    <t>(18598) 경기 화성시 향남읍 행정리 447-8</t>
  </si>
  <si>
    <t>2014-2996</t>
  </si>
  <si>
    <t>DiSC코칭상담사</t>
  </si>
  <si>
    <t>DiSC코칭상담사는 성인 및 청소년을 대상으로 DiSC를 통한 행동유형분석법을 지도함으로써 나와 타인의 성격, 심리, 잠재력을 파악하는데 도움을 주어, 사회적응력 향상을 도모하는 상담사의 양성 및 배출을 기반으로 이루어짐</t>
  </si>
  <si>
    <t>각자다른 사람들의 심리상태를 알고, DiSC행동유형별검사를 통한 코칭을 이해하고 상담할수 있는 직무능력을 갖추며,여러사람들의 행동유형을 분석하는 방법으로 DiSC를 이용하여 성격, 표준적행동유형들을 비교,분석하여 보편화된 유형임을 인지하는교육</t>
  </si>
  <si>
    <t>각자다른사람들의 행동유형을 분석하는 방법으로 DiSC를 이용하여 성격, 표준적행동유형, 잠재력 행동방향을 상담하고 사회생활을 돕는 상담사의 직무능력을 갖춘자가 됨</t>
  </si>
  <si>
    <t>한국비전교육협회</t>
  </si>
  <si>
    <t>053-782-3362</t>
  </si>
  <si>
    <t>(42479) 대구광역시 남구 대명복개로4길 40-2 (대명동) 1층 101호</t>
  </si>
  <si>
    <t>2014-0444</t>
  </si>
  <si>
    <t>이민자고용복지상담사</t>
  </si>
  <si>
    <t>이민고용복지상담사는 고용법(노동법), 직업정보론, 구직기술 향상교육 및 상담기법 등의 교육과정 이수 후, 이민자들에게 직업정보를 제공을 위한 직업상담을 하며, 또한 고용된 직장에서 고용문제가 발생했을 때에 고용복지차원에서 그들에게 도움을 줄 수 있는 상담을 하는 것이 주요 직무내용임, 이들은 주로 직업상담실이나 다문화센터와 관련된 부서에서 근무하게 된다.</t>
  </si>
  <si>
    <t>1급-3급 이민자고용복지 상담사를 지도할 수 있으며 이민자들의 직업상담을 해 주며 이민자들이 채용되어 있는 직장에서 고용문제 발생시 고용복지차원에서 상담적인 도움을 주는 것이 주요 직무임</t>
  </si>
  <si>
    <t>이민자고용복지에 관한 도움을 요청하는 자에게 고용복지 관련된 다양한 상담(직업정보 소개 및 고용현장에서 문제 발생시 해결 방안 등)을 통해 도움을 주는 것이 주요 직무임.</t>
  </si>
  <si>
    <t>이민자가 이민자고용복지관한 도움을 요청할 때 자신의 능력에 맞는 기본적 상담을 하며, 능력을 벗어나는 경우는 1급 상담자에게 의뢰하는 것이 주요 직무임.</t>
  </si>
  <si>
    <t>함께하는다문화네트워크</t>
  </si>
  <si>
    <t>http://www.damunhwa.or.kr</t>
  </si>
  <si>
    <t>031-544-0611</t>
  </si>
  <si>
    <t>(11184) 경기도 포천시 소흘읍 호국로429번길 23 .</t>
  </si>
  <si>
    <t>2014-3053</t>
  </si>
  <si>
    <t>음악심리 및 상담의 이론적 원리와 기법을 학습하여, 유아를 대상으로 하는 음악 활동 프로그램을 개발하고 이를 음악심리 지도 및 상담을 수행 할 수 있다.</t>
  </si>
  <si>
    <t>음악심리상담의 이론적 학문적 근거를 습득하여 음악 활동 프로그램을 개발하고 이를 음악심리활동 및 놀이지도와 상담을 수행한다.</t>
  </si>
  <si>
    <t>2014-5115</t>
  </si>
  <si>
    <t>우리나라는 요즘 학교와 관련하여 많은 위기적인 상황에 놓여 있다. 학교위기상담교육사는  학교의 위기적인 문제를 잘 파악하고,  이해하여 관련된 학생들에게 상담으로 돕거나 교육을 실시하는 역할을 한다.</t>
  </si>
  <si>
    <t>우리나라는 요즘 학교와 관련하여 여러 위기 상황에 놓여 있다. 이에 학교위기상담교육사는 학교폭력과 위기상담의 이론과 실제를 갖추고 학교위기에 노출되어 있는 학생들에게 학교 또는 지역아동센터와 같은 유사한 곳에서 상담과 지도를 할 수 있다.</t>
  </si>
  <si>
    <t>학교위기상담교육사1급의 소지자는 학교폭력과 위기상담의 이론과 실제를 갖추고 학교위기에 노출되어 있는 학생들에게 학교 또는 지역아동센터에서 상담과 지도 뿐만아니라 강의도 할 수 있다.</t>
  </si>
  <si>
    <t>2014-2997</t>
  </si>
  <si>
    <t>감정조절상담사</t>
  </si>
  <si>
    <t>감정조절프로그램 개발, 구성, 운영 교육을 실시한다.감정검사 및 심리검사를 실시할 수 있다.학교, 기업, 기관, 청소년관련 기관, 사회복지관련 기관 등에서 상담을 진행할 수 있다.감정조절 상담 교육 및 프로그램을 진행 할 수 있다.</t>
  </si>
  <si>
    <t>2014-2801</t>
  </si>
  <si>
    <t>가족미술심리상담사</t>
  </si>
  <si>
    <t>기업이나 학교, 복지시설 등에서 아동, 청소년, 성인과 가족을 대상으로 생활에서 겪는 심리적 고통과 갈등문제에 대하여 미술 심리상담과 심리학적 상담원리 기법을 활용하여 상담</t>
  </si>
  <si>
    <t>2014-2809</t>
  </si>
  <si>
    <t>개인 및 집단의 심리적·행동적 부적응 문제를 가진 내담자에게 원예기술을 매개체로 한 상담 및 조력으로 건강한 사고와 신념체계를 가진 생활인이 되도록 하는 능력을 갖춘 고급 수준의 상담사</t>
  </si>
  <si>
    <t>개인 및 집단의 심리적·행동적 부적응 문제를 가진 내담자에게 원예기술을 매개체로 한 상담 및 조력으로 건강한 사고와 신념체계를 가진 생활인이 되도록 하는 조력(사례관리, 프로그램설계 및 적용 등) 업무</t>
  </si>
  <si>
    <t>한국복지사이버대학</t>
  </si>
  <si>
    <t>http://www.corea.ac.kr</t>
  </si>
  <si>
    <t>국번없음-1644-9885</t>
  </si>
  <si>
    <t>(38695) 경북 경산시 남천면 협석리 140번지</t>
  </si>
  <si>
    <t>2014-2862</t>
  </si>
  <si>
    <t>사회, 정서적 인지행동의 문제로 어려움을 겪는 내담자들을 대상으로 하는 상담업무</t>
  </si>
  <si>
    <t>사회복지기관 및 상담 관련 기관, 개인, 가족, 조직, 기업 등 실무분야에서 사회·정서적 인지행동의 문제로 어려움에 직면한 내담자를 상담</t>
  </si>
  <si>
    <t>사회복지기관 및 상담관련기관 등에서 사회·정서적 인지행동의 문제로 어려움에 직면한 내담자를 상담하는 준전문가</t>
  </si>
  <si>
    <t>2013-1293</t>
  </si>
  <si>
    <t>무용심리상담사</t>
  </si>
  <si>
    <t>무용심리를 통한 이해와 상담</t>
  </si>
  <si>
    <t>무용은 몸과 마음을 움직이는 예술이므로 무용기법을 통하여 스트레스 해소 및 건강증진을 위한 심리의 이해 및 상담지도</t>
  </si>
  <si>
    <t>2014-2100</t>
  </si>
  <si>
    <t>아동 및 청소년의 심리와 문제행동을 파악할 수 있도록 심리평가 도구를 사용하여 평가하고 그에 적절한 상담유형을 선택하여 상담하거나 프로그램을 진행하여 문제행동과 심리상태를 안정적으로 이끌어주는 역할자</t>
  </si>
  <si>
    <t>아동심리상담 전문가 수준으로 아동 및 청소년 대상의 내담자의 심리상태를 파악하기 위하여 다양한 유형의 시리검사를 진행하고 문제의 근원을 해결하기 위한 상담 및 프로그램을 진행하는 아동심리상담 전문인력 양성 및 상담사 역할</t>
  </si>
  <si>
    <t>준전문가 수준의 아동 및 청소년 심리상담 지도능력을 가지고 있으며 내담자의 심리를 파악하기 위한 적절한 심리검사를 진행하여 나타나는 문제점이나 행동들을 상담을 통해 문제 해결을 도와주는 역할</t>
  </si>
  <si>
    <t>2014-0853</t>
  </si>
  <si>
    <t>여가상담사</t>
  </si>
  <si>
    <t>자신과 타인 그리고 환경적 요인에서 의사결정과 문제해결 기술의 발전뿐만 아니라 자기인식, 여가태도의 인식, 여가의 가치와 감정들의 인식을 증진시키고 증가시키기 위해 여가상담을 사용하여 돕는 과정입니다.</t>
  </si>
  <si>
    <t>자신, 타인, 환경적 요인에서 의사결정과 문제해결 기술의 발전, 자기인식, 여가태도의 인식, 여가의 가치와 감정들의 인식을 증진시키고 증가시키기 위해 여가상담을 사용하여 돕는 과정</t>
  </si>
  <si>
    <t>사단법인한국레크리에이션치료협회</t>
  </si>
  <si>
    <t>http://www.happy1004.or.kr</t>
  </si>
  <si>
    <t>031-286-4231</t>
  </si>
  <si>
    <t>(00000) 경기 용인시 기흥구 구갈동 500∼599 595번지 우성메디피아 501호</t>
  </si>
  <si>
    <t>2014-5005</t>
  </si>
  <si>
    <t>복지시설, 학교, 각종 상담센터 등에서 아동, 청소년, 성인을 대상으로 내담자가 지닌 문제를 제거,감소하거나 예방하기위해 심리학적 상담원리 및 기법을 활용하여 상담및 교육의 업무를 수행 함.</t>
  </si>
  <si>
    <t>심리상담의 전문적 지식을 이해하고 상담이론을 상담 실무에 활용하여 내담자를 상담전문가로써 상담 및 교육</t>
  </si>
  <si>
    <t>심리상담의 준전문가로서 기초지식을 필요로 하는 부분에서 심리상담 이론을 활용.</t>
  </si>
  <si>
    <t>2014-3121</t>
  </si>
  <si>
    <t>음악을 통한 심리상담을 기초로 복지관, 노인, 장애아, 취약계층 관련기관, 학교, 보호감호소 등의 장소에서 실기 학습을 통해 자격증 취득 후 사회의 일익을 담당할 수 있도록 한다. 음악감상, 악기연주, 노래부르기, 노랫말 등을 이용하여, 장애아동, 노인치매, 다문화 소외계층, 학대아동 등에게 심리적인 상담과 행동수정을 통하여 개선, 유지시키는 전문가를 양성</t>
  </si>
  <si>
    <t>복지관, 방과 후 학교, 장애인 시설, 병원, 노인요양시설, 교도감호소, 지역아동센터, 다문화 가정 자녀, 각종 중독증 등을 담당하는 기관에서의 자원봉사와 전문가로 활동한다. 음악심리상담사 1급 자격증을 취득한 자는 전문가 수준의 음악심리상담 활용 능력을 가지고 있으며 음악의 교육적인활동과 음악을 활용한 심리상담 전문가로서 활동한다.</t>
  </si>
  <si>
    <t>복지관, 방과 후 학교, 장애인 시설, 병원, 노인요양시설, 교도감호소, 지역아동센터, 다문화 가정 자녀, 각종 중독증 등을 담당하는 기관에서의 자원봉사와 전문가로 활동한다. 음악심리상담사 2급 자격증을 취득한 자는 전문가 수준의 음악심리상담 활용 능력을 가지고 있으며 음악의 교육적인활동과 음악을 활용한 심리상담 전문가로서 활동한다.</t>
  </si>
  <si>
    <t>복지관, 방과 후 학교, 장애인 시설, 병원, 노인요양시설, 교도감호소, 지역아동센터, 다문화 가정 자녀, 각종 중독증 등을 담당하는 기관에서의 자원봉사와 전문가로 활동한다. 음악심리상담사 3급 자격증을 취득한 자는 전문가 수준의 음악심리상담 활용 능력을 가지고 있으며 음악의 교육적인활동과 음악을 활용한 심리상담 전문가로서 활동한다.</t>
  </si>
  <si>
    <t>한국행동심리재활치료연구소</t>
  </si>
  <si>
    <t>070-7834-6049</t>
  </si>
  <si>
    <t>(36642) 경상북도 안동시 경북대로 480 ( 송현동 ) 302호</t>
  </si>
  <si>
    <t>2014-2947</t>
  </si>
  <si>
    <t>급변하는 사회 속에서 사람과의 관계성과 심리의 이해는 매우 중요합니다. 이러한 요구에 부합하는 도형심리상담사는 4가지 도형(○□△S)을 통해 도형의 크기, 모양, 위치 등을 분석하여 내담자의 기질, 성격, 적성, 형과 기질론, 내담자의 내면에 내재되어 있는 심리상태를 확인분석하여 원인을 찾고 문제와 상처를 상담하는 전문상담가입니다</t>
  </si>
  <si>
    <t>전문가 수준의 도형심리상담사 활용능력을 가지고 있으며 도형심리상담사 교육자, 도형심리상담사무 책임자로써 갖추어야 할 능력을 갖춘 최고급 수준</t>
  </si>
  <si>
    <t>도형심리상담 활용능력을 가지고 있으며 도형심리상담 활용수준이 상급 단계에 도달하여 한정된 범위내에서 도형심리상담교육자, 도형심리상담 사무를 수행</t>
  </si>
  <si>
    <t>2014-2109</t>
  </si>
  <si>
    <t>내러티브상담사는 후기구조주의와 사회구성주의 인식론에 기초하여 개인, 부부, 가족, 집단, 지역 및 공동체가 겪는 어려움과 빈약한 정체성의 맥락이 되는 사회문화적 담론을 해체하고, 탈중심적 입장에서 이들의 대안적 정체성과 삶의 주체로서의 의식을 발달시키는 과정에 참여하며, 당사자 스스로가 풍부한 삶의 이야기를 지속적으로 재구성할 수 있도록 지원한다.</t>
  </si>
  <si>
    <t>개인, 부부, 가족, 집단, 지역및공동체에 대한 임파워먼트를 목적으로 의뢰인이 문제 상황을 평가하고 대안을 모색하는 과정을 지원할 수 있어야 한다. (2) 내러티브상담의 행정 업무를 수행할 수 있어야 한다.</t>
  </si>
  <si>
    <t>개인, 부부, 가족, 집단, 지역및공동체에 대한 임파워먼트를 목적으로 의뢰인이 문제 상황을 평가하고 대안을 모색하는 과정을 지원할 수 있어야 한다. (2) 내러티브상담의 행정 업무를 수행할 수 있어야 한다. (3) 내러티브상담사 2급의 수행을 자문하고 지원할 수 있어야 한다. (4) 반영팀을 운영할 수 있어야 한다.</t>
  </si>
  <si>
    <t>개인, 부부, 가족, 집단, 지역및공동체에 대한 임파워먼트를 목적으로 의뢰인이 문제 상황을 평가하고 대안을 모색하는 과정을 지원할 수 있어야 한다. (2) 내러티브상담사 1급과 2급의 수행을 자문하고 지원할 수 있어야 한다. (3) 반영팀을 운영할 수 있어야 한다. (4) 내러티브상담에 대한 교육을 실시할 수 있어야 한다.</t>
  </si>
  <si>
    <t>한국이야기치료학회</t>
  </si>
  <si>
    <t>http://narrative.or.kr</t>
  </si>
  <si>
    <t>02-977-4275</t>
  </si>
  <si>
    <t>(01630) 서울특별시 노원구 동일로230가길 71 ( 상계동, 우림루미아트 ) 102동 102호</t>
  </si>
  <si>
    <t>2015-000335</t>
  </si>
  <si>
    <t>진로상담사는 다양한 개인의 진로에 대하여 선택과 결정, 계획, 진로변경 등의 과정에 잘 적응, 변화시키고 심리 및 성격과 적성을 분석하여 심리적 문제를 해결하는데 도움을 주어 더불어 사는 사회 형성에 이바지하는  진로 활동을 담당하는 역할을 한다.</t>
  </si>
  <si>
    <t>2014-5323</t>
  </si>
  <si>
    <t>성명학을 활용한 상담으로 삶의 올바른 방향에 대한 정보제공 및 지도작명과 개명을 통해 고객의 삶에 보람을 느끼게 하는 방법에 대한 교육성명학을 활용한 상담기법의 연구개발과 보급</t>
  </si>
  <si>
    <t>글로벌사이버대학교</t>
  </si>
  <si>
    <t>http://www.global.ac.kr</t>
  </si>
  <si>
    <t>041-415-6123</t>
  </si>
  <si>
    <t>(31228) 충남 천안시 동남구 목천읍 지산리 189-4</t>
  </si>
  <si>
    <t>2014-0497</t>
  </si>
  <si>
    <t>진로코칭에 대한 실무적인 방법과 코칭 상담의 실습 및 전문적인 코칭과 상담의 기술을 사용하는 능력</t>
  </si>
  <si>
    <t>진로코칭에 대한 실무적인 방법과 코칭상담의 실습 및 전문적인 코칭과 상담의 기술을 사용하는 능력</t>
  </si>
  <si>
    <t>청소년과 성인의 시기별 발달과 진로문제에 대한 올바른 이해와 코칭상담의 기본적인 이론과 기법을 활용한 코칭상담</t>
  </si>
  <si>
    <t>(사)한국전인상담문화원</t>
  </si>
  <si>
    <t>http://icck.or.kr</t>
  </si>
  <si>
    <t>02-715-4904</t>
  </si>
  <si>
    <t>(04162) 서울 마포구 용강동 494-56 백마빌딩 2층</t>
  </si>
  <si>
    <t>2014-5923</t>
  </si>
  <si>
    <t>색채미술심리상담</t>
  </si>
  <si>
    <t>색채미술심리상담에 대한 전문적 지식을 습득하여 내담자에게 심리적 불안요소를 예방하고, 진단과 평가를 통해 내담자의 심리적 문제를 해소하는 직무를 한다.</t>
  </si>
  <si>
    <t>2014-1237</t>
  </si>
  <si>
    <t>학교 폭력의 현장에서 청소년 상담 및 교육을 통하여 청소년 상담의 이론과 실제를 가지고 교육하여 청소년의 심리상태를 분석하여 올바른 청소년기를 보낼 수 있도록 교육한다</t>
  </si>
  <si>
    <t>학교폭력상담 프로그램을 계획하고 평가학교폭력상담 프로그램 연구개발 및 실시학교폭력상담 기관 설립 및 운영 책임자학교폭력상담자 교육 및 슈퍼비전, 세미나, 강의</t>
  </si>
  <si>
    <t>학교폭력상담 프로그램을 계획하고 평가학교폭력상담 프로그램 연구개발 및 실시학교폭력상담 기관 설립 및 운영 책임자</t>
  </si>
  <si>
    <t>학교폭력상담 진행 및 프로그램을 계획하고 평가 보조 업무학교폭력상담 프로그램 연구개발 참여 및 보조</t>
  </si>
  <si>
    <t>한국전인상담협회</t>
  </si>
  <si>
    <t>070-4227-0675</t>
  </si>
  <si>
    <t>(62255) 광주 광산구 월계동 756 첨단중앙로 181번길 88-22 (월계동) 2층상가</t>
  </si>
  <si>
    <t>2014-4303</t>
  </si>
  <si>
    <t>도형을 통해 나와 타인 성격의 장점과 단점을 찾아보고 장점은 동기부여를 하고, 단점은 보완하는 등 좀 더 행복하게 살 수 있도록 격려하고 코칭한다. 도형의 일반적 이론들을 상담에 활용하고 타인을 교육하고 지도할 수 있다.</t>
  </si>
  <si>
    <t>개인이 그린 도형을 통해 내담자 성격의 장점과 단점 등을 파악하고 그 의미를 이해한다.</t>
  </si>
  <si>
    <t>개인이나 집단이 그린 도형을 통해 내담자 성격의 장점과 단점 등을 파악하고 타인을 이해하고 컴플렉스나 스트레스 관리법 등을 스스로 찾아서 실천할  수 있도록 도와 준다.</t>
  </si>
  <si>
    <t>도형의 일반적 이론을 이해하고 타인을 교육하며 지도한다.</t>
  </si>
  <si>
    <t>한국보건증진원</t>
  </si>
  <si>
    <t>http://cafe.naver.com/hbjang</t>
  </si>
  <si>
    <t>010-8753-6545</t>
  </si>
  <si>
    <t>(28045) 충청북도 괴산군 사리면 사리로소매2길 125-90 한국보건증진원</t>
  </si>
  <si>
    <t>2014-3124</t>
  </si>
  <si>
    <t>내담자(노인)의 심리진단과 평가를 통해 치유방안에 대한 심리상담 실무능력을 갖추어, 내담자의 정서적, 인지적, 행동적 문제를 개선시키는 최적의 심리상담 교육프로그램(음악과 미술, 독서와 레크리에이션 활용) 등을 연구개발하여 노인심리상담 수업지도를 숙련되게 수행할 수 있는 실무능력을 검정</t>
  </si>
  <si>
    <t>전문가 수준의 노인심리상담 지도능력을 갖추어, 노인심리상담 지도자를 대상으로 하는 평생교육훈련시설 등에서 노인심리상담 교육과정의 교수를 용이하게 하고 교수효과를 높이기 위하여 필요로 하는 노인심리상담 교육프로그램을 기획하고 개발하여 강의에 직접 적용하는 지도실무 업무 및 해당분야의 교육기획 및 콘텐츠개발 업무</t>
  </si>
  <si>
    <t>준전문가 수준의 노인심리상담 지도능력을 갖추어, 노인을 대상으로 하는 교육시설 등에서 노인심리상담 교육과정의 교수를 용이하게 하고 교수효과를 높이기 위하여 필요로 하는 노인심리상담 교육프로그램을 기획하고 개발하여 강의에 직접 적용하는 지도실무 업무 및 해당분야의 교육기획 및 심리상담 업무</t>
  </si>
  <si>
    <t>상급 수준의 노인심리상담프로그램 활용능력과 지도능력을 갖추어, 한정된 범위 내에서 노인심리상담 교육과정의 교수를 용이하게 하고 교수효과를 높이기 위하여 필요로 하는 노인심리상담 교육프로그램을 응용하여 수업현장에 직접 적용하는 지도실무 업무 및 해당분야의 학습관리 및 노인심리상담 업무</t>
  </si>
  <si>
    <t>2014-4421</t>
  </si>
  <si>
    <t>일반 심리상담의 탐색/통찰/실행 기술 사용을 기본으로 하고, 미술심리상담의 개념을 추가 통합하여 내담자의 심리적 문제와 증상 개선을 도와주어 상담 종결 후에도 개선된 내용이 실생활에서 유지될 수 있도록 교육함.미술심리상담과 일반심리상담 기법을 통합한 사례 개념화를 실시하고, 이것을 내담자에 대한 심리상담에 활용함.</t>
  </si>
  <si>
    <t>2014-2061</t>
  </si>
  <si>
    <t>역기능 과정의 원인과 특징을 이해하고 가정의 회복을 위한 전문상담사를 양성하는 과정이다. 결혼과 가정에 대한 이해 부부이해 남녀의 이해 및 가정 회복의 원리를 배울수 있고 다양한 사례와 임상을 경험한 전문상담사로 훈력받아 행복한 가족을 이끌수 있도록 가족전문 상담사로 활동을 하는 사람이다.</t>
  </si>
  <si>
    <t>역기능 과정의 원인과 특징을 이해하고 가정의 회복을 위한 전문상담사를 양성하는 과정입니다 결혼과 가정에 대한 이해 부부이해 남녀의 이해 및 가정 회복의 원리를 배울수 있고 다양한 사례와 임상을 경험한 전문상담사로 훈력받아 행복한 가족을 이끌수 있도록 가족전문 상담사로 활동을 하는 사람이다.</t>
  </si>
  <si>
    <t>2014-2619</t>
  </si>
  <si>
    <t>아동코칭상담사</t>
  </si>
  <si>
    <t>① 아동의 심리적 성숙과 사회적 적응능력 향상을 위한 조력 및 지도 ② 심리적 부적응을 겪는 아동에 대한 심리평가 및 상담 ③ 아동상담 및 심리치료에 관한 연구④ 상담실 책임운영및 상담업무 ⑤ 아동코칭상담사의 수련중인자의 교육지도와 자문 ⑥ 아동코칭상담사의 수련중인자의 수련내용 평가 인준 및 자격추천</t>
  </si>
  <si>
    <t>① 아동의 심리적 성숙과 사회적 적응능력 향상을 위한 조력 및 지도 ② 심리적 부적응을 겪는 아동에 대한 심리평가 및 상담 ③ 아동 상담 및 심리치료에 관한 연구④ 아동코칭상담사 1급 이하 수련중인자의 교육지도와 자문 ⑤ 아동코칭상담사 1급 이하 수련중인자의 수련내용 평가 인준 및 자격추천</t>
  </si>
  <si>
    <t>① 아동의 심리적 성숙과 사회적 적응능력 향상을 위한 조력 및 지도 ② 심리적 부적응을 겪는 아동에 대한 심리평가 및 상담 ③ 아동상담 및 심리치료에 관한 연구④ 상담실 책임운영 ⑤ 아동코칭상담사 2급의 수련중인자의 교육지도와 자문 ⑥ 아동코칭상담사 2급의 수련중인자의 수련내용 평가 인준 및 자격추천</t>
  </si>
  <si>
    <t>① 아동의 심리적 성숙과 사회적 적응능력 향상을 위한 조력 및 지도 ② 심리적 부적응을 겪는 아동에 대한 심리평가 및 상담 ③ 아동 상담 및 심리치료에 관한 연구 ④ 상담 행정 업무</t>
  </si>
  <si>
    <t>2014-2662</t>
  </si>
  <si>
    <t>웨딩플레너지도상담사</t>
  </si>
  <si>
    <t>결혼식을 분수에 맞도록 하고 자신들만의 특성에 맞도록 조언 및 지도하여 요란스러운 결혼식보다는 검소한 결혼을 유도하여 낭비를 줄이고 알찬 결혼식이 되도록 지도 상담한다.</t>
  </si>
  <si>
    <t>2014-0437</t>
  </si>
  <si>
    <t>심리적으로 어려움을 갖고 있는 가족을 대상으로 가족상담을 통해 심리적 안정과 순기능의 가족관계 및 가족의사소통을 돕는다.</t>
  </si>
  <si>
    <t>2014-2915</t>
  </si>
  <si>
    <t>드라마심리상담사</t>
  </si>
  <si>
    <t>드라마매체의 활용을 통해 정서적 변화와 함께 행동의 변화를 유도하여 일상의 변화를 유도한다. 창의성, 상상, 통찰력, 성장을 촉진하기 위해서 이야기, 신화, 인형, 가면, 즉흥, 놀이, 등의 매체를 통해 행동을 사용하며 이러한 작업을 수행할 인재를 양성함</t>
  </si>
  <si>
    <t>드라마심리상담이론, 분야에 대한 기본개념과 이론을 이해하고 이와 같은 드라마심리상담의 이론적 배경을 기반으로  본 지식을 활용할 수 있는 초급 수준</t>
  </si>
  <si>
    <t>2014-2894</t>
  </si>
  <si>
    <t>한양대학교</t>
  </si>
  <si>
    <t>http://cce.hanyang.ac.kr</t>
  </si>
  <si>
    <t>02-2220-1522</t>
  </si>
  <si>
    <t>(04763) 서울 성동구 왕십리로 222번지 한양대학교 사회교육원</t>
  </si>
  <si>
    <t>2014-4408</t>
  </si>
  <si>
    <t>병원관리상담사</t>
  </si>
  <si>
    <t>병원이미지 확립, 직원간의 관계조정역할, 병원 내 서비스 개선을 위한 마케팅 기획, 수납과 예약업무, 병원서비스 리더로서 환자와 병원의 중간에서 교량적 역할을 하여 상호간의 원활한 커뮤니케이션을 돕는 상담업무</t>
  </si>
  <si>
    <t>- 병원관리상담 업무능력이 최고급 수준- 자격취득규정: 아래 각 항 중, 한 가지 이상에 해당하는 자1. 보건/간호분야 박사수료 이상인 자로서, 한국미술치료상담학회 또는 학회에서 인정하는 대학 및 유관기관에서 관련교육을 1500시간 이상 이수한 후 자격검정합격2. 1에 준하는 경력을 가진 석사 이상인 자로서 자격검정합격</t>
  </si>
  <si>
    <t>- 병원관리상담 업무능력이 고급 수준- 자격취득규정: 아래 각 항 중, 한 가지 이상에 해당하는 자1. 보건/간호분야 학사 이상인 자로서, 한국미술치료상담학회 또는 학회에서 인정하는 대학 및 유관기관에서 관련교육을 1000시간 이상 이수한 후 자격검정합격2. 1에 준하는 경력을 가진 학사 이상인 자로서 자격검정합격</t>
  </si>
  <si>
    <t>- 병원관리상담능력이 상급수준- 자격취득규정: 아래 중 한 가지 이상 해당하는 전문학사 이상인 자로서, 본 학회 또는 학회에서 인정하는 대학 및 유관기관에서 관련교육을 400시간 이상 이수한 후 자격검정합격1.전공-심리/상담/보건/재활/복지/교육/가족/요양 계열2.자격-심리/상담/보건/재활/복지/교육/가족/요양 계열3. 1 또는 2에 준하는 경력</t>
  </si>
  <si>
    <t>한국미술치료상담학회</t>
  </si>
  <si>
    <t>http://www.katci.org</t>
  </si>
  <si>
    <t>070-8270-7882</t>
  </si>
  <si>
    <t>(47501) 부산광역시 연제구 여고로14번길 75 (거제동)</t>
  </si>
  <si>
    <t>2014-2800</t>
  </si>
  <si>
    <t>도형이란 4가지 기본 도형(O, △, □, S)으로 개인의 적성이나 성격을 분석해 볼 수 있는 심리상담 도형상담은 칼라이너의 도형이론과 히포크라테스의 체액 분류</t>
  </si>
  <si>
    <t>도형심리는 4가지 유형의 도형 “배열순서, 도형의 위치, 그림의 크기, 그림의 모양” 등으로 각종 성격유형 검사(BGT, DISC 유형검사, 에니어그램, 게슈탈트)와의 연결성으로 내담자의 인지, 정서, 성격같은 심리적 특성을 분석하는 데 활용되는 심리상담기법</t>
  </si>
  <si>
    <t>도형이란 4가지 기본 도형(O, △, □, S)으로 개인의 적성이나 성격을 분석해 볼 수 있는 심리상담 도구.도형상담은 칼라이너의 도형이론과 히포크라테스의 체액 분류(다혈질, 담즙질, 점액질, 우울질)를 토대로 상담</t>
  </si>
  <si>
    <t>도형이란 4가지 기본 도형(O, △, □, S)으로 개인의 적성이나 성격을 분석해 볼 수 있는 심리상담 도구로 상담, 도형상담은 칼라이너의 도형이론과 히포크라테스의 체액 분류(다혈질, 담즙질, 점액질, 우울질)를 토대.</t>
  </si>
  <si>
    <t>2014-2802</t>
  </si>
  <si>
    <t>최고 전문가로서 독서심리상담의 기법을 응용하고, 활용하여 심리·정서적인 문제 등으로 도움이 필요한 사람의 심리적 성숙과 사회적 적응능력 향상을 돕는 일, 관련 연구, 상담자 교육지도, 자문</t>
  </si>
  <si>
    <t>전문가로서 독서심리상담의 기법을 응용하고, 활용하여 정서적인 문제 등으로 도움이 필요한 사람의 심리적 성숙과 사회적 적응능력 향상을 돕는 일, 관련 연구</t>
  </si>
  <si>
    <t>다참교육개발원</t>
  </si>
  <si>
    <t>053-582-0935</t>
  </si>
  <si>
    <t>(42609) 대구 달서구 성서서로 377</t>
  </si>
  <si>
    <t>2014-1109</t>
  </si>
  <si>
    <t>독서코칭상담사</t>
  </si>
  <si>
    <t>① 현대인의 복잡한 상황에서 독서코칭을 통한 삶의 질을 향상시키도록 노력 및 지도 ② 심리적 어려움을 겪는 사람들에 대한 독서코칭을 통한 심리안정 상담 ③ 개인 및 가족 상담현장에서의 독서코칭을 통한 심리치료의 효과에 관한 연구④ 상담실 책임운영 ⑤ 독서코칭상담사 2급의 수련중인자의 교육지도와 자문</t>
  </si>
  <si>
    <t>① 현대인의 복잡한 상황에서 독서코칭을 통한 삶의 질을 향상시키도록 노력 및 지도 ② 심리적 어려움을 겪는 사람들에 대한 독서코칭을 통한 심리안정 상담 ③ 개인 및 가족 상담현장에서의 독서코칭을 통한 심리치료의 효과에 관한 연구④ 독서코칭상담사 1급 이하 수련중인자의 교육지도와 자문 ⑤ 독서코칭상담사 1급 이하 수련중인자의 수련내용 평가 인준</t>
  </si>
  <si>
    <t>① 현대인의 복잡한 상황에서 독서코칭을 통한 삶의 질을 향상시키도록 노력 및 지도 ② 심리적 어려움을 겪는 사람들에 대한 독서코칭을 통한 심리안정 상담 ③ 개인 및 가족 상담현장에서의 독서코칭을 통한 심리치료의 효과에 관한 연구④ 상담 행정 업무</t>
  </si>
  <si>
    <t>2014-1481</t>
  </si>
  <si>
    <t>학생의 진로와 적성을 조기에 탐색해 볼 수 있도록 각종 교육기관에서 진로와 적성, 직업에 대한 각종 상담업무를 맡게 된다.</t>
  </si>
  <si>
    <t>학생의 진로와 적성을 조기에 탐색해 볼 수 있도록 각종 교육기관에서 진로와 적성, 직업에 대한 각종 상담업무를 맡게 된다.주로 초등학교 방과후 교사나 작은도서관, 지역아동센타 등에서 상담업무에 종사하게 된다.</t>
  </si>
  <si>
    <t>학생의 진로와 적성을 조기에 탐색해 볼 수 있도록 각종 교육기관에서 진로와 적성, 직업에 대한 각종 상담업무를 맡게 된다.주로 중고등의 창의체험수업과 학교방과후 교사에서 진로상담자의 역할을 맡게 된다.</t>
  </si>
  <si>
    <t>평생교육진흥회</t>
  </si>
  <si>
    <t>062-959-9535</t>
  </si>
  <si>
    <t>(62350) 광주 광산구 월곡동 612-19번지 2층 201호</t>
  </si>
  <si>
    <t>2014-0510</t>
  </si>
  <si>
    <t>청소년기에 발생되는 학교폭력 및 또래 폭력 및 금품갈취 등 다양한 청소년 폭력에 대한 상담 및 지도에 직무를 한다.</t>
  </si>
  <si>
    <t>학교폭력예방상담 전문가 수준의 상담을 하며 각 급수자의 상담사례 지도, 교육, 임상수련을 하고 프로그램 개발하고 센터를 운영을 하고 지도하는 최고수준의 직무.</t>
  </si>
  <si>
    <t>학교폭력예방상담 전문가 수준의 상담 및 지도 능력을 습득한 자로서 상담사 및 지도사로 2급과 3급에 관련하여 학교폭력예방교육을 할 수 있는 전문지식을  가지고 있는 고급수준의 직무.</t>
  </si>
  <si>
    <t>학교폭력예방상담 및 지도에 관련하여 능력 가능자로서 폭력예방상담실시와 학교폭력예방상담관련 기관의 행정 및 사무 능력이 가능한 중급수준의 직무.</t>
  </si>
  <si>
    <t>2014-1636</t>
  </si>
  <si>
    <t>가족간의 상황에서 심리적 부적응 및 장애를 겪는 개인 혹은 가족구성원에 대한 진단, 평가 및 문제해결을 통해 역기능적 가족의 어려움을 다양한 상담기법을 통해 가족관계상의 어려움을 극복하게 함으로써 상실된 가족 기능을 회복할 수 있도록 도움을 주는 가족상담사.</t>
  </si>
  <si>
    <t>가족상담 전문영역에서 심리적 부적응 및 장애를 겪는 개인 혹은 가족에 대한 진단, 평가 및 문제해결을 통해 가족의 기능향상을 주는 가족상담사.</t>
  </si>
  <si>
    <t>전국통합심리상담협회</t>
  </si>
  <si>
    <t>063-831-8275</t>
  </si>
  <si>
    <t>(54601) 전북 익산시 갈산동 24번지(중앙로 54번지)</t>
  </si>
  <si>
    <t>2014-0722</t>
  </si>
  <si>
    <t>정서중심상담사</t>
  </si>
  <si>
    <t>전문가- 정서중심상담에 대한 수퍼비전 및 프로그램 구성, 분석이 가능한 전문가1급- 정서와 관련 된 다양한 상담 및 교육 책임자로사 갖추어야 할 능력을 갖춘 수준2급- 현장에서 적용하고 수퍼비전을 받으며 상담에 가능한 수준</t>
  </si>
  <si>
    <t>슈퍼비전 및 프로그램 구성, 분석이 가능한 전문가 수준</t>
  </si>
  <si>
    <t>정서와 관련된 다양한 상담 및 교육 책임자로서 갖추어야 할 능력을 갖춘 고급수준으로 정서코칭, 상담, 교육이 가능</t>
  </si>
  <si>
    <t>정서중심상담을 통하여 현장에서 작용하고 수퍼비전을 받으며 상담이 가능한 수준</t>
  </si>
  <si>
    <t>2014-5398</t>
  </si>
  <si>
    <t>사주심리상담사</t>
  </si>
  <si>
    <t>사주심리상담사는 전문가 또는 준전문가 수준의  격국용신 해석능력을 가지고 있으며 상담자로써 갖추어야 할 능력을 갖춘 고급 또는 최고급 수준에 준하는 자로써 내담자의 격국용신과 관련된 상담이 가능한자</t>
  </si>
  <si>
    <t>사주심리상담사 2급을 합격한 자로써 전문가 수준의  뛰어난 격국용신 해석능력을 가지고 있으며  상담자로써 갖추어야 할 능력을 갖춘 최고급 수준에 준하는 자로 내담자를 상담하는 직무</t>
  </si>
  <si>
    <t>준전문가 수준의 격국용신 해석능력을 가지고  있으며 상담자로써 갖추어야 할 능력을 갖춘  고급 수준에 준하는 자로 내담자를 상담하는 직무</t>
  </si>
  <si>
    <t>말금평생교육원</t>
  </si>
  <si>
    <t>http://www.말금가족심리상담센터.kr</t>
  </si>
  <si>
    <t>055-289-7679</t>
  </si>
  <si>
    <t>(51143) 경상남도 창원시 의창구 사림로 47 ( 사림동 ) 사림프라자 302호</t>
  </si>
  <si>
    <t>2014-2182</t>
  </si>
  <si>
    <t>콜센터QA(상담품질)관리사</t>
  </si>
  <si>
    <t>콜센터에 대한 전반적인 운영관리를 이해하고 이를 바탕으로 통화품질 관리에 대한 기본적인 지식과 정보는 물론 콜센터상담사를 대상으로 한 코칭 및 교육훈련 업무를 수행한다,특히 콜센터 운영의 핵심요소라고 할 수 있는 스크립트, 모니터링, 코칭에 대한 이론과 실무적인 지식을 보유하여 콜센터 실무업무를 수행한다.</t>
  </si>
  <si>
    <t>콜센터 운영에 대한 전반적인 이해를 바탕으로 콜센터 상담품질관리업무를 수행하며 특히 스크립트, 모니터링, 코칭 등 전문분야의 업무를 수행함.스크립트개발은 물론 모니터링 평가표 작성 및 모니터링 평가를 통해 양질의 상담사를 육성하는 것이 QA직무의 핵심이다.</t>
  </si>
  <si>
    <t>(주)한국씨에스경영아카데미</t>
  </si>
  <si>
    <t>http://www.kacademy.net</t>
  </si>
  <si>
    <t>02-941-7033</t>
  </si>
  <si>
    <t>(00000) 서울 마포구 도화동 창강빌딩 5층</t>
  </si>
  <si>
    <t>2014-2666</t>
  </si>
  <si>
    <t>1. 가족의 기능적인 지표와 가족문제를 평가하고 문제별 해결방법을 적용하여 가정의 치유와 회복을 돕는다.2. 가족구성원 간 상처치유와 바람직한 상호작용 및 친밀한 관계방식을 획득할 수 있도록 조력한다.3. 다양한 가족문제(가정폭력, 중독, 이혼, 재혼 등)를 가져오는 역기능적인 가족요인을 분석하고 기능적인 가족으로 변화와 성장할 수 있도록 조력한다.</t>
  </si>
  <si>
    <t>1. 실제 가정의 다양한 문제를  평가하고 해결을 이루는 데 필요한 전문적인 상담능력을 실행한다.2. 가족이 호소하는 증상들을 문제별로 사정하고 분류하여 맞춤별 상담을 통해 가정의 변화와 성장을 돕는다.3. 가족구성원 간 건강한 관계방식(의사소통방법, 화해와 용서, 정서적 공유방식 등) 을 체득시킬 수 있도록 훈련한다.</t>
  </si>
  <si>
    <t>1. 가족에 대한 이해를 돕고 가족상담의 필요성을 인식시켜  가족원의 자존감과 유대감을 높이는 방법, 건강한 의사소통방식을 조력한다.2. 가족문제를 이해시키고 가족의 건강한 잠재력을 발휘할 수 있도록 촉진하여 역기능적인 가족을 변화시키는 데 조력한다.3. 바람직한 관계형성 및 의사소통방식을 조력한다.</t>
  </si>
  <si>
    <t>2014-1598</t>
  </si>
  <si>
    <t>건강한 가족을 위한 가족상담업무</t>
  </si>
  <si>
    <t>사회복지기관 및 상담관련기관 등에서 어려움에 직면한 가족을 상담할 수 있는 전문가</t>
  </si>
  <si>
    <t>사회복지기관 및 상담관련기관 등에서 어려움에 직면한 가족을 상담할 수 있는 준전문가</t>
  </si>
  <si>
    <t>2014-4297</t>
  </si>
  <si>
    <t>생애주기별 생활터별 심리상담을 통하여 건전한 생활을 영위할 수 있도록 지도하고 교육하는 전문가로 활동한다.특히, 심리상담도구 중 하나인 도형심리상담기법과 스트레스관리 방법을 동원하여 보다 효과적인 교육전문가로 활동할 수 있다.</t>
  </si>
  <si>
    <t>생애주기별 생활터별 심리상태를 파악하여 건전한 생활을 영위하도록 도와준다. 특히, 도형상담심리이론과 스트레스관리법을 활용하여 타인을 지도하고 교육할 수 있다.</t>
  </si>
  <si>
    <t>2014-5401</t>
  </si>
  <si>
    <t>웃음코칭상담사</t>
  </si>
  <si>
    <t>웃음활용기법과 강의능력을 갖추고 각 교육현장에서 개인 및 단체를 대상으로 웃음훈련지도를 통해 사회적응력을 향상시키는 웃음코칭상담사로서의 업무수행 능력을 검정</t>
  </si>
  <si>
    <t>준전문가 수준의 웃음코칭상담 활용능력을 가지고 있으며 고급단계의 웃음코칭 지도자, 프로그램개발 및 기획, 웃음코칭상담 사무책임자</t>
  </si>
  <si>
    <t>전문가 수준의 뛰어난 웃음코칭상담 활용능력을 가지고 있으며 최고급 단계의 웃음코칭상담 전문지도자, 프로그램개발 및 연구기획, 웃음코칭 상담 사무책임자</t>
  </si>
  <si>
    <t>(주)글로벌평생교육원</t>
  </si>
  <si>
    <t>031-975-2916</t>
  </si>
  <si>
    <t>(10319) 경기도 고양시 일산동구 약산길 1(중산동) 경기도 고양시 일산동구 중산동26-2(동양빌딩3층)</t>
  </si>
  <si>
    <t>2013-2298</t>
  </si>
  <si>
    <t>부모교육상담사는 영유아 및 아동들을 교육하고 상담하는 현장에서 양육과 문제행동에 대해 부모들을 위한 교육과 상담을 실시하고 부모가 영유아 및 아동에게 양질의 양육환경을 제공할수 있는 전문가를 양성하여 그 자격을 부여한다</t>
  </si>
  <si>
    <t>부모교육상담사는 영유아 및 아동들을 교육하고 상담하는 현장에서 양육과 문제행동에 대해 부모들을 위한 교육과 상담 실시 자녀에게양질의 양육환경을 제공토록 지원하는 업무를 담당한다</t>
  </si>
  <si>
    <t>주식회사백제인력개발연구원</t>
  </si>
  <si>
    <t>http://www.spacademy.kr</t>
  </si>
  <si>
    <t>062-364-1152</t>
  </si>
  <si>
    <t>(61968) 광주 서구 쌍촌동 948-3</t>
  </si>
  <si>
    <t>2015-000193</t>
  </si>
  <si>
    <t>개인 및 단체를 대상으로 도형심리상담사 자격 및 교육전문가 양성</t>
  </si>
  <si>
    <t>전문가 수준의 도형심리상담사 활용능력을 가지고 있으며 도형심리상담사로써 도형심리상담 능력을 갖춘 고급수준</t>
  </si>
  <si>
    <t>전문가 수준의 도형심리상담사 활용능력을 가지고 있으며 도형심리상담사로서 도형심리상담 능력을 갖춘 최고급 수준</t>
  </si>
  <si>
    <t>대전한빛평생교육원 (유) 대전대덕구평생교육신문</t>
  </si>
  <si>
    <t>042-523-8855</t>
  </si>
  <si>
    <t>(35326) 대전광역시 서구 동서대로 1012 ( 내동 ) 4층</t>
  </si>
  <si>
    <t>2014-4388</t>
  </si>
  <si>
    <t>상담과 심리이론을 바탕으로 다양한 미술상담기법을 통해 자기이해 및, 자기수용 능력을 길러 발달을 촉진 시키고, 언어로 표현되지 않는 심리 정서적 문제 행동을 미술을 통해 발견, 해결 시켜주는 전문상담사</t>
  </si>
  <si>
    <t>2014-2887</t>
  </si>
  <si>
    <t>고령자위기상담사</t>
  </si>
  <si>
    <t>노인의 사회적 문제에 관련된 심화적인 지식을 이해하고 활용하여 위기상담을 할 수 있다.</t>
  </si>
  <si>
    <t>2014-5251</t>
  </si>
  <si>
    <t>놀이지도상담사</t>
  </si>
  <si>
    <t>놀이지도사는 놀이를 통하여 정서적 표현을 함으로써 자신을 개방하게되고, 이런 과정을 통하여 억압된 감정과 긴장을 풀수있게 함으로써 아동의 긍정적인 성장을 증진하고 , 독립성, 성숙을 돕는다. 아울러 놀이지도사는 부모에게 놀이지도 기술을 알려주고 가정에서 부모-자녀놀이를 할수있는 스킬을 알려주고 지속적인 피드백을 줌으로써 부모-자녀관계를 향상시키는데 도움준다</t>
  </si>
  <si>
    <t>부모에게 아동중심놀이지도의 기술을 가르쳐줌으로써 부모-자녀관계를 강화시키는 것이다. 이는 부모와 자녀사이에 긍정적인 관계를 형성하고, 아동의 문제를 개선하고 수정함으로써 미래에 문제를 야기할 수 있는 부분을 사전에 예방하기 위한 것이다.</t>
  </si>
  <si>
    <t>화성YMCA</t>
  </si>
  <si>
    <t>http://www.hsymca.net</t>
  </si>
  <si>
    <t>031-223-1013</t>
  </si>
  <si>
    <t>(18400) 경기 화성시 진안동 546-6번지 2층 화성YMCA</t>
  </si>
  <si>
    <t>2014-2259</t>
  </si>
  <si>
    <t>영성심리상담사</t>
  </si>
  <si>
    <t>목회의 현장에서 성경적 상담 교육을 통하여 교육하여 내담자의 심리상태를 분석하고 상담할수 있도록 전화, 면접상담, 개인및 집단, 공공기관, 목회, 신앙, 진로, 위기상담 등 다양한 상담가능</t>
  </si>
  <si>
    <t>2014-6212</t>
  </si>
  <si>
    <t>학교폭력 상담에 필요한 교육지식과 상담능력을 배양하여 교사,학부모, 학생 등을 대상으로 학교폭력에 대한 상담을 제공하고 학교폭력으로 인하여 신체적, 정신적, 심리적 어려움을 겪는 개인이나 집단에 상담을 통하여 학교폭력을 예방하고 대처 할 수 있는 학교폭력 상담전문가로서의 지도능력을 검정</t>
  </si>
  <si>
    <t>학교폭력에 대한 상담전문가로서 학부모,교사, 상담사를 대상으로 상담 슈퍼비젼을 할 수 있는 수준</t>
  </si>
  <si>
    <t>학교폭력으로 인하여 신체적, 정신적, 심리적 어려움을 겪고있는 개인 및 집단을 대상으로 사회적응력을 향상 시킬 수 있도록 상담하는 수준</t>
  </si>
  <si>
    <t>학교폭력에 대한 기본적인 이해를 바탕으로 개인 및 집단상담을 통하여 문제를 해결할 수 있도록 상담하는 수준</t>
  </si>
  <si>
    <t>한국학교폭력예방협회</t>
  </si>
  <si>
    <t>http://www.kspa.pe.kr</t>
  </si>
  <si>
    <t>070-7799-1234</t>
  </si>
  <si>
    <t>(47543) 부산광역시 연제구 거제대로 174 ( 거제동 ) 2층</t>
  </si>
  <si>
    <t>2014-2905</t>
  </si>
  <si>
    <t>분노조절상담업무에 필요한 체계적인 지식과 분조조절프로그램을 구성, 개입, 적용, 교육할 수 있는 전문상담사로서의 직무</t>
  </si>
  <si>
    <t>분노조절상담업무에 필요한 체계적인 지식과 분조조절프로그램을 구성, 개입, 적용, 교육할 수 있는 전문상담사 양성과 지도 업무</t>
  </si>
  <si>
    <t>분노조절상담업무에 필요한 체계적인 지식과 분조조절프로그램을 적용, 교육할 수 있는 준전문상담사로서의 지도 업무</t>
  </si>
  <si>
    <t>2014-2667</t>
  </si>
  <si>
    <t>이마고부부상담사</t>
  </si>
  <si>
    <t>-부부상담 영역에서 심리적 부적응 및 관계상 갈등을 겪는 부부의 진단, 평가 및 상담,-부부교육, 부부갈등에 대한 예방활동 및 심리상담,-부부상담 및 심리치료에 대한 연구,-부부가족상담기관의 설립 및 운영</t>
  </si>
  <si>
    <t>⑴ 부부상담 영역에서 심리적 부적응 및 관계상 갈등을 겪는 부부의 진단, 평가 및 상담⑵ 해당 전문영역에서 이마고부부상담사의 교육 및 추천⑶ 해당 전문영역에서 이마고부부상담사의 수련 내용 평가, 인준 및 추천⑷ 이마고부부상담 및 심리치료에 대한 연구⑸ 이마고부부상담 기관의 설립 및 운영</t>
  </si>
  <si>
    <t>⑴ 부부상담 영역에서 심리적 부적응 및 관계상 갈등을 겪는 부부의 진단, 평가 및 상담⑵ 지역사회 내 부부교육, 부부문제에 대한 예방활동 및 심리상담⑶ 이마고부부상담 및 심리치료에 대한 연구⑷ 이마고부부상담 기관의 설립 및 운영</t>
  </si>
  <si>
    <t>⑴ 부부상담 영역에서 심리적 부적응 및 관계상 갈등을 겪는 부부의 진단, 평가 및 상담⑵ 이마고부부상담 및 심리치료에 대한 연구 보조⑶ 상담행정업무</t>
  </si>
  <si>
    <t>사단법인중앙가족상담협회</t>
  </si>
  <si>
    <t>http://www.cfca.kr</t>
  </si>
  <si>
    <t>02-523-2364</t>
  </si>
  <si>
    <t>(06704) 서울특별시 서초구 효령로34길 23-7 ( 방배동 ) 2층</t>
  </si>
  <si>
    <t>2014-2639</t>
  </si>
  <si>
    <t>인성심리상담사는 도덕규범으로서의 본성인 인성문제에 대해 심리상담을 하여 줌으로써, 본래 인간이 가져야 할 인성을  찾아갈 수 있도록 조언을 해 주는 일을 담당하는 전문가를 말한다.</t>
  </si>
  <si>
    <t>사단법인한국자격진흥협회</t>
  </si>
  <si>
    <t>http://www.kq.or.kr</t>
  </si>
  <si>
    <t>02-587-0300</t>
  </si>
  <si>
    <t>(06072) 서울특별시 강남구 영동대로137길 3 (청담동) 동신빌딩 2층 203호</t>
  </si>
  <si>
    <t>2014-4418</t>
  </si>
  <si>
    <t>일반 심리상담의 탐색/통찰/실행 기술 사용을 기본으로 하고, 명상심리상담의 개념을 추가 통합하여 내담자의 심리적 문제와 증상 개선을 도와주고, 상담 종결 후에도 개선된 내용이 실생활에서 유지될 수 있도록 교육함. 명상심리상담과 일반심리상담 기법을 통합한 사례 개념화를 실시하고, 이것을 내담자에 대한 심리상담에 활용함.</t>
  </si>
  <si>
    <t>2014-4414</t>
  </si>
  <si>
    <t>노인의 정신적 장애와 심리적 장애를 케어하는 노인심리상담 지도.노화로 인하여 신체적, 정서적으로 심리적 불안장애 등을 겪으며  정서불안과 관련된 문제로 일상생활에 적응하지 못하고 행동상의 장애를 일으켜 도움을 필요로 하는 노인(가족 포함)들에게 전문적 대면관계를 통하여 문제를 해결하며 심리적 원조 과정인 상담을 하는 업무를 담당하는 전문가</t>
  </si>
  <si>
    <t>노인의 심리적 장애를 케어하는 노인심리상담 지도.노화로 인하여 신체적, 정서적으로 심리적 불안장애 등을 겪으며  정서불안과 관련된 문제로 일상생활에 적응하지 못하고 행동상의 장애를 일으켜 도움을 필요로 하는 노인(가족 포함)들에게 전문적 대면관계를 통하여 문제를 해결하며 심리적 원조 과정인 상담을 하는 업무를 담당하는 전문가수준 교육</t>
  </si>
  <si>
    <t>2015-000008</t>
  </si>
  <si>
    <t>개인 및 가족(한부모, 미혼모, 다문화가족)의 문제들에 대해서 집단상담을 통해서 객관적 회복을 돕고 감수성훈련 및 집단심리의 역동을 총해서 상담을 돕는 직무한다.</t>
  </si>
  <si>
    <t>집단상담 전문가 수준의 상담을 하며 각 급수자의 상담사례 지도, 교육, 임상수련을 하고 프로그램 개발하고 센터를 운영을 하고 지도하는 최고수준의 직무.</t>
  </si>
  <si>
    <t>집단상담 전문가 수준의 상담 및 지도 능력을 습득한 자로서 상담사 및 지도사로 2급과 3급에 관련하여 집단상담을 할 수 있는 전문지식을  가지고 있는 고급수준의 직무.</t>
  </si>
  <si>
    <t>집단상담 및 지도에 관련하여 능력 가능자로서 다양한 집단상담 실시와 개인과 가정, 그리고 사회 차원에서 상담하고, 상담관련 기관의 행정 및 사무 능력이 가능한 중급수준의 직무.</t>
  </si>
  <si>
    <t>2014-5338</t>
  </si>
  <si>
    <t>생활역학상담사</t>
  </si>
  <si>
    <t>생활역학의 사주명리상담의 원리를 알고 상담 기법을 바탕으로 일반인에게 사주상담을 통해 삶의 매개 촉진 역할을 하게하며 동양철학인문강좌 및 사주명리상담원, 성명철학원 등에서 사주명리상담의 원리에 대해 지도하고 상담업무를 한다.</t>
  </si>
  <si>
    <t>2014-5400</t>
  </si>
  <si>
    <t>타로 상담사 1,2급으로 구분되며 전문가 또는 준전문가 수준의  뛰어난 카드리딩 및 해석능력을 가지고 있으며  상담자로써 갖추어야 할 능력을 갖춘 고급 수준 이상의 능력을 갖추고 내담자를 상담해 주는 직무</t>
  </si>
  <si>
    <t>타로 상담사 2급을 합격한 자로써 전문가 수준의  뛰어난 카드리딩 및 해석능력을 가지고 있으며 상담자로써 갖추어야 할 능력을 갖춘 최고급 수준에 준하는 자로 내담자를 상담하는 직무</t>
  </si>
  <si>
    <t>준전문가 수준의 뛰어난 카드리딩 및 해석능력을 가지고 있으며 상담자로써 갖추어야 할 능력을 갖춘 고급 수준에준하는 자로 내담자를 상담하는 직무</t>
  </si>
  <si>
    <t>2014-4288</t>
  </si>
  <si>
    <t>심리상담사는 인간내면의 심리적인 문제나 관계적 위기문제를 도와주는 전문상담가 이다. 상담소 상담 및 전문교사 업무를 할 수 있는 능력을 검정하는데 그 목적을 교육을 통하여 심리상담의 전문적 지식과 능력을 종합적으로 시험, 평가하고 심리상담지도 및 심리검사 등 현업에 활용 가능한 수행능력 평가하는데 그 목적이 있다</t>
  </si>
  <si>
    <t>심리상담사로서 전문적 자질을 함양하기 위한 심리상담 및 심리평가방법을 기반으로 통합심리신규 상담서비스 제공인력 양성을 기반으로 이루어 진다.</t>
  </si>
  <si>
    <t>심리상담사로서 전문적 자질을 함양하기 위한 심리상담 및 상담이론을 기반으로 자신과 심리의 성장을 위한 내적 성숙으로 이루며, 심리상담사로서의 제 이론을 학습하고 실제 상담에 적용할 수 있는 전문기술을 습득한다.</t>
  </si>
  <si>
    <t>(주)이젠커뮤니케이션즈</t>
  </si>
  <si>
    <t>http://www.ezenedu.com/</t>
  </si>
  <si>
    <t>02-1688-7279</t>
  </si>
  <si>
    <t>(61200) 광주광역시 북구 동문대로 50 ( 풍향동 ) 동강대학교 산학협력관 403~405호</t>
  </si>
  <si>
    <t>2014-5349</t>
  </si>
  <si>
    <t>동양학에 관한 이론과 실기를 갖춘 상담사로서 일반인의 일상문제와 미래설계를 상담하고 안내할 수 있는 상급의 명리상담능력 수준</t>
  </si>
  <si>
    <t>원광디지털대학교</t>
  </si>
  <si>
    <t>http://www.wdu.ac.kr</t>
  </si>
  <si>
    <t>070-7730-0010</t>
  </si>
  <si>
    <t>(54536) 전북 익산시 신용동 344-2 원광디지털대학교</t>
  </si>
  <si>
    <t>2013-2240</t>
  </si>
  <si>
    <t>청소년학교폭력상담지도사</t>
  </si>
  <si>
    <t>청소년에게 올바른 가치관을 확립시키고 학교폭력및 자살예방 지도능력 구비</t>
  </si>
  <si>
    <t>치매예방지도사 자격을 취득하여 사회복지 기관및 노인병원. 장기요양보호 시설 등에서 전문인력으로 일할 수 있다.</t>
  </si>
  <si>
    <t>안산취업정보대학</t>
  </si>
  <si>
    <t>http://www.unitbank.net</t>
  </si>
  <si>
    <t>031-409-5771</t>
  </si>
  <si>
    <t>(15288) 경기도 안산시 상록구 예술광장로 1 (월피동) 809호(월피동. 다농마트)</t>
  </si>
  <si>
    <t>2014-3001</t>
  </si>
  <si>
    <t>미술심리임상사례에 대한 분석과 상담의 활용이 가능하고, 내담자(문제아동 및 부모, 비행청소년, 사회부적응 성인 등)의 심리적 문제와 일반인들의 생애주기별 심리적 변화에 대한 긍정적이며 발전적인 사고를 위하여 다양한 미술매체를 활용한 상담업무</t>
  </si>
  <si>
    <t>내담자의 심리문제에 대하여 다양한 미술매체를 활용하여 상담심리업무가 가능한 능력 수준</t>
  </si>
  <si>
    <t>미술심리상담사례에 대한 분석 및 활용이 가능하고, 내담자의 심리문제에 대하여 미술매체기법를 활용한 상담능력이 상급인 수준으로 내담자의 성격이해, 심리분석, 문제행동 진단을 하고 내담자가 직면한 문제를 해결하도록 교육지도 및 조언하는 심리상담전문가의 업무.</t>
  </si>
  <si>
    <t>2014-0103</t>
  </si>
  <si>
    <t>가족과 관련된 상담 현장에서 전문적 지식과 기술을 바탕으로 가족간의 문제 해결에 도움을 줄 수 있는 전문가 수준의 상담사</t>
  </si>
  <si>
    <t>주식회사 이솔교육</t>
  </si>
  <si>
    <t>http://www.esoledu.or.kr</t>
  </si>
  <si>
    <t>02-1661-1510</t>
  </si>
  <si>
    <t>(21990) 인천광역시 연수구 송도미래로 30 (송도동) 에이동 1305호</t>
  </si>
  <si>
    <t>2014-5352</t>
  </si>
  <si>
    <t>카드에 있는 그림들의 종류와 위치를 이용하여 인간의 미래와 길흉을 전문지식으로 상담한다.</t>
  </si>
  <si>
    <t>해수풍수명리학교육원</t>
  </si>
  <si>
    <t>http://cafe.daum.net/vndtn0224</t>
  </si>
  <si>
    <t>042-633-0145</t>
  </si>
  <si>
    <t>(00000) 대전 대덕구 읍내동 301∼600 361-16 아천빌딩나동202호</t>
  </si>
  <si>
    <t>2014-5390</t>
  </si>
  <si>
    <t>교회목회상담사</t>
  </si>
  <si>
    <t>목회상담전문가는 성격, 적성 지능, 진로 및 신체적. 정서적 증상들에 대해서 어려움을 겪고 있거나 변화를 모색하는 개인에게 심리검사, 상담프로그램 등을 활용하여 상담진행</t>
  </si>
  <si>
    <t>바이블을 제대로 아는 것을 원칙으로 하며 내담자에게 성경적 상담교육을 통하여 심리상담 이론과 실제를 가지고 교육하여 내담자의 심리상태를 분석하고 내담자와 상담을 할 수 있는 수준으로 교육</t>
  </si>
  <si>
    <t>교회인들에게 나타난 사회적, 정신적 현신적 현상들을 바이블을 중심으로 바이블에 맞추어 상담하는 교회 목회상담사로 활동</t>
  </si>
  <si>
    <t>글로벌기독교성서연구원</t>
  </si>
  <si>
    <t>http://blog.naver.com/ykk65asr</t>
  </si>
  <si>
    <t>(42479) 대구광역시 남구 대명복개로4길 40-2(대명동) (대명10동 1593-6) 첼스 101호</t>
  </si>
  <si>
    <t>2014-2671</t>
  </si>
  <si>
    <t>컨택센터상담품질전문가</t>
  </si>
  <si>
    <t>해당 과정을 취득한 자는, QA업무 이해하고 QPI 작성, 스크립트 설계, QA평가결과 분석 및 보고서 작성 등 상담 품질관리 전반의 실무능력을 수행할 수 있다. 또한 전문적인 강의 및 코칭 스킬로 상담사 개인 또는 센터 전체의 상담품질을 향상시킬 수 있다.</t>
  </si>
  <si>
    <t>2014-2888</t>
  </si>
  <si>
    <t>도형기질심리상담사</t>
  </si>
  <si>
    <t>1. 도형기질심리검사를 통하여 내담자의 타고난 기질과 현재의 성격적인 모습의 차이를 분석하고 해석하여 내담자의 스트레스 원인을 밝히고 마음의 힐링을 주는 상담 업무.2. 도형기질심리검사를 통해서 나타나는 내담자의 선천적인 기질을 확인하여 진로와 직업선택에 도움을 줄 수 있는 진로,적성 컨설팅 업무.</t>
  </si>
  <si>
    <t>성옥심리검사연구소</t>
  </si>
  <si>
    <t>http://ctintl.blog.me</t>
  </si>
  <si>
    <t>053-784-2585</t>
  </si>
  <si>
    <t>(42206) 대구 수성구 지산2동 화성맨션 용학로35길 62 지산화성맨션 101동 401호</t>
  </si>
  <si>
    <t>2014-2903</t>
  </si>
  <si>
    <t>모래놀이의 다양한 사례를 통하여 실제 모래놀이의 적용 및 객관적 체험을 통한 심리진단 등을 할 수 있는 수준으로 내담자의 심리적 변화와 느낌을 통한 정서함향과 성장향상 상담 및 지도</t>
  </si>
  <si>
    <t>모래놀이의 다양한 사례를 통하여 실제 모래놀이의 적용 및 객관적 체험을 통한 심리상담과 진단을 실시하여 내담자의 심리적 변화와 느낌을 통한 정서함양 프로그램 개발 및 지도</t>
  </si>
  <si>
    <t>실제 모래놀이의 적용 및 객관적 체험을 통한 심리상담 결과에 따른 내담자의 심리적 변화와 느낌을 통한 정서함양 프로그램 지도</t>
  </si>
  <si>
    <t>상담 및 진단결과에 의한 모래놀이활동 프로그램 지도</t>
  </si>
  <si>
    <t>2014-4293</t>
  </si>
  <si>
    <t>상담을 통해 아동의 현재 상태를 파악하고 해법을 제시하거나 앞으로 생길 수 있는 문제를 예방하는 전문가입니다.</t>
  </si>
  <si>
    <t>2013-2290</t>
  </si>
  <si>
    <t>미술 과정 및 작품을 사용해서 심리적인 문제의 해결과 생활에서의 적응 및 인간적인 성장을 도모하는 미술심리상담 서비스를 제공한다. 2급은 일상적인 생활을 영위하는 아동 및 청소년, 일반 성인을 대상으로 미술작업과 과정을 통해 개인의 삶의 질을 향상시키는 심리상담서비스를 제공한다. 1급은 2급의 업무와 더불어 심리적 문제와 어려움을 겪는 사람들에게 미술 과정과 작업을 통해 심리적인 문제의 해결과 생활에서의 적응 및 인간적인 성장을 촉진시킨다.</t>
  </si>
  <si>
    <t>미술심리상담의 이론을 숙지하고 심리적 과정과 효과를 이해하며 임상경험과 슈퍼비전여부를 포함하여 평가한다.</t>
  </si>
  <si>
    <t>미술심리상담의 이론과 심리적 문제의 다양한 양상에 대한 숙지와, 여러 대상과의 미술과정과 작업 진행 시 심리적 과정과 효과를 이해하고 있는지 평가한다.</t>
  </si>
  <si>
    <t>미술심리상담의 이론과 방법을 이해하며 미술심리평가를 진행할 수 있으며 색채의 심리적 효과에 대해서도 숙지하고 있는지 평가한다.</t>
  </si>
  <si>
    <t>주식회사 아트앤마인드</t>
  </si>
  <si>
    <t>http://www.artandmind.co.kr</t>
  </si>
  <si>
    <t>02-3448-0555</t>
  </si>
  <si>
    <t>(06132) 서울 강남구 역삼동 642-6 성지하이츠3차 1507호</t>
  </si>
  <si>
    <t>2014-3008</t>
  </si>
  <si>
    <t>말로서 표현하기 힘든 느낌, 생각들을 미술 활동을 통해 표현하여 감정이나 내면 세계를 표현하고 기분의 이완과 감정적 스트레스를 완화시키는 전문가이다.</t>
  </si>
  <si>
    <t>심리학에 기반하여 미술을 지도하고, 미술로 표현한 것으로 내면의 상태를 진단</t>
  </si>
  <si>
    <t>2014-2891</t>
  </si>
  <si>
    <t>전인상담사</t>
  </si>
  <si>
    <t>다양한 문제를 가지고 오는 내담자에게 전인상담 및 프로그램 운영 하며전인상담 프로그램 개발과 함께 계획, 평가를 하며 내담자의 잠재력과 능력을 최대한으로 발휘 할 수 있도록 한다.</t>
  </si>
  <si>
    <t>전인상담 프로그램 계획 및 평가전인상담 프로그램 연구 개발 및 실시전인상담 기관 설립 및 운영 책임자</t>
  </si>
  <si>
    <t>전인상담 프로그램 기획 및 연구보조전인상담자 또는 집단 평가 및 상담전인상담 프로그램 개발 보조업무</t>
  </si>
  <si>
    <t>내담자에 대한 집단상담 및 전인삼담전인상담 프로그램 개발에 참여 및 보조</t>
  </si>
  <si>
    <t>2014-4898</t>
  </si>
  <si>
    <t>가족과 관련된 문제와 가족구성원과의 관계적 문제 회복 조력역할, 건강한 가족생활을 유지할 수 있는 프로그램 개발 및 가족사업과 관련된 업무 담당</t>
  </si>
  <si>
    <t>2014-4405</t>
  </si>
  <si>
    <t>중독심리상담사</t>
  </si>
  <si>
    <t>중독심리상담사는 중독심리상담에 관한 이론적 연구와 교육 및 상담영역 각 부분에 최적화된 중독심리상담 프로그램을 설계, 조직, 운영하고, 중독심리상담 교육과 상담을 통한 올바른 중독심리상담사로써의 문화를 창달하는데 필요한 전문적 교육, 상담활동을 수행한다.</t>
  </si>
  <si>
    <t>중독 심리상담사 교육프로그램을 기획 운영함. 상담교육과 상담내용에 관한 것을 지도, 감독함.중독으로 인한 여러가지 문제들에 대한 상담과 더불어 초, 중, 고, 성인에 이르기까지 예방교육을 실시 함.</t>
  </si>
  <si>
    <t>중독심리상담사로써 중독에 관한 교육프로그램을 운용하며 중독으로 인한 문제영역에 대한 상담을 진행함.</t>
  </si>
  <si>
    <t>한국상담개발원</t>
  </si>
  <si>
    <t>http://www.kcdi.co.kr</t>
  </si>
  <si>
    <t>02-1544-7509</t>
  </si>
  <si>
    <t>(08792) 서울 관악구 봉천동 1660-10 육군회관 7층 702호/ 4층 401호</t>
  </si>
  <si>
    <t>2014-2676</t>
  </si>
  <si>
    <t>세일즈상담코치</t>
  </si>
  <si>
    <t>과거의 일반적인 세일즈 상담 기법에서 탈피하여 고객과의 정서적, 심리적 교감을 확보하고 세일즈 상담 단계에서 적절하고 효율적인 질문기법을 통해 고객의 구매의욕을 유도하여 성공적인 세일즈 상담 효과를 실현할 수 있도록 상품 판매자들에게 역량개발을 위한 지도를 해 줌.</t>
  </si>
  <si>
    <t>(주)한국에이치알경영연구원</t>
  </si>
  <si>
    <t>http://www.studyq.co.kr</t>
  </si>
  <si>
    <t>070-4191-0578</t>
  </si>
  <si>
    <t>(21573) 인천 남동구 구월동 1456 이토타워 625호</t>
  </si>
  <si>
    <t>2014-4401</t>
  </si>
  <si>
    <t>웃음퍼포먼스상담사</t>
  </si>
  <si>
    <t>웃음퍼포먼스상담사 강사로는 대중적으로 퍼포먼스를 통해서 대중들에게 기쁨을 주고 개인적으로 내담자에게 퍼포먼스를 통해서 기쁨을 주고 우울증이나 심리적인 압박으로 부터 벗어날 수 있도록 돕는다.</t>
  </si>
  <si>
    <t>웃음퍼포먼스상담사는 강사로는 대중적으로 퍼포먼스를 통해서 대중들에게 기쁨을 주고 개인적으로 내담자에게 퍼포먼스를 통해서 기쁨을 주고 우울증이나 심리적인 압박으로 부터 벗어날 수 있도록 돕는다.</t>
  </si>
  <si>
    <t>2013-2297</t>
  </si>
  <si>
    <t>심리상담 이론과 실제를 가지고 프로그램을 기획하고 놀이로써 심리 상담 이론과 실제를 가지고 내담자의심리상태를 분석하고 내담자를 상담할 수 있는 있는 수준을 가진자를 양성하고 그 자격을 부여한다.</t>
  </si>
  <si>
    <t>놀이심리상담사란 놀이 활동을 활용하여 아동의 조화롭고 균형 잡힌 발달을 전개하고 아동의 지체된 발달 및 심리적 상태를 지지해주는 역할를 담당한다</t>
  </si>
  <si>
    <t>2013-2342</t>
  </si>
  <si>
    <t>정원가꾸기, 식물재배하기, 꽃을 이용한 작품활동   등을 통하여 운동능력을 향상시키고 성취감과 자신감을 증진시키며 꽃이나 식물의 향기를 맡음으로써 정신적인 안정을 얻게하며 원예작물 재배기술습득하는데 도움을 주는 직무</t>
  </si>
  <si>
    <t>원예활동을 통하여 운동능력을 향상시키고 성취감과 자신감을 증진시키며 꽃이나 식물의 향기를 맡음으로써 정신적인 안정을 얻게하며 원예작물 재배기술습득하는데 도움을 주는 직무.</t>
  </si>
  <si>
    <t>청암예술학교</t>
  </si>
  <si>
    <t>http://caart.co.kr</t>
  </si>
  <si>
    <t>02-951-4772</t>
  </si>
  <si>
    <t>(01713) 서울 노원구 중계동 411-1</t>
  </si>
  <si>
    <t>2013-2249</t>
  </si>
  <si>
    <t>미술심리상담지도사는 궁극적으로 심신의 어려움을 겪고 있는 사람들을 대상으로 미술작업을 통해서 그들의 심리를 진단하고 회복함으로써 의사표현과 창조적 에너지를 유발시키는 업무를 하게 된다.</t>
  </si>
  <si>
    <t>심신의 어려움을 겪고 있는 사람들을 대상으로 미술작업을 통해서 그들의 심리를 진단하고 회복함으로써 의사표현과 창조적 에너지를 유발시키는 업무를 하게 된다.</t>
  </si>
  <si>
    <t>2014-3009</t>
  </si>
  <si>
    <t>소설, 아동문학, 수필, 시 등의 텍스트화 되어 있는 문학과 영화, 애니메이션, 다큐멘터리 등 넓은 의미에서 문학이 지닌 힘을 전문적인 상담기법과 결합시켜 개인과 집단의 문제를 해결하고 창의성과 사회적 유능감을 키우는 것을 돕는 전문가이다.</t>
  </si>
  <si>
    <t>심리학에 기반하여 독서 지도하고, 독서와 상담을 연게하여 내면의 상태를 진단</t>
  </si>
  <si>
    <t>2014-0428</t>
  </si>
  <si>
    <t>가족심리상담사는 심리상담 및 가족심리 이론과 실제기법을 바탕으로 상담현장에서 개인, 가족, 특수아, 정서장애 및 집단의 심리진단분석평가와 예술매체를 활용해 상담을 수행할 수 있는 책임자로써 갖추어야 할 능력을 보유하고 있어야 한다.</t>
  </si>
  <si>
    <t>가족심리상담사 1급은 심리상담 및 가족심리 이론과 실제기법을 바탕으로 상담현장에서 심리진단과 상담을 수행할 수 있는 책임자로써 갖추어야 할 능력을 보유하고 있어야 한다.</t>
  </si>
  <si>
    <t>가족심리상담사 2급은 심리상담 및 가족심리 이론과 실제기법을 바탕으로 상담현장에서 심리진단과 상담을 수행할 수 있는 책임자로써 갖추어야 할 능력을 보유하고 있어야 한다.</t>
  </si>
  <si>
    <t>한국인간과학연구회(주)</t>
  </si>
  <si>
    <t>033-647-0135</t>
  </si>
  <si>
    <t>(25488) 강원 강릉시 포남동 1096-7번지 2층</t>
  </si>
  <si>
    <t>2015-000095</t>
  </si>
  <si>
    <t>가족상담사는 전화상담 또는 내담자와의 기초적인 면담 및 검사를 수행하며, 가족간의 각종 심리적 갈등을 해결해주고 원만하고 건강한 가족구성원으로서 행복한 가정을 이루게 도와주는 전문상담사다.</t>
  </si>
  <si>
    <t>가족상담 책인자로서의 역할과 2급 가족상담사의 훈련 및 평가를 한다.</t>
  </si>
  <si>
    <t>전화상담 및 내담자의 기초적인 면담과 심리검사를 실시하여 가족문제를 해결하도록 도와주는 기본적인 상담업무를 하는 직무수행</t>
  </si>
  <si>
    <t>2014-2897</t>
  </si>
  <si>
    <t>도형심리상담사란 다양한 도형을 통해 자기를 이해하고, 타인의 이해하는 과정을 배움으로써 실제 상담현장에 내담자의 기질, 성격, 적성을 파악하고 도형을 분석함으로써 급변하는 사회 속에서 인간관계 개선 및 건강한 생활을 영위할 수 있도록 심리 상담을 수행할 수 있는 능력을 검정.</t>
  </si>
  <si>
    <t>도형심리사로써 전문적 자질을 함양함으로써 실제 상담현장에서 도형심리상담을 통해 내담자의 기질, 성격, 적성을 파악하고 도형심리분석과 상담과 코칭을 할 수 있는 고급과정.</t>
  </si>
  <si>
    <t>도형심리상담사로써 전문적 자질을 함양함으로써 실제 상담현장에서 도형심리상담을 통해 내담자의 기질, 성격, 적성을 파악하고 도형심리분석과 상담과 코칭을 할 수 있는 최고급과정</t>
  </si>
  <si>
    <t>도형심리상담사로써 전문적 자질을 함양함으로써 실제 상담현장에서 도형심리상담을 통해 내담자의 기질, 성격, 적성을 파악하고 도형심리분석과 상담과 코칭을 할 수 있는 고급과정을 실제 교육을 할 수 있는 강사과정을 RP를 통해 강사로서의 자질을 배우는 과정</t>
  </si>
  <si>
    <t>한국전문강사지도자협회</t>
  </si>
  <si>
    <t>http://bigtoedu.com</t>
  </si>
  <si>
    <t>042-472-4393</t>
  </si>
  <si>
    <t>(00000) 대전 중구 대흥동 446∼499 대전광역시 중구 대흥로121번길 25 한비빌딩 2층</t>
  </si>
  <si>
    <t>2014-5243</t>
  </si>
  <si>
    <t>한 가족 구성원에게 나타난 역기능적 행동이나 부적응 등을 가족체계가 불균형을 이루는데서 오는 가족 전체의 문제로 보고 개인과 가족을 대상으로 부적응상담, 가정폭력, 진로상담, 성격 등의 문제를 개인과 대화를 통해 문제를 파악하고 개인상담, 집단상담, 위기상담, 인터넷 상담, 자기성장프로그램, 대인관계향상 프로그램 등 다양한 방식으로 상담, 멘토링하는 직무</t>
  </si>
  <si>
    <t>？가족사랑 멘토링 관리자 직무？개인 혹은 집단의 자아실현, 적응강화에 대한    상담 및 지도？심리적 부적응 및 장애를 겪는 개인 혹은 집단    에 대한 진단, 평가 및 상담직무？가족상담 영역의 과학적인 연구,조사, 분석업무？가족상담 교육 프로그램 개발업무 및 지도강사？생애상담 설계관리지도 직무？가족 상담기관의 운영 책임자？경제생활 설계관리</t>
  </si>
  <si>
    <t>？가족폭력예방 상담 지도보조원？직업 진로진단검사 서비스 업무？부적응상담 검사 분석 보조수행 직무？가족사랑 프로그램 멘토링 보조원？상담기관에서 진로. 상담관련 업무수행？가족상담 기관의 상담 행정, 정보관리, 연구보    조 직무？내담자 면담, 심리검사 직무？내담자 상담 및 심리검사 보조원</t>
  </si>
  <si>
    <t>● 가족상담 관련 업무 지원, ● 내담자 면담 및 심리검사 직무 보조원, ● 가족상담 기관의 상담 행정, 정보 관리, 연구 보조 직무</t>
  </si>
  <si>
    <t>2014-4426</t>
  </si>
  <si>
    <t>심리상담사 2급은 유아, 아동 및 청소년, 가정, 노인등 사회에서 발생하는 여러 가지 갈등과 문제로 인해 어려움을 겪고 있는 내담자를 대상으로 정신건강 및 정서장애와 관련된 문제를 상담(면접)을 통해 해소할 수 있도록 한다.</t>
  </si>
  <si>
    <t>2014-4195</t>
  </si>
  <si>
    <t>통합휴먼모래놀이심리상담사</t>
  </si>
  <si>
    <t>아동 및 청소년, 성인과 노인 대상으로 모래놀이를 통하여 심리적인 안정감을 찾을 수 있도록 심리상담을 한다.</t>
  </si>
  <si>
    <t>통합휴먼모래놀이심리상담사 3급은 통합휴먼모래놀이심리상담사의 기초적인 지식을 앎으로서 인간중심적 접근법으로 아동 및 청소년, 성인과 노인 대상으로 모래놀이를 통하여 심리적인 안정감을 찾을 수 있도록 심리상담을 한다.</t>
  </si>
  <si>
    <t>통합휴먼모래놀이심리상담사 2급은 통합휴먼모래놀이심리상담사의 기초적인 지식을 앎으로서 인간중심적 접근법으로 아동 및 청소년, 성인과 노인 대상으로 모래놀이를 통하여 심리적인 안정감을 찾을 수 있도록 심리상담을 한다.</t>
  </si>
  <si>
    <t>통합휴먼모래놀이심리상담사 1급은 통합휴먼모래놀이심리상담사의 기초적인 지식을 앎으로서 인간중심적 접근법으로 아동 및 청소년, 성인과 노인 대상으로 모래놀이를 통하여 심리적인 안정감을 찾을 수 있도록 심리상담을 한다.</t>
  </si>
  <si>
    <t>한국휴먼모래놀이상담협회</t>
  </si>
  <si>
    <t>051-242-7216</t>
  </si>
  <si>
    <t>(00000) 부산광역시 중구 보수동1가 망양로 264 부산광역시 중구 보수동1가 41-82</t>
  </si>
  <si>
    <t>2014-4412</t>
  </si>
  <si>
    <t>교류분석상담사 2급은 교류분석이란 하나의 성격이론인 동시에 개인의 성장과 변화를 위한 체계적인 심리상담기법이다. 이를 통해 개인의 성격유형분석, 내면세계탐구, 진로지도, 심리상담 등을 한다.</t>
  </si>
  <si>
    <t>2014-1075</t>
  </si>
  <si>
    <t>학교폭력예방에 관한 이론적 연구와 최적화된 학교폭력예방 프로그램을 설계, 조직, 운영하고 각종 프로그램을 개발 적용하는 전문적 상담 활동을 수행.</t>
  </si>
  <si>
    <t>2014-5215</t>
  </si>
  <si>
    <t>자녀를 양육하면서 부모가 알아야 할 부모의 역할과 임무를 학습하고 자녀의 발달 및 성장을 위하여 부모 역할을 효과적으로 수행할 수 있도록 체계적인 교육을 시행하여 부모 교육에 도움을 주고, 자녀 관계에 영향을 미치는 다양한 환경에 대한 이해를 토대로 올바른 부모 역할을 할 수 있도록 상담과 지도를 통하여 행복한 가족구성원의 기능을 강화한다.</t>
  </si>
  <si>
    <t>부모가 역량 있는 코치로서의 역할을 수행하기 위한 효율적인 기술을 기르며 각종 프로그램을 통해 역량 있는 부모로서의 자녀의 성장을 돕고, 나아가 자녀와의 신뢰 관계를 통해 무한한 내적 잠재력을 이끌어내어 자녀의 올바른 성장을 도모하고 궁극적으로 건강한 가족관계를 형성하여 자녀와 부모의 삶의 질이 향상될 수 있도록 조력하는 역할을 담당한다.</t>
  </si>
  <si>
    <t>사단법인한국자원봉사교육협회</t>
  </si>
  <si>
    <t>http://www.kvea.or.kr</t>
  </si>
  <si>
    <t>02-3789-8867</t>
  </si>
  <si>
    <t>(04320) 서울특별시 용산구 한강대로 329 6층 601호(갈월동, 예안빌딩)</t>
  </si>
  <si>
    <t>2014-2117</t>
  </si>
  <si>
    <t>신체적, 정신적인 문제로 인해 고통과 불안감을 가지고 있는 노인들을 대상으로 상담을 통해 그 문제점을 파악하고 해결해 나가는 심리상담역할을 말한다.</t>
  </si>
  <si>
    <t>2014-4185</t>
  </si>
  <si>
    <t>집단지도상담사</t>
  </si>
  <si>
    <t>개인이 아닌 집단적인 모임을 통해 함께 토론하고 연구하며 각 개개인들로 하여금 자신만의 문제가 여러 사람들의 공통적인 문제임을 인식시켜 자신감을 회복하도록 지도 상담한다.</t>
  </si>
  <si>
    <t>2014-2902</t>
  </si>
  <si>
    <t>생애설계상담사</t>
  </si>
  <si>
    <t>생애설계상담사에 관한 체계적인 이론적 연구와 상담 및 관련 프로그램을 개발, 운영, 교육 등을 통한 올바른 생애설계상담사로서의 직무를 수행한다. 이와 더불어 개인의 전 생애에 걸친 발달적 변화적 문제를 불교적인 관점에서 해결하도록 돕고 함께 깨달음의 길로 나아가도록 상담문화 대중화를 위하여 역할을 수행한다.</t>
  </si>
  <si>
    <t>2013-2576</t>
  </si>
  <si>
    <t>인간심리의 기본을 음악적 방법으로 해결할 수 있는 인재를 능력별로 자격증을 부여한다</t>
  </si>
  <si>
    <t>내담자에게 음악을 이용한 심리상태를 알아보고 심리적 안정감을 느끼도록 도와주는 능력수준.</t>
  </si>
  <si>
    <t>음악심리상담 프로그램을 작성하고 운용할 수 있는 능력수준</t>
  </si>
  <si>
    <t>한국인재교육협회</t>
  </si>
  <si>
    <t>041-881-1411</t>
  </si>
  <si>
    <t>(32576) 충남 공주시 신관동 266-50 일신빌딩 3층</t>
  </si>
  <si>
    <t>2014-2230</t>
  </si>
  <si>
    <t>기독교심리상담이론, 분야에 대한 기본개념과 이론을 이해하고 이와 같은 기독교심리상담의 이론적 배경을 기반으로  본 지식을 활용할 수 있는  수준</t>
  </si>
  <si>
    <t>기독교심리상담이론, 분야에 대한 기본개념과 이론을 이해하고 이와 같은 기독교심리상담의 이론적 배경을 기반으로  본 지식을 활용할 수 있는 초급 수준</t>
  </si>
  <si>
    <t>2014-2057</t>
  </si>
  <si>
    <t>1. 심리이론과 상담심리학의 학습2. 발달심리(아동,노인,장애인 등)을 이해하고 대상별 상담과정 이해3. 이상심리와 상담현장에서의 사례관리4. 상담의 실제(목표설정, 계획수립, 진행) 및 지도감독</t>
  </si>
  <si>
    <t>2015-000499</t>
  </si>
  <si>
    <t>힐링푸드상담사</t>
  </si>
  <si>
    <t>힐링푸드상담사 교육을 통해 전문인으로서의 지식을 습득하여 방과후요리교실, 문화센터, 홈스쿨링 등 다양한 분야에 취업활동이 가능하며 다양한 식자재를 이용한 요리교육활동을 통해 정서적 안정과 사회성 향상에 도움을 준다</t>
  </si>
  <si>
    <t>푸드아이아카데미</t>
  </si>
  <si>
    <t>http://www. 푸드아이.com    http://cafe.naver.com/foodijoy</t>
  </si>
  <si>
    <t>070-7535-0593</t>
  </si>
  <si>
    <t>(00000) 경기 고양시 일산동구 풍동 561∼1169 1292-2서광미르프라자204호</t>
  </si>
  <si>
    <t>2014-5432</t>
  </si>
  <si>
    <t>개인 및 단체를 대상으로 푸드아트심리상담사 자격 및 교육전문가 양성</t>
  </si>
  <si>
    <t>육원 및 개인별 업무와 관련된 모든 교육현장에서 자신감 있는 푸드아트심리상담 지도전문가로써 주어진 업무를 원활하게 수행할 수 있는지를 기준으로 하여 등급별 검정기준을 정한다,</t>
  </si>
  <si>
    <t>기관 및 교육원에서 현장실무 능력과 지식을 겸비한 푸드아트심리상담 지도전문강사로써 주어진 업무를 원활하게 수행 연구하고 프로그램을 기획하고 연구 개발 활용함에 있다</t>
  </si>
  <si>
    <t>푸드아트심리 활용능력을 가지고 푸드아트심리 활용수준이 상급 단계에 도달하여 한정된 범위내에서 푸드아트 심리상담교육자, 푸드아트심리사담 사무를 수행할 기본 능력을 갖춘 상급 수준</t>
  </si>
  <si>
    <t>2013-1559</t>
  </si>
  <si>
    <t>음악을 통한 심리 상담의 기초 이론과 인접한 학문을 학습하고, 복지관, 장애아 관련 기관, 취약계층 관련기관, 학교, 보호감호소 등의 장소에서 실기 학습을 통해 자격증 취득 후 음악 심리 상담 직무</t>
  </si>
  <si>
    <t>음악을 활용하여 내담자의 성격이해, 심리분석, 문제행동 진단을 하고 상담 하여, 내담자가 직면한 문제를 해결하도록 교육/지도/조언하는 심리 상담 전문가</t>
  </si>
  <si>
    <t>2014-5539</t>
  </si>
  <si>
    <t>학교 내외에서 발생하는 학교폭력을 예방히고 피해자를 보호하며 가해자에 대한 치료를 담당하는 일을 함으로써 학교폭력을 예방하는 일을 수행한다.</t>
  </si>
  <si>
    <t>학교폭력의 유형을 파악하고, 학교폭력의 가해자 및 피해자에 대한 전문적인 상담을실시하고, 학교폭력예방교육을 실시한다.</t>
  </si>
  <si>
    <t>일선학교에서 학교폭력을 예방하기 위한 교육을 실시하고 학생과 상담하는 업무.</t>
  </si>
  <si>
    <t>2013-2574</t>
  </si>
  <si>
    <t>서부산미술심리상담연구소에서 주관하는 자격 연수과정을 이수하고 자격시험에 합격하여 자격 심사에 통과된 자로 교육 및 현장에서 본 연구소에서 요구하는 아동미술심리상담 관련 연수과정을 이수한 자로서 자격시험에 합격하여 그 자격을 인정받은 자를 말한다.</t>
  </si>
  <si>
    <t>아동에게 창작활동을 통한 심리적 안정감과 즐거움을 주고 도와주는 능력수준.</t>
  </si>
  <si>
    <t>아동미술심리상담 프로그램을 작성하고 운용할 수 있는 능력수준</t>
  </si>
  <si>
    <t>2014-4569</t>
  </si>
  <si>
    <t>학생들 자신의 다양한 측면을 이해하고 통합하고 자신감을 가지게 하며 다양한 직업, 진로 정보를 살펴보고 학생의 재능에 맞는 장기적인 진로계획을 세우고 학업적 성취의 장점을 인식하여 학습동기를 향상시키고 구체적인 생애 및 진로목표 계획을 세우도록 돕는다. 본 자격증은 방과후 학교, 복지관, 청소년기관, 종교단체 등에서 활용할 수 있다.</t>
  </si>
  <si>
    <t>2014-2898</t>
  </si>
  <si>
    <t>미술이라는 매개체를 활용하여  미술과 심리상담을 접목하고 내담자의 심리를 파악하여 도움을 줄 수 있는 상담기법이며, 학교, 공공기관, 사회복지시설등 미술심리상담 전문가로써 심리상담과 교육을 제공하는 전문가</t>
  </si>
  <si>
    <t>미술심리상담가로서의 요구되는 기본 자질을 함양.상담이론과 미술활동을 통해 상담의 기초적인 교육을 배우는데 촛점을 둔다.</t>
  </si>
  <si>
    <t>미술심리상담가로서의 요구되는 전문적인 자질을 함양.상담이론과 미술활동을 통해 상담의 전문가적인 교육을 배우고, 실제 상담현장에서 내담자의 심리상담을 할 수 있는 전문가를 양성을 초점을 둔다</t>
  </si>
  <si>
    <t>미술심리사로써 전문적 자질을 함양함으로써 실제 상담현장에서 미술심리상담을 통해 내담자의 심리파악을 통해 미술심리분석과 상담과 코칭을 할 수 있는 고급과정을 실제 교육을 할 수 있도록 강사과정 RP를 통해 강사로서의 자질을 배우는 과정</t>
  </si>
  <si>
    <t>2014-2663</t>
  </si>
  <si>
    <t>결혼정보상담사</t>
  </si>
  <si>
    <t>평생에 한번인 결혼을 누구를 만나느냐에 따라 행복해 질수도 있고, 불행해 질수도 있으므로 건강검진과 심리상담을 통하여 최대한 잘 맞는 사람들끼리 결혼하도록 지도하고 상담한다.</t>
  </si>
  <si>
    <t>2014-2701</t>
  </si>
  <si>
    <t>푸드상담사</t>
  </si>
  <si>
    <t>푸드의재료적특성,성분,취급,관리,조리와상담에필요한지식을알고푸드조리교육,푸드관련사업이나관련프로그램등의기획,전시,안내,상담,지도,조정,조사,평가등제반사항을수행하는직무푸드교육과상담을수행하는직무</t>
  </si>
  <si>
    <t>푸드의재료적특성,성분,취급,관리,조리와상담에필요한지식을알고푸드조리교육,푸드관련사업이나관련프로그램등의기획,전시,안내,상담,지도,조정,조사,평가등제반사항을수행하는직무</t>
  </si>
  <si>
    <t>아동및실버(노인)대상별상담의이론과실제의지식과실습을통해푸드의재료적특성,성분,취급,관리,조리와상담에필요한지식을알고식생활교정을위한 푸드교육과상담을수행하는직무</t>
  </si>
  <si>
    <t>2015-000094</t>
  </si>
  <si>
    <t>가족(저소득층, 한부모가족, 미혼모) 구성원 간의 발생하는 다양한 정신적 정서적 갈등 문제에 대해서 돌봄과 복지 차원에서의 상담과 지도</t>
  </si>
  <si>
    <t>2014-2664</t>
  </si>
  <si>
    <t>-가족상담 영역에서 심리적 부적응 및 관계상 갈등을 겪는 가족의 진단, 평가 및 상담,-지역사회 내 가족교육, 가족문제에 대한 예방활동 및 가족심리상담,-가족상담 및 심리치료에 대한 연구 ,-부부가족상담기관의 설립 및 운영</t>
  </si>
  <si>
    <t>⑴ 가족상담 영역에서 심리적 부적응 및 관계상 갈등을 겪는 가족의 진단, 평가 및 상담,⑵ 해당 전문영역에서 가족상담사의 교육 및 추천,⑶ 해당 전문영역에서 가족상담사의 수련 내용 평가, 인준 및 추천,⑷ 가족상담 및 심리치료에 대한 연구,⑸ 부부？가족상담기관의 설립 및 운영</t>
  </si>
  <si>
    <t>⑴ 가족상담 영역에서 심리적 부적응 및 관계상 갈등을 겪는 가족의 진단, 평가 및 상담,⑵ 지역사회 내 가족교육, 가족문제에 대한 예방활동 및 심리상담,⑶ 가족상담 및 심리치료에 대한 연구,⑷ 부부？가족상담기관의 설립 및 운영</t>
  </si>
  <si>
    <t>⑴ 가족상담 영역에서 심리적 부적응 및 관계상 갈등을 겪는 가족의 진단, 평가 및 상담,⑵ 가족상담 및 심리치료에 대한 연구 보조,⑶ 상담행정업무</t>
  </si>
  <si>
    <t>2014-1601</t>
  </si>
  <si>
    <t>1. 현대 사회에서 각 가정마다 나타나는 현상과 개개인의 모습 속에서 가족들의 복지에 관한 일들을 상담하는 가족상담사가 된다.2. 가족복지정책, 가족복지서비스, 가족상담의 실천영역으로서 가족복지의 전문상담사가 된다.</t>
  </si>
  <si>
    <t>가족의 다양성 및 여러 가지 가족문제 등에 대해 살펴보고, 가족의 구조적 변화와 유형에 대해 구조적으로 알며, 사회복지의 실천영역의 일환으로 가족복지정책, 가족복지서비스, 가족상담 및 치료의 실천영역으로서 가족복지의 전문상담사가 된다.</t>
  </si>
  <si>
    <t>가족의 다양성 및 여러 가지 가족문제 등 에 대해 살펴보고, 가족의 구조적 변화와 유형에 대해 구조적으로 알며, 사회복지의 실천영역의 일환으로 가족복지정책, 가족복지서비스, 가족상담 및 치료의 실천영역으로서 가족복지의 전문상담사가 된다.</t>
  </si>
  <si>
    <t>2014-4400</t>
  </si>
  <si>
    <t>아동의 정신건강 및 정서 장애와 관련된 문제들을 과학적 측정도구와 심리 검사 등의 방법으로 문제를 진단하고 결과에 따라 상담을 통해 올바르게 발달할 수 있도록 도와주는 역할을 하는 전문가</t>
  </si>
  <si>
    <t>2014-0463</t>
  </si>
  <si>
    <t>학습문제를 겪는 청소년을 대상으로 학습동기를 향상시키고 학습스트레스를 감소시키며 효율적인 학습기술을 지원하고 이에 대해 상담한다.</t>
  </si>
  <si>
    <t>2014-2665</t>
  </si>
  <si>
    <t>1.가정불화로 갈등을 겪고 있는 부부의 행복을 위해 상담한다2.역기능가정의 불화를 화합으로 향하도록 심리검사와 상담으로 돕는다3.순기능가족의 행복을 강화하여 더욱 행복을 증진하는데 유익을 준다4.다문화가정의 심리검사와 상담으로 정서적 안정을 돕는다.5.결혼전예비가족을 위한 가족상담으로 행복한 가정을 상담을 한다6.이혼자를 행복을 위하여 상담한다</t>
  </si>
  <si>
    <t>1.가정불화로 갈등을 겪고 있는 부부의 행복을 위해 상담한다2.역기능가정의 불화를 화합으로 향하도록 심리검사와 상담으로 돕는다3.순기능가족의 행복을 강화하여 더욱 행복을 증진하는데 유익을 준다4.다문화가정의 심리검사와 상담으로 정서적 안정을 돕는다.</t>
  </si>
  <si>
    <t>1.가정불화로 갈등을 겪고 있는 부부의 행복을 위해 상담한다2.역기능가정의 불화를 화합으로 향하도록 심리검사와 상담으로 돕는다3.순기능가족의 행복을 강화하여 더욱 행복을 증진하는데 유익을 준다4.다문화가정의 심리검사와 상담으로 정서적 안정을 돕는다.5.미혼자를 위한 예비상담으로 행복한 가정을 상담을 한다6.이혼자를 행복을 위하여 상담한다</t>
  </si>
  <si>
    <t>화성시민대학평생교육원</t>
  </si>
  <si>
    <t>http://www.o2cs.or.kr</t>
  </si>
  <si>
    <t>031-8059-2739</t>
  </si>
  <si>
    <t>(18598) 경기도 화성시 향남읍 행정서로1길 43-16 화성시민대학평생교육원</t>
  </si>
  <si>
    <t>2014-3118</t>
  </si>
  <si>
    <t>각 심리상담 센터, 사회복지, 재활센터 기관에서 심리적 고통이나 중독으로 어려움을 겪는 개인, 아동, 청소년, 집단 상담을 실시 할 수 있다.</t>
  </si>
  <si>
    <t>일반인을 대상으로 한 개인상담, 집단상담 프로그램을 진행할 수 있다</t>
  </si>
  <si>
    <t>일반인을 대상으로 한 아동, 청소년 상담, 개인상담, 집단상담 프로그램을 진행할 수 있다</t>
  </si>
  <si>
    <t>일반인을 대상으로 한 아동, 청소년, 개인, 집단상담, 부부상담을 진행할 수 있으며 부모교육, 중독 관련 세미나를 실시할 수 있다</t>
  </si>
  <si>
    <t>주식회사케이아이씨피</t>
  </si>
  <si>
    <t>http://ucp.or.kr</t>
  </si>
  <si>
    <t>02-2269-2477</t>
  </si>
  <si>
    <t>(03131) 서울 종로구 와룡동 143번지 303호</t>
  </si>
  <si>
    <t>2014-5331</t>
  </si>
  <si>
    <t>역학지도상담사</t>
  </si>
  <si>
    <t>주역의 괘(卦)를 해석하여 음양 변화의 원리와 이치를 연구하고, 불안한 심리의 안정을 지도와 상담으로 풀어나가는 자격사이다.</t>
  </si>
  <si>
    <t>한국 사상은 철학적·윤리적, 종교적 차원에서 최고의 원리로 인식되어 세종대왕의 훈민정음, 이제마의 사상의학 등을 바탕으로 심리적안정과 희망을 추구하도록 지도하고 상담한다.</t>
  </si>
  <si>
    <t>2014-4181</t>
  </si>
  <si>
    <t>무용/동작심리상담사</t>
  </si>
  <si>
    <t>무용동작심리상담에 대한 기본적인 이론과 실기 과정을 무용동작심리상담 전문가를 양성하기 위한 중급 교육 과정 무용동작심리 이론과 임상 기술을 이해하고 현장 적용이 가능 할 능력의 수준으로 무용동작심리상담사를 배양하는 과정 부적응 아동/청소년, 노인성 치매, 발달장애, 정서장애, 약물 및 알콜 중독자, 정신장애인 등 다양한 분야에서 전문가 양성과정</t>
  </si>
  <si>
    <t>무용/동작심리상담에 대한 기본적인 이론과 실기 과정을 무용/동작심리상담 전문가를 양성하기 위한 중급 교육 과정 -무용동작심리 이론과 임상 기술을 이해하고 현장 적용이 가능 할 능력의 수준으로 무용동작심리상담사를 배양하는 과정 -부적응 아동/청소년, 노인성 치매, 발달장애, 정서장애, 약물 및 알콜 중독자, 정신장애인등 다양한 분야에서 전문가 양성과정</t>
  </si>
  <si>
    <t>2014-5330</t>
  </si>
  <si>
    <t>명리상담지도사</t>
  </si>
  <si>
    <t>적성, 학과, 성격, 직업, 결혼, 작명등 인생 제반문제에 대한 상담지도</t>
  </si>
  <si>
    <t>2014-4190</t>
  </si>
  <si>
    <t>아동청소년상담복지사</t>
  </si>
  <si>
    <t>아동？청소년들의 자아정체성의 혼란을 겪는 대상들에게 정서적으로 심리적 안정과 건강하게 성장할 수 있도록 돕고 성숙한 성인으로 살아갈 수 있도록 하면서 사회생활에서 문제 행동으로 어려움을 가지지 않도록 하기 위한 상담과 복지를 돕는 전문가를 양성</t>
  </si>
  <si>
    <t>아동？청소년들의 자아정체성의 혼란을 겪는 대상들에게 정서적으로 심리적 안정과 건강하게 성장할 수 있도록 돕고 전문가 수련 및 지도함</t>
  </si>
  <si>
    <t>아동？청소년들의 자아정체성의 혼란을 겪는 대상들에게 정서적으로 심리적 안정과 건강하게 성장할 수 있도록 돕고 생활상에서 문제 행동으로 어려움을 가지지 않도록 하기 위한 상담과 복지를 돕는 전문가 활동.</t>
  </si>
  <si>
    <t>한국위기상담협회부설 한국위기상담연구원</t>
  </si>
  <si>
    <t>033-761-7222</t>
  </si>
  <si>
    <t>(26449) 강원 원주시 단구동 1458-1 (2층)</t>
  </si>
  <si>
    <t>2014-4189</t>
  </si>
  <si>
    <t>모발케어상담사</t>
  </si>
  <si>
    <t>건강한 모발케어를 위한 올바른 제품사용과 영양학적 조언,라이프 스타일의 변화를 조언한다.</t>
  </si>
  <si>
    <t>모발상태를 분석진단할 수 있는 능력과 건강한 모발 유지를 위한 상담을 할  수 있다.</t>
  </si>
  <si>
    <t>모발상태를 분석진단할 수 있는 능력과 건강한 모발 유지를 위한 모발케어 상담을 할  수 있다.</t>
  </si>
  <si>
    <t>모발학, 모발영양, 모발화장품학, 상담지식을 통해서 고객에게 올바른 제품의 선택과 건강한 모발을 관리할수 있는 모발케어 상담가 교육을 하는 강사 양성</t>
  </si>
  <si>
    <t>사단법인 여성평생자원개발원</t>
  </si>
  <si>
    <t>http://www.wlri.or.kr</t>
  </si>
  <si>
    <t>02-701-3082</t>
  </si>
  <si>
    <t>(04997) 서울특별시 광진구 능동로 275-1 (군자동) 3층</t>
  </si>
  <si>
    <t>2014-4197</t>
  </si>
  <si>
    <t>본 자격은 발달과정에서 정서적, 사회적 부적응의 문제에 대한 이해와 해결을 위해 도움을 주고자 하는 상담의 한 분야이다. 상담자는 놀이의 매체를 이용하여 아동의 놀이에 참여하고 지지하고 공감해주는 가운데 아동은 자신의 문제를 풀어나가며 놀이상담 과정을 통해 심리적 안정감과 사회성을 향상시켜 아동이 가진 어려움을 이겨나갈 수 있도록 돕는다.</t>
  </si>
  <si>
    <t>영.유아기, 학령기 및 청소년들이 보이는 심리.발달상의 문제를 파악하며 적절한 놀이상담의 접근을 통해 심리적 성숙과 사회적 적응능력향상을 돕는다.</t>
  </si>
  <si>
    <t>한국아동가족상담센터(주)</t>
  </si>
  <si>
    <t>http://childfamily.co.kr</t>
  </si>
  <si>
    <t>062-530-0240</t>
  </si>
  <si>
    <t>(61186) 광주 북구 용봉동 300 전남대학교 생활과학대학 111호</t>
  </si>
  <si>
    <t>2014-0509</t>
  </si>
  <si>
    <t>한부모가족상담사</t>
  </si>
  <si>
    <t>한부모가정(미혼모)이 겪고 있는 다양한 어려움과 그의 따른 문제를 공감하는 가운데 상담하고 교육지도하는 일을 하게 된다</t>
  </si>
  <si>
    <t>한부모가정상담 전문가 수준의 상담을 하며 각 급수자의 상담사례 지도, 교육, 임상수련을 하고 프로그램 개발하고 센터를 운영을 하고 지도하는 최고수준의 직무.</t>
  </si>
  <si>
    <t>한부모가정상담 전문가 수준의 상담 및 지도 능력을 습득한 자로서 상담사 및 지도사로 2급과 3급에 관련하여 상담교육을 할 수 있는 전문지식을  가지고 있는 고급수준의 직무.</t>
  </si>
  <si>
    <t>한부모가정상담 및 지도에 관련하여 능력 가능자로서 상담 실시와 상담관련 기관의 행정 및 사무 능력이 가능한 중급수준의 직무.</t>
  </si>
  <si>
    <t>2015-000537</t>
  </si>
  <si>
    <t>1)가족, 개인, 집단 등의 심리적 성숙과 사회적 적응능력 향상을 위한 조력 및 지도, 성숙한 삶의 실현과 삶의 질 향상 2) 심리적 부적응을 겪는 가족, 개인, 집단 등에 대한 심리평가 및 상담3) 지역사회 상담교육, 사회병리적 문제에 대한 예방활동 및 재난후유증에 대한 심리상담4) 기업체 내의 인간관계 자문 및 심리교육</t>
  </si>
  <si>
    <t>상담의 최고 전문가로서 가족, 개인의 자아실현, 적응력 강화를 위한 조력 및 지도, 가족상담사의 교육과 수련 내용 평가, 상담에 대한 연구, 상담 기관 설립과 운영</t>
  </si>
  <si>
    <t>가족, 개인의 자아실현, 적응강화에 대한 조력 및 지도, 심리적 부적응을 겪는 가족, 개인, 집단에 대한 평가 및 상담</t>
  </si>
  <si>
    <t>2015-000529</t>
  </si>
  <si>
    <t>가족과 가족구성원 사이에 관련된 문제를 가족상담이론을 바탕으로 다양한 심리검사와 상담기법을 통해 해소하도록 가족상담을 진행하 는 전문적 지식과 임상경험을 갖춘 심리상담사.</t>
  </si>
  <si>
    <t>인간관계론, 가족심리학개론, 가족상담의 이론과 실제 등에 대한 기본개념을 이해하고 적용하여 가족구성원 간 문제해결을 도와주며, 가족상담 분야 교육과정 연구 및 임상감독의 책임자로써 능력을 수행하는 최고급 수준의 심리상담가.</t>
  </si>
  <si>
    <t>가족과 가족구성원과의 관련된 문제들을 상담을 통하여 가족 상호간 소통과 협력을 이끌어 내고 문제를 해소하며 가족관계의 변화를 가져오도록 상담을 진행하는 전문적인 지식과 상담기법을 겸비한 고급수준의 심리상담사.</t>
  </si>
  <si>
    <t>가족 간에 발생하는 위기를 상담을 통하여 예방 또는 최소화하고 가족관계의 변화로 문제를 해결하는 전문적인 지식과 상담기법을 겸비한 중급수준의 심리상담사.</t>
  </si>
  <si>
    <t>2015-000509</t>
  </si>
  <si>
    <t>EAP기업상담사</t>
  </si>
  <si>
    <t>1.기업에 종사하는 근로자의 정신건강과 소통 강화에 대한 조력 및 지도2.감정노동 부적응 및 장애를 겪는 근로자 혹은 기업에 대한 진단 및 상담3.EAP？기업심리상담에 대한 심리상담 및 심리치료에 대한 연구4.근로자와 사업주 관계 증진 및 기업의 조직유형에 따른 상담프로그램 등 지원5.EAP？기업심리상담의 기능강화6.EAP기업 상담기회, 상담활동</t>
  </si>
  <si>
    <t>2015-000511</t>
  </si>
  <si>
    <t>심리적 부적응 및 장애를 겪는 개인 혹은 집단에 대한 진단,검사 및 상담직무자녀 폭력 및 가족상담 영역의 과학적인 연구, 조사, 분석업무학교폭력 및 가족폭력 예방교육 프로그램 개발업무 및 지도강사가정폭력예방상담 직무생애상담 설계관리지도 직무자녀폭력 상담기관의 운영 책임자고급 심리검사 및 분석과 평가</t>
  </si>
  <si>
    <t>가정폭력예방상담 직무생애상담 설계관리지도 직무자녀폭력 상담기관의 운영 책임자고급 심리검사 및 분석과 평가한부모가족, 다문화, 저소득층 가정상담 및 지도기타 가족관계 부적응 상담지도 직무</t>
  </si>
  <si>
    <t>학교폭력 및 가족폭력예방 상담 지도보조원부적응상담 검사 분석 보조수행 직무가족사랑 프로그램 멘토링 보조원상담기관에서 상담관련 조사 보조업무수행가족상담 기관의 상담 행정, 정보관리, 연구보조 직무폭력 내담자 면담, 심리검사 직무</t>
  </si>
  <si>
    <t>2014-4416</t>
  </si>
  <si>
    <t>노인들에게 전문적 대면관계를 활용한 과학적 상담을 통해 종합적으로 진단하고 심리학적 방법을 활용하여 일상생활 부적응 문제를 해결하여 심리적인 안정감을 주고, 개인의 삶을 질을 높이는 직무를 전문적으로 하는 상급 수준의 교육활동 등의 업무를 수행할 뿐만 아니라, 일반인을 상대로 기본적인 이론과 기법을 지도하는 직무 역시 수행함</t>
  </si>
  <si>
    <t>일상생활에 적응하지 못하고 행동상, 정서상의 부적응을 일으켜 신체적, 정신적, 심리적으로 위축되어 있는 노인과 해당 가족의 문제를 예방하고 도와주는 역할을 수행하는 직무를 수행할 뿐만 아니라, 상담교육 및 프로그램운영에 대한 전반적인 학습지식과 지도능력을 통하여 일반인을 상대로 보조강사로서의 직무 역시 수행함</t>
  </si>
  <si>
    <t>2014-5347</t>
  </si>
  <si>
    <t>사주에 근거하여 사람의 선천운과 후천운을 감정하여 길흉화복을 상담한다.</t>
  </si>
  <si>
    <t>2014-0078</t>
  </si>
  <si>
    <t>부모상담을 통해 아동을 이해하며 아동의 정서적 지지의 관계를 갖게 함으로써 건강한 부모자녀 관계를 갖게한다. 본 교육과정은 아동과 부모와의 발달적 주기와 특성에 따른 올바른 지식을 비롯하여 인간 발달에 대한 이론, 자녀의 기질과 성향에 따른 양육태도에 대한 지식과 정보를 제공한다.</t>
  </si>
  <si>
    <t>상황중심의 실제를 통해 가정과 기관에서 발생하는 여러 문제 유형들을 각 이론에 의거하여 분석하고 그 해결과정을 배우고 익혀 실제 교육, 복지 등 현장에서의 올바른 적용을 도모할 수 있다.</t>
  </si>
  <si>
    <t>부모상담을 통해 아동을 이해하며 아동의 정서적 지지의 관계를 갖게 함으로써 건강한 부모자녀 관계를 갖게한다.</t>
  </si>
  <si>
    <t>2014-4399</t>
  </si>
  <si>
    <t>2013-2636</t>
  </si>
  <si>
    <t>결혼상담관리사</t>
  </si>
  <si>
    <t>전문가 수준의 결혼상담 방법과 올바른 직업윤리능력을 가지고 행복한 결혼이 성사되기 까지의 자문 및 전문적 상담역할을 수행하며 결혼 예정자 또는 재혼,만혼,국제결혼을 원하는 대상자에게 적합한 배우자를 중개함을 목적으로 한다  ◆만남 상대에 대한 정확한 정보      수집 및 제공 ◆이상적인 만남 주선 및 소개 ◆만남과 관련된 카운슬링 및 상담    자 역할 ◆결혼과 관련된 정보제공 및 자문 ◆인간관계 전반에 대한 상담 및      자문 ◆건전한 가족 및 가정에 관한    조언 및 상담능력을 갖춘 최고급수준의 결혼상담관리 전문가</t>
  </si>
  <si>
    <t>전문가 수준의 결혼상담 방법과 올바른 직업윤리능력을 가지고 행복한 결혼이 성사되기 까지의 자문 및 전문적 상담역할을 수행</t>
  </si>
  <si>
    <t>한국행복웃음연구협회</t>
  </si>
  <si>
    <t>http://cafe.daum.net/eversmiles</t>
  </si>
  <si>
    <t>032-324-1491</t>
  </si>
  <si>
    <t>(14624) 경기 부천시 원미구 상동 464-3번지 유은빌딩 804</t>
  </si>
  <si>
    <t>2014-2918</t>
  </si>
  <si>
    <t>보통 수준의 심리상담전문가는  상담능력을 가지고 있으며 상담교육 및 심리상담전문가로서의 ,상담원 사무 책임자로써 갖추어야 할 능력을 갖춘 자</t>
  </si>
  <si>
    <t>보통 수준의 심리상담전문가로서  상담능력을 가지고 있으며,상담원 사무 책임자로써 갖추어야 할 능력을 갖춘 보통 수준</t>
  </si>
  <si>
    <t>중급수준의 심리상담전문가의 중급과정으로  상담능력을 가지고 있으며 상담교육능력, 상담원 사무 책임자로써 갖추어야 할 능력을 갖춘 중급 수준</t>
  </si>
  <si>
    <t>심리상담전문가과정 수준의 심리전문가의 최고과정으로 상담능력을 가지고 있으며 상담교육능력을 갖추고, 상담원 사무 책임자로써 갖추어야 할 능력을 갖춘 최고급 수준</t>
  </si>
  <si>
    <t>2013-2643</t>
  </si>
  <si>
    <t>학교폭력상담지도사</t>
  </si>
  <si>
    <t>학교폭력과 예방 이해의 관점, 학교폭력의 정의 및 현상, 학교폭력과 관련된 위험요인, 괴롭힘 행동의 새로운 이해, 학교폭력 예방에 대한 법과 정책, 학교폭력과 왕따의 구조적 특징, 조사를 통해 본 학교폭력의 실태, 학교폭력 상담 매뉴얼, 학교폭력 상담의 특수성과 전문성, 학교폭력 집단상담 프로그램의 실제</t>
  </si>
  <si>
    <t>‘학교폭력의 이해, 청소년심리의 이해, 학교폭력대책에 관한법률 이해, 학교현장의 이해’의 내용을 이해하고 실제 상담 상황에서 활용할 수 있다.</t>
  </si>
  <si>
    <t>휴먼서비스교육협의회</t>
  </si>
  <si>
    <t>http://www.hswcon.or.kr</t>
  </si>
  <si>
    <t>02-6083-4971</t>
  </si>
  <si>
    <t>(00000) 서울 영등포구 신길6동 3922∼4350 4300-33</t>
  </si>
  <si>
    <t>2014-5329</t>
  </si>
  <si>
    <t>명리학을 활용한 상담으로 삶의 올바른 방향에 대한 정보제공 및 지도고객의 연령별 문제 해결을 통한 삶의 보람을 느끼게 하는 방법에 대한 교육명리학을 활용한 상담기법의 연구개발과 보급</t>
  </si>
  <si>
    <t>2014-4918</t>
  </si>
  <si>
    <t>부부상담 영역에서 심리적 부적응 및 관계상 갈등을 겪는 부부의 진단, 평가 및 상담, 부부교육, 부부갈등에 대한 예방활동 및 심리상담</t>
  </si>
  <si>
    <t>부부로서 유대감과 상호 협력적인 태도를 형성하고 이혼방지를 목적으로 하는 업무를 연구 보조, 상담행정업무</t>
  </si>
  <si>
    <t>2013-1571</t>
  </si>
  <si>
    <t>학교폭력을 예방하고 학교폭력문제와 관련해 상담을 통해 원인을 규명하고 해소할 수 있도록 전문적인 상담을 할 수 있도록 지도하는 역할 수행</t>
  </si>
  <si>
    <t>(사)한국청소년육성협의회</t>
  </si>
  <si>
    <t>062-672-8282</t>
  </si>
  <si>
    <t>(61197) 광주 북구 두암동 869-13</t>
  </si>
  <si>
    <t>2015-000097</t>
  </si>
  <si>
    <t>가족위기상담관리사</t>
  </si>
  <si>
    <t>상담능력을 가지고 있으며 가족구성원간의 생활교육자, 상담 및 문제해결 책임자로써  문제발생시 해결</t>
  </si>
  <si>
    <t>가족 상담능력을 가지고 있으며 가족 생활교육자, 상담 및 문제해결 책임자</t>
  </si>
  <si>
    <t>준 전문가 수준의 뛰어난 상담능력을 가지고 있으며 가족 생활교육자, 상담 및 문제해결 책임자</t>
  </si>
  <si>
    <t>전문가 수준의 뛰어난 상담능력을 가지고 있으며 가족 생활교육자, 상담 및 문제해결 책임자</t>
  </si>
  <si>
    <t>자살예방한국연맹</t>
  </si>
  <si>
    <t>http://kfsp.kr</t>
  </si>
  <si>
    <t>070-4104-0191</t>
  </si>
  <si>
    <t>(21059) 인천광역시 계양구 주부토로 506(계산동) 2층(계산동, 웅진빌딩)</t>
  </si>
  <si>
    <t>2013-2630</t>
  </si>
  <si>
    <t>난화, 꼴라주, K-HTP, 가족화, 자화상, 색채심리 등등 미술기법을 매개로하여 미술임상상담, 미술심리검사 및 교육 등 고급전문가 활동</t>
  </si>
  <si>
    <t>2014-5565</t>
  </si>
  <si>
    <t>예술심리상담사의 자격으로 병원, 연구소, 상담센터, 사회복지기관, 학교 방과 후 등에서 내담자를 만나서 상담하고 심리검사 및 관리를 할 수 있는 전문 상담사</t>
  </si>
  <si>
    <t>예술심리상담사 전문가로서 예술심리상담 프로그램을 개발하고 연구에 참여하여 관련분야의 전문가로 강의를 담당할 수 있다.</t>
  </si>
  <si>
    <t>예술심리상담사 1급은 예술심리상담을 실시하며 심리검사를 활용한 검사 및 상담프로그램을 진행하여 병원, 학교, 연구소, 사회복지센터, 심리상담센터, 예술심리관련 강의 등 예술심리상담사 전문분야에 종사할 수 있음</t>
  </si>
  <si>
    <t>예술심리상담사 2급으로 사회복지센터, 상담센터, 발달재활센터 내담자를 만나 상담하고 관리하며 현장에서 예술심리상담사로 일할 수 있음</t>
  </si>
  <si>
    <t>부부가족상담부모교육협회</t>
  </si>
  <si>
    <t>http://cf-happy.com</t>
  </si>
  <si>
    <t>031-227-9110</t>
  </si>
  <si>
    <t>(16512) 경기도 수원시 영통구 광교중앙로 242 ( 하동 ) 501호</t>
  </si>
  <si>
    <t>2014-5549</t>
  </si>
  <si>
    <t>모래놀이상담을 통한 개인 또는 집단의 심리적 성숙과 사회적 적응능력향상을 위한 조력 및 지도,지역사회 상담 교육,학교 및 모든 사업장 내의 인간관계 자문 및 심리 교육지도자양성</t>
  </si>
  <si>
    <t>청소년 상대의 수업에 필용한 모래놀이상담을 통한 개인 또는 집단의 심리적 성숙과 사회적 적응능력향상을 위한 조력 및 지도,지역사회 상담 교육,학교 및 모든 사업장 내의 인간관계 자문 및 심리 교육지도자양성</t>
  </si>
  <si>
    <t>일반인상대의 수업에 필요한 모래놀이상담을 통한 개인 또는 집단의 심리적 성숙과 사회적 적응능력향상을 위한 조력 및 지도,지역사회 상담 교육,학교 및 모든 사업장 내의 인간관계 자문 및 심리 교육지도자양성</t>
  </si>
  <si>
    <t>2015-000299</t>
  </si>
  <si>
    <t>아동에 대한 기본 이해를 할 뿐만 아니라 아동 폭력의 개념과 사례를 이해하고, 폭력으로부터 아동을 보호하고 준전문가로써 예방할 수 있다.</t>
  </si>
  <si>
    <t>아동에 대한 기본 이해를 할 뿐만 아니라 아동 폭력의 개념과 사례를 이해하고, 폭력으로부터 아동을 보호하고 전문가로써 예방할 수 있다.</t>
  </si>
  <si>
    <t>아동에 대한 전반적인 이해를 바탕으로 아동을 아동폭력으로부터 보호하고 예방하고 대처할 수 있도록 도움을 주는 전문가</t>
  </si>
  <si>
    <t>2014-5216</t>
  </si>
  <si>
    <t>부모상담전문가는 아동, 청소년 교육 및 상담현장에서 아동 및 청소년 부모를 대상으로 부모교육, 상담, 코칭 등의 역할을 담당하며, 아동과 청소년이 건강하고 행복한 삶을 영위할 수 있도록 부모가 효율적으로 기능하도록 조력하는 역할을 수행함</t>
  </si>
  <si>
    <t>영유아 교육 및 상담현장에서 부모를 대상으로 교육 및 상담 업무를 수행</t>
  </si>
  <si>
    <t>아동 및 청소년 상담, 교육 현장에서 부모를 대상으로 교육 프로그램의 계획및  실시, 평가, 상담 업무를 수행함. 상담 및 교육현장에서 다양한 사례를 평가하고 상담 개입 전략을 수립함</t>
  </si>
  <si>
    <t>국제사이버대학교</t>
  </si>
  <si>
    <t>http://www.gjcu.ac.kr</t>
  </si>
  <si>
    <t>031-229-6221</t>
  </si>
  <si>
    <t>(16487) 경기 수원시 팔달구 인계동 950-12</t>
  </si>
  <si>
    <t>2014-4919</t>
  </si>
  <si>
    <t>아동 개개인마다 사고방식과 성향이 제각각이라 표준화된 사고방식을 제시하기 힘들지만, 연령별, 성별에따른 아동의 발달단계에따른 특성을 이해하고, 심리원인을 분석하여 공통적인 발생하는 행동을 진단하여 궁극적으로 심리적, 정서적으로 안정을 취하여 가정, 학교등 사회에 적응해 나갈 수 있도록 지도하는 돕는 역할을 할 수 있습니다.</t>
  </si>
  <si>
    <t>아동 개개인마다 사고방식과 성향이 제각각이라 표준화된 사고방식을 제시하기 힘들지만, 연령별, 성별에따른 아동의 발달단계에따른 특성을 이해하고, 심리원인을 분석하여 공통적인 발생하는 행동을 진단하여 궁극적으로 심리적, 정서적으로 안정을 취하여 가정, 학교등 사회에 적응해 나갈 수 있도록 지도하는 돕는 역할 수행</t>
  </si>
  <si>
    <t>2015-000093</t>
  </si>
  <si>
    <t>가족문화상담지도사</t>
  </si>
  <si>
    <t>다문화가정을 비롯한 일반가정에서 구성원간에 발생할 수 있는 다양한 문제를 사전에 예방하고상담을 통해 위기사항을 파악, 이를 극복하게 하고 일반가정 및 다문화 가족 중, 결핍, 상실된 가정의 기능이 회복되도록 종합적이고 체계적인 전문상담을 통해 가족구성원이 올바른 가족문화를 만들어 갈 수 있도록 해결법을 제시 또는 교육하는 업무</t>
  </si>
  <si>
    <t>다문화가정을 비롯한 일반가정에서 구성원간에 발생할 수 있는 다양한 문제를 사전에 예방하고상담을 통해 위기사항을 파악, 이를 극복하게 하고 일반가정 및 다문화 가족 중, 결핍, 상실된 가정의 기능이 회복되도록 종합적이고 체계적인 전문상담을 통해 가족구성원이 올바른 가족문화를 만들어 갈 수 있도록 해결법을 제시할수 있는 전문상담 및 교육하는 업무</t>
  </si>
  <si>
    <t>다문화가정을 비롯한 일반가정에서 구성원간에 발생할 수 있는 다양한 문제를 사전에 예방하고상담을 통해 위기사항을 파악, 이를 극복하게 하고 일반가정 및 다문화 가족 중, 결핍, 상실된 가정의 기능이 회복되도록 종합적이고 체계적인 전문상담을 통해 가족구성원이 올바른 가족문화를 만들어 갈 수 있도록 해결법을 제시할수 있는 전문상담하는 업무</t>
  </si>
  <si>
    <t>주식회사 다문화일보</t>
  </si>
  <si>
    <t>http://imcn.co.kr</t>
  </si>
  <si>
    <t>02-832-2995</t>
  </si>
  <si>
    <t>(07440) 서울특별시 영등포구 디지털로 442 ( 대림동 ) 2층</t>
  </si>
  <si>
    <t>2015-000540</t>
  </si>
  <si>
    <t>전문적으로 가족심리상담을 통하여 학습자로 하여금 가족심리분석 및 상담 지도를 주도하여 종합적으로 학습자에게 가족심리분석 및 상담을 전문적으로 역할을 하는 직무</t>
  </si>
  <si>
    <t>준 전문 가족심리분석상담을 통하여 학습자로 하여금 가족심리분석 및 상담 지도를 주도하여 종합적으로 학습자에게 가족심리분석 및 상담을 준 전문적으로 역할을 하는 직무</t>
  </si>
  <si>
    <t>2015-000043</t>
  </si>
  <si>
    <t>ADHD아동상담사</t>
  </si>
  <si>
    <t>1. 바우처 제공인력으로 우리아이심리지원서비스 와 바른성장통합서비스 진행.2. ADHD와 정서행동조절의 어려움이 있는 아동 및 청소년 상담실시.3. ADHD와 정서행동조절의 어려움이 있는 아동 및 청소년에게 사회성훈련프로그램과 집단의사소통훈련실시4. ADHD와 정서행동조절의 어려움이 있는 아동 및 청소년에게 스트레스해소및 정서힐링서비스제공</t>
  </si>
  <si>
    <t>1. 바우처 제공인력으로 우리아이심리지원서비스 와 바른성장통합서비스 진행.2. ADHD와 정서행동조절의 어려움이 있는 아동 및 청소년 상담실시.</t>
  </si>
  <si>
    <t>1. 바우처 제공인력으로 우리아이심리지원서비스 와 바른성장통합서비스 진행.2. ADHD와 정서행동조절의 어려움이 있는 아동 및 청소년 상담실시.3. ADHD와 정서행동조절의 어려움이 있는 아동 및 청소년에게 사회성훈련프로그램과 집단의사소통훈련실시4. ADHD와 정서행동조절의 어려움이 있는 아동 및 청소년에게 스트레스해소및 정서힐링서비스제공.</t>
  </si>
  <si>
    <t>다리꿈발달상담교육센터</t>
  </si>
  <si>
    <t>http://cafe.daum.net.adhdroom</t>
  </si>
  <si>
    <t>031-416-7179</t>
  </si>
  <si>
    <t>(00000) 경기 안산시 상록구 이동 691∼730 710-12번지 2층</t>
  </si>
  <si>
    <t>2014-4415</t>
  </si>
  <si>
    <t>현대사회의 노인에게 발생할 수 있는 육체적, 심리적인 여러 가지 문제점에 대해 상담을 통해 안정감을 주고, 보다 나은 삶의 질 향상을 위한 방향성 제공 및 노인 심적 문제의 사전 예방을 돕는다.</t>
  </si>
  <si>
    <t>ㆍ노인들에게 일어날 수 있는 심리적 문제들에 대한 파악ㆍ노인과의 올바른 의사소통 방법과 상담기법에 대한 지식습득ㆍ노인들의 심적 안정을 위한 방안 모색ㆍ기타 노인들에게 발생할 수 있는 문제점에 대한 사전 예방</t>
  </si>
  <si>
    <t>(주)한국자격개발원</t>
  </si>
  <si>
    <t>http://www.kqda.or.kr</t>
  </si>
  <si>
    <t>053-746-0434</t>
  </si>
  <si>
    <t>(41423) 대구 북구 동천동 899-4번지 강북스카이3층</t>
  </si>
  <si>
    <t>2014-5473</t>
  </si>
  <si>
    <t>도형(동그라미, 네모, 세모,S)의 크기, 모양, 위치등을 분석하여 내담자의 기질의 장단점과 성격으로 인한 문제들을 찾아내어 심리상담해주는 전문가입니다.</t>
  </si>
  <si>
    <t>도형심리상담을 유례와 역사를 이해하고 도형별 기질과 성격, 장단점을 이해하여 심리상담자로서의 기본 자질능력을 갖출 수 있도록 수련한다.</t>
  </si>
  <si>
    <t>다양한 도형심리상담기법 및 사례를 분석하고, 이를 내담자의 심리상담에 활용하여 문제를 해결하는 전문가</t>
  </si>
  <si>
    <t>2014-4397</t>
  </si>
  <si>
    <t>스마트폰중독상담사</t>
  </si>
  <si>
    <t>스마트폰 중독상담사는 스마트폰 중독상담에 관한 이론적 연구와 교육 및 상담영역 각 부분에 최적화된 스마트폰 중독상담 프로그램을 설계, 조직, 운영하고, 스마트폰 중독상담 교육과 상담을 통한 올바른 스마트폰 중독상담사로써의 문화를 창달하는데 필요한 전문적 교육, 상담활동을 수행한다.</t>
  </si>
  <si>
    <t>스마트폰 중독 상담사로써 스마트폰중독에 관한 교육프로그램을 운용하며 스마트폰 사용으로 인한 문제영역에 대한 상담을 진행함.</t>
  </si>
  <si>
    <t>스마트폰 중독 상담사 교육프로그램을 기획 운영하며, 상담교육과 상담내용에 관한 것을 지도, 감독하며, 스마트폰 사용으로 인한 여러가지 문제들에 대한 상담과 더불어 예방교육까지 함.</t>
  </si>
  <si>
    <t>2015-000543</t>
  </si>
  <si>
    <t>아동·가족상담전문가</t>
  </si>
  <si>
    <t>아동가족상담사는 아동과 그들의 부모를 상담하고 지도하는 전문가입니다. 본 대학에서는 아동복지학과 학사학위 취득자로서 8개 전공과목을 이수하고 아동가족상담전문가 자격조건을 구비한 분들에게 자격증을 수여합니다.</t>
  </si>
  <si>
    <t>아동가족상담전문가는 아동과 그들의 부모를 상담하고 심리, 사회, 정서 문제에 대한 진단 및 치료를 돕고 지도하는 전문가로, 가정, 보육현장, 아동관련 센터, 아동관련 복지기관 등 다양한 아동관련 환경에서 상담전문가로서의 역할을 수행할 수 있다.</t>
  </si>
  <si>
    <t>2013-2538</t>
  </si>
  <si>
    <t>뇌교육 이론과 실제기법을 바탕으로 상담현장에서 개인, 가족, 집단의 심리진단과 상담을 수행할 수 있는 책임자로써 갖추어야 할 능력을 갖춘 수준</t>
  </si>
  <si>
    <t>심리상담 및 뇌교육 이론과 실제기법을 바탕으로 상담현장에서 개인, 가족, 집단의 심리진단과 상담을 수행할 수 있는 책임자로써 갖추어야 할 능력을 갖춘 고급 수준</t>
  </si>
  <si>
    <t>뇌교육 이론과 실제기법을 바탕으로 상담현장에서 심리진단과 상담을 수행할 수 있는 중급 수준</t>
  </si>
  <si>
    <t>2014-4296</t>
  </si>
  <si>
    <t>통합예술심리상담사 자격 소지자의 직무내용은 예술을 매개로 내담자와 상담을 하는 것이다. 예술을 통해 자유롭게 내담자의 내면 세계를 표출하게하고, 그를 통해 내담자의 내면세계를 이해하는 심리상당의 한 방법으로, 개인의 정서적 갈등과 심리적인 증상을 완화시킴으로서 개인이 원만하고 창조적인 삶을 살아갈 수 있게 도와주는 심리상담이라고 할 수 있다.</t>
  </si>
  <si>
    <t>통합예술심리상담 교육관련 이론 및 지식, 교육과 관련된 자료에 대한 전문가 수준의 뛰어난 활용 능력, 학습자의 예술심리상담 및 지도를 위한 전문적 소양과 지식 능력을 갖춘 최고급 수준</t>
  </si>
  <si>
    <t>통합예술심리상담 이론 및 지식에 대한 준 전문가 수준으로, 예술심리상담 전,중,후 활동에 필요한 상담 기술 및 방법에 대한 지도 능력, 운영에 활용되는 교수계획, 상담방법 적용에 대한 실무능력을 갖춘 고급 수준.</t>
  </si>
  <si>
    <t>통합예술심리상담 이론 및 지식을 갖추고 있으며, 한정된 범위내에서 예술심리상담 전,중,후 활동에 필요한 상담 기술 및 방법에 대한 지도 능력, 운영에 활용되는 교수계획, 상담방법 적용에 대한 기본능력을 갖춘 상급수준</t>
  </si>
  <si>
    <t>02-582-2181</t>
  </si>
  <si>
    <t>(06560) 서울특별시 서초구 동광로 31 ( 방배동 ) 2층</t>
  </si>
  <si>
    <t>2013-2741</t>
  </si>
  <si>
    <t>독서논술상담사</t>
  </si>
  <si>
    <t>독서논술 이론과 실제기법을 바탕으로 상담현장에서 개인, 가족, 집단의 심리진단과 상담을 수행할 수 있는 책임자로써 갖추어야 할 능력을 갖춘 고급 수준</t>
  </si>
  <si>
    <t>심리상담 및 독서논술 이론과 실제기법을 바탕으로 상담현장에서 개인, 가족, 집단의 심리진단과 상담을 수행할 수 있는 책임자로써 갖추어야 할 능력을 갖춘 고급 수준</t>
  </si>
  <si>
    <t>심리상담 및 독서논술 이론과 실제기법을 바탕으로 상담현장에서 심리진단과 상담을 수행할 수 있는 중급 수준</t>
  </si>
  <si>
    <t>2015-000545</t>
  </si>
  <si>
    <t>행복가정상담사</t>
  </si>
  <si>
    <t>아동,청소년의 정서,발달,행동,사회성,가족간의 갈등,해체,폭력으로 인해 도움이 필요한 가족에게 전문지식을 습득하여 다양한 프로그램 활용 및 상담을 통해 도움을 주는 전문가</t>
  </si>
  <si>
    <t>정지승교육컨설팅/아름다운성교육문화연구소/소통cs교육원</t>
  </si>
  <si>
    <t>http://blog.naver.com/joungjj0915</t>
  </si>
  <si>
    <t>042-551-9880</t>
  </si>
  <si>
    <t>(32812) 충청남도 계룡시 엄사면 엄사중앙로 66 (성원아파트) 14동 101호</t>
  </si>
  <si>
    <t>2013-1345</t>
  </si>
  <si>
    <t>푸드심리상담사는 전문가 수준의 상담 활용능력과 자질을 갖춘 자로서  개인상담, 집단상담, 유아, 아동, 청년에게 적용시킬 수 있고  학교상담실이, 직장 안에서 장업 중에 위기를 경험하는 분들에게 위기 상담에 좋으며, 노인들이나 정상적인 법위 안에 있는 분들에게도  자신의 정서적 불안이나 행동 사고를 확장 시킬 수 있다.</t>
  </si>
  <si>
    <t>한국통합상담연구원</t>
  </si>
  <si>
    <t>http://http://kupci.hompee.com/</t>
  </si>
  <si>
    <t>02-434-7542</t>
  </si>
  <si>
    <t>(00000) 서울 동작구 상도4동 279-(315∼443) 상도4동 279-400번지</t>
  </si>
  <si>
    <t>2014-4204</t>
  </si>
  <si>
    <t>노인놀이심리상담사</t>
  </si>
  <si>
    <t>노인들의 심리적, 육체적 치료적 접근방식에 대한 이론과 실체적 측면을 꾸준히 개발하며 노인복지를 비롯한 모든 사회복지시설 등 다양한 곳에서 왕성하게 활동한다.</t>
  </si>
  <si>
    <t>고령화 시대를 맞아 노인특성에 따라 신체적 활동과 함께 지적,인지적, 정서적인 프로그램을 통하여 노인들에게 즐거움과 함께 행복한 웃음을 안겨드리면서 치매예방을 위한 게임과 놀이를 통하여 아름다운 노후를 보낼 수 있게 도와 드린다.</t>
  </si>
  <si>
    <t>사단법인한국노인놀이치료협회</t>
  </si>
  <si>
    <t>http://www.kopa21.com</t>
  </si>
  <si>
    <t>051-463-0118</t>
  </si>
  <si>
    <t>(00000) 부산 부산진구 양정1동 342∼392 부산진구 양지로8번길 14</t>
  </si>
  <si>
    <t>2013-2735</t>
  </si>
  <si>
    <t>타로상담과 관련된 다양한 상담현장에서 직무를 수행할 수 있는 전문적 지식과 기술을 검저하고 국민의 심리적 건강증진을 위한 지원 및 연구활동</t>
  </si>
  <si>
    <t>상담의 전문가로서 다양한 전문영역에서 개인 및 집단의 자아실현, 적응강화에 대한 조력 및 지도, 심리적 부적응을 겪는 개인 또는 집단에 대한 평가 및 상담</t>
  </si>
  <si>
    <t>수련감독의 지도하에 각종 상담업무를 수행하고, 심리적 부적응을 겪는 개인 또는 집단에 대한 평가 및 상담, 상담에 대한 연구 보조</t>
  </si>
  <si>
    <t>한국 상담교육원</t>
  </si>
  <si>
    <t>http://http://gwangjucon.com/</t>
  </si>
  <si>
    <t>062-651-9244</t>
  </si>
  <si>
    <t>(61730) 광주 남구 주월동 종원아파트 A동 508호</t>
  </si>
  <si>
    <t>2014-3949</t>
  </si>
  <si>
    <t>전화상담지도사</t>
  </si>
  <si>
    <t>현대문화의 발달로 유선전화의 차원을 넘어 누구나 핸드폰을 소지하고 있으므로 직접 얼굴을 맞대고 상담하기를 두려워하는 사람들을 위해 전화로 상담하고 지도한다.</t>
  </si>
  <si>
    <t>2013-1557</t>
  </si>
  <si>
    <t>문학 작품을 통하여 심리 상담에 도움이 되게 하는 작업이다. 독서치료와 같은 것으로 문학 작품은 감상부터 명상에 이르기까지 심리 상담에 문학을 이용한다. 이를 통한 사회-심리, 신체-심리 상담교육을 지향하고 나아가 잠재력을 계발한다.</t>
  </si>
  <si>
    <t>전문적 자질을 함양하기 위한 상담과 문학적인 지식 및 독서 방법을 기반으로 상담서비스 와 인력양성을 제공한다.</t>
  </si>
  <si>
    <t>문학심리 상담을 전화상담 또는 내담자와의 기초적인 면담을 수행하며, 1급 상담자의 상담업무를 보조하는 보조 상담사의 역할을 수행한다.</t>
  </si>
  <si>
    <t>2014-0040</t>
  </si>
  <si>
    <t>금융소비자보호상담역</t>
  </si>
  <si>
    <t>금융소비자보호에 대한 전문 지식의 이해를 바탕으로 금융기관 대내외 소비자업무 담당자로서 고객을 상담 및 관리하는 업무를 수행하여 금융 서비스질을 향상 시킴</t>
  </si>
  <si>
    <t>(사)한국금융연수원</t>
  </si>
  <si>
    <t>http://www.kbi.or.kr</t>
  </si>
  <si>
    <t>02-3700-1500</t>
  </si>
  <si>
    <t>(03053) 서울특별시 종로구 삼청로 118 (삼청동) (사)한국금융연수원</t>
  </si>
  <si>
    <t>2014-4404</t>
  </si>
  <si>
    <t>재활복지상담사</t>
  </si>
  <si>
    <t>재활복지관련 심리/재활 문제에 대하여 재활복지상담 업무</t>
  </si>
  <si>
    <t>- 재활복지상담 업무능력이 최고급 수준- 자격취득규정: 아래 각 항 중, 한 가지 이상에 해당하는 자1. 재활/복지/상담관련 박사수료 이상인 자로서, 한국미술치료상담학회 또는 학회에서 인정하는 대학 및 유관기관에서 관련교육을 1500시간 이상 이수한 후 자격검정합격2. 1에 준하는 경력을 가진 석사 이상인 자로서 자격검정합격</t>
  </si>
  <si>
    <t>- 재활복지상담 업무능력이 고급 수준- 자격취득규정: 아래 각 항 중, 한 가지 이상에 해당하는 자1. 재활/복지/상담관련 학사수료 이상인 자로서, 한국미술치료상담학회 또는 학회에서 인정하는 대학 및 유관기관에서 관련교육을 1000시간 이상 이수한 후 자격검정합격2. 1에 준하는 경력을 가진 학사 이상인 자로서 자격검정합격</t>
  </si>
  <si>
    <t>- 재활복지상담능력이 상급수준- 자격취득규정: 아래 중 한 가지 이상 해당하는 전문학사 이상인 자로서, 본 학회 또는 학회에서 인정하는 대학 및 유관기관에서 관련교육을 400시간 이상 이수한 후 자격검정합격1.전공-심리/상담/보건/재활/복지/교육/가족/보육 계열2.자격-심리/상담/보건/재활/복지/교육/가족/보육 계열3. 1 또는 2에 준하는 경력</t>
  </si>
  <si>
    <t>2014-4324</t>
  </si>
  <si>
    <t>연극영화심리지도상담사</t>
  </si>
  <si>
    <t>연극과 영화의 분석을 통해 이를 심리 상담에 접목시켜 내담자로 하여금 감각적으로 느끼게 하여 행동적 및 심리적인 변화를 유도하고 지도한다.</t>
  </si>
  <si>
    <t>2013-1348</t>
  </si>
  <si>
    <t>본 자격은 내담자에게 통합예술이라는 매체를 통하여 정서, 인지, 심리적 안정을 돕는 상담전문가로 미술, 독서, 음악, 무용, 놀이, 드라마, 등 두가지 이상의 예술 매체를 적용하는 통합형태의 예술심리상담전문가로서 비언어적인 매체를 통한 상호소통과 각박한 현대인의 심리상담 에 중요하며 다양한 양식의 예술 작업은 고유하고 다원적인 인간 심리세계의 내용을 표현하는 꼭 필요한 자격입니다.</t>
  </si>
  <si>
    <t>？예술심리상담 프로그램 계획 및 평가 보조업무？통합예술심리교육과정 교육지도업무？내담자의 문제해결을 촉진하기 위한 통합적 예술매체기법 활용직무</t>
  </si>
  <si>
    <t>？발달적 통합예술심리상담 프로그램 기획  및 연구 보조 ？비언어적의사소통 교류분석의 보조직무 ？심리적 부적응 및 장애를 겪는 개인 혹은 집단에 대한 진단, 평가 보조업무</t>
  </si>
  <si>
    <t>2014-4202</t>
  </si>
  <si>
    <t>최면의 개념과 원리를 정확하게 이해하고 최면기법을 활용하여 마음과 행동의 긍정적 변화를 주는 일, 최면을 유도하고 최면심리상담을 하며, 최면을 교육하고 최면심리상담 수련감독을 함.</t>
  </si>
  <si>
    <t>최면심리상담사 2급과정, 최면심리상담사 1급과정, 최면심리상담사 전문가 과정의 최면교육을 하고, 최고 전문가 수준의 최면기법을 활용하여 마음과 행동을 긍정적으로 변화시키며, 최면심리상담을 실시하고, 최면심리상담 수련감독을 함.</t>
  </si>
  <si>
    <t>전문가 수준의 뛰어난 고급 최면기법을 활용하여 마음과 행동을 긍정적으로 변화시키고, 최면을 유도하고 최면심리상담을 하며, 일반인에게 전문적인 최면교육을 함.</t>
  </si>
  <si>
    <t>준전문가 수준의 최면기법을 활용하여 마음과 행동을 긍정적으로 변화시키고, 최면을 유도하고 최면심리상담을 하며, 일반인에게 기본적인 최면교육을 함.</t>
  </si>
  <si>
    <t>국제심리연구원</t>
  </si>
  <si>
    <t>http://www.nlphy.com</t>
  </si>
  <si>
    <t>02-553-5735</t>
  </si>
  <si>
    <t>(05834) 서울특별시 송파구 중대로 24 (문정동, 올림픽훼밀리타운) 217동 104호</t>
  </si>
  <si>
    <t>2014-4291</t>
  </si>
  <si>
    <t>사이버상담사</t>
  </si>
  <si>
    <t>사이버상담사2급은 전문적인 상담 지식과 인터넷 심리, 사이버 공간의 특성 등을 충분히 연구하여 사이버 상의 내담자들을 위한 적극적인 지원과 사람을 깊이 이해할 수 있는 인격을 갖춘 사이버전문 상담사이다.</t>
  </si>
  <si>
    <t>2014-4096</t>
  </si>
  <si>
    <t>뇌에 대한 지식을 갖추고 행동성향과 학습에 미치는 영향을 분석 및 상담하며 뉴로피드백 훈련을 통해 교육함</t>
  </si>
  <si>
    <t>뇌에 대한 지식을 갖추고 행동성향과 학습에 미치는 영향을 분석 및 상담하며 뉴로피드백 훈련을 통해 교육함.</t>
  </si>
  <si>
    <t>(주)키네스평생교육원</t>
  </si>
  <si>
    <t>http://www.kiness.co.kr</t>
  </si>
  <si>
    <t>02-558-7671</t>
  </si>
  <si>
    <t>(00000) 서울특별시 성북구 동소문동5가 보문로38길 11 ( 돈암동일하이빌 ) 120번지 230호</t>
  </si>
  <si>
    <t>2015-000538</t>
  </si>
  <si>
    <t>가족상담함에 있어 상담현장에서 상담직무를 수행할 수 있는 가족상담의 이론과 실제를 습득하고 가족간의 기능과 역할에 대한 특성을 익히고 가족간에 일어 날 수 있는 다양한 갈등과 문제를 해결 할 수 있는 상담기법을 연구하며 가족상담을 통해서 건강한 가족관계가 형성되도록 도울 수 있는 역활을 수행 할 수 있도록 교육과 실습을 병행</t>
  </si>
  <si>
    <t>가족상담함에 있어 상담현장에서 상담직무를 수행할 수 있는 가족상담의 이론과 실제를 습득하고 가족간의 기능과 역할에 대한 특성을 익히고 가족간에 일어 날 수 있는 다양한 갈등과 문제를 해결 할 수 있는 상담기법을 연구하며 가족상담을 통해서 건강한 가족관계가 형성되도록 도울 수 있는 역활을 수행 할 수 있도록 교육과 실습을 병행※직무내용은 200자이내로 간략</t>
  </si>
  <si>
    <t>2013-2248</t>
  </si>
  <si>
    <t>임상웃음상담지도사</t>
  </si>
  <si>
    <t>전문가 수준의 뛰어난 직무활용능력을 가지고 있으며 임상웃음치료교육자, 직무 및 사무 책임자로써 갖추어야 할 능력을 갖춘 최고급 수준</t>
  </si>
  <si>
    <t>전문가 수준의 뛰어난 직무활용능력을 가지고 있으며 임상웃음상담교육자, 직무 및 사무 책임자로써 갖추어야 할 능력을 갖춘 최고급 수준</t>
  </si>
  <si>
    <t>2014-4917</t>
  </si>
  <si>
    <t>심리적인 어려움을 겪고 있는 사람을 대상으로 미술활동을 통하여 내면을 돌아보며, 자아 성장을 높여주는 역할을 한다.</t>
  </si>
  <si>
    <t>2013-2261</t>
  </si>
  <si>
    <t>현대사회에 여러 가지 병리현상들에 왕따,가족 해체,등 많은 문제가 야기 있다 .미술을 통하여 학문적 소양을 쌓고,임상실습을 하고 ,연구하며, 미술의 언어적 의사소통으로 미술활동을 통하여 감정이나 내면세계를 나타내므로, ,그들을 행복으로의초대로 이끌도록 내면을 정화시키는  미술 심리 상담사 를 양성 하여 개인과 사회가 건강 해지도록  지도상담자로 만드는데 있다</t>
  </si>
  <si>
    <t>미술상담의 개념과 이해,그림에 의한 심리진단,미술상담의 매체,미술상담기법,색체심리,성격유형과 미술상담,아동 및 청소년 미술상담,대상에 따른 미술상담, 투사기법</t>
  </si>
  <si>
    <t>내담자의그림을통한진단,예술적힐링을주고자한다.그림에의한심리진단,미술치료의개념과이해</t>
  </si>
  <si>
    <t>월드작은도서관협회</t>
  </si>
  <si>
    <t>031-401-6458</t>
  </si>
  <si>
    <t>(15228) 경기 안산시 단원구 선부2동 978-1번지(효성아파트관리소2층)</t>
  </si>
  <si>
    <t>2014-5788</t>
  </si>
  <si>
    <t>사람의 이름이나 상호를짓는 것을 작명이라 하고 작명 이론에 맞게 이름을 지어주는 건문가를 말하며,작명을 통해 하나쁜인 인생을 멋지게 설계하고 살아갈 수 있도록 도움을 주고, 타고난 운명을 보완하고 개척하게 하게 하는 것은 인생에서 보람있는 일이라 할 수 있다.</t>
  </si>
  <si>
    <t>2014-5854</t>
  </si>
  <si>
    <t>전문가 수준의 관상 관련 지식을 습득하고 관상 활용 능력을 가지고 있으며 의뢰인의 심리 및 여건을 고려할 뿐만 아니라 사회 전반적인 상황까지 고려하여 효율적인 미래 대안을 제시할 수 있는 최고급 수준의 능력을 갖춘 전문 상담사</t>
  </si>
  <si>
    <t>관상 관련 지식을 습득하고 관상 활용 능력을 가지고 있으며 의뢰인의 심리 및 여건을 고려할 뿐만 아니라 사회 전반적인 상황까지 고려하여 효율적인 미래 대안을 제시할 수 있는 최고급 수준의 능력을 갖춘 관상 상담사</t>
  </si>
  <si>
    <t>관상 관련 지식을 습득하고 관상 활용능력을 가지고 있으며 의뢰인의 심리 및 여건을 고려하여 효율적인 미래 대안을 제시할 수 있는 고급 수준의 능력을 갖춘 관상 상담사</t>
  </si>
  <si>
    <t>(주)월셔크리에이티브</t>
  </si>
  <si>
    <t>02-302-4071</t>
  </si>
  <si>
    <t>(03659) 서울특별시 서대문구 가좌로 92 민영빌딩 3층</t>
  </si>
  <si>
    <t>2013-2559</t>
  </si>
  <si>
    <t>심리상담 및 심리 이론과 실제기법을 바탕으로 상담현장에서 심리진단분석평가와 예술매체를 활용해 상담을 수행할 수 있는 책임자로써 갖추어야 할 능력을 보유하고 있어야 한다.</t>
  </si>
  <si>
    <t>상담심리이론과 실제기법을 바탕으로 상담현장에서 개인, 가족, 집단의 심리진단과 상담을 수행할 수 있는 책임자로써 갖추어야 할 능력을 갖춘 고급 수준</t>
  </si>
  <si>
    <t>상담심리이론과 실제기법을 바탕으로 상담현장에서 심리진단과 상담을 수행할 수 있는 중급 수준</t>
  </si>
  <si>
    <t>2014-5571</t>
  </si>
  <si>
    <t>인터넷게임중독상담사</t>
  </si>
  <si>
    <t>사회의 환경적 요인과 고도화, 다문화사회에서 인터넷과 웹의 급속한 성장과 함께 역기능으로 게임중독(병적게임과몰입)이 점점 늘어나 사회적 문제가 되고 있어서 게임중독을 예방하는 인터넷게임중독상담사를 양성하는데 목적이 있다.</t>
  </si>
  <si>
    <t>민간자격인증원</t>
  </si>
  <si>
    <t>http://ate.or.kr</t>
  </si>
  <si>
    <t>02-407-2070</t>
  </si>
  <si>
    <t>(05714) 서울특별시 송파구 송이로 101 (가락동) 3층</t>
  </si>
  <si>
    <t>2014-2963</t>
  </si>
  <si>
    <t>본 자격은 내담자에게 미술활동, 미술매체와 조형표현활동을 통한, 내면의 심리정서를 진단하고, 정서이완 및 행동변화를 주며, 자기표현을 통해 자아성장을 촉진시키고 시각적 이미지를 통해 자기상실, 방어, 억제 등의 상황에서 보다 명확한 자기개발과 자기실현을 표현하여 신체적, 정신적, 가정적, 사회적으로 건강한 구성원이 될 수 있도록 상담지도 하는 자격임</t>
  </si>
  <si>
    <t>1.미술상담 프로그램 계획 및 평가2.미술심리교육과정 교육지도업무3.내담자의 문제해결을 촉진하기 위한  통합적 예술매체기법 활용직무4.인간의 발달적 심리적 미술심리상담  프로그램 연구 개발</t>
  </si>
  <si>
    <t>1.발달적 미술심리상담 프로그램 기획 및 연구 보조2.비언어적 의사소통 교류 분석의 직무3.심리적 부적응 및 장애를 겪는  개인 혹은    집단에 대한 진단, 평가 및 상담4.교육 프로그램 개발 보조업무</t>
  </si>
  <si>
    <t>2014-5760</t>
  </si>
  <si>
    <t>우리나라 사람들은 특히 죽어서도 좋은 땅인 명당에 묻히기를 원하고 있으므로 이들로 하여금 지리적인 불안감을 해소하도록 상담한다.</t>
  </si>
  <si>
    <t>2015-000049</t>
  </si>
  <si>
    <t>실버미술놀이심리상담사</t>
  </si>
  <si>
    <t>노인을 대상으로 미술과 놀이를 통하여 상담과 여가 시간을 활용하는 방법을 익혀 실제 노인들에게 수업과 상담할수 있다.</t>
  </si>
  <si>
    <t>노인을 위한 미술활동과 미술심리상담, 집단과 소집단 활동과 여가활동을 지도할수 있다.</t>
  </si>
  <si>
    <t>2015-000081</t>
  </si>
  <si>
    <t>내담자의 신상 및 가족력, 내담자의 문제 및 욕구를 파악하여 진로 진학 상담의 방향 설정, 욕구 및 문제를 해결하기 위한 적절한 상담기법 및 목표를 설정하고  상담을 구체화하여 상담계획에 따라 상담기법을 구체적으로 적용. 내담자의 문제를 해결하고 상담결과를 분석하여 내담자의 더 나은 성장을 위해 노력한다.</t>
  </si>
  <si>
    <t>내담자의 신상 및 가족력, 내담자의 문제 및 욕구를 파악하여  진로 진학 상담의 방향 설정, 욕구 및 문제를 해결하기 위한 적절한 상담기법 및 목표를 설정하고  상담을 구체화하여 상담계획에 따라 상담기법을 구체적으로 적용. 내담자의 문제를 해결하고 상담결과를 분석하여 내담자의 더 나은 성장을 위해 노력한다.</t>
  </si>
  <si>
    <t>내담자의 신상 및 가족력, 내담자의 문제 및 욕구를 파악하여  진로 진학 상담의 방향 설정, 욕구 및 문제를 해결하기 위한 적절한 상담기법 및 목표를 설정한뒤 문제를 해결하고 상담결과를 분석 할 수 있는 수준</t>
  </si>
  <si>
    <t>사단법인한국서비스산업진흥원</t>
  </si>
  <si>
    <t>http://www.ksq.or.kr</t>
  </si>
  <si>
    <t>02-525-5875</t>
  </si>
  <si>
    <t>(00000) 서울 용산구 동자동 한강대로102길 17 3층</t>
  </si>
  <si>
    <t>2013-2305</t>
  </si>
  <si>
    <t>BGA창의영재종합검사와 다양한 검사도구를 통해 자신의 능력과 적성, 흥미를 파악하고 그에 맞는 진로 진학에 대한 비전과 구체적 목표 계획을 수립하여 실천하도록 코칭 상담</t>
  </si>
  <si>
    <t>BGA창의영재종합검사와 다양한 검사도구를 통해 자신의 능력과 적성, 흥미를 파악하고 그에 맞는 진로 진학에 대한 비전과 목표 계획을 수립하여 실천하게 하는 상급의 코칭 상담</t>
  </si>
  <si>
    <t>BGA창의영재종합검사와 다양한 검사도구를 통해 자신의 능력과 적성, 흥미를 파악하고 그에 맞는 진로 진학에 대한 비전과 목표 계획을 실천할 수 있는 중급의 코칭 상담 수준.</t>
  </si>
  <si>
    <t>주식회사와이즈브레인</t>
  </si>
  <si>
    <t>http://www.wiseq.co.kr</t>
  </si>
  <si>
    <t>02-869-0026</t>
  </si>
  <si>
    <t>(08501) 서울특별시 금천구 가산디지털2로 184 (가산동) 벽산디지털밸리2차 211호</t>
  </si>
  <si>
    <t>2015-000060</t>
  </si>
  <si>
    <t>신체적, 정서적 장애로인해일상적인 생활에 부적응하는 노인들에게 노인에대한 전문지식(노인질환,간호등) 쌓은 상담자를통해 심리적 접근법 상담, 면접을통해 문제를 해결하며 정신적, 심리적 안정을 찾을 수 있도록 돕는 역할을 합니다.</t>
  </si>
  <si>
    <t>2014-5351</t>
  </si>
  <si>
    <t>명리기초이론을 바탕으로 응용 및 고급분석 능력을 갖추어알 수 없는 인간의 미래를 예측하여 실패를 줄이고 성공 확률을 높이는데 직부목적을 둔다. -직업적성 분석 및 직업정보 제공, -성격심리분석을 통한 자기 계발능력 제공,-인간관계 등의 길흉관계를 분석하여 대인관계법 제공</t>
  </si>
  <si>
    <t>2014-4321</t>
  </si>
  <si>
    <t>승마심리상담사</t>
  </si>
  <si>
    <t>인간과 동물의 교감을 통하여 발달장애, 정서행동장애가 있는 아동, 청소년들의 몸과 마음을 건강하게 하고 정서적인 안정을 향상시킨다.</t>
  </si>
  <si>
    <t>승마심리상담사들을 지도 감독하는 수준으로, 승마심리상담사들에게 보수교육을 진행</t>
  </si>
  <si>
    <t>승마심리에 대한 전문적인 지식으로, 승마를 이용한 여러 가지 심리상담 프로그램을 개발하여 내담자들과 함께 상담</t>
  </si>
  <si>
    <t>보다 전문적인 승마지식과, 상담기술로 여러 기법을 통한 심리상담 진행</t>
  </si>
  <si>
    <t>2013-1411</t>
  </si>
  <si>
    <t>진로변경, 직업적응, 은퇴 등에 관한 진로문제를 전문적으로 상담</t>
  </si>
  <si>
    <t>2014-2669</t>
  </si>
  <si>
    <t>1 가정불화로 갈등을 격고 있는 부부를 위한 심리적 상담2 세대차이와 가치관의 차이로 갈등을 격고있는 역기능가정의 부모 자녀 상담 3 순기능가족의 문화적 환경적, 영향으로 인해 발생되는 갈등을 상담4 다문화 가정의 결혼후에 야기되는 위기상황의 극복을 위한 가족상담5 미혼자를 위한 가족설계와 결혼예비상담 6 이혼후 갈등과 해체된 가족들에 대한 재활상</t>
  </si>
  <si>
    <t>초기면접및 심리검사 수행아동 청소년발달에 따른 집단상담 프로그램 운영상담프로그램에 따른 진행 보조 수행부부 개성과 내면적 스트레스 정도 측정및 방향제시</t>
  </si>
  <si>
    <t>심리검사 실시및 분석과 평가집단상담의 지도와 실시 유형및 대상별 상담 (아동 청소년 성인 노인 성문제 가정폭력  성폭력 학교폭력)다문화 가족의 상담 및 적성검사 심성교육  복지시설상담 학교 기업체등의 상담</t>
  </si>
  <si>
    <t>가족구조화의 상담 / 부부균열과 불균형의 상담 /가족관계역할에 관한 상담 / 역기능가족의 상담/이민과 국제결혼가족의 상담 /</t>
  </si>
  <si>
    <t>2014-4911</t>
  </si>
  <si>
    <t>□ 정신건강, 정서장애 등의 문제로 일상생활에 적응하지 못하거나 인지, 정서, 행동 장애를 일으키는 아동에 대하여 과학적 측정도구와 과학적 심리검사 방법을 활용하여 종합적으로 진단.평가 및 상담업무 수행□ 과학적 인성 및 행동측정을 통하여 아동발달 및 학습지도를 행함으로써 안전하고 건전한 사고방식을 갖춘 인격모형 정립</t>
  </si>
  <si>
    <t>□ 정신건강, 정서장애 등의 문제로 일상생활에 적응하지 못하거나 인지, 정서, 행동 장애를 일으키는 아동에 대하여 과학적 측정도구와 과학적 심리검사 방법을 활용하여 종합적으로 진단.평가 및 심리상담업무 수행□ 과학적 인성 및 행동측정을 통하여 아동발달 및 학습지도를 행함으로써 안전하고 건전한 사고방식을 갖춘 인격모형 정립</t>
  </si>
  <si>
    <t>2014-4915</t>
  </si>
  <si>
    <t>결혼과 가정, 부부, 남녀, 부모와 자녀의 관계에 대한 특징을 이해하고 상담기법을통해 개인과 가족구성간의 어려움을 진단하고 문제해결하여 행복한 가정으로의 회복을 위해 도움을 주는 전문상담사입니다.</t>
  </si>
  <si>
    <t>결혼과 가정, 부부, 남녀, 부모와 자녀의 관계에 대한 특징을 이해하고 상담기법을통해 개인과 가족구성간의 어려움을 진단하고 문제해결하여 행복한 가정으로의 회복을 위해 돕는 역할을 수행함</t>
  </si>
  <si>
    <t>2015-000064</t>
  </si>
  <si>
    <t>미술심리상담사 2급은 심리상담과 미술의 이론 지식을 바탕으로 언어로써 표현하지 못하거나 표현할 수 없는 상담자 또는 심리적, 정서적으로 장애를 겪고 있는 대상에게 미술이라는 매개체를 활용하여 갈등상황을 조절해 주고, 고민문제 등을 해결 하도록 하는 조력자이다.</t>
  </si>
  <si>
    <t>2014-2782</t>
  </si>
  <si>
    <t>역학상담사</t>
  </si>
  <si>
    <t>2014-4319</t>
  </si>
  <si>
    <t>지난 과거에 대한 트라우마와 앞으로 일어날 일에 대한 걱정, 사회적 이슈와 현  재의 문제 등을 드라마로 재현하여 실제 현실에서 긍정적으로 체험할 수 있도록  함으로써 심리적 안정과 자기치유를 도와준다.</t>
  </si>
  <si>
    <t>한국열린사이버대학교</t>
  </si>
  <si>
    <t>http://www.ocu.ac.kr</t>
  </si>
  <si>
    <t>02-2197-4200</t>
  </si>
  <si>
    <t>(02087) 서울특별시 중랑구 망우로 353 (상봉동, 상봉 프레미어스 엠코) C동 9층</t>
  </si>
  <si>
    <t>2014-2123</t>
  </si>
  <si>
    <t>가족해체 위기에 있거나 취약한 가정의 회복을 도와주어 건강한 가정과 가족이 될 수 있도록 부부관계, 부모자녀와의 관계회복, 한부모 가족상담 등 상담을 통한 해결 능력을 검증</t>
  </si>
  <si>
    <t>가족상담사로서 전문적 자질을 함양하기 위한 가족상담 및 가족평가방법을 기반으로 통합가족신규 상담서비스 제공인력 양성을 기반으로 이루어 진다.</t>
  </si>
  <si>
    <t>가족상담사는 전화상담 또는 내담자와의 기초적인 면담을 수행하며, 상 위급 상담자의 상담업무를 보조하는 보조상담사의 역할을 수행한다.</t>
  </si>
  <si>
    <t>2014-4218</t>
  </si>
  <si>
    <t>동작심리극상담사</t>
  </si>
  <si>
    <t>동작심리극상담사 자격으로 학교, 청소년기관, 사회복지센터, 방과 후 학교, 장애인 시설, 상담시설, 다문화지원 시설, 지역아동센터, 사설기관 등에서 동작심리극상담으로 내담자가 동작으로 심리상태를 표현하는 것을 바탕으로 정서, 인지, 심리적 안정을 돕고 상호교류할 수 있는 전문가로 활동한다.</t>
  </si>
  <si>
    <t>동작심리극상담전문가로서 동작을 이용한 집단 및 개별상담, 동작심리 프로그램 구성, 심리극, 통합연극, 상황극, 수퍼비전 및 임상연구가 가능하며 이와 관련된 강의를 수행할 수 있는 전문가 수준</t>
  </si>
  <si>
    <t>청소년기관, 복지관, 학교, 상담시설, 다문화시설, 지역아동센터, 장애인학교, 방과 후 학교, 병원, 유.아동보육시설 등에서 동작심리극상담사 1급 전문가로 동작을 바탕으로 심리극을 적용하여 심리상담, 정서, 인지, 심리적안정을 돕는다.</t>
  </si>
  <si>
    <t>학교, 청소년기관, 상담센터, 장애인시설, 다문화시설, 지역아동센터, 병원, 영.유아보육시설 등에서 동작심리극상담사 2급으로 동작으로 심리를 이해하며 심리극을 통해서 정서, 인지. 심리적 안정을 돕는다.</t>
  </si>
  <si>
    <t>2015-000217</t>
  </si>
  <si>
    <t>가족미술심리상담 프로그램 활용능력이 가족미술심리전문가로써 심신의 어려움과 가족간의 의사소통이 어려운 가족들의 정서적 불안과 신뢰상의 문제를 미술을 통하여 심리적, 정서적 갈등을 완만하고 창조적으로 살아갈 수 있도록 도와주는 심리적 재활에 관한 상담과 지도를 원활하게 수행할 수 있는 직무능력</t>
  </si>
  <si>
    <t>가족미술심리상담 프로그램 활용능력이 가족미술심리전문가로써 심신의 어려움과 가족간의 의사소통이 어려운 가족들의 정서적 불안과 신뢰상의 문제를 미술을 통하여 심리적, 정서적 갈등을 완만하고 창조적으로 살아갈 수 있도록 도와주는 심리적 재활에 관한 상담과 지도를 원활하게 수행할 수 있는 직무능력을 지닌 준 전문가 수준의 가족미술심리상담전문가</t>
  </si>
  <si>
    <t>가족미술심리상담 프로그램 활용능력이 가족미술심리전문가로써 심신의 어려움과 가족간의 의사소통이 어려운 가족들의 정서적 불안과 신뢰상의 문제를 미술을 통하여 심리적, 정서적 갈등을 완만하고 창조적으로 살아갈 수 있도록 도와주는 심리적 재활에 관한 상담과 지도를 원활하게 수행할 수 있는 직무능력을 지닌 전문가 수준의 가족미술심리상담전문가</t>
  </si>
  <si>
    <t>2014-4997</t>
  </si>
  <si>
    <t>교류분석상담 이론 및 교류분석상담 지도기법을 습득하여 교류분석을 통해서, 자신의 감정과 상태를 말로서 표현하기 어려운 내담자에게 쉽게 다가가 말문을 열게 함으로써 그들의 깊은 내면적 문제를 해결할 수 있는데 도움을 줌으로, 바람직한 인성발달 및 자기주도적인 리더로 성장하는데 도움을 주게 한다.</t>
  </si>
  <si>
    <t>교류분석상담 이론 및 교류분석상담 지도기법을 습득하여 교류분석을 통해서, 내담자에게 바람직한 인성발달 및 자기주도적인 리더로 성장하는데 도움을 주는 전문가</t>
  </si>
  <si>
    <t>교류분석상담 이론 및 교류분석상담 지도기법을 습득하여 교류분석을 통해서, 교류분석 개인상담 및 집단상담 실시 할 수 있는 준전문가 수준</t>
  </si>
  <si>
    <t>여러가지 심리적 갈등과 문제로 인해 고통을 받고 있는 내담자들의 정신적 문제를 해결하고 정신건강을 촉진하기 위한 상담업무</t>
  </si>
  <si>
    <t>2014-5564</t>
  </si>
  <si>
    <t>인간발달에 따른 성격심리파악예술상담 이해도(의의, 목적 등)투사기법 진단 및 해석방법각 이론에 기초한 예술심리상담 이해상담사의 자질 및 윤리강령발달심리, 이상심리, 영역별 상담기법 아동, 청소년, 성인, 노인 등 영역별 예술심리상담접근방법 및 기법</t>
  </si>
  <si>
    <t>인간발달에 따른 성격심리파악예술상담 이해도(의의, 목적 등)투사기법 진단 및 해석방법각 이론에 기초한 예술심리상담아동, 청소년, 성인, 노인 등 영역별 예술심리상담접근방법 및 기법상담심리 이해상담사의 자질 및 윤리강령발달심리, 이상심리, 영역별 상담기법</t>
  </si>
  <si>
    <t>인간발달에 따른 성격심리파악예술상담 이해도(의의, 목적 등)투사기법 진단 및 해석방법각 이론에 기초한 예술 심리상담아동, 청소년, 성인, 노인 등 영역별 예술심리상담 접근방법 및 기법상담심리 이해상담사의 자질 및 윤리강령발달심리, 이상심리, 영역별 상담기법</t>
  </si>
  <si>
    <t>한국멘토링운동협동조합</t>
  </si>
  <si>
    <t>http://www.beautiful-korea.org</t>
  </si>
  <si>
    <t>02-432-1334</t>
  </si>
  <si>
    <t>(05044) 서울특별시 광진구 아차산로 403-6 (구의동) 청도빌딩202호</t>
  </si>
  <si>
    <t>2014-4092</t>
  </si>
  <si>
    <t>가족화목부모교실심리상담사</t>
  </si>
  <si>
    <t>자격취득 과정에서 익힌 지식과 기술은 먼저 자녀가 능동적이고 창의적인 개인으로 성장해 가도록 하는 부모역할과 가족 구성원 간에 효율적인 관계가 이루어지도록하는 촉매자 역할의 수행을 통해  가족화목을 조성학고 나아가 학교,  상담센터  등에서 상담사로서의 활동과 부모나 예비부모를 대상으로 한 부모교실 프로그램을 운영하는 활동을 수행한다.</t>
  </si>
  <si>
    <t>자녀의 성공적인 삶을 위한 부모교육을 원활하게 수행하고 효율적인 가족관계 증진 기술의 실천을 통해 먼저 내 가정의 화목을 조성하고 나아가 유치원, 학교, 상담센터 등에서 상담사로서의 활동과 부모나 예비부모를 대상으로 부모교실 프로그램를 실행하는 역할을 수행한다.</t>
  </si>
  <si>
    <t>자녀의 성공적인 삶을 위한 부모역할과 효율적인 가족관계 증진기술의 실천을  통해 먼저 내 가정의 화목을 조성하고 나아가 부모나 예비부모를 대상으로 부모교실 가족화목 프로그램의 실행 활동과 학교, 유치원 등의 교육기관과 상담기관에서 상담사의 직무수행 및 가족화목부모교실상담사 2급 양성 활동을 한다.</t>
  </si>
  <si>
    <t>가족화목심리상담센터</t>
  </si>
  <si>
    <t>http://다음카페 :가족화목운동본부</t>
  </si>
  <si>
    <t>055-277-1905</t>
  </si>
  <si>
    <t>(51722) 경상남도 창원시 마산합포구 합포로 76 ( 오동동 ) 3,4층</t>
  </si>
  <si>
    <t>2014-5855</t>
  </si>
  <si>
    <t>전문가 수준의 사주명리에 관한 전반적인 지식을 습득하고 사주명리 활용능력을 가지고 있으며 음양오행, 인상학 등과 연계할 수 있는 최고급 수준의 능력을 갖춘 사주명리 상담사</t>
  </si>
  <si>
    <t>사주명리에 관한 전반적인 지식을 습득하고 사주명리 활용능력을 가지고 있으며 음양오행, 인상학 등과 연계할 수 있는 최고급 수준의 능력을 갖춘 사주명리 상담사</t>
  </si>
  <si>
    <t>사주명리에 관한 전반적인 지식을 습득하고 사주명리 활용능력을 가지고 있으며 고급 수준의 사주명리 상담 능력을 갖춘 사주명리 상담사</t>
  </si>
  <si>
    <t>2013-1537</t>
  </si>
  <si>
    <t>무용심리상담사는 춤 명상 몸동작을 통해 억눌린 감정과 부끄러움을 벗어 버리고 본래의 자연, 본래의 자아로 돌아가는 것을 돕는 전문지도자이다. 명상을 통한 자기 성찰과 표현 그리고 춤을 통한 내면의 회복을 기하는 성인 및 아이들의 놀이학교나 문화 센터 등 사회성이 부족한 성인과 아이에겐 여러 사람이 함께 추는 군무를 통해 사회성을 키울 수 있는 기회를 주고, 소극적이고 내성적인 성인과 아이는 사람들 앞에서 자신의 동작을 표현하게 해 자신감을 키워 주는 등의 프로그램으로 바람직한 인성발달 및 자기주도적인 바른성장에 도움을 주는 지도자를 양성하는 과정이다.</t>
  </si>
  <si>
    <t>무용심리상담 프로그램 운영 및 평가,무용심리상담 프로그램기획 및 기법개발,무용심리상담 대상자 진단 및 분석평가,무용심리상담사 지도자 기초과정 교육</t>
  </si>
  <si>
    <t>무용심리상담에 필요한 증진 교육 및 학습 제공, 무용심리상담 프로그램 운영보조무용심리상담 대상자 선정 및 놀이도구 준비,무용심리상담 센터 운영관리 및 행정업무 수행</t>
  </si>
  <si>
    <t>2015-000557</t>
  </si>
  <si>
    <t>전문적으로 놀이심리지도 및 상담을 통하여 학습자로 하여금 놀이심리 및 상담 지도를 주도하여 종합적으로 학습자에게 놀이심리 지도 및 상담을 전문적으로 역할을 하는 직무</t>
  </si>
  <si>
    <t>준 전문 놀이심리 지도를 통하여 학습자로 하여금 놀이심리 및 상담 지도를 주도하여 종합적으로 학습자에게 놀이심리 및 상담을 준 전문적으로 역할을 하는 직무</t>
  </si>
  <si>
    <t>2013-1347</t>
  </si>
  <si>
    <t>본 자격은 문제가 있는 아동들이 언어만으로 자신들의 의견이나 불만을 표현하기 쉽지 않다. 따라서 정상적인 아동 및 각종 인지, 정서불안, 행동 등을 가진 아이들을 각종 심리검사 방법을 활하여 종합적으로 진단하고  아동의 신체, 정서, 사회성, 언어 및 인지발달을 도모하는 심리적 환경을  제공하여 아동이 정상적으로 성장 할 수 있도록 진단평가분석 및 심리상담하는 자격임.</t>
  </si>
  <si>
    <t>2013-1366</t>
  </si>
  <si>
    <t>두뇌교육상담사</t>
  </si>
  <si>
    <t>어린이시절부터 두뇌교육을 통하여 바른 사고와 바른 정신을 기르도록 하며좌뇌와 우뇌의 활요을 잘 할 수 있도록 학습코칭을 하며 두뇌활용능력을 배양하도록 한다.</t>
  </si>
  <si>
    <t>아동청소년의 학습향상을 위한 교육상담과 학습코칭을 통해 두뇌발달을 도와 개별적인 인성과 지성과 감성의 발달을 돕는다.</t>
  </si>
  <si>
    <t>2015-000045</t>
  </si>
  <si>
    <t>일상생활을 하는데 고충과 불편사항을 가진 내담자의 당면과제를 상담을 통해 해결될 수 있도록 심리적, 정서적으로 돕는 조력자로서의 역할과 기능을 한다.또 변화와 성장의 욕구를 가진 내담자가 자신의 한계를 극복하고 건강한 시민으로 일상에 복귀할 수 있도록 돕는 조력자로서의 역할과 기능을 한다.</t>
  </si>
  <si>
    <t>일상생활을 영위 하는데 고충과 불편사항을 가지거나, 변화와 성장의 욕구를 가진 내담자가 상담을 통해 당면과제를 해결하거나 변화와 성장을 달성할 수 있도록 심리적, 정서적으로 돕는 조력자로서의 역할과 기능을 한다.</t>
  </si>
  <si>
    <t>변화와 성장의 욕구를 가진 내담자가 자신의 한계를 극복하고 건강한 시민으로 일상에 복귀할 수 있도록 돕는 조력자로서의 역할과 기능을 한다.</t>
  </si>
  <si>
    <t>061-721-6000</t>
  </si>
  <si>
    <t>(57971) 전라남도 순천시 연동남길 24 ( 조례동, 연동대주파크빌1차아파트 ) 103동 1201호</t>
  </si>
  <si>
    <t>2014-3149</t>
  </si>
  <si>
    <t>펫아로마상담사</t>
  </si>
  <si>
    <t>반려동물에게 자연의 감각을 일깨워 주고 스스로 자기 몸의 방어적 기능을 되살리고 생활환경의 유기물로 인한 감염을 막아 주도록 관리하여 동물의 몸과 마음을 건강하게 돌봐 주는 전문가로 각종 질병예방 효과 및 질병이나 생활의 어려움속에서 주인과의 관계적 불편함을 소통해주는 전문가로 활동</t>
  </si>
  <si>
    <t>반려동물에게 자연의 감각을 일깨워 주고 스스로 자기 몸의 방어적 기능을 되살리고 생활환경의 유기물로 인한 감염을 막아 주도록 관리하여 동물의 몸과 마음을 건강하게 돌봐 주는 전문가로 각종 질병예방 효과 및 질병이나 생활의 어려움속에서 주인과의 관계적 불편함을 소통해주는 최고 전문가</t>
  </si>
  <si>
    <t>2014-4328</t>
  </si>
  <si>
    <t>직장인의 스트레스, 주부와 어린이들의 스트레스와 관련, 가정불화등으로 인한 심리적 요소에 노출된 일반인,어린이,콜센터 근무자등의 심리적 스트레스와사회적인 불안요소들을  정신과 적인 치료가 아닌 상담을 통해 도움을 줄수 있는자격자로서의 직무분야</t>
  </si>
  <si>
    <t>유경평생교육원</t>
  </si>
  <si>
    <t>http://www.wnc.or.kr</t>
  </si>
  <si>
    <t>02-474-3747</t>
  </si>
  <si>
    <t>(05336) 서울특별시 강동구 천호대로 1053 ( 천호동 ) 산경빌딩A동301호</t>
  </si>
  <si>
    <t>2015-000553</t>
  </si>
  <si>
    <t>전문적으로 노인심리지도 및 상담을 통하여 학습자로 하여금 노인심리분석 및 상담 지도를 주도하여 종합적으로 학습자에게 노인심리분석 지도 및 상담을 전문적으로 역할을 하는 직무</t>
  </si>
  <si>
    <t>준 전문 노인심리분석 지도를 통하여 학습자로 하여금 노인심리분석 및 상담 지도를 주도하여 종합적으로 학습자에게 노인심리분석 및 상담을 준 전문적으로 역할을 하는 직무</t>
  </si>
  <si>
    <t>2015-000044</t>
  </si>
  <si>
    <t>트라우마에 대한 심리상담을 전문으로 하는 심리상담전문가트라우마에 대한 진단 및 치유상담, 재활트라우마에 대한 연구 및 학술활동</t>
  </si>
  <si>
    <t>트라우마에 대한 심리상담을 전문으로 하는 심리상담전문가트라우마에 대한 진단 및 치유상담, 재활트라우마에 대한 연구 및 학술활동트라우마 상담프로그램 개발 및 교육 트라우마 심리상담센타 운영 및 행정</t>
  </si>
  <si>
    <t>트라우마에 대한 심리상담을 전문으로 하는 심리상담전문가트라우마에 대한 진단 및 치유상담, 재활</t>
  </si>
  <si>
    <t>2013-2471</t>
  </si>
  <si>
    <t>청소년기관, 복지관, 방과 후 학교, 장애인 시설, 상담시설, 다문화지원 시설, 지역아동센터 등에서 연극심리상담으로 정서, 인지, 심리적 안정을 돕는 전문가</t>
  </si>
  <si>
    <t>청소년기관, 복지관, 방과 후 학교, 장애인 시설, 상담시설, 다문화지원 시설, 지역아동센터 등에서 정서, 인지, 심리적 안정을 위한 연극심리상담의 직무를 수행할 수 있다.</t>
  </si>
  <si>
    <t>한국상담심리교육개발원</t>
  </si>
  <si>
    <t>042-621-0901</t>
  </si>
  <si>
    <t>(34547) 대전 동구 용전동 133-1 핀교빌딩4층</t>
  </si>
  <si>
    <t>2014-4417</t>
  </si>
  <si>
    <t>노화로 인한 신체적 정서적으로 심리적 불안장애를 겪으며 일상생활에 적응하지 못하는 노인들의 부적응 문제를 해결하기 위하여 노인복지의 핵심 과제인 노인심리상담의 학문적 이론과 노인심리상담사의 역할 및 사명감에 중점을 두며, 향후 직무향상교육을 통한 심리검사와 분석 등 연수과정과 실무능력을 계발하고 활용하여 상담을 통한 심리적 안정을 찾을 수 있는 복지서비스</t>
  </si>
  <si>
    <t>노화로 인한 심리적 불안장애를 겪으며 일상생활에 적응하지 못하는 노인들의 부적응 문제를 해결하기 위하여 노인복지의 핵심 과제인 노인심리의 학문적 이론과 노인심리상담사의 역할 및 사명감에 중점을 두며, 향후 직무교육을 통한 노인심리검사와 분석 등 연수과정과 실무능력을 계발하고 활용하여 상담을 통한 심리적 안정을 찾을 수 있는 복지서비스</t>
  </si>
  <si>
    <t>2014-4179</t>
  </si>
  <si>
    <t>사회가 다변화, 세분화되고 산업 사회가 발전하면서 물질문명이 풍부해진 현대의 인간에게는 끊임없이 새로운 역할모델이 요구되고 그에 따른 스트레스에 노출되게 된다.정신건강이나 정서장애와 관련된 문제에 있어서 심리적 갈등이나 과정이 중요시되고 있는 시대에 복잡한 인간의 심리상태를 파악하고 상담을 통해 인간내면의 스트레스를 해결할 수 있도록 돕는 역할을 한다.</t>
  </si>
  <si>
    <t>사회가 다변화, 세분화 되고 산업 사회가 발전하면서 물질문명이 풍부해진 현대의 인간에게는 끊임없이 새로운 역할모델이 요구되고 그에 따른 스트레스에 노출되게 된다.정신건강이나 정서장애와 관련된 문제에 있어서 심리적 갈등이나 과정이 중요시되고 있는 시대에 복잡한 인간의 심리상태를 파악하고 상담을 통해 인간내면의 스트레스를 해결할 수 있도록 돕는 역할을 한다.</t>
  </si>
  <si>
    <t>제이케이글로벌평생교육원</t>
  </si>
  <si>
    <t>http://www.jkacademy.kr</t>
  </si>
  <si>
    <t>070-8220-8272</t>
  </si>
  <si>
    <t>(00000) 서울 서초구 방배동 1929. 송언빌딩 302호</t>
  </si>
  <si>
    <t>2013-2498</t>
  </si>
  <si>
    <t>NLP전문상담사</t>
  </si>
  <si>
    <t>NLP Trainer(1급), Master Practitioner(2급), Practitioner(3급)은 인간의 심리역동에 대한 기본 지식과 기법, 성장과 발전에 대한 기술과 전략을 체득하여 자자기 자신의 상태관리, 타인의 갈등의 해소, 인간의 성장과 발전을 위한 변화를 촉구하는 전문상담가로서의 능력과 자질을 가진 자로 개인과 집단에 대해 NLP 교육과 훈련을 시킬 수 있는 수준을 인정하는 자격입니다.</t>
  </si>
  <si>
    <t>NLP 교재(한국NLP아카데미 저), NLP 심리치료(김경숙 저)의  NLP 개념, 고급 기법과 전략, 교육프로그램 개발 등 이해와 개인과 집단 교육 활용 및 수퍼비전 능력</t>
  </si>
  <si>
    <t>NLP Practitioner 교재(한국NLP아카데al 저), NLP 심리치료(김경숙 저)의 NLP 개념, NLP 상담 기술과 전략을 이해하고, 타인에 대한 교육에 활용 가능</t>
  </si>
  <si>
    <t>NLP Practitioner 교재(한국NLP아카데미 저)의 NLP 기본개념, NLP 상담 기초 기술과 전략을 이해하고 일상생활에서 활용하여 자신의 상태를 잘 관리 가능.</t>
  </si>
  <si>
    <t>(사)한국엔엘피전문가협회</t>
  </si>
  <si>
    <t>http://nlppak.net</t>
  </si>
  <si>
    <t>02-521-4345</t>
  </si>
  <si>
    <t>(06651) 서울 서초구 서초동 1599-2 LG에클라트 1030</t>
  </si>
  <si>
    <t>2013-2277</t>
  </si>
  <si>
    <t>아동· 청소년 학교폭력 발생으로 인한 사고· 정서·행동의 부적응 문제를 가지고 있는 내담자의 가치관, 행동을 변화시키며, 심리적 문제해결, 인간적 성장과 발달, 나아가 문제예방을 할 수 있도록 상시적인 상담과 예방교육, 대처방안 등을 마련하여 학교폭력을 예방 할 수 있도록 하는 학교폭력예방상담사.</t>
  </si>
  <si>
    <t>학교폭력을 예방하기 위해서 상시적인 상담과 예방교육, 대처방안 등을 마련하여 학교폭력예방을 할 수 있는 프로그램을 작성· 평가 · 지도 할 수 있는 역할을 한다.</t>
  </si>
  <si>
    <t>2013-1371</t>
  </si>
  <si>
    <t>1.우리나라의 전통적인 풍수지리 전문지식을 통하여 일반인 대상으로 풍수지   리 상담자 역할.2.풍수지리학적인 해석과 컨설팅 역할을 할 수 있는 능력배양.3.풍수지리를 현대과학과 접목시켜 필요한 풍수지리 상식과 지식을 전달.4.(사)국학원에서 시행하는 소정의 자격검정시험을 통과하고 수회의 실습을 거   쳐 자격증을 부여한다.5.자격증은 1,2급으로 구분하거나 혹은 상황에 따라 통합운영이 가능하도록 한다.</t>
  </si>
  <si>
    <t>풍수지리학과 역학을 통하여 풍수지리와 역술상담 서비스 지원</t>
  </si>
  <si>
    <t>(사)국학원</t>
  </si>
  <si>
    <t>http://http://www.kookhakwon.org/</t>
  </si>
  <si>
    <t>041-620-6700</t>
  </si>
  <si>
    <t>(31228) 충남 천안시 동남구 목천읍 지산리 167-1</t>
  </si>
  <si>
    <t>2014-3125</t>
  </si>
  <si>
    <t>유아, 아동 및 청소년, 가정, 노인 등 사회에서 여러 가지 갈등과 문제로 인해 고통받고 있는 사람들에게 상담을 통해 갈등과 문제 해결을 도와 줌으로서 건강하고 바른 생활을 할 수 있도록 돕는 심리상담 전문가를 말한다.</t>
  </si>
  <si>
    <t>심리학적 방법을 활용하여 정신적인 문제를 진단하고 상담을 통하여 문제를 해결할 수 있도록 도와주는 전문가</t>
  </si>
  <si>
    <t>2014-4317</t>
  </si>
  <si>
    <t>상담임상사</t>
  </si>
  <si>
    <t>다양한 학습 매체를 통하여 상담이론과 치유상담과정, 기독교노인상담과정, 사회복지 상담과정등, 상담이론 함께 실습과정으로 현 사회 속에서 문제를 호소하는 내담자를 전화상담, 인터넷상담, 면접상담을 진행하는 직무이다.</t>
  </si>
  <si>
    <t>실무 현장에서 만나는 내담자와의 상호작용에서 상담을 실행 하는 직무이다.(전화상담, 인터넷상담, 면접상담 등)</t>
  </si>
  <si>
    <t>아세아연합신학대학교</t>
  </si>
  <si>
    <t>http://life.acts.ac.kr</t>
  </si>
  <si>
    <t>031-770-7823</t>
  </si>
  <si>
    <t>(00000) 경기 양평군 옥천면 아세아연합신학대학교 평생교육원</t>
  </si>
  <si>
    <t>2014-4999</t>
  </si>
  <si>
    <t>도형과 기질을 접목한 심리상담의 한 기법으로 동그라미, 세모, 네모, S 네 도형 그리기를 통해서 개인의 선천적인 기질과 후천적인 성격을 파악하고, 내면에 내재되어 있는 심리상태를 진단하고 심리적인 지지와 향상을 지원하는 전문가 활동</t>
  </si>
  <si>
    <t>도형을 활용하여 개인의 선천적인 기질과 후천적인 성격을 파악하고, 내면에 내재되어 있는 심리상태를 진단하고 심리적인 지지와 향상을 지원하는 초급전문가 활동 고급전문가 활동</t>
  </si>
  <si>
    <t>도형을 활용하여 개인의 선천적인 기질과 후천적인 성격을 파악하고, 내면에 내재되어 있는 심리상태를 진단하고 심리적인 지지와 향상을 지원하는 초급전문가 활동</t>
  </si>
  <si>
    <t>2015-000539</t>
  </si>
  <si>
    <t>1) 부모상담을 통해서 가족의 부모로써의 역할 케어2) 부부상담을 통해 가정의 부부로써 역할 케어3) 가족상담을 통한 가족내 심리 문제 예방 및 치료</t>
  </si>
  <si>
    <t>사단법인교육네트워크시선</t>
  </si>
  <si>
    <t>http://seesun.org</t>
  </si>
  <si>
    <t>055-289-4846</t>
  </si>
  <si>
    <t>(00000) 경남 창원시 진해구 경화동 1181∼1765 대동다숲상가 302호</t>
  </si>
  <si>
    <t>2014-4916</t>
  </si>
  <si>
    <t>본 과정을 이수함으로써 건전한 가족을 영위하고 그들로 하여금 가족구성원간의 이해를 돕는 역할을 수행한다.</t>
  </si>
  <si>
    <t>2013-1357</t>
  </si>
  <si>
    <t>사회심리에 대한 이해 및 상담</t>
  </si>
  <si>
    <t>현대사회의 복잡다변한 사회생활에서 나타나는 문제들의 상담지도</t>
  </si>
  <si>
    <t>2013-2473</t>
  </si>
  <si>
    <t>집단상담</t>
  </si>
  <si>
    <t>집단원들이 긍정적인 방향으로 발전될 수 있도록 집단상담을 도우며, 촉진자, 지도자로서의 역할을 한다.</t>
  </si>
  <si>
    <t>타인과 자신의 차이를 인식하고, 적절하게 표현하고, 의사전달능력을 키우고, 오래된 성격문제 등에 대해 도움을 주며, 집단상담이 긍정적인 방향으로 갈 수 있도록 촉진자 및 지도자</t>
  </si>
  <si>
    <t>2014-3127</t>
  </si>
  <si>
    <t>임상심리상담사</t>
  </si>
  <si>
    <t>임상심리상담사는 인간의 행동을 이해하고 심리상태를 파악하여 상담, 수정할 수있는 능력을 길러 자격을 취득하게되며, 자격취득후에는 각종 사회문제 예를들면 청소년, 성인, 노인문제등의 상담을 할수있고 강의를 할 수있다.</t>
  </si>
  <si>
    <t>상담이 필요한 모든사람의 대상이 되며 이들 대상을 통해 직접 상담.</t>
  </si>
  <si>
    <t>상담이 필요한 모든 사람이 대상이되며 이들 대상을 통해 직접상담.</t>
  </si>
  <si>
    <t>(사)경기봉사회</t>
  </si>
  <si>
    <t>http://www.ggcare.kr</t>
  </si>
  <si>
    <t>031-446-4066</t>
  </si>
  <si>
    <t>(14001) 경기 안양시 만안구 안양동 782-6 현진빌딩2층</t>
  </si>
  <si>
    <t>2014-4320</t>
  </si>
  <si>
    <t>내담자와의 미술 및 조형활동을 통해 개인의 갈등을 찾아내고 자기표현과 승화작용을 유도하여 치유와 자아성장을 도와준다.</t>
  </si>
  <si>
    <t>2013-2474</t>
  </si>
  <si>
    <t>① 개인과 집단의 심리적 역동을 파악 ② 부적응을 겪는 개인이나 집단에 대한 미술심리상담 실시</t>
  </si>
  <si>
    <t>개인과 집단의 심리적 역동을 파악, 부적응을 겪는 개인이나 집단에 대한 미술심리상담 실시, 집단장면(학교, 조직 등)에서 집단의 쟁점을 미술심리상담을 통해 다루고, 해결책을 모색, 미술심리상담에 대한 사례를 지도</t>
  </si>
  <si>
    <t>개인과 집단의 부적응 문제를 이해, 개인과 집단의 심리적 역동을 이해하고 내재된 갈등을 파악하여 갈등의 조정과 해결을 유도, 개인상담과 집단상담 장면에서 미술심리상담을 활용하여 심리적 고통을 극복하도록 안내</t>
  </si>
  <si>
    <t>2014-2977</t>
  </si>
  <si>
    <t>미술심리 상담사는 내담자에게 그림을 그리게 하여 그림을 통해 자아감이나 대인관계, 심리상태 등을 진단하고 미술 활동을 통해 감정이나 내면세계를 표현하여 기분의 이완과 감정적 스트레스를 완화할 수 있도록 전문가적으로 상담하고 지도하는 것을 직무로 한다.</t>
  </si>
  <si>
    <t>이룸교육</t>
  </si>
  <si>
    <t>http://cafe.naver.com/200978</t>
  </si>
  <si>
    <t>031-385-0979</t>
  </si>
  <si>
    <t>(13931) 경기도 안양시 동안구 관평로 340 ( 관양동 ) 3층</t>
  </si>
  <si>
    <t>2013-1560</t>
  </si>
  <si>
    <t>그림에 의한 색채 심리 진단과 이론 및 색채 매체 기법 등을 통한 심리 상담 등을 통하여 사회복지시설,방과후학교,군부대,지역아동지원센터,아동발달지원센터,유치원,어린이집,미술학원,영재원,문화센터,평생교육시설,쉼터등에서 활동 시에 색채심리 상담 전문가로서의 지도능력을 갖추고 있는지를 검정</t>
  </si>
  <si>
    <t>컬러차트 및 컬러히스토리 활용 및 적용 등을 통한 색채에 의한 심리진단 등을 할 수 있는 수준</t>
  </si>
  <si>
    <t>인간의 심리적 발달과 자유화 및 누리에의 적용 등을 통해 아동 및 성인, 부부 및 가족색채상담 등을 할 수 있는 수준</t>
  </si>
  <si>
    <t>색채심리 입문,색채학 기초지식을 통한 개인 및 가족의 성격과 심리상담을 할수 있는 수준</t>
  </si>
  <si>
    <t>2014-5550</t>
  </si>
  <si>
    <t>본 자격은 내담자의 정서적, 사회적으로 부적응적인 문제들을 해결하는데 도움을 주고자 내담자에게 다양한 미술매체와 조형표현활동 등 비언어적 표현 활동을 통해 내면의 심리정서를 진단평가하고, 기법을 활용 긍정적사고, 정서이완 및 행동변화를 도와주는 상담직무를 하는 자격임.</t>
  </si>
  <si>
    <t>？심리적 부적응 및 장애를 겪는 개인 혹은 집단에 대한 진단, 평가 및 상담직무？미술심리상담 영역의 과학적인 연구, 조사, 분석 업무？미술심리상담 교육 프로그램 개발업무 및 지도 강사？내담자의 문제해결을 촉진하기 위한 통합적 예술매체기법 활용직무？인간의 발달적 심리적 미술심리상담 프로그램 연구 개발 직무</t>
  </si>
  <si>
    <t>？발달적 미술심리상담 프로그램 기획 및 연구보조 직무？비언어적 의사소통 교류 분석 검사의 직무？심리적 부적응 및 장애를 겪는  개인 혹은 집단에 대한 진단, 평가 및 상담？미술상담 프로그램 개발 보조업무？미술심리상담의 교육 보조원？내담자 초기면담 시 진단검사 실시？상담기관 및 복지시설에서 미술심리상담 관련 업무수행</t>
  </si>
  <si>
    <t>2015-000556</t>
  </si>
  <si>
    <t>놀이상담심리사</t>
  </si>
  <si>
    <t>* 심리 및 상담분야에서 전문적인 임상적 지식과 훈련을 습득하여 아동을 대상으로 상담에 종사함* 심리 및 상담분야의 전문연구 인력으로써 학교, 지역사회 및 국가의 발전에 기여함</t>
  </si>
  <si>
    <t>2014-5725</t>
  </si>
  <si>
    <t>기독교정신을 바탕으로 인간을 이해하고, 심리정서적으로 상처 받은 사람들을 상담을 통하여 위로, 지지, 격려하며 건강한 사회인으로 정착하는데 도움을 주는 전문가 활동</t>
  </si>
  <si>
    <t>2014-3412</t>
  </si>
  <si>
    <t>리더십지도상담사</t>
  </si>
  <si>
    <t>사공이 많으면 배가 목적지의 항해가 어려워 제자리서 맴돌게 마련이지만 훌륭한 리더자가 있다면 목적지를 향해 순항할 수 있듯이 바람직한 리더십을 배양하도록 지도하고 상담한다.</t>
  </si>
  <si>
    <t>2013-2470</t>
  </si>
  <si>
    <t>학교폭력 예방교육, 대처방안 등을 마련하고, 학교폭력 피해자와 가해자, 학부모 및 교사들을 대상으로 학교폭력상담을 한다.</t>
  </si>
  <si>
    <t>학교폭력으로 어려움을 겪는 개인이나 집단에 대한 상담을 진행하며, 현장전문가로서 유능한 중재자 역할을 한다.</t>
  </si>
  <si>
    <t>2014-4329</t>
  </si>
  <si>
    <t>각 교육현장에서 심리학적 상담원리와 놀이매체 및 도구를 활용하여 사회부적응아동의 사회적응능력 향상을 위한 심리상담지도가 가능하며, 놀이심리상담교육프로그램을 설계하고, 놀이심리상담결과를 평가, 응용할 수 있는 놀이심리상담사로서의 능력을 갖춘다.</t>
  </si>
  <si>
    <t>각 교육현장에서 심리학적 상담원리와 놀이매체 및 도구를 활용하여 사회부적응아동의 사회적응능력 향상을 위한 심리상담지도가 가능하며, 놀이심리상담교육프로그램을 설계하고, 놀이심리상담결과를 평가, 응용할 수 있는 놀이심리상담사로서의 능력을 갖춘 수준.</t>
  </si>
  <si>
    <t>2014-5002</t>
  </si>
  <si>
    <t>1급1. 2급 직무와 동일2. 상담관련 교육센터에서 강사로 교육생 배출 업무2급색채심리상담 활용능력을 가지고 있어 색채에 의한 심리진단이 가능한 고급 수준의 자격과정으로 전문상담 및 색채분석상담이 가능하다.</t>
  </si>
  <si>
    <t>색채심리상담 활용능력을 가지고 있어 색채에 의한 심리진단이 가능한 고급 수준의 자격과정으로 전문상담 및 색채분석상담이 가능하다.</t>
  </si>
  <si>
    <t>1. 2급 직무와 동일2. 상담관련 교육센터에서 강사로 교육생 배출 업무</t>
  </si>
  <si>
    <t>한국우리누리상담심리교육협회</t>
  </si>
  <si>
    <t>http://woorinuri.kr</t>
  </si>
  <si>
    <t>02-6933-1004</t>
  </si>
  <si>
    <t>(00000) 서울 서대문구 연희동 연희맛로 46번지 3층</t>
  </si>
  <si>
    <t>2014-3126</t>
  </si>
  <si>
    <t>미술심리전문상담가로서 심리,정서,사회적 문제로 인한 갈등을 겪고 있는 내담자를 미술활동을 통해 개인갈등을 조절하고 자기표현과 자아성장을 촉진시켜 건강한 사회구성원이 될수있도록 도움을 주는 전문가 양성에 초점을 둔다.</t>
  </si>
  <si>
    <t>전문가 수준의 미술심리상담사 활용능력을 가지고 있으며 미술심리상당사 교육자, 미술심리상담사사무 책임자로써 갖추어야 할 능력을 갖추었으며 슈퍼바이를 할 수 있는 자</t>
  </si>
  <si>
    <t>전문가 수준의  미술심리상담사활용능력을 가지고 있으며, 미술심리상담사교육자,  미술심리상담사사무 책임자로써 갖추어야 할 능력을 갖춘 자</t>
  </si>
  <si>
    <t>(주)서원평생교육원</t>
  </si>
  <si>
    <t>http://www.newsewon.co.kr</t>
  </si>
  <si>
    <t>053-755-7671</t>
  </si>
  <si>
    <t>(41263) 대구 동구 신천동 501-5번지</t>
  </si>
  <si>
    <t>2015-000510</t>
  </si>
  <si>
    <t>가족에 대한 이해와 가족 구성원의 역할 및 관계에서의 정확한 전문가의 진단 평가 분석을 가지고 다양한 가족 상담 프로그램을 계획 활용하여 가족문화의 역기능적인 요인을 찾아내어 분석하고 순기능적인 가족문화로 변화, 회복할 수 있도록 방향을 제시하는 전문가적인 실무능력을 검정</t>
  </si>
  <si>
    <t>전문가 수준의 다양한 환경 속에서 발생되는 문제에 대한 정확한 조사 및 분석, 가족 간의 심리상태를 파악하여 가족 간 관계개선기획과 관리능력을 갖추어, 가족문화상담사 교육과정의 교수를 용이하게 하고 교수효과를 높이기 위하여 필요로 하는 가족문화상담 교육프로그램을 기획하고 개발하여 강의에 직접 적용하는 지도실무 업무 및 해당분야의 교육기획 및 콘텐츠개발 업무</t>
  </si>
  <si>
    <t>준전문가 수준의 다양한 환경 속에서 발생되는 문제에 대한 정확한 조사 및 분석, 가족 간의 심리상태를 파악하여 가족 간 관계개선기획과 관리능력을 갖추어, 평생교육훈련시설에서 가족문화상담사 교육과정의 교수를 용이하게 하고 교수효과를 높이기 위하여 필요로 하는 가족문화상담 교육프로그램을 기획하고 응용하여 강의에 직접 적용하는 지도실무 해당분야의 교육기획 업무</t>
  </si>
  <si>
    <t>상급 수준의 다양한 환경 속에서 발생되는 문제에 대한 정확한 조사 및 분석, 가족 간의 심리상태를 파악하여 가족 간 관계개선기획과 관리능력을 갖추어, 한정된 범위 내에서 교육과정의 교수를 용이하게 하고 교수효과를 높이기 위하여 필요로 하는 가족문화상담 교육프로그램을 기획하고 직접 적용하는 지도실무 업무 및 해당분야의 학습관리업무</t>
  </si>
  <si>
    <t>2013-1538</t>
  </si>
  <si>
    <t>음악심리상담 이론 및 음악심리상담 지도기법을 습득하여 다양한 음악과 음악적 체험을 통해서, 자신의 감정과 상태를 말로서 표현하기 어려운 사람들에게 음악적 체험을 통해서 쉽게 다가갈 수 있음으로써 그들의 깊은 내면적 문제를 해결할 수 있는데 도움을 줌으로, 바람직한 인성발달 및 자기주도적인 리더로 성장하는데 도움을 주게 한다. 또한 음악심리상담 지도자로서의 자질을 향상하여 음악심리상담 운영을 원활히 할 수 있도록 기여한다.</t>
  </si>
  <si>
    <t>음악심리상담 프로그램 운영 및 평가,음악심리상담 프로그램기획 및 기법개발,음악심리상담 대상자 진단 및 분석평가,음악심리상담 지도자 기초과정 교육</t>
  </si>
  <si>
    <t>음악심리상담에 필요한 증진 교육 및 학습 제공,음악심리상담 프로그램 운영보조음악심리상담 대상자 면접 및 독서력검사,음악심리상담 상담실 운영관리 및 행정업무 수행</t>
  </si>
  <si>
    <t>2014-2969</t>
  </si>
  <si>
    <t>도형전도학교</t>
  </si>
  <si>
    <t>http://dh119.or.kr</t>
  </si>
  <si>
    <t>031-855-7670</t>
  </si>
  <si>
    <t>(00000) 경기 의정부시 녹양동 147∼390 158-4</t>
  </si>
  <si>
    <t>2014-2889</t>
  </si>
  <si>
    <t>게슈탈트상담심리사</t>
  </si>
  <si>
    <t>① 개인 또는 집단의 심리적 성숙과 사회적 적응능력 향상을 위한 조력 및 지도 ② 심리적 부적응을 겪는 개인 또는 집단에 대한 심리평가 및 게슈탈트상담 ③ 지역사회 게슈탈트상담교육, 사회 병리적 문제에 대한 예방활동 및 재난후유증에 대한 게슈탈트상담 ④ 기업체 내의 인간관계 자문 및 심리교육 ⑤ 게슈탈트상담 및 심리상담에 관한 연구</t>
  </si>
  <si>
    <t>개인(집단)의 심리적 성숙과 사회적 적응능력 향상을 위한 조력 및 지도, 심리적 부적응을 겪는 개인(집단)에 대한 심리평가 및 상담, 지역사회 게슈탈트상담교육, 기업체 내의 인간관계 자문 및 심리교육, 게슈탈트상담에 관한 연구, 게슈탈트상담심리사 1급 수련생의 수련감독, 게슈탈트상담심리사 1급, 2급 수련생의 수련내용 평가 인준 및 자격추천</t>
  </si>
  <si>
    <t>개인의 심리적 성숙과 사회적 적응능력 향상을 위한 조력 및 지도, 심리적 부적응을 겪는 사람들에 대한 심리평가 및 게슈탈트상담, 지역사회 게슈탈트상담교육, 사회문제에 대한 예방활동 및 재난후유증에 대한 심리상담, 기업체 내의 인간관계 자문 및 심리교육, 게슈탈트상담사 2급 수련생의 수련감독, 게슈탈트상담사 2급 수련생의 수련내용 평가 인준 및 자격추천</t>
  </si>
  <si>
    <t>한국게슈탈트상담심리학회</t>
  </si>
  <si>
    <t>http://www.kgcpa.or.kr</t>
  </si>
  <si>
    <t>02-926-1272</t>
  </si>
  <si>
    <t>(00000) 서울 성북구 동선동1가 보문로34길 39 백옥빌딩 5층</t>
  </si>
  <si>
    <t>2014-4325</t>
  </si>
  <si>
    <t>무용동작심리상담가</t>
  </si>
  <si>
    <t>복지관, 교육기관, 심리재활센터, 개인심리상담센터 등에서 정서 및 심리적 지지가 필요한 개인이나 집단에게 무용동작상담 이론과 실습에 기반한 연구 및 심리상담을 실시할 수 있음.</t>
  </si>
  <si>
    <t>복지관, 교육기관, 심리재활센터, 개인심리상담센터 등에서 정서 및 심리적 지지가 필요한 개인이나 집단에게 무용동작상담 이론과 실습에 기반한 연구 및 심리상담을 실시할 수 있음</t>
  </si>
  <si>
    <t>2014-4382</t>
  </si>
  <si>
    <t>노인관련 심리/재활 문제에 대하여 노인심리상담 업무</t>
  </si>
  <si>
    <t>- 노인심리상담 업무능력이 최고급 수준- 자격취득규정: 아래 각 항 중, 한 가지 이상에 해당하는 자1. 노인/상담/복지관련  박사수료 이상인 자로서, 한국미술치료상담학회 또는 학회에서 인정하는 대학 및 유관기관에서 관련교육을 1500시간 이상 이수한 후 자격검정합격2. 1에 준하는 경력을 가진 석사 이상인 자로서 자격검정합격</t>
  </si>
  <si>
    <t>- 노인심리상담 업무능력이 고급 수준- 자격취득규정: 아래 각 항 중, 한 가지 이상에 해당하는 자1. 노인/상담/복지관련  학사 이상인 자로서, 한국미술치료상담학회 또는 학회에서 인정하는 대학 및 유관기관에서 관련교육을 1000시간 이상 이수한 후 자격검정합격2. 1에 준하는 경력을 가진 학사 이상인 자로서 자격검정합격</t>
  </si>
  <si>
    <t>- 노인심리상담능력이 상급수준- 자격취득규정: 아래 중 한 가지 이상 해당하는 전문학사 이상인 자로서, 본 학회 또는 학회에서 인정하는 대학 및 유관기관에서 관련교육을 400시간 이상 이수한 후 자격검정합격1.전공-심리/상담/보건/재활/복지/교육/가족/요양 계열2.자격-심리/상담/보건/재활/복지/교육/가족/요양 계열3. 1 또는 2에 준하는 경력</t>
  </si>
  <si>
    <t>2013-2472</t>
  </si>
  <si>
    <t>모래놀이상담사2급모래놀이상담 이론 및 지식, 모래놀이상담 자료의 활용에 대한 능력내담자의 모래놀이상담 및 지도를 위한 전문적 소양과 지식 능력</t>
  </si>
  <si>
    <t>모래놀이상담활동을 통해 심리적인 장애가 있는 내담자(모래)의 상담과 지도를 통해 재활을 도와줄 수 있다</t>
  </si>
  <si>
    <t>2015-000234</t>
  </si>
  <si>
    <t>다중지능상담사</t>
  </si>
  <si>
    <t>다중지능 상담사란 다중지능이론을 바탕으로 지문검사를 통해 개개인의 피문의 양식 및 밀도와 수량화를 분석한 후 내담자들의 생리적 형상 및 성격과 지능발전상의 차이를 찾아내어 각자 자신에게 알맞는 학습형태로 지도하여 자신에게 가장 적합한 발전의 방향으로 상담하는 사람으로서 해당 교육과정 이수와 함께 자격시험에 합격한 전문가를 말한다</t>
  </si>
  <si>
    <t>전문가 수준의 다중지능상담 능력을 가지고 있으며 상담사로서 갖추어야할 상담능력을 갖춘 고급수준</t>
  </si>
  <si>
    <t>전문가 수준의 다중지능상담 능력을 가지고 있으며 상담사로서 갖추어야 할 상담능력을 갖춘 최고급 수준</t>
  </si>
  <si>
    <t>2014-5003</t>
  </si>
  <si>
    <t>인간관계에 큰 영향을 미치는 의사소통의 종류와 원리를 익히고 소통과 경청의 기법을 이해하여 의사소통에 어려움이 있는 대상에게 의사소통을 통한 자기표현의 기술로 타인과의 관계를 개선하고,  자신을 이해하는 관계 속에서 대인관계의 기술 역량을 양성하고 이를 토대로 경쟁력 있는 소통을 할 수 있도록 상담 및 지도를 한다.</t>
  </si>
  <si>
    <t>소통 및 경청, 변화관리, 감성소통을 통한 조직 활성화의 역할을 수행하고, 양보·인정·공조·경청을 기본으로 한 공감과 합의를 통하여 인간관계의 성공과 조직의 화합을 추구하며 인간 관계 개선을 위한 의사소통 기법 및 소통과 경청의 기법을 이해하여 소통문화를 보다 성숙하게 변화시킬 수 있는 전문가를 양성한다.</t>
  </si>
  <si>
    <t>2014-3442</t>
  </si>
  <si>
    <t>직업세계에서 필요로 하는 정보를 수집하고 분석하여 미취업자 및 구직자가 필요로 하는 정보를 제공할 수 있는 자질을 갖추어 직업안정기관이나 교육훈련기관, 인력관련기관, 초？중？고등학교 및 대학교 등에서 직업선택, 직업전환 및 적응, 실업위기, 은퇴 등의 과정에서 내담자의 개인적 특성을 평가하고 적합한 직업의 종류와 준비전략 등을 코칭한다.</t>
  </si>
  <si>
    <t>초？중학교 시설에서 진로 교육의 중요성 과 직업선택에서 필요한 요소들에 대해 교육하고 상담할 수 있다.</t>
  </si>
  <si>
    <t>직업안정기관이나 교육훈련기관, 인력관련기관, 초？중？고등학교 및 대학교 등에서 직업선택, 직업전환 및 적응, 실업위기, 은퇴 등의 과정에서 내담자의 개인적 특성을 평가하고 적합한 직업의 종류와 준비전략 등을 코칭할 수 있는 전문가로 활동한다.</t>
  </si>
  <si>
    <t>사단법인 한국평생교육연합회</t>
  </si>
  <si>
    <t>http://cafe.daum.net/lifelongedumeet</t>
  </si>
  <si>
    <t>062-233-3933</t>
  </si>
  <si>
    <t>(61474) 광주광역시 동구 서석로 89 ( 대의동 ) 6층</t>
  </si>
  <si>
    <t>2014-4921</t>
  </si>
  <si>
    <t>다양한 노인심리상담 프로그램을 활용하여 노인의 심리적 상태를 파악하고 지지해주는 역할을 담당. 또한 심리상담 및 노인심리 이론과 실제기법을 바탕으로 상담현장에서 해당 노인과 그 가족 구성원의 심리적진단과 상담을 수행할 수 있는 책임자 역할.</t>
  </si>
  <si>
    <t>다양한 노인심리상담 프로그램을 활용하여 심리를 분석, 파악하고 노인심리 이론과 실제기법을 바탕으로 상담현장에서 해당 노인과 그 가족 구성원의 심리진단과 상담을 수행할 수 있는 전문가 과정</t>
  </si>
  <si>
    <t>다양한 노인심리상담 프로그램을 활용하여 심리를 분석, 파악하고 노인심리 이론과 실제기법을 바탕으로 상담현장에서 해당 노인과 그 가족 구성원의 심리진단과 상담을 수행할 수 있는 고급 과정</t>
  </si>
  <si>
    <t>2014-3128</t>
  </si>
  <si>
    <t>사람은 부모로부터 태어나면서 경험하는 것이 정신건강과 인간관계에 지대한 영향을 끼친다. 사람이 살면서 현재 드러난 현상에 대한 갈등과 심리상태를 좀 더 건강하고 행복할 수 있도록 돕는것이 심리상담사이다. 또한 사람이 현재보다 좀 더 나은 자기실현을 향한 삶을 잘 돕는역할을 심리상담사가 하는일이다.</t>
  </si>
  <si>
    <t>1. 심리상담 교육이수시간180시간이상2. 임상수련 200시간이상</t>
  </si>
  <si>
    <t>1. 심리상담 교육이수시간150시간이상2. 임상수련 100시간이상</t>
  </si>
  <si>
    <t>1. 심리상담 교육이수시간120시간이상2. 임상수련 80시간이상</t>
  </si>
  <si>
    <t>마음빛심리상담센터</t>
  </si>
  <si>
    <t>http://www.maumbit.co.kr</t>
  </si>
  <si>
    <t>031-8059-5069</t>
  </si>
  <si>
    <t>(18591) 경기도 화성시 향남읍 향남로 418-10 유진프라자 401호</t>
  </si>
  <si>
    <t>2013-2573</t>
  </si>
  <si>
    <t>내담자의 심리적 상태를 파악하고 심리적 안정을 도와주는 심리상담전문가로써 평생교육원, 종교시설, 장애인 시설, 노인 시설, 복지관, 방과 후 교실, 지역아동센터 등의 기관에서 자원봉사 및 전문가로서의 활동한다.</t>
  </si>
  <si>
    <t>내담자에게 프로그램를 이용한 심리상태를 알아보고 심리적 안정감을 느끼도록 도와주는 능력수준.</t>
  </si>
  <si>
    <t>심리상담 프로그램을 작성하고 운용할 수 있는 능력수준</t>
  </si>
  <si>
    <t>2014-4924</t>
  </si>
  <si>
    <t>준 전문가 수준으로서 심층 심리학의 다양한 관점에서 기본이론을 이해하고   실습을 통해  심리상담 활용 능력을 갖춘 고급수준</t>
  </si>
  <si>
    <t>준 전문가 수준으로 미술심리학의 다양한 관점에서 기본이론을 이해하고  실습을 통해 심리상담 활용 능력을 갖춘 고급수준으로 미술활동을 활용한 심리상담을 할 수 있다.</t>
  </si>
  <si>
    <t>미술심리 전문 상담가로서 미술활동을 통해 감정이나 내면세계를 표현하고 기분의 이완과 스트레스를 완화시키는 역량을 강화하는 능력을  갖춘 최고급      수준의 미술심리상담사의 역할을 할 수 있다.</t>
  </si>
  <si>
    <t>2013-1365</t>
  </si>
  <si>
    <t>미술심리-상담사</t>
  </si>
  <si>
    <t>급변하는 현대사회속의 나를 알아가는 여정으로서 예술과 만나 다양한 방법과 기술을 활용하여 흥미로운 나와 너를 진실로 마주 할수 있는 행복한 색채심리와 영향, 그리고 파장을 통해 서서히 변화하고 성장하는 우리를 마주하는 예술적 창작과 상담을 통하는 과정을 알수 있는 미술상담과정으로 삶이 변하고 꿈이 있고 행복한 나를 마주할수 있는 미술매체활용과정</t>
  </si>
  <si>
    <t>미술의 상징적 의사소통의 활용과 색채의 폭발적 영향의 분석을 통해 삶의 질을 향상시킬수 있는 전문적 미술상담지도의 교육 인력의 양성과 전문적 활용과정</t>
  </si>
  <si>
    <t>미술의 재미있게 표현되는 특징을 알고 일상의 상징적 메시지 코드의 분류와 재료표현을 이해하고 나를 알고 너를 알아가는 예술적 감흥을 일으키는 미술상담과정</t>
  </si>
  <si>
    <t>기본적인 미술상담의 다양한 요소와 과정의 특징을 이해하고 모르고 있던 나의 비밀들을 알아가는 흥미로운 과정</t>
  </si>
  <si>
    <t>(사)국제데코예술협회</t>
  </si>
  <si>
    <t>http://http://cafe.daum.net/decopaint</t>
  </si>
  <si>
    <t>054-972-2584</t>
  </si>
  <si>
    <t>(39894) 경북 칠곡군 왜관읍 왜관리 248-1</t>
  </si>
  <si>
    <t>2015-000061</t>
  </si>
  <si>
    <t>노인심리상담지도사</t>
  </si>
  <si>
    <t>노인심리상담지도사는 노인을 대상으로 하는 복지서비스 업무를 담당하는 전문가로 소정의 시험에 합격하여 자격을 취득한 사람을 말한다.</t>
  </si>
  <si>
    <t>2014-5551</t>
  </si>
  <si>
    <t>미술심리상담에 사용되는 여러 가지 상담기법과 풍부한 사례를 연구함으로써 미술심리상담사로서의 자질을 향상하여 학교상담센터, 아동복지시설, 사회복지시설, 상담센터, 발달재활센터 등 상담관련기관에서 일할 수 있다.</t>
  </si>
  <si>
    <t>미술활동을 통하여 심리적 부적응이나 정서발달 등의 문제행동이 발견되는 내담자들을 대상으로 사회적, 심리적, 정서적 원인이 무엇인지를 발견하고 해결해 나갈 수 있는 미술심리상담사 1급으로서 학교, 사설센터, 심리센터, 복지관, 청소년 수련관 등 상담관련분야에서 일할 수 있다.</t>
  </si>
  <si>
    <t>놀이심리상담사 1급 자격으로 사회적, 심리적, 정서적 문제를 안고 있는 내담자들에게 미술(조형)활동을 통해서 내담자의 심리적요인 등을 진단하고 분석하며 해결하는 놀이심리상담사로 활동한다.</t>
  </si>
  <si>
    <t>미술심리상담사 2급으로 언어로 표현하지 않는 심리.정서적 문제행동을 미술작품을 통해서 발견하고 해결해나가는 미술심리상담사가 된다.</t>
  </si>
  <si>
    <t>2014-2952</t>
  </si>
  <si>
    <t>음악을 활용하여 내담자의 성격이해, 심리분석, 문제행동 진단을 하고 상담 및 심리상담프로그램을 직접 제작하며, 정서불안등 내담자가 직면한 문제를 해결하도록 교육/지도/조언하는 심리상담전문가</t>
  </si>
  <si>
    <t>음악을 활용한 상담 및 상담기관/시설에서 프로그램기획, 실행전문가로서 직무 및 상담전문가 역할을 수행하는 직무.</t>
  </si>
  <si>
    <t>음악을 통해 정서, 신체, 사회 의사교류 그리고 인지기능의 상황에 대해 진단,평가하는 직무</t>
  </si>
  <si>
    <t>2014-3997</t>
  </si>
  <si>
    <t>부부심리상담사는 부부심리상담에 관한 이론적 연구와 교육 및 상담영역 각 부분에 최적화된 부부심리상담 프로그램을 설계, 조직, 운영하고, 부부심리상담 교육과 상담을 통한 올바른 부부심리상담사로써의 문화를 창달하는데 필요한 전문적 교육, 상담활동을 수행한다.</t>
  </si>
  <si>
    <t>부부심리상담사 교육프로그램을 기획 운영하며,  부부상담교육과 상담내용에 관한 것을 지도, 감독을 하고 부부간의 여러 문제 영역에 대해 상담을 함.</t>
  </si>
  <si>
    <t>부부심리상담사 교육프로그램을 운용하며, 부부생활 가운데 일어나는 여러 문제들에 대한 상담을 함.</t>
  </si>
  <si>
    <t>2014-2973</t>
  </si>
  <si>
    <t>미술을 매개체로 활용한 전문 상담가로서 이론과 실제를 습득한다.</t>
  </si>
  <si>
    <t>내담자의 심리적, 정서적, 신체적 모습을 파악 분석후 다양한 매체를 이용하여 보다 나은 정서적 함양을 높이도록 안내</t>
  </si>
  <si>
    <t>2014-4996</t>
  </si>
  <si>
    <t>현대사회를 살아가는 노인, 성인, 청소년, 아동들을 대상으로 우울, 불안, 분노, 두려움, 공포 등의 부정적인 다양한 감정들에 대해 자신의 감정을 인식하고 이를 효과적으로 조절할 수 있도록 방법을 안내하고, 지도하여 건강한 삶을 살 수 있도록 조력한다.</t>
  </si>
  <si>
    <t>개인 및 집단에서 일어나는 부정적인 감정에 대해  바르게 이해하고, 스스로 감정조절을 할 수 있도록 상담 및 교육을 통해 방법을 안내하고, 감정조절 프로그램을 개발 및 적용하여 감정조절 기술훈련과정을 통해 내담자의 삶의 질이 향상 될 수 있도록 한다.</t>
  </si>
  <si>
    <t>2014-4385</t>
  </si>
  <si>
    <t>노인의 특성에 대한 지식을 바탕으로 신체변화, 생리적 변화, 심리변화 등을 고려해 긍정적인 사고방식과 즐거움을 줄 수 있도록 상담을 해주고, 노인상담의 지침과 기법을 활용하여 노인문제의 유형에 따라 체계적인 상담을 할 수 있는 노인심리상담사로서 활동</t>
  </si>
  <si>
    <t>노인의 특성에 대한 지식을 바탕으로 신체변화, 생리적 변화, 심리변화 등을 고려해 긍정적인 사고방식과 즐거움을 줄 수 있도록 상담을 해주고, 노인상담의 지침과 기법을 활용하여 노인문제의 유형에 따라 체계적인 상담을 할 수 있는 노인심리상담사로서 활동하도록 한다.</t>
  </si>
  <si>
    <t>엘림평생교육원</t>
  </si>
  <si>
    <t>http://http://www.엘림평생교육원.com/</t>
  </si>
  <si>
    <t>051-463-2288</t>
  </si>
  <si>
    <t>(48729) 부산광역시 동구 중앙대로 312 ( 초량동 ) 한솔B/D 2층</t>
  </si>
  <si>
    <t>2013-2532</t>
  </si>
  <si>
    <t>아동, 청소년, 대학생, 성인들의 올바른 진로이해와 진로방향을 지도함으로써 인간다운 삶과 행복한 생활보장 극대화 하면서 개인과 사회환경의 발전과 삶의 중심으로 지속적인 직업활동을 영위하여 “삶의 질을 제고할 수 있도록 경쟁력 있는 ”진로상담 및 컨설턴트“로 육성, 재취업을 지원 하는데 목적으로 한다</t>
  </si>
  <si>
    <t>진로는 전생애에 걸쳐 지속적인 삶의 중요한 분야로서 개인의 적성과 흥미에 기초한 진로를 선택할 수 있도록 도와 개인의 성장과 사회의 발전에 기여하고자 전문가를 양성</t>
  </si>
  <si>
    <t>2013-2475</t>
  </si>
  <si>
    <t>역할극심리상담전문가</t>
  </si>
  <si>
    <t>역할극상담전문가로서 역할극상담능력을 가지고 있으며 심화교육 교육강사 및 상담사례지도자로서 활동</t>
  </si>
  <si>
    <t>역할극상담전문가로서 역할극상담능력을 가지고 있으며 심화교육 교육강사 및 상담사례지도자로서 활동할 수 있는 능력 있는 상담전문가</t>
  </si>
  <si>
    <t>개인과 집단의 부적응 문제를 이해</t>
  </si>
  <si>
    <t>2014-3129</t>
  </si>
  <si>
    <t>1.  심리상담의 한 분야로 스스로 해결 할 수 없는 심리적 문제나 장애를 지닌 사람을 돕는 전문적인 활동을 한다.2. 음식의 요소를 이용하여 내담자의 자발적이고 창의적인 예술활동을 통해 정신건강 및 신체의 건강을 위해 행하는 활동을 전문적으로 한다</t>
  </si>
  <si>
    <t>일반인으로써 뛰어난 푸드아트심리 상담활용능력을 가지고 있으며 푸드아트심리상담교육자, 푸드아트심리상담 사무를 수행 할 기본 능력을 갖춘 수준을 가진자로서 언어와 더불어 친숙한 음식의 표현활동을 통하여 심리를 분석한다.</t>
  </si>
  <si>
    <t>준전문가 수준의 푸드아트심리상담  활용능력을 가지고 있으며 푸드아트 심리상담 교육자, 푸드아트심리상담 사무를 책임질 수준을 가진자로서 언어와 더불어 친숙한 음식의 표현활동을 통하여 심리를 분석할 수 있고 내담자의 저항심을 저하하여 상담을 성립시킬 수 있는 능력을 가진다.</t>
  </si>
  <si>
    <t>전문가수준의 뛰어난  푸드아트심리상담 활용능력을 가지고 있으며 푸드아트 심리상담 교육자, 푸드아트심리상담 사무를 책임질 수준을 가진자로서 언어와 더불어 음식의 표현활동을 통하여 심리를 분석할 수 있고 내담자의 저항심을 저하하여 상담을 성립시킬 수 있는 능력을 가지며 스스로 자신의 문제를 찾고 안정감을 가질 수 있는 과정에 이르게 할 수 있는 능력을 가진다.</t>
  </si>
  <si>
    <t>2014-2966</t>
  </si>
  <si>
    <t>① 아동의 집단 및 개인 상담② 아동상담의 사례관리③ 아동과 그 부모, 및 가족의 상담과 사례관리</t>
  </si>
  <si>
    <t>① 아동의 개인 및 집단상담② 아동상담의 실무③ 아동과 그 부모 및    가족의 상담</t>
  </si>
  <si>
    <t>(주)전인이앤씨</t>
  </si>
  <si>
    <t>2013-2375</t>
  </si>
  <si>
    <t>NLP상담교육</t>
  </si>
  <si>
    <t>NLP상담교육 자격은 1급(NLP Practitoner), 2급(NLP Master Practitioner), 3급(NLP Trainer)로 구분되며, NLP 상담기법과 전략을 통해 자신의 상태를 관리할 수 있는 능력, 자신과 타인의 갈등을 해소하고 개인의 변화와 성장을 유도할 수 능력, 집단을 교육시키고 교육프로그램을 개발할 수 있는 능력 여부를 측정하여 자격을 부여함.</t>
  </si>
  <si>
    <t>일반인으로 NLP 상담과 교육의 기초 지식과 기법, 전략을 기초적 단계에서 자신과 다른 사람의 갈등을 해소하고 변화시킬 수 있는 단계</t>
  </si>
  <si>
    <t>준전문가로 NLP 상담 기법과 전략을 습득하여 자기 상태 관리와 타인의 갈등 해결을 위해 무리 없이 적용할 수 있고, 집단을 대상으로 교육할 수 있는 단계</t>
  </si>
  <si>
    <t>전문가로 NLP 상담 기법과 전략을 습득하여 타인의 갈등과 변화를 시킬 수 있으며, 집단을 대상으로 교육하고, 그 교육 프로그램을 개발하는 단계</t>
  </si>
  <si>
    <t>한국NLP아카데미</t>
  </si>
  <si>
    <t>http://www.nlpa.net</t>
  </si>
  <si>
    <t>(06651) 서울 서초구 서초동 1599-2 LG애클라트 1030</t>
  </si>
  <si>
    <t>2015-000555</t>
  </si>
  <si>
    <t>직무내용 : 사회적, 신체적, 정서적으로 심리적 불안장애를 겪으며 정신건강이나 정서장애와 관련된 문제로 일상생활에 적응하지 못하고 행동장애를 일으켜 도움을 필요로 하는 노인(가족 포함)들에게 종합적으로 진단하고 심리학적 방법을 활용하여 더 나은 생활을 할 수 있도록 한다.</t>
  </si>
  <si>
    <t>일반인으로써 노인심리상담 활용능력을 가지고 있으며 상담 활용수준이 상급 단계에 도달하여 한정된 범위내에서 노인심리상담교육자, 노인심리상담 사무를 수행 할 기본 능력을 갖춘 상급 수준</t>
  </si>
  <si>
    <t>준전문가 수준의 노인심리상담 활용능력을 가지고 있으며 노인심리상담 교육자, 노인심리상담 사무 책임자로써 갖추어야 할 능력을 갖춘 고급 수준</t>
  </si>
  <si>
    <t>전문가 수준의 노인심리상담 활용능력을 가지고 있으며 노인심리상담 교육자, 노인심리상담사무 책임자로써 갖추어야 할 능력을 갖춘 최고급 수준</t>
  </si>
  <si>
    <t>2013-2556</t>
  </si>
  <si>
    <t>심리상담 및 놀이심리 이론과 실제기법을 바탕으로 상담현장에서 개인, 가족, 집단의 심리진단과 상담을 수행할 수 있는 책임자로써 갖추어야 할 능력을 갖춘 수준</t>
  </si>
  <si>
    <t>심리상담 및 놀이심리 이론과 실제기법을 바탕으로 상담현장에서 개인, 가족, 집단의 심리진단과 상담을 수행할 수 있는 책임자로써 갖추어야 할 능력을 갖춘 고급 수준</t>
  </si>
  <si>
    <t>심리상담 및 놀이심리 이론과 실제기법을 바탕으로 상담현장에서 심리진단과 상담을 수행할 수 있는 중급 수준</t>
  </si>
  <si>
    <t>2014-4913</t>
  </si>
  <si>
    <t>□ 음악적 상담기법을 활용하여 부정적 감정을 이완, 말로써 표현하기 어려운 느낌이나 생각 등을 음악활동으로 표현하여 감정을 정화하고 자기성찰을 촉진시키는 심리상담 전문가□ 다양한 유형의 음악활동을 통하여 당면하는 상황심리를 진단, 평가하고 이를 심사, 분석하여 가정, 학교, 사회적응력을 높여주는 기능을 수행</t>
  </si>
  <si>
    <t>2014-5333</t>
  </si>
  <si>
    <t>사주 명리에 대한 올바른 이해와 건전한 문화로 정착하기 위한 상담 자세를 교육하여 올바른 전문가를 양성한다.</t>
  </si>
  <si>
    <t>개인의 사주, 성명, 관상에 대한 일반적인 상담을 수행하며 자치단체 등에서 운영하는 교양강의 프로그램 강사인력으로 활동 가능</t>
  </si>
  <si>
    <t>용인대학교</t>
  </si>
  <si>
    <t>http://academy.yongin.ac.kr/</t>
  </si>
  <si>
    <t>031-8020-2800</t>
  </si>
  <si>
    <t>(17092) 경기 용인시 처인구 삼가동 용인대학교 체육과학대학 3층 평생교육원</t>
  </si>
  <si>
    <t>2014-4914</t>
  </si>
  <si>
    <t>아동.청소년학, 심리학, 교육학, 가족학, 교정학, 사회복지학, 상담학 및 이와 관련된 전문지식을 기반으로 다음 각 호의 업무를 행하는 청소년상담심리 전문가□ 청소년의 심리적 성숙과 가정,학교 ,사회 적응력 향상을 위한 조력 및 지도□ 청소년 기관.단체에 대한 상담교육, 개인적.사회병리적 문제에 대한 예방활동 및 심리상담</t>
  </si>
  <si>
    <t>□ 청소년상담실 운영.관리□ 청소년상담심리사의 교육지도 및 자문□ 청소년상담심리사 교육훈련 및 수련활동 평가 인증□ 청소년상담전문가 양성과정 교수요원</t>
  </si>
  <si>
    <t>□ 청소년의 심리적 성숙과 가정.학교.사회 적응력 향상을 위한 조력 및 지도□ 심리적 부적응을 겪는 청소년의 개인적 또는 집단에 대한 심리평가 및 상담□ 청소년 기관.단체에 대한 상담교육, 개인적.사회병리적 문제에 대한 예방활동 및 심리상담□ 학교.청소년기관.단체 등의 교육 관련 자문 및 심리지도□ 청소년상담 및 심리에 관한 연구.개발</t>
  </si>
  <si>
    <t>2015-000056</t>
  </si>
  <si>
    <t>놀이를 통해서 아이들의 성격을 분석하고 심리적인 접근법에 의해서 놀이를 가지고 원만한 성품으로 자랄 수 있도록 지도하며 상담을 해 준다.</t>
  </si>
  <si>
    <t>2014-4323</t>
  </si>
  <si>
    <t>음악과 미술 등 토탈예술을 바탕으로 내담자로 하여금 바른 생각과 생활을 하도록 유도하고 변화를 가져오도록 심리적인 상담을 한다.</t>
  </si>
  <si>
    <t>2014-4367</t>
  </si>
  <si>
    <t>정신건강상담사</t>
  </si>
  <si>
    <t>정신건강상담사는 정신건강상담에 관한 이론적 연구와 교육 및 정신건강상담영역 각 부분에 최적화된 정신건강상담 프로그램을 설계, 조직, 운영하고, 정신건강상담 교육과 상담을 통한 올바른 정신건강상담사로써의 문화를 창달하는데 필요한 전문적 교육, 상담활동을 수행한다.</t>
  </si>
  <si>
    <t>정신건강상담사 교육프로그램을 기획 운영하며 정신건강상담교육과 상담내용에 관한 것을 지도, 감독하고 정신건강의 각 부분에서 생겨날 수 있는 문제들에 대한 상담을 함.</t>
  </si>
  <si>
    <t>정신건강상담사 교육프로그램을 운용하며, 생활에서오는 각종 정신건강 문제영역에 대한 상담을 진행함.</t>
  </si>
  <si>
    <t>2014-3409</t>
  </si>
  <si>
    <t>학교안전지도상담사</t>
  </si>
  <si>
    <t>학생들이 마음 놓고 뛰놀며 공부하도록 분위기를 조성시켜주고 학생들이 외부의 위험에 노출되지 않고 불안해하지 않도록 지도 상담한다.</t>
  </si>
  <si>
    <t>2014-3295</t>
  </si>
  <si>
    <t>기독교에니어그램심리상담사</t>
  </si>
  <si>
    <t>1)개인의 성격과성향과 기질을 이해한다2)청소년의 진로상담에 기여한다3)자신의 내면적 성격을 알고 부부와 가족간 관계향상에 유익을 준다4)？체생활에 관계향상과 협동에 크게 발전한다5)불행의 요소와 기질을 파악하여 타인의 행복증진에 기여한다6)신앙적 높은 차원의 세계의 방향과 영성의 방법을 제시한다</t>
  </si>
  <si>
    <t>1)자신의 성향살피기 검사용지 활용과 이해2)자신에 대한 살아갈 성향과 방향을 찾기3)에니어그램의 영적 목적과 방향찾기4)청소년 진로찾기 성격검사</t>
  </si>
  <si>
    <t>1)청소년의 심리검사와 성격검사로 진로방향 분석2)미혼자를 위한 성격검사로 적성과 행복의 조화확인3)부부상담을 통한 행복한 가정을 돕는다4)건강한 신앙생활을 영위하는 영성의길을 제시한다</t>
  </si>
  <si>
    <t>1)옳바른 인격형성의 방향을 지도2)건전한 사회성과 국가관 신앙관을 지도3)기능가정으로 향하는 방향의 지도4)영성으로 가는 자기발전의 향상지도</t>
  </si>
  <si>
    <t>2014-4018</t>
  </si>
  <si>
    <t>직업관리상담사</t>
  </si>
  <si>
    <t>전문적으로 직업 상담을 통하여 국가의 인적자원을 효율적으로 활용하여 국가경쟁력과 잠재성장률을 향상시킬 수 있도록 기여한다.</t>
  </si>
  <si>
    <t>국가의 인적자원을 효율적으로 활용하여 국가경쟁력과 잠재성장률을 향상시킬 수 있도록 기여한다.</t>
  </si>
  <si>
    <t>2015-000078</t>
  </si>
  <si>
    <t>시간선트랜스상담전문가</t>
  </si>
  <si>
    <t>시간선 트랜스 상담전문가 자격은 1급,2급,3급으로 구분되며 시간선 트랜스 상담기법과 잠재의식의 활용 방법을 통해 자신의 상태를 컨트롤할 수 있는 능력, 자신과 타인의 갈등을 해소하고 개인의 변화와 성장을 유도할 수 능력, 개인 및 집단을 교육시키고 교육프로그램을 개발할 수 있는 능력 여부를 측정하여 자격을 부여함.</t>
  </si>
  <si>
    <t>전문가로 시간선 트랜스 상담 기법과 전략을 습득하여 타인의 갈등과 변화를 시킬 수 있으며, 개인 및 집단을 대상으로 교육하고, 그 교육 프로그램을 개발, 활용하는 단계</t>
  </si>
  <si>
    <t>준전문가로 시간선 트랜스 심리상담 기법과 잠재의식의 활용 방법을 통해 자기 상태 관리와 타인의 갈등 해결을 위해 무리 없이 적용할 수 있고, 개인 및 집단을 대상으로 교육할 수 있는 단계</t>
  </si>
  <si>
    <t>일반인으로 시간선 트랜스 상담과 교육의 기초 지식과 기법, 전략을 기초적 단계에서 자신과 다른 사람의 갈등을 해소하고 컨트롤 할 수 있는 단계</t>
  </si>
  <si>
    <t>한국 타로 상담 아카데미</t>
  </si>
  <si>
    <t>043-265-0624</t>
  </si>
  <si>
    <t>(28509) 충청북도 청주시 상당구 대성로205번길 9-2 (수동)</t>
  </si>
  <si>
    <t>2013-2490</t>
  </si>
  <si>
    <t>오라건강심리상담사</t>
  </si>
  <si>
    <t>인체의 오라(aura), 컬러 를 통하여 건강과 심리를 이해하고 행하는 각종 상담업무를 합니다.전문가로서 오라상담활용능력을 가지고 있으며 오라, 컬러테라피, 심리상담 기법을 응용하고 활용하여 상담전문가로서의 수준을 갖추고,학교, 기업, 기타 기관에서 학업 및 업무 효율을 높이기 위한 각종 상담업무를 합니다.</t>
  </si>
  <si>
    <t>인체의 오라(aura)를 통하여 건강과 심리를 이해하고 행하는 각종 상담업무.학교, 기업, 기타 기관에서 학업 및 업무 효율을 높이기 위한 상담업무.</t>
  </si>
  <si>
    <t>한국심신의학협회</t>
  </si>
  <si>
    <t>02-585-1785</t>
  </si>
  <si>
    <t>(00000) 서울 서초구 서초동 서초대로 50길 62-11 1층-2</t>
  </si>
  <si>
    <t>2013-1536</t>
  </si>
  <si>
    <t>도형심리상담 이론 및 도형심리상담 지도기법을 습득하여 도형분석을 통해서, 자신의 감정과 상태를 말로서 표현하기 어려운 내담자에게 쉽게 다가가 말문을 열게 함으로써 그들의 깊은 내면적 문제를 해결할 수 있는데 도움을 줌으로, 바람직한 인성발달 및 자기주도적인 리더로 성장하는데 도움을 주게 한다. 또한 도형심리상담 지도자로서의 자질을 향상하여 도형심리상담 운영을 원활히 할 수 있도록 기여한다.</t>
  </si>
  <si>
    <t>문제·대상·주제별 도형심리상담 프로그램 운영,도형심리상담 대상자 진단 및 분석평가,도형심리상담 지도자 기초과정 교육,도형심리상담 프로그램 운영 및 슈퍼비젼</t>
  </si>
  <si>
    <t>도형심리상담에 필요한 증진 교육 및 학습 제공,도형심리상담 상담실 운영관리 및 행정업무 수행,도형심리상담 프로그램기획 및 기법개발,도형심리상담 지도자 양성과정 교육</t>
  </si>
  <si>
    <t>2015-000214</t>
  </si>
  <si>
    <t>임상동물매개심리상담사</t>
  </si>
  <si>
    <t>임상동물매개심리상담사는 다양한 장면에서 인간과 동물의 상호작용적 개선성을 바탕으로  특정한 기준을 만족하는 동물을 상담과정에 통합하여 인간의 삶의 질 또는 신체적, 사회적, 정서적, 인지적 기능 향상에 도움을 주는 역할을 담당한다.</t>
  </si>
  <si>
    <t>- 대한동물매개협회인증 심리상담센터운영- 임상동물매개심리상담사 1급, 2급의 슈퍼비젼- 1급, 2급 동물매개심리상담사의 교육 및 지도- 대한동물매개협회중재도우미동물의 자격심사 - 대한동물매개협회 정규교육과정운영- 대한동물매개협회 대외홍보 및 발전에 기여- 대한동물매개협회 지부운영 및 관리</t>
  </si>
  <si>
    <t>- 대한동물매개협회인증 심리상담연구소운영- 2급 동물매개심리상담사의 교육 및 지도- 대한동물매개협회 대외홍보 및 발전에 기여- 동물매개심리상담사활동- 대한동물매개협회중재도우미동물의 자격심사</t>
  </si>
  <si>
    <t>대한동물매개협회</t>
  </si>
  <si>
    <t>http://www.kaaai.or.kr</t>
  </si>
  <si>
    <t>063-280-5266</t>
  </si>
  <si>
    <t>(55116) 전라북도 전주시 완산구 고덕산2길 19 ( 대성동 ) (대성동, 1층2호)</t>
  </si>
  <si>
    <t>2014-2965</t>
  </si>
  <si>
    <t>게임놀이상담사</t>
  </si>
  <si>
    <t>게임놀이상담사는 아동·청소년의 심리발달 부적응에 대해 보드게임 등 다양한 게임놀이를 매개체로 진단 및 평가와 상담기법 등 다양한 전문지식을 갖추게 된다. 교육 및 복지현장, 상담센터 등 유관기관에서 아동. 청소년을 대상으로 예방적, 발달적, 교육적 접근 외에도 ADHD, 학습부진, 발달장애, 게임중독 등의 임상적 상담을 수행하는 업무를 한다.</t>
  </si>
  <si>
    <t>게임놀이상담전문가는 상담의 최고 전문가로 전문상담 능력과 상담자 교육 및 훈련 능력을 갖추고 있어, 게임놀이를 매개체로 심리·발달적 부적응을 진단, 평가 및 상담을 진행하고, 1·2급 상담사의 게임놀이상담의 사례지도와 수련 내용을 평가, 인준 및 추천을 할 수 있으며, 1·2급 상담사의 교육과 상담심리기법에 대한 연구를 원활하게 수행함.</t>
  </si>
  <si>
    <t>게임놀이상담사 1급은 아동·청소년의 심리발달 부적응을 보드게임 등 다양한 게임놀이를 매개체로 독자적으로 진단 및 평가와 상담을 할 수 있고, 교육 및 복지현장, 상담센터 등 유관기관에서 아동·청소년을 대상으로 예방적, 발달적, 교육적 접근 외에도 ADHD, 학습부진,  발달장애, 게임중독 등의 임상적 회복을 효과적으로 수행함.</t>
  </si>
  <si>
    <t>게임놀이상담사 2급은 상담전문가의 지도하에 아동·청소년의 심리발달 부적응을 보드게임 등 다양한 게임놀이를 매개체로 파악하여 상담함. 교육 및 복지현장, 상담센터 등 유관기관에서 아동·청소년을 대상으로 예방적, 발달적, 교육적 접근 외에도 ADHD, 학습부진, 발달장애, 게임중독 등의 임상적 회복 효과를 수행함.</t>
  </si>
  <si>
    <t>한국임상게임놀이협회</t>
  </si>
  <si>
    <t>http://http://gameplay.or.kr/</t>
  </si>
  <si>
    <t>042-321-9100</t>
  </si>
  <si>
    <t>(00000) 대전 중구 옥계동 대종로121번길 15</t>
  </si>
  <si>
    <t>2014-2976</t>
  </si>
  <si>
    <t>전문상담사는 개인 및 집단의 사회적응 강화, 심리적 부적응, 다양한 상황에서 발생하는 갈등 등을 분석하고, 문제에 대한 진단, 평가하여 지도하고 상담하는 역할을 직무로 한다.</t>
  </si>
  <si>
    <t>(1) 개인 및 집단의 사회적응 강화에 대한 진단, 평가 조력 및 지도 (2) 심리적 부적응 및 장애를 겪는 개인 및 집단에 대한 진단, 평가 및 상담 (3) 상담과 교육에 있어 발생하는 문화, 성, 계층, 윤리, 경제, 법적 쟁점을 인식하고 이에 대한 대안 제시</t>
  </si>
  <si>
    <t>(1) 개인 및 집단의 사회적응 강화에 대한 진단, 평가 조력 및 상담지도 (2) 심리적 부적응 및 장애를 겪는 개인 및 집단에 대한 진단평가 및 상담 (3) 가족, 학교, 지역사회, 기업체내의 인간관계 상담 및 교육, 약물중독 등 사회적 병리문제 예방을 위한 상담 및 교육</t>
  </si>
  <si>
    <t>(1) 개인 및 집단의 사회적응 강화에 대한 진단, 평가 조력 및 상담 (2) 심리적 부적응 및 장애를 겪는 개인 및 집단에 대한 진단평가 및 상담 (3) 상담관련 행정 업무</t>
  </si>
  <si>
    <t>2014-4946</t>
  </si>
  <si>
    <t>NKST전문상담사</t>
  </si>
  <si>
    <t>한국사회정착에 어려움을 겪는 탈북민들에게 바람직하고 효율적인 북한체제트라우마(NKST) 체제상처(false self)를 치유하는 전문프로그램을 통해 탈북민의 체제상처를 치유하고 관리하는 직무를 담당할 뿐만 아니라, 일반인을 상대로 전문상담프로그램의 이론과 기법을 운영？지도하는 직무 역시 수행함</t>
  </si>
  <si>
    <t>한국사회정착에 어려움을 겪는 탈북민들에게 바람직하고 효율적인 북한체제트라우마(NKST) 체제상처(false self)를 치유하는 전문프로그램을 탈북자분들에게 적용하는 직무를 담당할 뿐만 아니라, 프로그램운영에 대한 전반적인 학습지식과 지도능력을 통하여 일반인을 상대로 보조강사로서의 직무 역시 수행함</t>
  </si>
  <si>
    <t>탈북민들의 자존감과 정체성회복에 가장 큰 걸림돌인 NKST 성격장애로 한국사회정착에 어려움을 겪는 탈북민들에게 바람직하고 효율적인 북한체제트라우마(NKST) 체제상처(false self)를 치유하는 전문프로그램을 탈북자분들에게 적용하는 직무를 수행함</t>
  </si>
  <si>
    <t>사단법인북한체제트라우마치유상담센터</t>
  </si>
  <si>
    <t>http://www.nkst.kr</t>
  </si>
  <si>
    <t>02-3661-8865</t>
  </si>
  <si>
    <t>(07663) 서울특별시 강서구 화곡로 274 ( 화곡동 ) 1101호 (화곡동, 크라운뷰)</t>
  </si>
  <si>
    <t>2013-2166</t>
  </si>
  <si>
    <t>대상관계상담사</t>
  </si>
  <si>
    <t>대상관계 상담사 1급, 2급, 3급 자격으로서 대상관계 교육을 필요로 하는 학교, 기관 또는 개인을 대상으로 하는 교육 이나 상담 업무를 담당. 대상관계상담에 관한 슈퍼비젼수립과 분석 업무 및 연구조사. 대상관계 교육 프로그램 개발.</t>
  </si>
  <si>
    <t>대상관계 교육을 필요로 하는 학교, 기관 또는 개인을 대상 으로 하는 교육 이나 상담 업무를 담당</t>
  </si>
  <si>
    <t>대상관계 상담을 필요로 하는 학교, 기관 또는 개인을 대상으로 하는 교육 이나 상담 업무를  담당</t>
  </si>
  <si>
    <t>대상관계 상담을 필요로 하는 학교,기관 또는 개인을 대상으로 하는 교육 이나 상담 업무의 보조 담당 업무</t>
  </si>
  <si>
    <t>사단법인한국인격심리치료협회</t>
  </si>
  <si>
    <t>http://www.kppa.ac</t>
  </si>
  <si>
    <t>02-2601-7423</t>
  </si>
  <si>
    <t>(07646) 서울특별시 강서구 공항대로 290 ( 내발산동,순봉빌딩 ) 303</t>
  </si>
  <si>
    <t>2013-1397</t>
  </si>
  <si>
    <t>임상예술심리상담사</t>
  </si>
  <si>
    <t>임상예술심리상담이란 미술, 놀이, 사진, 연극, 음악, 무용, 연극 등의 예술활동을 응용한 통합적인 기법으로 심리적, 정서적인 문제를 이해하고, 평가하고, 상담(예방 포함)하는 것에 초점을 둔다.   따라서 임상예술심리상담사들이 하는 일은 과학, 물질, 만능주의로 치우쳐온 현대인의 심리적 문제, 노이로제, 적응의 어려움을 격고 있는 유, 아동, 청소년, 성인, 노인등을 돕기 위해 심리학, 교육학, 예술분야의 개발된 이론들을 개인이나 집단의 상황에 적절하게 적용하고 또한 이의 효과에 대한 평가와 연구를 수행하는 것이다.   주 대상은 아동에서 노인에 이르기까지 다양한 연령을 다루며, 주 분야는 상담 현장뿐 아니라 학교, 기업과 조직에서의 스트레스 대처능력과 직무능력 향상 등 개인 및 집단의 정신건강과 관련된 다양한 영역의 문제를 다룬다.   이에 한국교육상담협회는 예술이 가지는 효과를 극대화하여  심리적, 정서적 문제에 관하여 상담 관련 연구들을 촉진하고 관련분야들과의 협력을 도모하며 상담, 교육 관련 전문가들의 연수 및 건강한 삶을 추구하도록 도우며, 임상예술심리상담사의 양성 등에 기여하고자 한다.</t>
  </si>
  <si>
    <t>개인임상예술심리상담, 집단임상예술심리상담, 심리검사 실시 및 해석, 임상예술심리상담연구를 수행할 수 있으며 임상예술심리상담사 2급에 대한 지도감독 및 자문 능력 여부 평가</t>
  </si>
  <si>
    <t>개인임상예술심리상담, 집단임상예술심리상담, 심리검사 실시 및 해석, 부모 및 가족상담, 임상예술심리상담의 치료적 기법에 대한 이해,임상예술심리상담연구의 수행능력 유무 평가</t>
  </si>
  <si>
    <t>개인임상예술심리상담, 집단임상예술심리상담, 심리검사 실시 및 해석, 부모 및 가족상담, 임상예술심리상담의 치료적 기법에 대한 이해</t>
  </si>
  <si>
    <t>(사)한국교육상담협회</t>
  </si>
  <si>
    <t>http://www.ikeca.or.kr</t>
  </si>
  <si>
    <t>051-622-0113</t>
  </si>
  <si>
    <t>(48312) 부산광역시 수영구 황령대로481번길 18-8 (남천동) 2층</t>
  </si>
  <si>
    <t>2013-2518</t>
  </si>
  <si>
    <t>미술이란 매체를 이용하여 내담자의 무의식적 갈등과 심리적어려움을 가진 문제가 날로 증가되어가고 있는 추세에 내면의문제와 갈등을 찾아 자각통찰을 통하여 심리적안정과 건강한 삶을 살아가도록 도와줄수있는 임상미술심리상담사들의 역할이 필요하다.</t>
  </si>
  <si>
    <t>관리,계획,진행,운영,수퍼비젼,워커？,세미나,연구발표,강의기술에 관한 전반적 능력을 말한다.</t>
  </si>
  <si>
    <t>계획, 진행, 프로그램 작성 운영 할 수 있는 능력을 말한다.</t>
  </si>
  <si>
    <t>전반적 상담계획, 활동을 통해 재활을 도와주는 수행능력을 말한다.</t>
  </si>
  <si>
    <t>한국예술심리치료협회</t>
  </si>
  <si>
    <t>http://www.kapta.co.kr</t>
  </si>
  <si>
    <t>051-314-4302</t>
  </si>
  <si>
    <t>(46565) 부산광역시 북구 덕천로259번길 30 (만덕동, 대성타워맨션) 대성종합상가302호</t>
  </si>
  <si>
    <t>2014-3148</t>
  </si>
  <si>
    <t>펫케어상담사</t>
  </si>
  <si>
    <t>반려동물의 건강유지증진과 질병예방 질병의 조기 발견등은 물론 교감을 바탕으로 이루어지는 스킨십으로 반려인과 반려동물의 유대를 강화하는 커뮤니케이션이다. 생활의 어려움속에서 주인과의 관계적 불편함을 소통해주는 유일한 방법으로 반려동물의 몸을 읽음으로 건강과 마음을 교감하여 유기방지를 목적으로 하고 있다.</t>
  </si>
  <si>
    <t>2014-4164</t>
  </si>
  <si>
    <t>북한이탈주민상담사</t>
  </si>
  <si>
    <t>북한이탈주민이 대한민국에 입국한 후 달라진 환경으로 인해 정착에 많은 어려움을 겪고 있다. 이에 정착 과정에서 제기되는 교육, 법률, 가족, 의료, 취업문제 등을 상담을 통해 정착에 도움을 주는 북한이탈주민 전문 상담인력 양성</t>
  </si>
  <si>
    <t>교육, 법률, 가족, 의료, 취업 등 어려움을 겪는 북한이탈주민들에게 상담과 사회적응력을 향상시킬 수 있도록 조력을 할 수 있는 상담 능력 고급 전문가</t>
  </si>
  <si>
    <t>교육, 법률, 가족, 의료, 취업 등 어려움을 겪는 북한이탈주민들에게 상담과 사회적응력을 향상시킬 수 있도록 조력을 할 수 있는 상담 능력 중급 전문가</t>
  </si>
  <si>
    <t>교육, 법률, 가족, 의료, 취업 등 어려움을 겪는 북한이탈주민들에게 상담과 사회적응력을 향상시킬 수 있도록 조력을 할 수 있는 상담 능력 준급 전문가</t>
  </si>
  <si>
    <t>사단법인새롭고하나된조국을위한모임</t>
  </si>
  <si>
    <t>http://www.saejowi.org</t>
  </si>
  <si>
    <t>02-747-2944</t>
  </si>
  <si>
    <t>(03130) 서울특별시 종로구 창경궁로 112-7 ( 인의동 ) 인의빌딩 12층</t>
  </si>
  <si>
    <t>2014-4998</t>
  </si>
  <si>
    <t>노화로 인하여 신체적, 정서적으로 심리적 불안장애 등을 겪으며 정신건강이나 정서장애와 관련된 문제로 일상생활에 적응하지 못하고 행동상의 장애를 일으켜 도움을 필요로 하는 노인(가족 포함)들에게 종합적으로 진단하고 심리학적 방법을 활용하여 더 나은 생활을 할 수 있도록 상담 능력 업무</t>
  </si>
  <si>
    <t>신체적, 정신적, 심리적으로 위축되어 있는 노인과 해당 가족의 문제를 예방, 해결하고 개인의 삶을 질을 높이는 일을 하는 역할을 상담 할 수  있는 전문가 수준</t>
  </si>
  <si>
    <t>신체적, 정신적, 심리적으로 위축되어 있는 노인과 해당 가족의 문제를 예방, 해결하고 개인의 삶을 질을 높이는 일을 하는 역할을 상담 할 수  있는 고급 수준</t>
  </si>
  <si>
    <t>신체적, 정신적, 심리적으로 위축되어 있는 노인과 해당 가족의 문제를 예방, 해결하고 개인의 삶을 질을 높이는 일을 하는 역할을 상담 할 수  있는 상급 수준</t>
  </si>
  <si>
    <t>2014-2975</t>
  </si>
  <si>
    <t>인간의 심리적.정서적 상태를 미술이라는 매개체를 통해 파악하며 또한 미술심리 상담의 전문직으로써 상담의 활용능력을 갖추어야 함.  상담의 업무를 원활하게 수행할 수 있는 직무능력을 갖추고 있어야 함</t>
  </si>
  <si>
    <t>정신병리와 대상, 유형, 증상에 따른 내담자의 사례관리, 임상을 통한 실제적인고 전문적인 미술심리상담, 개인 및 집단 상담 방법 및 프로그램 기획 제작</t>
  </si>
  <si>
    <t>투사검사(그림 검사)를 통한 내담자 상담. 다양한 기법을 통한 내담자 진단 및 상담 방법, 프로그램 개발.</t>
  </si>
  <si>
    <t>(주)세종교육정보</t>
  </si>
  <si>
    <t>http://www.esejong.or.k</t>
  </si>
  <si>
    <t>053-321-5001</t>
  </si>
  <si>
    <t>(41442) 대구광역시 북구 칠곡중앙대로 533 수정빌딩 2층 세종평생교육원</t>
  </si>
  <si>
    <t>2014-2961</t>
  </si>
  <si>
    <t>심리상담사 자격제도는 현대인이 생활현장에서 부딪치는 각종 스트레스에 대한 대처 및 심리적인 문제점에 대하여 심리상담 기법을 통하여 해결할 수 있도록 도움을 주는 심리상담사를 양성하는 제도이다.</t>
  </si>
  <si>
    <t>인간에 대한 이해와 생활현장에서 부딪치는 각종 스트레스 종류와 원인에 대한 이해와 이에 대한 대처법을 익힌다.</t>
  </si>
  <si>
    <t>상담의 기본이 되는 심리검사 기법의 측정 및 평가법 숙지 정도 및 다양한 이상심리의 올바른 판별 능력, 그리고 상담기법의 현장 활용</t>
  </si>
  <si>
    <t>2015-000215</t>
  </si>
  <si>
    <t>집단심리상담사는 집단심리상담에 관한 이론적 연구와 교육 및 상담영역 각 부분에 최적화된 집단심리상담 프로그램을 설계, 조직, 운영하고, 집단심리상담 교육과 집단상담을 통한 올바른 집단심리상담사로써의 문화를 창달하는데 필요한 전문적 교육, 상담활동을 수행한다.</t>
  </si>
  <si>
    <t>집단심리상담사 교육프로그램을 기획 운영하며, 집단상담교육과 집단상담내용에 관한것을 지도, 감독하며 집단심리상담의 각 문제영역들에 대한 상담을 함</t>
  </si>
  <si>
    <t>집단심리상담사 교육프로그램을 운용하며 집단심리상담 각 문제영역에 대한 상담을 함,</t>
  </si>
  <si>
    <t>2014-4318</t>
  </si>
  <si>
    <t>심리상담사란 유아, 아동 및 청소년, 가정, 노인 등 가정이나 교회공동체, 그리고 사회에서 여러 가지 갈등과 문제로 인해 고통을 받고 있는 사람들을 대상으로 정신건강이나 정서장애와 관련된 문제를 과학적 측정도구 사용이나 상담(면접)을 통해 종합적으로 진단하고 심리학적 방법을 활용하여 상담해줌으로써 건강하고 바른 생활을 할 수 있도록 돕는 업무를 담당한다.</t>
  </si>
  <si>
    <t>정서적, 정신적, 육체적인 문제로 인해 고통을 받고 일상생활에 적응하지 못하는 아동, 청소년, 성인, 노인을 대상으로 심리상담을 통해 그 원인을 찾고 상담을 통해 함께 해결해가는 업무 수행</t>
  </si>
  <si>
    <t>심리상담사(2급)는 심리적으로 어려움을 겪고 있는 현대인들을 대상으로 그 원인이 무엇인지를 검사나 상담 등을 통해 분석을 하고 이 결과를 토대로 상담 등을 통해서 대상자들의 문제점을 해결하도록 하여 사회에 잘 적응하고 정상적인 생활이 가능하도록 도와주는 역할을 하는 전문가이다.</t>
  </si>
  <si>
    <t>2015-000209</t>
  </si>
  <si>
    <t>아동이 정신건강, 정서장애 등 여러 문제로 일상생활에 적응하지 못하고 인지, 정서, 행동상의 장애를 일으키는 아동에게 위해 각종 심리검사방법을 활용하여 아동이 안전하고 건전한 사고방식을 갖고 바른 일상생활을 할 수 있도록 돕는 심리상담 전문가</t>
  </si>
  <si>
    <t>2013-2511</t>
  </si>
  <si>
    <t>전문가수준으로서 정서코칭상담의 활용 및 슈퍼비전이 가능한 최고급 수준준 전문가 수준으로서 지속적인 수퍼비전을 바탕으로 정서코칭상담 이 가능한 고급수준일반인으로서 정서코칭상담에 필요한 기술을 습득하고 현장에서 수퍼비전 받으며 상담이 가능한 상급수준</t>
  </si>
  <si>
    <t>준 전문가 수준으로서 지속적인 수퍼비전을 바탕으로 정서코칭상담 이 가능한 고급수준</t>
  </si>
  <si>
    <t>일반인으로서 정서코칭상담에 필요한 기술을 습득하고 현장에서 수퍼비전 받으며 상담이 가능한 상급수준</t>
  </si>
  <si>
    <t>사단법인 한국예술심리상담협회</t>
  </si>
  <si>
    <t>http://kapca.net</t>
  </si>
  <si>
    <t>02-584-8730</t>
  </si>
  <si>
    <t>(06647) 서울특별시 서초구 서초대로 248 ( 서초동 ) 4층</t>
  </si>
  <si>
    <t>2014-4171</t>
  </si>
  <si>
    <t>승마숲상담사</t>
  </si>
  <si>
    <t>청소년 상담과 부적응 학생이 말과 친숙해지는 것에 부터 말을 이용한 상담 및 지도기법과 자연의 숲을 통한 상담기법으로 인성과 공감과 소통능력, 사회성, 대인관계회복, 자아존중감 회복을 돕는 직무을 한다.</t>
  </si>
  <si>
    <t>승마·숲 상담 전문가 수준의 상담을 하며 각 급수자의 상담사례 지도, 교육, 임상수련을 하고 프로그램 개발하고 센터를 운영을 하고 지도하는 최고수준의 직무.</t>
  </si>
  <si>
    <t>승마·숲 상담 전문가 수준의 상담 및 지도 능력을 습득한 자로서 상담사 및 지도사로 2급과 3급에 관련하여 승마·숲 상담을 할 수 있는 전문지식을  가지고 있는 고급수준의 직무.</t>
  </si>
  <si>
    <t>승마·숲 상담 및 지도에 관련하여 능력 가능자로서 다양한 승마·숲 상담 실시와 개인과 가정, 그리고 사회 차원에서 상담하고, 상담관련 기관의 행정 및 사무 능력이 가능한 중급수준의 직무.</t>
  </si>
  <si>
    <t>2014-4926</t>
  </si>
  <si>
    <t>일상 속에서 닥친 현상에 대한 갈등과 심리상태를 상담을 통해 보다 건강하고 행복한 방향으로 유도한다. 또한 현재보다 좀 더 나은 생활을 할 수 있도록 돕는 심리 상담 전문가이다.</t>
  </si>
  <si>
    <t>MASTER급에 해당하는 심리상담사로서 일상 속에서 닥친 현상에 대한 갈등과 심리상태를 상담을 통해 보다 건강하고 행복한 방향으로 유도한다. 또한 현재보다 좀 더 나은 생활을 할 수 있도록 돕는 심리 상담 전문가이다.</t>
  </si>
  <si>
    <t>1급에 해당하는 심리상담사로서 일상 속에서 닥친 현상에 대한 갈등과 심리상태를 상담을 통해 보다 건강하고 행복한 방향으로 유도한다. 또한 현재보다 좀 더 나은 생활을 할 수 있도록 돕는 심리 상담 전문가이다.</t>
  </si>
  <si>
    <t>2급에 해당하는 심리상담사로서 일상 속에서 닥친 현상에 대한 갈등과 심리상태를 상담을 통해 보다 건강하고 행복한 방향으로 유도한다. 또한 현재보다 좀 더 나은 생활을 할 수 있도록 돕는 심리 상담 전문가이다.</t>
  </si>
  <si>
    <t>사단법인 한국방과후학교협회</t>
  </si>
  <si>
    <t>http://www.kaschool.kr</t>
  </si>
  <si>
    <t>0505-306-9696</t>
  </si>
  <si>
    <t>(00000) 경기도 성남시 분당구 야탑남로 10 ( 이매동 ) 정민빌딩 사단법인 한국방과후학교협회</t>
  </si>
  <si>
    <t>2014-4384</t>
  </si>
  <si>
    <t>노화로 인하여 신체적, 정서적으로 심리적 불안장애 등을 겪으며 정신건강이나 정서장애와 관련된 문제로 일상생활에 적응하지 못하고 행동상의 장애를 일으켜 도움을 필요로 하는 노인(가족 포함)들에게 종합적으로 진단하고 심리학적 방법을 활용하여 더 나은 생활을 할 수 있도록 상담한다.</t>
  </si>
  <si>
    <t>2015-000220</t>
  </si>
  <si>
    <t>상담이론 전반에 대한 지식을 습득하고 학습과 관련된 교과목을 이수, 상담실습을 통한 훈련을 거쳐 영성과 목회상담을 이해하고 개입한다.</t>
  </si>
  <si>
    <t>숭실사이버대학교</t>
  </si>
  <si>
    <t>http://www.kcu.ac</t>
  </si>
  <si>
    <t>02-708-7700</t>
  </si>
  <si>
    <t>(00000) 서울 종로구 익선동 삼일대로30길 23(익선동)</t>
  </si>
  <si>
    <t>2015-000213</t>
  </si>
  <si>
    <t>음악심리지도사는 음악이 생활과 건강에 미치는 영향을 이해하고 음악 상담을 지도하는 방법을 습득하여 유아, 청소년, 성인, 노인 등 모든 대상에게 음악을 지도하고 가르쳐 줌으로써 신체적, 심리적 건강을 갖고 가정과 직장에 활력을 불어넣고 밝고, 아름다운 사회를 이룩하는데 필요한 교육활동을 수행합니다.</t>
  </si>
  <si>
    <t>음악적 지식과 기술을 통하여 대상자들의 정신과 신체건강을 향상시키기 위한 목적으로 음악과 음악활동을 통하여 심리분석 및 심리상태를 점검하고 이에 기초한 음악지원 활동을 구성하며 실행하고 평가 할 수 있다</t>
  </si>
  <si>
    <t>2014-4267</t>
  </si>
  <si>
    <t>교육 및 상담 목적의 기능성 게임을 기반으로 아동, 청소년, 성인 대상 집단 및 소그룹 상담을 통해 정서적 약화 요인을 도출하고, 문제를 해결함. 특히 놀이심리상담을 통해 아동 및 청소년의 자아성장을 돕고, 성장 발달과 학습의 어려음을 극복할 수 있도록 교육함.</t>
  </si>
  <si>
    <t>(주)비전웍스</t>
  </si>
  <si>
    <t>http://govw.co.kr</t>
  </si>
  <si>
    <t>02-555-3898</t>
  </si>
  <si>
    <t>(02784) 서울특별시 성북구 돌곶이로22길 10 (석관동) 2층</t>
  </si>
  <si>
    <t>2014-4383</t>
  </si>
  <si>
    <t>전문적 상담기법을 활용하여 클라이언트의 유형에 따라 상담을 통한 문제점을 파악하여 일상생활에 적응할 수 있도록 노인의 마음의 안정을 찾도록 돕는 역할을 한다.</t>
  </si>
  <si>
    <t>노인 심리의 정신적 문제를 심도있게 다루기 위한 노인 심리 상담사의 고급과정으로 인지기능저하에 따른 예방과 자활을 통해 행복한 가정생활과 사회생활을 및 일상생활에 적응할 수 있도록 노인의 마음의 안정을 찾도록 도움을 주는 업무를 수행한다.</t>
  </si>
  <si>
    <t>노인의 신체적,정신적 문제를 전문적 상담기법을 활용하여 클라이언트의 유형에 따라 상담을 통한 문제점을 파악하여 행복한 가정생활과 사회생활을 및 일상생활에 적응할 수 있도록 노인의 마음의 안정을 찾도록 도움을 주는 업무를 수행한다.</t>
  </si>
  <si>
    <t>사단법인한국노인복지사협회</t>
  </si>
  <si>
    <t>http://cama.or.kr</t>
  </si>
  <si>
    <t>042-632-5677</t>
  </si>
  <si>
    <t>(34580) 대전 동구 성남동 505-2 4층</t>
  </si>
  <si>
    <t>2014-4277</t>
  </si>
  <si>
    <t>드라마심리상담사슈퍼바이저</t>
  </si>
  <si>
    <t>1. 드라마심리상담사 슈퍼비전,2. 드라마심리전문가 슈퍼비전,3. 드라마심리상담수련감독전문가 슈퍼비전</t>
  </si>
  <si>
    <t>1. 드라마심리상담사 슈퍼비전2. 드라마심리전문가 슈퍼비전3. 드라마심리상담수련감독전문가 슈퍼비전</t>
  </si>
  <si>
    <t>2014-5001</t>
  </si>
  <si>
    <t>1급1. 2급 직무와 동일2. 상담관련 교육센터에서 강사로 교육생 배출 업무2급내담자와의 미술활동을 통해서, 심리정서적인 안정감을 갖게하고, 이를 인해 건전한 애착관계를 형성한다.</t>
  </si>
  <si>
    <t>1. 2급직무와 동일2. 상담관련 교육센터에서 강사로 교육생 배출 업무</t>
  </si>
  <si>
    <t>내담자와의 미술활동을 통해서, 심리정서적인 안정감을 갖게하고, 이를 인해 건전한 애착관계를 형성한다.</t>
  </si>
  <si>
    <t>2014-2982</t>
  </si>
  <si>
    <t>무용동작예술심리상담사</t>
  </si>
  <si>
    <t>대상자(아동, 성인, 노인)를 위한 무용동작예술심리상담, 하위예술심리상담사 교육, 개별과 그룹 및 현장 임상감독.</t>
  </si>
  <si>
    <t>무용동작예술심리상담, 하위예술심리상담사 교육, 임상감독.</t>
  </si>
  <si>
    <t>무용동작예술심리상담, 하위 예술심리상담사 교육.</t>
  </si>
  <si>
    <t>무용동작예술심리상담</t>
  </si>
  <si>
    <t>한국예술심리교육개발원</t>
  </si>
  <si>
    <t>http://https://apedu.modoo.at/</t>
  </si>
  <si>
    <t>070-8959-5151</t>
  </si>
  <si>
    <t>(03088) 서울특별시 종로구 이화장길 32-1 (이화동) 4층</t>
  </si>
  <si>
    <t>2014-4274</t>
  </si>
  <si>
    <t>만다라심리분석상담사</t>
  </si>
  <si>
    <t>만다라는 상담센터뿐만 아니라 학교, 복지관, 가정등 어떤 곳에서도 활용이 가능하며 만다라를 통해 내담자의 갈등이 표출되고, 현재의 상황을 알 수가 있어 상담을 하는데 용이하다. 청소년 상담, 아동상담, 노인상담, 가족 상담 등 상담사로서 활동할 수 있다.</t>
  </si>
  <si>
    <t>만다라를 활용하여 심리상담이 필요한 곳 어느곳에서나 상담이 가능하다.청소년 상담, 노인상담, 아동상담, 학교 나 기관 상담등 상담사로서 활동.</t>
  </si>
  <si>
    <t>2014-3436</t>
  </si>
  <si>
    <t>부모들이 자녀들과 함께 생활하는 것은 누구나 가장 쉽게 실천에 옮겨, 가장 많은 효과를 거둘 수 있는 방법이다. 가족과 같이 생활하는 데는 특별한 이론이나 기술이 필요한 것이 아니고 재정적인 부담도 많지 않다. 자녀들과 가급적 많은 시간을 보내면서 자녀와의 벽을 허물고 거리를 좁혀 가는 것이 자녀들의 문제를 상담을 통해 해결</t>
  </si>
  <si>
    <t>[예방 차원에서의 역할]① 자녀들과 이야기 나누기:부모들이 자녀들과 함께 생활하는 것은 누구나 가장 쉽게 실천에 옮겨, 가장 많은 효과를 거둘 수 있는 방법이다. 가족과 같이 생활하는 데는 특별한 이론이나 기술이 필요한 것이 아니고 재정적인 부담도 많지 않다. 자녀들과 가급적 많은 시간을 보내면서 자녀와의 벽을 허물고 거리를 좁혀 가는 것이 중요</t>
  </si>
  <si>
    <t>사단법인부산녹색환경협회</t>
  </si>
  <si>
    <t>http://www.koreagreenenvironment.or.kr</t>
  </si>
  <si>
    <t>051-927-5906</t>
  </si>
  <si>
    <t>(47193) 부산광역시 부산진구 새싹로 59 ( 부암동 ) GS칼텍스주유빌딩4층</t>
  </si>
  <si>
    <t>2014-0578</t>
  </si>
  <si>
    <t>청소년진로상담컨설턴트</t>
  </si>
  <si>
    <t>본 과정은 청소년을 대상으로 하는 진로 상담 전문가를 양성하는 과정으로 참가자들에게 청소년을 대상으로 DiSC 행동유형 검사, RIASEC, 다중지능검사, 가치관 검사등을 실시하는 방법, 해석하는 방법을 전수합니다. 또한 이를 바탕으로 청소년들이 진로계획을 설정하는 데에 구체적인 가이드를 할 수 있는 능력을 길러주는 것을 목적으로 합니다.</t>
  </si>
  <si>
    <t>본 과정을 이수한 청소년 진로 상담 컨설턴트들은 청소년을 대상으로 DiSC 행동유형 검사, RIASEC, 다중지능검사, 가치관 검사등을 실시하고, 정확하게 해석합니다. 이를 바탕으로 청소년들이 자신의 특성을 올바르게 이해하도록 도움을 주고 청소년들이 자신에게 맞는 진로계획을 설정하도록 도움을 줍니다.</t>
  </si>
  <si>
    <t>(주)한국교육컨설팅연구소</t>
  </si>
  <si>
    <t>http://kdisc.co.kr</t>
  </si>
  <si>
    <t>02-576-1740</t>
  </si>
  <si>
    <t>(03978) 서울특별시 마포구 월드컵북로12안길 5 (성산동) 에어컨테이너빌딩 4층</t>
  </si>
  <si>
    <t>2013-2637</t>
  </si>
  <si>
    <t>헤어컬러전문상담사</t>
  </si>
  <si>
    <t>컬러기초 이론 및 컬러 디자인과 고객 상담학, 고객 관리전산(ERP)을 통하여  전문적인 컬러 상담과 고객의 정보 관리가 가능한 능력의 수준</t>
  </si>
  <si>
    <t>컬러 기초이론, 고객 상담학, 고객 정보 관리(ERP)를 통한 컬러 전문 상담사로서 고객의 기본적 상담과 고객 관리가 가능한 수준</t>
  </si>
  <si>
    <t>컬러 기초이론, 고객 상담학, 고객 정보 관리(ERP)를 통한 컬러 전문 상담사로서 고객의 이미지를 연출관련 상담 및 정보 관리를 통한 고객관리가 가능한 수준</t>
  </si>
  <si>
    <t>컬러디자인과 고객 상담학의 기본적이 이론을 창의적 교수법을 통하여 컬러전문 상담사 양성 과정을 교육 할 수 있으며, 아카데미 및 대학에서 강의가 가능한 능력의 수준으로</t>
  </si>
  <si>
    <t>한국헤어컬러리스트협회</t>
  </si>
  <si>
    <t>(34418) 대전광역시 대덕구 비래서로61번길 23 (비래동) 101-1호</t>
  </si>
  <si>
    <t>2013-1724</t>
  </si>
  <si>
    <t>집단심리상담지도사</t>
  </si>
  <si>
    <t>집단심리상담을 통해 관계적으로 적응하지 못하는 사람들의 심리정서적 문제를 해소할수 있도록 전문적인 상담을 할 수 있도록 지도하는 역할수행</t>
  </si>
  <si>
    <t>2013-2499</t>
  </si>
  <si>
    <t>영유아발달과 교육 관련지식을 총체적으로 통합하여 부적응행동의 영유아 그리고 정상개인의 교육적 효과를 극대화할 수 있도록 하는 전문가 과정을 이수하고 시험에 합격한 자에 한하여 놀이상담사 자격증을 수여함</t>
  </si>
  <si>
    <t>영유아의 문제진단 및 평가를 기초로 다양한 놀이 기법을 통합하여 중재하고 처치하는 상담 및 교육 영역을 포괄하는 전문성을 기른다.</t>
  </si>
  <si>
    <t>한국영유아교원교육학회</t>
  </si>
  <si>
    <t>http://www. eceteacher.com</t>
  </si>
  <si>
    <t>02-3668-4673</t>
  </si>
  <si>
    <t>(03087) 서울특별시 종로구 대학로 86(동숭동, 한국방송통신대학교) 연구1동 212호 김희태교수 연구실</t>
  </si>
  <si>
    <t>2014-4387</t>
  </si>
  <si>
    <t>디지털심리상담사</t>
  </si>
  <si>
    <t>디지털심리상담사는 디지털 심리상담에 관한 이론적 연구와 교육 및 상담영역 각 부분에 최적화된 디지털 심리상담 프로그램을 설계, 조직, 운영하고, 디지털 심리상담 교육과 상담을 통한 올바른 디지털 심리상담사로써의 문화를 창달하는데 필요한 전문적 교육, 상담활동을 수행한다.</t>
  </si>
  <si>
    <t>디지털 심리상담사 교육프로그램을 운영하며 디지털 기기사용으로 인해 나타날 수 있는 각 문제영역에 대한 상담과 예방업무를 담당함.</t>
  </si>
  <si>
    <t>디지털 심리상담사 교육프로그램을 기획 운영 가능하며, 상담교육과 상담내용에 관한 것을 지도, 감독하며, 디지털기기사용으로 인해 나타날 수 있는 여러가지 문제들에 대해 상담과 예방교육을 진행함.</t>
  </si>
  <si>
    <t>2014-1328</t>
  </si>
  <si>
    <t>2014-1295</t>
  </si>
  <si>
    <t>특수아심리상담사</t>
  </si>
  <si>
    <t>특수아심리상담학회의 교육 과정과 자격과정은 임상 현장에서 특수아동을 위해 실질적으로 도움을 줄 수 있도록 구성하고 있으며, 특수아심리상담사 2급, 1급, 슈퍼바이저 과정으로 이루어져 있습니다. 또한, 본 자격 과정에 있어서 지정 실습 기관에서 임상실습을 통해 특수아동을 위한 실질적인 현장 경험을 쌓을 수 있도록 교육이 이루어지고 있습니다.</t>
  </si>
  <si>
    <t>특수아동 및 개인의 심리적 성숙과 사회적 적응능력 향상을 위한 조력 및 지도하고 특수아동 및 가족의 전문화된 심리발달 평가와 중재를 실시한다.</t>
  </si>
  <si>
    <t>개인 또는 집단의 심리적 성숙과 사회적 적응능력 향상을 위한 조력 및 지도 상담심리사 1급 · 2급 수련중인자의 교육지도와 자문</t>
  </si>
  <si>
    <t>한국특수아심리상담학회</t>
  </si>
  <si>
    <t>02-923-0201</t>
  </si>
  <si>
    <t>(61204) 광주광역시 북구 필문대로 55 (풍향동) 연진관 308호(손현동 교수실)</t>
  </si>
  <si>
    <t>2013-2402</t>
  </si>
  <si>
    <t>상담영역교류분석전문가</t>
  </si>
  <si>
    <t>다음 각 호에 해당하는 자로서 본 학회의 자격심사에 통과하고, 본 학회가 주관하는 교류분석상담사, 상담영역 교류분석전문가 과정을 이수한 후 본 학회가 요구하는 내용의 수련 자격(임상, 연구, 강의, 기타) 과정을 마치고, 자격관리위원회의 인준을 거쳐, 본 학회가 발급하는 자격증을 부여받은 자1. 본 학회의 교류분석상담사 자격을 취득한 후, 본 학회가 인정하는 상담전문기관, 대학, 지부학회의 상담 영역 교류분석수련감독자의 지도하에 본 학회가 요구하는 내용의 수련을 마치고, 소정의 자격시험에 합격한 후, 본 학회가 주관하는 상담 영역 교류분석전문가 집단연수과정을 이수하고, 자격관리위원회의 자격심사를 거쳐, 본 학회가 발급하는 자격증을 부여받은 자 2. 인문사회과학 및 휴먼서비스 관련 전공으로 석사 학위 소지자나 박사학위 과정을 수료한 자 혹은 동등 학위 관련자. 학부 및 대학원 과정에서 필수영역인 상담 관련 이론, 인간행동 관련 과목, 심리검사, 발달심리, 성격심리, 이상심리, 개인상담, 집단상담, 가족치료 관련 과목(과목의 적합성 여부에 대해서는 자격관리위원회에서 해석 결정한다) 중 3과목을 수강한 자. 그렇지 않은 신청자의 경우 해당 상담 영역 교류분석수련감독자에게 학회에서 지정하는 3과목에 대한 학습을 받는다.3. 다음 각 호에 해당하는 자로서 본 학회의 자격심사에 통과하고, 본 학회가 주관하는 상담 영역 교류분석전문가 집단연수과정을 이수한 후 자격관리위원회의 인준을 거쳐, 본 학회가 발급하는 자격증을 부여받은 자 (1) 본 학회가 인정할 수 있는 외국의 상담전문기관에서 관련 분야의 동급 전문가 자격증을 취득한 자(2) 본 학회가 인정하는 상담치료관련 동급자격을 취득한 자로서 학회의 자격요건을 구비한 자     교류분석전문가는 독자적 상담을 수행할 수 있는 능력을 보유한 자로서 그 역할은 다음과 같다. (1) 해당 전문영역에서 개인 및 집단의 자아실현, 적응강화에 대한 조력 및 지도(2) 해당 전문영역에서 심리적 부적응 및 장애를 겪는 개인 혹은 집단에 대한 진단, 평가 및 상담(3) 해당 영역(1, 2, 3단계)에서 교류분석상담사의 교육 (4) 교류분석에 대한 연구(5) 상담기관 및 지부학회의 설립 및 운영</t>
  </si>
  <si>
    <t>(1) 전문영역에서 개인 및 집단의 자아실현, 적응강화에 대한 조력 및 지도 (2) 해당 전문영역에서 심리적 부적응 및 장애를 겪는 개인 혹은 집단에 대한 진단, 평가 및 상담 외</t>
  </si>
  <si>
    <t>한국교류분석상담학회</t>
  </si>
  <si>
    <t>http://taca.kr/</t>
  </si>
  <si>
    <t>070-4800-0403</t>
  </si>
  <si>
    <t>(50834) 경남 김해시 어방동 인제대학교 인제로 197 신어관 230호</t>
  </si>
  <si>
    <t>2015-000554</t>
  </si>
  <si>
    <t>노인의 신체적 정신적 문제를 전문적 상담기법을 활용하여 클라이언트의 유형에 따라 상담을 통한 문제점을 파악하여 행복한 가정생활과 사회생활에 적응할 수 있도록 노인의 마음의 안정을 찾도록 도움을 주는 업무를 당담하며 관련 교육컨텐츠를 개발한다.</t>
  </si>
  <si>
    <t>노화로 신체적 정서적 심리적 불안장애를 겪는 노인의 일상생활에 적응하지 못하는 부적응노인의 문제를 해결하기 위하여 노인복지의 핵심과제인 노인상담을 학문적 이론과 실무적 업무를 집행하여 노인의 심리안정을 찾도록하는 복지서비스</t>
  </si>
  <si>
    <t>노인의 특성에 대한 과학적 지식을 바탕으로 신체변화, 생리적 변화, 심리변화 등을 고려하여 긍정적인 사고방식과 즐거움을 즐길 수있도록 상담해주고, 전문적 대면관계를 활용한</t>
  </si>
  <si>
    <t>2014-0555</t>
  </si>
  <si>
    <t>청소년들에게 주변의 또래들과 좋은 친구관계를 맺으며, 또래청소년들의 문제해결에 조력하고 그들과 더불어 성장하는데 도움을 줄 수 있는 전문가 수준의 상담사</t>
  </si>
  <si>
    <t>2014-1479</t>
  </si>
  <si>
    <t>보호관찰교정심리상담사</t>
  </si>
  <si>
    <t>보호관찰소 집단상담, 개인 상담을 진행할 수 있을 뿐만 아니라 교정관련 강의를 직접 할 수 있다.</t>
  </si>
  <si>
    <t>보호관찰소 집단상담, 개인 상담을 진행할 수 있을 뿐만 아니라 교정관련 강의를 직접 강의할 수 있다</t>
  </si>
  <si>
    <t>2014-2874</t>
  </si>
  <si>
    <t>독서활동을 통해 내담자의 심리를 진단, 분석하고 직면한 문제 해결에 도움을 줄 수 있는 전문가 수준의 상담사</t>
  </si>
  <si>
    <t>2014-4361</t>
  </si>
  <si>
    <t>뇌심리상담사</t>
  </si>
  <si>
    <t>뇌심리상담사는 뇌심리상담에 관한 이론적 연구와 교육 및 상담영역 각 부분에 최적화된 뇌심리상담 프로그램을 설계, 조직, 운영하고, 뇌심리상담 교육과 상담을 통한 올바른 뇌심리상담사로써의 문화를 창달하는데 필요한 전문적 교육, 상담활동을 수행한다.</t>
  </si>
  <si>
    <t>뇌 심리상담사 교육프로그램을 기획 운영 가능하며 상담교육과 상담내용에 관한 것을 지도</t>
  </si>
  <si>
    <t>뇌 심리상담사 교육프로그램을 운용 가능하며 각 문제영역에 대한 상담</t>
  </si>
  <si>
    <t>2014-4362</t>
  </si>
  <si>
    <t>눈물심리상담사</t>
  </si>
  <si>
    <t>눈물심리상담사는 복잡한 사회를 살아가는 현대인들에게 직간접적으로 일어나는 스트레스로 인한 우울증과 많은 사고로 인한 외상후 스트레스 특히 후천적 장애로 인한 스트레스를 감성을 자극하여 울음을 통해 내면 깊숙히 쌓여 있는 정신적 찌꺼기 즉 스트레스를 해결할 수 있도록 상담과 지도를 통해 재활하여 사회구성원으로 복귀시키는 역할을 함</t>
  </si>
  <si>
    <t>*각종 재난이나 사건으로 겪는 외상후 스트레스 상담 및 관리 *아동,청소년 관련기관 대상으로 눈물심리를 통한 또래 및 가족과 소통하기*상담을 통해 실습지 작성 및 보고서 양식 습득*종교집단에서의 심리사로서 봉사역할*현장실무에 가능한 업무 습득으로 심리에 관련된 복지관, 요양병원, 노인정, 대형병원 등에 투입하여 눈물심리상담사로서 역할</t>
  </si>
  <si>
    <t>*아동,청소년 대상으로 학폭피해자의 일상적 심리상담을 통한 사회성 복원 역할*복지관에서 가정폭력피해자 상담을 통해 경험 습득 *성인 대상의 기초상담자 역할*독거노인 및 왕따를 당하는 청소년들에게 눈물심리상담을 통한 자살예방</t>
  </si>
  <si>
    <t>희망나누미클럽</t>
  </si>
  <si>
    <t>055-314-0421</t>
  </si>
  <si>
    <t>(50928) 경상남도 김해시 활천로36번길 1-15 ( 삼정동 ) 2층</t>
  </si>
  <si>
    <t>2014-3982</t>
  </si>
  <si>
    <t>해결중심전문상담사</t>
  </si>
  <si>
    <t>1) 해결중심상담의 기본 철학과 가치를 이해한다.  2) 해결중심상담의 이론과 기술을 습득한다.  3) 해결중심상담의 기본 철학과 지식을 가지고, 이를 현장에서 적용한다.  4) 다양한 가족상황에 해결중심 기법을 적절히 활용한다.   5) 상담자-내담자, 슈퍼바이저-상담자-내담자 관계를 관찰하고 설명할 수 있어야 한다.</t>
  </si>
  <si>
    <t>1) 해결중심상담의 기본 철학과 가치를 이해한다.2) 해결중심상담의 이론과 기술을 습득한다.</t>
  </si>
  <si>
    <t>1) 해결중심상담의 기본 철학과 지식을 가지고, 이를 현장에서 적용한다.2) 다양한 가족상황에 해결중심 기법을 적절히 활용한다.</t>
  </si>
  <si>
    <t>1) 해결중심상담의 기본 철학과 지식을 가지고, 이를 현장에서 적용할 수 있어야 한다.2) 다양한 가족상황에 해결중심 기법을 적절히 활용할 수 있어야 한다. 3) 해결중심전문상담사 2급과 3급의 사례지도를 할 수 있어야 한다. 4) 해결중심전문상담사 2급과 3급의 수련 내용 평가 및 자격추천을 할 수 있어야 한다.</t>
  </si>
  <si>
    <t>2014-4262</t>
  </si>
  <si>
    <t>미술심리상담에 대한 전문적인 슈퍼비전을 해줄 수 있으며, 상담사에 대한 교육이 가능</t>
  </si>
  <si>
    <t>미술심리문제에 대한 전문적인 사례개념화와 상담이 가능</t>
  </si>
  <si>
    <t>미술심리문제에 대한 일반적인 상담이 가능</t>
  </si>
  <si>
    <t>2013-1349</t>
  </si>
  <si>
    <t>두피모발제품분석상담사</t>
  </si>
  <si>
    <t>화학섬유모나 동물모,인모등을 활용한 헤어액세서리와 전체가발은 아름다움을 위한 개인의 패션아이템으로 부각되고 다양한 형태의 제품들로 발전하였으며 국내 제조,생산과 해외로부터의 상당량의 제품들이 유입되고 있다.또한, 이런 소재들은 환경을 지키고 재활용을 위해 그 성분들을 분류하여 양복재료, 약제인 아미노산용 등으로 그 활용범위가 넓여지고 있는 상황이다.그러나 이런제품의 원료가 인조모와 동물모,인모등으로 혼합되었을때 그 분별이 쉽지않고 이로 인한 사회적 불신이 늘어나고 있는것이 현실이다.또한, 제품의 원료인 모발은 염색,펌,드라이 등으로 인해 손상되어 있으므로 그로인한 양질의 모발케어제품으로 관리를 해야 한다.이에 두피모발제품 분석상담사는 인모와 인조모제품의 품질평가뿐만 아니라, 인모와 화섬모의 분별력과 제품에 대한 지식을 갖추고 제품에 대한 품질을 분석하여 분류하고 사용하는 방법 및 제품주문서를 작성하는 일련의 과정에 전문가이다.</t>
  </si>
  <si>
    <t>화섬모와 동물,인모에 대한 분별과 모발제품에 대한 지식을 갖추고 모발제품의 품질을 분석하는 능력을 가지고 각 교육기관별 모발 및 모발제품 분석상담사들을 배출할 수 있는 능력</t>
  </si>
  <si>
    <t>화섬모, 동물모, 인모등을 활용한 액세서리의 판별력과 모발제품에 대한 지식을 갖추고 모발제품의 품질을 분석하여 분류하고 사용하는 방법 및 제품주문서를 작성하는 일련의 과정과 매니저</t>
  </si>
  <si>
    <t>화섬모와 동물, 인모에 대한 분석과 모발제품에 대한 지식을 갖추고 모발제품의 품질을 분석하여 분류하고 상응하는 모발보수용제품을 제시한다.</t>
  </si>
  <si>
    <t>대한두피모발전문가협회</t>
  </si>
  <si>
    <t>http://www.kota.kr</t>
  </si>
  <si>
    <t>02-6396-3388</t>
  </si>
  <si>
    <t>(05831) 서울 송파구 가락동 107-11 덕암빌딩 3층</t>
  </si>
  <si>
    <t>2014-0623</t>
  </si>
  <si>
    <t>2014-4173</t>
  </si>
  <si>
    <t>가족상담사로서 병원, 교육기관, 공공기관, 사회복지기관, 상담센터에서 전문가로서 활동하며 가족과 개인의 자아를 실현하고 적응력 강화를 위한 조력 및 지도, 심리적 부적응을 겪는 가족 또는 개인에 대한 평가 및 상담을 한다.</t>
  </si>
  <si>
    <t>가족상담사 1급으로서 전문자 자질을 함양하여 심리적 부적응 장애를 겪는 개인 및 집단에 대한 진단, 평가 및 심리상담을 통하여 직무를 수행한다.</t>
  </si>
  <si>
    <t>가족상담사 2급으로 전문적 자질을 함양하여 상담센터, 사회복지시설, 교육시설, 의료시설, 다문화센터 등에서 가족구성원간에 발생할 수 있는 문제점을 파악하고 상담을 통하여 서비스를 제공해준다.</t>
  </si>
  <si>
    <t>가족과 관련된 다양한 상담 현장에서 직무를 수행, 가족 상담의 기본과정과 이론적 배경을 바탕으로 가족상담사의 지도하에 가족상담업무를 수행할 수 있는 능력을 보유하여야하며 심리적 부적응 및 장애를 겪는 개인 및 집단에 대한 진단, 평가 및 심리상담을 통한 전문가 활동</t>
  </si>
  <si>
    <t>2014-0706</t>
  </si>
  <si>
    <t>학교심리상담사</t>
  </si>
  <si>
    <t>학생의 학교적응 및 학업수행을 방해하는 인지, 정서 및 행동문제, 대인간 문제를 해결하도록 개별학생에게 심리상담을 제공하거나 도움이 될 수 있는 심리교육을 제공한다. 이를 통해 심리적 위기에 놓여있는 학생들의 건강한 적응과 인성발달을 돕는다.</t>
  </si>
  <si>
    <t>1급은 학교심리상담사 업무 수행능력에 대한 종합적인 이해 및 교육능력을 갖춘 자로 관련업무를 처리할 수 있는 직무능력을 평가한다.</t>
  </si>
  <si>
    <t>2급은 학교심리상담사 업무 수행능력에 대한 기본적인 이해 및 교육능력을 갖춘 자로 관련업무를 처리할 수 있는 직무능력을 평가한다.</t>
  </si>
  <si>
    <t>2014-2872</t>
  </si>
  <si>
    <t>도형심리와 관련된 상담 현장에서 전문적 도형심리관련 지식과 상담기술을 바탕으로 내담자의 문제를 파악하고 해결하는데 도움을 줄 수 있는 전문가 수준의 상담사</t>
  </si>
  <si>
    <t>2014-4963</t>
  </si>
  <si>
    <t>자원봉사지도상담사</t>
  </si>
  <si>
    <t>자원봉사는 일방적으로 남을 돕는 것이 아니라 도움을 줌으로서 내가 받는 마음의 기쁨은 훨씬 배가되어 돌아온다는 사실을 인식시키고 기쁨임을 지도 상담한다.</t>
  </si>
  <si>
    <t>2013-2180</t>
  </si>
  <si>
    <t>미술심리상담이란/?미술이란 창작을 통하여 심리적 정서적갈등을 완화시킴으로써원만한 인간관계의 삶을 살아갈 수 있도록 도와주는 방법이다</t>
  </si>
  <si>
    <t>교육기관 , 종교기관,사회복지사, 요양사, 의료기관,  상담가,및 일반인이  전문교육으로  심리적, 정서적 갈등을 완화시키고 원만하게 살아갈 수 있도록 도와주는 상급수준.</t>
  </si>
  <si>
    <t>사회단체한국글로벌리더십교육협회</t>
  </si>
  <si>
    <t>http://kglen.ok.to</t>
  </si>
  <si>
    <t>02-422-8778</t>
  </si>
  <si>
    <t>(05550) 서울 송파구 방이동 105 - 7</t>
  </si>
  <si>
    <t>2014-3064</t>
  </si>
  <si>
    <t>통합예술이라는 매체를 통하여 정서, 인지, 심리적 안정을 돕는 상담전문가로 미술, 독서, 음악, 무용, 놀이, 드라마 등 두가지 이상의 예술 매체를 적용하는 통합형태의 예술심리상담의 역할을한다.</t>
  </si>
  <si>
    <t>2014-3066</t>
  </si>
  <si>
    <t>2013-2510</t>
  </si>
  <si>
    <t>음악심리상담의 이론을 바탕으로 프로그램 구성 및 수퍼비전이 가능한 전문가 수준  음악심리상담을 통하여 심리·사회적 어려움을 지닌 사람을 돕고 책임자로서 갖추어야 할 능력을 갖춘 고급 수준 음악심리상담을 현장에 적용하고 수퍼비전을 받으며 상담이 가능한 수준</t>
  </si>
  <si>
    <t>음악심리상담의 이론을 바탕으로 프로그램 구성 및 수퍼비전이 가능한 전문가 수준</t>
  </si>
  <si>
    <t>음악심리상담을 통하여 심리·사회적 어려움을 지닌 사람을 돕고 책임자로서 갖추어야 할 능력을 갖춘 고급 수준</t>
  </si>
  <si>
    <t>음악심리상담을 현장에 적용하고 수퍼비전을 받으며 상담이 가능한 수준</t>
  </si>
  <si>
    <t>2013-1726</t>
  </si>
  <si>
    <t>NLP이론을 통한 정신건강 및 정서장애와 관련된 문제와 관련되어 일상생활에 쉽게 적응하지 못하는 사람들의 심리정서적 문제를 해소할수 있도록 전문적인 상담을 할 수 있도록 지도하는 역할 수행</t>
  </si>
  <si>
    <t>NLP이론을 통한 정신건강 및 정서장애와 관련된 문제와사람들의 심리정서적 문제를 해소할수 있도록 전문적인 상담을 할 수 있도록 지도하는 역할 수행</t>
  </si>
  <si>
    <t>2013-1586</t>
  </si>
  <si>
    <t>학교폭력 가/피해에 대한 특징 및 징후, 정서·심리·행동적 특징 등 학교폭력에 대한 보다 심도깊은 내용을 다루고 학교폭력 문제를 해결하기 위한 협상기술 및 갈등해결방안 등을 배움으로써 실제적으로 학교폭력에 다가갈 수 있도록 함</t>
  </si>
  <si>
    <t>유/초/중/고등학교 학교폭력예방교육 진행시 교육 리더로 참여</t>
  </si>
  <si>
    <t>(사단)한국청소년재단</t>
  </si>
  <si>
    <t>02-796-7855</t>
  </si>
  <si>
    <t>(03698) 서울 서대문구 연희동 90-15 2층</t>
  </si>
  <si>
    <t>2014-4280</t>
  </si>
  <si>
    <t>1. 심리평가,2. 심리상담 및 교육,3. 심리상담프로그램 개발 및 연구,4. 심리교육프로그램 개발 및 연구</t>
  </si>
  <si>
    <t>2015-000207</t>
  </si>
  <si>
    <t>심리상담 전문지식을 바탕으로, 여러 상황에서 여러가지 갈등과 문제를 가진 내담자의 갈등과 고민에 대해 상담해줌으로써 문제해소를 도모하고 심리적으로 건강하고 바른생활을 할 수 있도록 돕는 심리상담 전문가</t>
  </si>
  <si>
    <t>2014-4279</t>
  </si>
  <si>
    <t>드라마심리상담전문가</t>
  </si>
  <si>
    <t>1. 심리평가,2. 심리 상담 및 교육,3. 심리상담 프로그램 개발 및 연구,4. 심리교육 프로그램 개발 및 연구</t>
  </si>
  <si>
    <t>2014-4273</t>
  </si>
  <si>
    <t>아동문제, 청소년문제, 성인문제, 직장문제, 노인문제 등 인간활동과 관련된 심리적인 문제를 해소할 수 있도록 상담해 주며 심리상담교육, 심리상담프로그램의 연구·개발 및 보급, 인간의 갈등해소와 개인성장교육, 심리교육 및 문제예방교육 등의 업무를 수행한다.</t>
  </si>
  <si>
    <t>유아동교육기관에서 아동을 대상으로 상담심리를 진행할 수 있다.</t>
  </si>
  <si>
    <t>사회복지시설이나, 노인복지관등에서 유아부터 청소년, 성인에, 노인에 이르기까지 여러 가지 심리적 갈등과 문제들을 상담기술을 통해 해결할 수 있도록 도와줄 수 있다.</t>
  </si>
  <si>
    <t>2013-2379</t>
  </si>
  <si>
    <t>한국SEPI에니어그램상담사</t>
  </si>
  <si>
    <t>에니어그램은 고대(B.C 2500년)의 지혜와 영성이 통합되어 있는 자아관찰 체계의 성격유형이론이다. 인간 내면의 격정과 덕목을 찾아 자신의 잠재력을 극대화 시킬 수 있도록 구성된 본 과정은 개인 및 집단의 자아실현 적응강화에 대한 진단, 평가, 조력 및 지도를 할 수 있다. 동시에 심리적 부적응을 겪는 대상에게 성격유형별 삶의 문제점은 물론 해결방안을 제시하여 자신과 사회에 대한 객관적인 의식을 높여 성장을 도모하는 과정이다.</t>
  </si>
  <si>
    <t>한국SEPI에니어그램 성격심리유형 검사, 성격유형별 특성 안내 및 상담, 프로그램 진행 보조</t>
  </si>
  <si>
    <t>한국SEPI에니어그램 2급 상담사 임상지도, 한국SEPI에니어그램 프로파일 해석 및 연구, 상담실 운영업무</t>
  </si>
  <si>
    <t>한국SEPI에니어그램 2급, 1급 상담사 사례지도 ,한국SEPI에니어그램 2급, 1급 상담사 교육 ,한국SEPI에니어그램  프로그램 개발 및 연구</t>
  </si>
  <si>
    <t>한국가족상담교육원 부설 한국에니어그램코칭연구소</t>
  </si>
  <si>
    <t>http://www.kec-center.or.kr</t>
  </si>
  <si>
    <t>051-903-3320</t>
  </si>
  <si>
    <t>(48093) 부산 해운대구 우1동 887-1번지 한솔 Solpark A동 211호</t>
  </si>
  <si>
    <t>2014-0926</t>
  </si>
  <si>
    <t>학업상담사</t>
  </si>
  <si>
    <t>아동과 청소년들이 성장하면서 학습하는 동안 각 개인의 욕구에 부합하는 학습동기 고취와 학습 스타일에 근거한 학습 전략안내 및 지도를 하며 저마다의 적성, 흥미, 능력, 포부, 성격에 맞는 학습이 이루어지게 하여 온전한 자아실현을 가능하도록 활동을 수행하도록 한다. 또한 효율적인 학업성취에 필요한 심리적, 환경적 책략에 대해 실제적인 학업상담과정에 대한 지식을 체계적인 학습, 이를 통한 전문인력 확보한다.</t>
  </si>
  <si>
    <t>상담이론전반에 대한 지식을 습득하고, 상담실습을 통한 훈련을 거쳐 학습 문제에 대한 원인진단, 학생 개개인별 학습상담 및 학습전략의 실시와 훈련을 한다.</t>
  </si>
  <si>
    <t>2013-2520</t>
  </si>
  <si>
    <t>이 자격은 다음과 같은 상담을 할 수 있도록 인재에게 발급함1. 상담 과정 중 놀이를 통해 내담자의 문제상황 내지 스트레스를 해소함2. 놀이가 지닌 치료적 힘, 창조적 힘, 즐거움의 힘을 체계적으로 적용시켜 심리적 어려움, 불편감을 겪고 있는 사람들을 도움</t>
  </si>
  <si>
    <t>상담센터 놀이상담사/놀이상담 프로그램 진행자</t>
  </si>
  <si>
    <t>상담센터 놀이심리상담사 / 놀이심리상담 프로그램 운영, 교육원/협회 놀이심리상담사 교육 강사</t>
  </si>
  <si>
    <t>2013-2468</t>
  </si>
  <si>
    <t>스트레스상담과1 관련된 다양한 상담현장에서 직무를 수행할 수 있는 전문적 지식과 기술을 검정하고, 심리적 건강증진을 위한 지원 및 연구활동</t>
  </si>
  <si>
    <t>상담의 최고 전문가로서 개인이나 집단의 자아실현, 적응력 강화를 위한 조력 및 지도, 심리적 부적응을 겪는 개인 또는 집단에 대한 평가 및 상담</t>
  </si>
  <si>
    <t>수련감독의 지도하에 각종 상담업무를 수행하고, 다양한 전문영역에서 개인 및 집단의 자아실현, 상담에 대한 연구 보조</t>
  </si>
  <si>
    <t>2014-1001</t>
  </si>
  <si>
    <t>학생들을 자기주도학습자로 성장시키는데 필요한 모든 조력 활동을 수행함. 특히 정신, 학습, 행동 분야를 세부적으로 나누어 학생이 스스로 사고하고 행동할 수 있는 인간으로 성장해 나가는데 필요한 도움을 주는 업무를 수행한다.</t>
  </si>
  <si>
    <t>1) 학생의 학습동기, 정서, 대인관계, 목표수립, 환경관리 등 자기주도학습과 관련있는 심리 내적 상태와 관련된 정신/행동 상담2) 학생의 학습태도/습관/전략/계획/실행 등에 대한 주제로 진행되는 학습 상담3) 학생의 학습 행동/실천에 대한 관리4) 학부모 상담</t>
  </si>
  <si>
    <t>1) 3급 업무를 모두 수행할 수 있음2) Facilitation 활동3) 자기주도학습 워크샵/세미나 진행</t>
  </si>
  <si>
    <t>1) 3급과 2급의 업무를 모두 수행할 수 있음2) 학습상담 연구 과제 수행3) 2~3급 상담사에 대한 사례 지도</t>
  </si>
  <si>
    <t>넥스큐브코퍼레이션 주식회사</t>
  </si>
  <si>
    <t>02-555-0567</t>
  </si>
  <si>
    <t>(08507) 서울특별시 금천구 가산디지털1로 128 ( 가산동 ) 에스티엑스브이타워 10층 1006</t>
  </si>
  <si>
    <t>2013-2376</t>
  </si>
  <si>
    <t>대상관계이론은 인간이 겪고 있는 성격과 관련된 고통에 대한 모든 문제의 원인을 명쾌하게 제시하고 인간관계 안에서 자신에게 일어나는 심리를 분석함으로써, 인간관계의 문제점을 해결하는 방법에 있어서 지금까지 개발된 어떠한 이론보다 더 효율적인 결과를 도출해 내는 위력을 가지고 있습니다. 사단법인 한국가족복지연구소는 이런 대상관계이론을 바탕으로 가족상담에 접근하는 가족상담전문가를 양성하기 위해, 인간의 심리와 인간관계 안에서의 역동을 이해할 수 있는 전문지식을 연마하고, 그 지식을 가족상담에 적용할 수 있는 실천기술을 익히고, 가족의 건강한 심리정서적인 발달과 성장을 도울 수 있는 대상관계이론을 적용한 가족상담 방법을 제시하는 가족상담전문가를 양성하고자 합니다.대상관계 이론과 가족상담전문가 교육과정을 이수하여 자격시험에 합격하고 일련의 수련과정과 면접을 거쳐 본 기관의 대상관계가족상담전문가 자격증을 취득한 가족상담전문가는 사회복지현장, 상담현장, 학교, 복지관 및 기업 등의 기관에서 개인상담, 집단상담과 가족상담뿐 아니라 본 기관의 대상관계심리상담사를 양성하기 위한 이론을 교육하고 수련과정을 지도하여 대상관계심리상담사를 양성할 수 있는 역량을 갖추게 됩니다.</t>
  </si>
  <si>
    <t>○ 가족의 사회적 적응능력 조력 및 지도○ 심리적 어려움을 겪는 개인, 집단 진단 평가 및 상담○ 대상관계심리상담사,부모교육상담사 1,·2급 수련중인자의 교육 임상수련</t>
  </si>
  <si>
    <t>(사) 한국가족복지연구소</t>
  </si>
  <si>
    <t>http://www.kfti.re.kr/</t>
  </si>
  <si>
    <t>02-711-6242</t>
  </si>
  <si>
    <t>(06336) 서울특별시 강남구 개포로 623 (개포동) 대청타워 2611호</t>
  </si>
  <si>
    <t>2014-0271</t>
  </si>
  <si>
    <t>가족심리상담전문가</t>
  </si>
  <si>
    <t>1급① 가족의 심리적 역동을 파악 ② 부적응을 겪는 개인이나 가족에 대한 상담 실시③ 가족안에서 가족의 쟁점을 상담을 통해 다루고, 해결책을 모색④ 가족상담에 대한 사례를 지도</t>
  </si>
  <si>
    <t>가족의 심리적 역동을 파악, 부적응을 겪는 개인이나 가족에 대한 상담 실시, 가족안에서 가족의 쟁점을 상담을 통해 다루고, 해결책을 모색, 가족상담에 대한 사례를 지도</t>
  </si>
  <si>
    <t>개인과 가족의 부적응 문제를 이해, 개인과 가족의 심리적 역동을 이해하고 내재된 갈등을 파악하여 갈등의 조정과 해결을 유도, 개인상담과 가족상담 장면에서 가족상담을 활용하여 심리적 고통을 극복하도록 안내</t>
  </si>
  <si>
    <t>2014-0611</t>
  </si>
  <si>
    <t>아동 및 청소년을 대상으로 자신의 감정을 이해하고 조절하여 자신감을 증진시키고 성격이나 행동을 교정함과 동시에 학습성취도향상,대인관계개선,문제해결능력을강화하여 행복한 삶을 살 수 있도록 구체적이고 실천적인 해법과 대화법을 지도할 수 있는 정서코칭상담사 양성</t>
  </si>
  <si>
    <t>2014-3065</t>
  </si>
  <si>
    <t>놀이를 통하여 아동과 청소년들의 자아성장을 돕고, 사회적,  심리적, 행동적인 적응문제 학습에 어려움을 겪는 아동과 청소년들을 대상으로 개인놀이 심리상담 및 부모상담을 한다.</t>
  </si>
  <si>
    <t>2014-0691</t>
  </si>
  <si>
    <t>학교폭력의 기본개념, 학교폭력의 실태, 법 제도 장치등에 대한 전문지식과 기술을 익혀 지도할 수 있다.</t>
  </si>
  <si>
    <t>2014-4365</t>
  </si>
  <si>
    <t>심리상담사는 심리상담에 관한 이론적 연구와 교육 및 상담영역 각 부분에 최적화된 심리상담 프로그램을 설계, 조직, 운영하고, 심리상담 교육과 상담을 통한 올바른 심리상담사로써의 문화를 창달하는데 필요한 전문적 교육, 상담활동을 수행한다.</t>
  </si>
  <si>
    <t>심리상담사 교육프로그램을 기획 운영하며 상담교육과 상담내용에 관한 것을 지도, 감독하며 각문제영역에 대한 상담을 하는 것.</t>
  </si>
  <si>
    <t>심리상담사로써 각 문제영역에 대한 상담을 진행하고, 문제해결을 촉진하여 문제에서 벗어나 일상생활을 복귀를 돕는 것.</t>
  </si>
  <si>
    <t>2013-1622</t>
  </si>
  <si>
    <t>진로진학상담사</t>
  </si>
  <si>
    <t>1. 1급(등급) : 준 전문인으로써 뛰어난 각 과목별(자격증 종목) 활용능력을 가지고 있으며 활용수준이 상급 단계에 도달하여 한정된 범위 내에서 방과후 학교 수업을 수행 할 기본 능력을 갖춘 상급 수준으로 사교육에 의존하는 학생들에서 스스로 공부 할 수 있도록 일선학교 방과후 수업에서 학생들을 지도하는 업무</t>
  </si>
  <si>
    <t>준 전문가로 사교육에 의존하는 학생들에게 스스로 공부 할 수 있도록 방과후 수업에서 학생들을 지도하는 업무</t>
  </si>
  <si>
    <t>(주)넝쿨</t>
  </si>
  <si>
    <t>http://nungcool.or.kr</t>
  </si>
  <si>
    <t>041-664-8876</t>
  </si>
  <si>
    <t>(31945) 충남 서산시 운산면 용장리 234번지</t>
  </si>
  <si>
    <t>2013-1725</t>
  </si>
  <si>
    <t>인간관계에 있어서 발생하는 심리정서적 문제를 최면이론을 바탕으로 이러한 문제를 해소할수 있도록 전문적인 상담을 할 수 있도록 지도하는 역할을 역할 수행</t>
  </si>
  <si>
    <t>2014-0940</t>
  </si>
  <si>
    <t>학교폭력심리상담사</t>
  </si>
  <si>
    <t>본 자격은 건강하고 건전한 사회로 가는 원천이 되는 집단상담 프로그램,심리상담기법을 통해서 학생간 폭력의 문제점을 돕고, 학교폭력이 발생하기 이전에 상담과 예방, 대처방안 등을 마련하고 즐겁고 자신감 넘치는 학교생활을 유도하여 폭력없는 학교를 만들며 피해학생을 보호하고 가해학생의 선도교육으로 학생들이 맑고 건강한 학교생활을 할 수 있도록 돕는 자격임</t>
  </si>
  <si>
    <t>1.폭력예방교육 및 집단상담프로그램 운영2.학교폭력 관련 조정, 사례지도 3.언어순화 관리지도4.학교생활 부적응 심리검사 분석과 평가5.심리적 부적응 및 장애를 겪는 개인 혹은 집단    에 대한 진단 및 상담직무6.학교폭력상담 영역의 과학적인 연구, 조사업무7.청소년폭력의 이해와 상담 및 예방프로그램 연구</t>
  </si>
  <si>
    <t>1.사이버학교폭력 감시원 2.폭력예방 피해자 청소년 상담 및 예방 보조업    무수행  3.학교폭력예방, 심리검사4.내담자 면담, 심리검사 실시5.상담기관에서 상담관련 업무 수행6.학교폭력 예방지도 보조강사7.감정검사 분석 수행직무</t>
  </si>
  <si>
    <t>(주) 에듀토피아</t>
  </si>
  <si>
    <t>031-941-5800</t>
  </si>
  <si>
    <t>(10939) 경기 파주시 조리읍 봉일천리 37-29</t>
  </si>
  <si>
    <t>2014-3438</t>
  </si>
  <si>
    <t>청소년의 진로에 대한 비전설계에 있어서 목표설정, 가치관 확립을 통해 직업에 대한 이해를 직업의 다양성에 대한 구체적인 강의 및 상담이 가능하다.</t>
  </si>
  <si>
    <t>청소년진로와 비전을 위해 구체적인 목표설정과 바람직한 리더십을 위해 상담 및 강의가 가능하다. 또한 청소년 진로와 비전에 대한 상담설계 및 교육컨텐츠개발이 가능하다</t>
  </si>
  <si>
    <t>청소년진로와 비전을 위한 기본과 청소년에 대한 이해를 습득하여 바람직한 상담 및 강의가 가능하다. 또한 방황과 삶의 무기력함과 방향성을 잃은 청소년에게 자존감과 생명성 있는 진로를 상담이 가능하다.</t>
  </si>
  <si>
    <t>청소년진로와 비전을 위해 구체적인 목표설정과 바람직한 리더십을  위한 상담 및 강의가 가능하다. 또한 방황과 삶의 무기력함과 방향성을 잃은 청소년에게 자존감과 생명성 있는 진로를 상담 가능하다.</t>
  </si>
  <si>
    <t>코앤티</t>
  </si>
  <si>
    <t>http://www.coandt.com</t>
  </si>
  <si>
    <t>02-6084-6087</t>
  </si>
  <si>
    <t>(04049) 서울특별시 마포구 와우산로11길 9-7 ( 상수동 ) 상수라이크빌딩3층</t>
  </si>
  <si>
    <t>2014-2886</t>
  </si>
  <si>
    <t>미술심리상담사로서 기초지식을 익혀 전문가로서의 기본적 자질을 기르고 그림을 진단하고 해석하고 이해하며 대상별 개입방법을 구성하고 진행하는 능력을 평가함</t>
  </si>
  <si>
    <t>미술심리상담사로서 심리이론에 근거하여 실행되는 미술체색 활용법을 익혀 각 대상에게 개입하는 다양한 기법을 활용하여 미술심리상담사는 회기를 구성하고 진행하는 능력을 평가함</t>
  </si>
  <si>
    <t>본교육원의 교육 60시간의 이론학습 후 시험에 통과하고, 34시간의 임상 실습과 슈퍼비전을 받은 자에 한해 미술심리상담사 2급 자격증 수여</t>
  </si>
  <si>
    <t>엔엠씨(NMC)평생교육원</t>
  </si>
  <si>
    <t>http://cafe.daum.net/nmced</t>
  </si>
  <si>
    <t>070-7794-6193</t>
  </si>
  <si>
    <t>(00000) 인천 부평구 부평동 경원대로 1415 201 부평동 파라움</t>
  </si>
  <si>
    <t>2015-000211</t>
  </si>
  <si>
    <t>에코아트심리상담사</t>
  </si>
  <si>
    <t>에코아트심리상담 프로그램 활용능력이 에코아트심리전문가로써 심신의 어려움을 겪고 있는 유아 또는 아동들의 정서적 부적응이나 발달상의 문제를 자연적으로 친근한 접근을 통하여 심리적, 정서적 갈등을 완만하고 창조적으로 살아갈 수 있도록 도와주고 심리적 상담과 지도를 원활하게 수행할 수 있는 직무능력</t>
  </si>
  <si>
    <t>에코아트심리상담 프로그램 활용능력이 에코아트심리전문가로써 심신의 어려움을 겪고 있는 유아 또는 아동들의 정서적 부적응이나 발달상의 문제를 자연적으로 친근한 접근을 통하여 심리적, 정서적 갈등을 완만하고 창조적으로 살아갈 수 있도록 도와주고 심리적 상담과 지도를 원활하게 수행할 수 있는 준 전문가 수준이어야한다.</t>
  </si>
  <si>
    <t>에코아트심리상담 프로그램 활용능력이 에코아트심리전문가로써 심신의 어려움을 겪고 있는 유아 또는 아동들의 정서적 부적응이나 발달상의 문제를 자연적으로 친근한 접근을 통하여 심리적, 정서적 갈등을 완만하고 창조적으로 살아갈 수 있도록 도와주고 심리적 상담과 지도를 원활하게 수행할 수 있는 전문가 수준의 직무능력이어야 한다.</t>
  </si>
  <si>
    <t>2014-0954</t>
  </si>
  <si>
    <t>본 자격은 학교폭력, 따돌림, 사이버폭력 등 다양한 청소년 폭력문제 해결을 위한 심리상담 분야에 대한 기본이론과 폭력예방지도에 필요한 집단상담 프로그램, 비폭력 대화 교육, 상담지도 등을 통해 청소년들을 폭력으로 부터 예방 및 치유하여 바르게 성장할 수 있도록 심리상담하는 직무 자격임.</t>
  </si>
  <si>
    <t>청소년폭력의 이해와 상담 및 예방프로그램  연구 피해자 청소년 상담 및 예방업무 수행 학교생활연구소, 청소년상담실 전문상담 직무학생상담지원교육원 전문상담 직무 폭력예방교육 및 집단상담프로그램 운영</t>
  </si>
  <si>
    <t>학교폭력예방, 심리검사 폭력예방 피해자 청소년 상담 및 예방 보조업    무수행  감정검사 분석 수행직무내담자 면담, 심리검사 실시상담기관에서 상담관련 업무 수행</t>
  </si>
  <si>
    <t>에디아교육원</t>
  </si>
  <si>
    <t>http://www.ediajob.com</t>
  </si>
  <si>
    <t>031-243-0085</t>
  </si>
  <si>
    <t>(16435) 경기도 수원시 팔달구 덕영대로 697번길 7 702</t>
  </si>
  <si>
    <t>2013-2509</t>
  </si>
  <si>
    <t>다양한 심리, 사회적 갈등에 적용가능 한 프로그램 연구 및 슈퍼비전이 가능하다.</t>
  </si>
  <si>
    <t>아동 청소년 성인 대상으로 통합예술심리상담을 적용해 볼 수 있고 개인상담 및 집단상담이 가능하다.</t>
  </si>
  <si>
    <t>통합예술심리상담을 일상생활, 아동, 청소년, 성인에게 안내할 수 있고 도움을 받아 진행이 가능하다.</t>
  </si>
  <si>
    <t>2013-2492</t>
  </si>
  <si>
    <t>미술심리의 이론을  이해하고 미술심리 과정에 중점을 두면서 미술심리의 기본지식, 미술심리 과정에서 요구되는 심리심리적 전문지식, 미술심리상담사의 전문적 태도, 미술심리적 활동과정, 미술의 심리적 속성인 미술활동과 미술매체(도구)를 중심으로 지식과 기법을 습득하고 사례를 통하여 실제 현장에서 적용할 수 있도록 연구하는데 의의가 있다.</t>
  </si>
  <si>
    <t>아동,청소년 대상으로 미술상담사 보조적 상담 역할*복지관에서 아동,청소년 상담을 통해 경험 습득</t>
  </si>
  <si>
    <t>*성인 대상의 미술상담사 보조적 역할*청소년 관련 봉사 활동으로 임상실습 *어린이집 임상실습 활동</t>
  </si>
  <si>
    <t>*아동,청소년 관련기관 대상으로 미술심리 직접상담 역할*상담을 통해 실습지 작성 및 보고서 양식 습득*종교집단에서의 미술심리사로서 봉사역할</t>
  </si>
  <si>
    <t>한국아동청소년미술심리치료협회</t>
  </si>
  <si>
    <t>http://www.kcaat.or.kr</t>
  </si>
  <si>
    <t>02-2654-8855</t>
  </si>
  <si>
    <t>(00000) 서울 양천구 신정동 오목로200</t>
  </si>
  <si>
    <t>2014-3069</t>
  </si>
  <si>
    <t>21세기 급변하는 현대사회에서 구조적으로 복잡한 환경과 정서적으로 겪는 심리적갈등 및 정신적 스트레스를 상담을 통해 해결할 수 있도록 조언하는 일</t>
  </si>
  <si>
    <t>현대사회에서 많이 발생하는 아동, 청소년, 성인 문제 등 심리적 갈등 및 정신적 스트레스를 상담을 통해서 해결 할 수 있도록 조언하는 역할</t>
  </si>
  <si>
    <t>선린대학교</t>
  </si>
  <si>
    <t>054-260-5522</t>
  </si>
  <si>
    <t>(37560) 경상북도 포항시 북구 흥해읍 초곡길36번길 30 선린대학교</t>
  </si>
  <si>
    <t>2014-4281</t>
  </si>
  <si>
    <t>실제상담현장에서 도형상담지를 보고 내담자의 기질, 성격, 적성을 파악하고 도형심리분석과 심리안정 및 상담을 할 수 있다</t>
  </si>
  <si>
    <t>실제상담현장에서 도형상담지를 보고 내담자의 기질, 성격, 적성을 파악하고 도형심리분석과 심리안정 및 상담을 할 수 있고.개인 및 집단의 사회적응 강화에 대한 평가 및 지도를 할수있다.</t>
  </si>
  <si>
    <t>.일상생활, 상담, 교육, 목회, 직업활동영역 등에서 실제적으로도형상담을 할 수 있는 기술과 교육능력을 검정함</t>
  </si>
  <si>
    <t>2013-1682</t>
  </si>
  <si>
    <t>뇌파심리상담사</t>
  </si>
  <si>
    <t>&lt;목적&gt;뇌과학 이론을 습득하고 뇌파측정과 해석이 가능하며 결과에 따른  해석과 상담이 가능하고 강사 지도교육이 가능한 뉴로피드백지도사 배출을 목적으로 한다.  1. 뇌과학 두뇌 생리학 이론 2. 뇌파학 3. 뇌파측정 실무 4. 결과 해석 5. 상담6. 논문연구 기존 상담사나 교사 및 의료인을 위한 전문화된 뉴로피드백 지도교육을 목적으로 한다.</t>
  </si>
  <si>
    <t>강사 및 교사 활동 ,뉴로피드백 프로그램 개발,강사교육 프로그램개발,뉴로피드백 프로그램 홍보,뇌교육 강사 교육, 뇌파측정 강사 교육</t>
  </si>
  <si>
    <t>뉴로피드백 지도,측정 및 해석,상담,뇌교육 강사,뇌파측정 교육,강사 및 교사로서 활동</t>
  </si>
  <si>
    <t>2013-2358</t>
  </si>
  <si>
    <t>학습 부적응 문제를 가진 아동 및 청소년을 대상으로 상담과 진단을 통해 각자에게 맞는 학습능력 향상을 할 수 있도록 돕는다.</t>
  </si>
  <si>
    <t>학습장애별 진단과 평가를 통해 부적응 문제를 가진 아동 및 청소년을 대상으로 각자에게 맞는 학습능력 향상과 자존감회복을 돕는다.</t>
  </si>
  <si>
    <t>학습장애 이론과 인지발달이론의 습득으로 문제를 가진 아동 및 청소년을 이해하고 각자에게 맞는 학습능력 향상을 돕는다.</t>
  </si>
  <si>
    <t>특수아동지도사협회</t>
  </si>
  <si>
    <t>http://ocea.kr</t>
  </si>
  <si>
    <t>041-622-3345</t>
  </si>
  <si>
    <t>(31053) 충청남도 천안시 서북구 성거읍 석문길 80 특수아동지도사협회</t>
  </si>
  <si>
    <t>2013-2409</t>
  </si>
  <si>
    <t>성경적상담사</t>
  </si>
  <si>
    <t>성경적상담사란 기독교적 배경과 성경적 원리를 토대로 여러 가지 인생의 문제를 성경적으로 대면하고 성경적으로 관찰 분석하여 문제를 극복하고 해결할 삶의 지혜를 전문적 지식과 기술과 적용능력을 가진 자에게 성경적상담사 자격을 부여하고 상담실 운영업무를 담당하도록 하므로써 아동, 청소년, 성인들에게 전문적이고 체계적인 성경적 상담을 제공하기 위해 도입하였음</t>
  </si>
  <si>
    <t>성품변화에 관한 성경적대면 및 학습 제공,성경적상담교육지도 프로그램 운영보조성경적상담교육 대상자 면접 및 성향검사,성경적상담 상담실 운영관리 및 행정업무 수행</t>
  </si>
  <si>
    <t>성서적상담 교육지도 프로그램 운영 평가,문제·대상·주제별 교육 프로그램 운영  슈퍼비전,프로그램 기획 기법개발,교육지도 대상자 진단 분석평가,성경적상담 지도사 기초과정</t>
  </si>
  <si>
    <t>한국교회복지선교연합회</t>
  </si>
  <si>
    <t>http://www.kabc.co.kr</t>
  </si>
  <si>
    <t>02-326-3627</t>
  </si>
  <si>
    <t>(04098) 서울 마포구 신수동 101-25 한마음센터 4층</t>
  </si>
  <si>
    <t>2013-2401</t>
  </si>
  <si>
    <t>상담영역교류분석수련감독자</t>
  </si>
  <si>
    <t>상담 영역 교류분석수련감독자는 만 35세 이상으로 학회 정회원자격 취득 후 6개월 이상 경과된 자로서 다음 각 항에 해당하는 자를 한다.1. 본 학회의 상담 영역 교류분석상담 전문가 자격을 취득한 후 2년이 경과한 자로서, 본 학회가 인정하는 상담전문기관, 대학, 지부학회의 교류분석상담 수련감독자의 지도하에 본 학회가 요구하는 내용의 수련을 마치고, 소정의 자격시험에 합격한 후, 본 학회가 주관하는 교류분석상담 수련감독자 집단연수과정을 이수하고, 자격관리위원회의 자격심사를 거쳐, 본 학회가 발급하는 자격증을 부여받은 자 2. 다음 각 호에 해당하는 자로서 본 학회의 자격심사에 통과하고, 본 학회가 주관하는 상담 영역 교류분석전문가 과정을 이수한 후 본 학회가 요구하는 내용의 수련 자격(임상, 연구, 강의, 기타) 과정을 마치고, 자격관리위원회의 인준을 거쳐, 본 학회가 발급하는 자격증을 부여받은 자 가. 본 학회가 인정할 수 있는 외국의 교류분석 관련 상담전문기관에서 관련 분야의 동급 전문가 자격증을 취득한 자나. 상담 및 심리사회치료 전공 분야 박사 또는 박사학위를 소지하고 전임교수가 된 후 3년 이상 교류분석, 상담 및 심리사회치료 관련 과목을 강의한 자로서 관련 분야에서 업적(상담 및 교육 활동, 논문, 저술 등)이 현저한 자다. 상담 및 심리사회치료 전공 분야 박사과정 수료한 자로 교류분석 관련 상담 및 심리사회치료 기관에서 3년 이상 상담, 교육을 실천해온 자로서 교류분석 관련 분야에서 업적(상담 및 교육 활동, 논문, 저술 등)이 현저한 자  교류분석수련감독자는 전문적 능력과 상담자 교육 및 훈련 능력을 보유한 자로서 그 역할은 다음과 같다. (1) 전문영역에서 개인 및 집단의 자아실현, 적응강화에 대한 조력 및 지도(2) 전문영역에서 심리적 부적응 및 장애를 겪는 개인 혹은 집단에 대한 진단, 평가 및 상담(3) 해당 전문영역에서 교류분석상담사와 교류분석전문가의 교육 및 추천(4) 해당 전문영역에서 교류분석상담사와 교류분석전문가의 수련내용 평가, 인준 및 추천(5) 교류분석에 대한 연구(6) 상담기관 및 지부의 설립 및 운영</t>
  </si>
  <si>
    <t>1) 전문영역에서 개인 및 집단의 자아실현, 적응강화에 대한 조력 및 지도 (2) 전문영역에서 심리적 부적응 및 장애를 겪는 개인 혹은 집단에 대한 진단, 평가 및 상담 외</t>
  </si>
  <si>
    <t>2014-1148</t>
  </si>
  <si>
    <t>뇌에 대한 지식을 갖추고 행동성향과 학습에 미치는 영향을 분석 및 상담하며 뉴로피드백 훈련을 통해 교육 함</t>
  </si>
  <si>
    <t>아동, 성인을 대상으로 하여 의료장비가 아닌 일반 장비로 뇌파를 검사하고 이를 분석 및 상담할 수 있으며 뉴로피드백 훈련을 지도할 수 있는 수준</t>
  </si>
  <si>
    <t>2014-4278</t>
  </si>
  <si>
    <t>드라마심리상담수련감독전문가</t>
  </si>
  <si>
    <t>1. 심리평가,2. 심리상담 및 교육,3. 심리상담프로그램 개발 및 연구,4. 심리교육프로그램 개발 및 연구,5. 드라마 심리 상담사 및 드라마 심리상담전문가 수련 감독,6. 드라마 심리 상담사 및 드라마 심리상담전문가 자격관리,7. 드라마 심리 상담사 및 드라마 심리상담전문가 슈퍼비전</t>
  </si>
  <si>
    <t>2015-000476</t>
  </si>
  <si>
    <t>직업재활상담전문가</t>
  </si>
  <si>
    <t>직업재활상담전문가 분야에 대한 기본개념과 이론을 이해하고 직업재활상담전문가의 이론적 배경을 기반으로  본 지식을 활용할 수 있는  수준</t>
  </si>
  <si>
    <t>직업재활상담전문가 분야에 대한 기본개념과 이론을 이해하고 직업재활상담전문가의 이론적 배경을 기반으로  본 지식을 활용할 수 있는 초급 수준</t>
  </si>
  <si>
    <t>직업재활상담전문가 분야에 대한 기본개념과 이론을 이해하고 직업재활상담전문가의 이론적 배경을 기반으로  본 지식을 활용할 수 있는 고급 수준</t>
  </si>
  <si>
    <t>2013-1302</t>
  </si>
  <si>
    <t>직업지도상담사</t>
  </si>
  <si>
    <t>다양한 직업정보를 통한 상담지도</t>
  </si>
  <si>
    <t>취업 및 직업생활의 향상을 위하고 적성에 맞도록 직업의 지도상담</t>
  </si>
  <si>
    <t>2013-1309</t>
  </si>
  <si>
    <t>인성지도상담사</t>
  </si>
  <si>
    <t>인성지도를 위한 교육상담</t>
  </si>
  <si>
    <t>인간은 가정교육을 통해 작은 사회를 배우고 익히며 가정이 온정적이고 화목할 때 그 구성원은 인성이 바르게 되므로 바른사회를 구성하는 바른인성을 유지하도록 교육 및 상담지도</t>
  </si>
  <si>
    <t>2014-4259</t>
  </si>
  <si>
    <t>심리상담 및 예술심리 이론과 실제기법을 바탕으로 상담현장에서 개인, 가족, 집단의 심리진단과 상담을 수행</t>
  </si>
  <si>
    <t>심리상담 및 예술심리 이론과 실제기법을 바탕으로 상담현장에서 개인, 가족, 집단의 심리진단과 상담을 수행할 수 있는 책임자로써 갖추어야 할 능력을 갖춘 최고급 수준</t>
  </si>
  <si>
    <t>준전문가 수준의 심리상담 및 예술심리 이론과 실제기법을 바탕으로 상담현장에서 개인, 가족, 집단의 심리진단과 상담을 수행할 수 있는 책임자로써 갖추어야 할 능력을 갖춘 고급 수준</t>
  </si>
  <si>
    <t>일반인으로써 심리상담 및 예술심리 이론과 실제기법을 바탕으로 상담현장에서 개인, 가족, 집단의 심리진단과 상담을 수행할 수 있는 책임자로써 갖추어야 할 능력을 갖춘 상급 수준</t>
  </si>
  <si>
    <t>2013-2189</t>
  </si>
  <si>
    <t>미술임상심리상담사</t>
  </si>
  <si>
    <t>새날아동상담교육센터</t>
  </si>
  <si>
    <t>http://senal.kr</t>
  </si>
  <si>
    <t>031-758-9808</t>
  </si>
  <si>
    <t>(13426) 경기 성남시 중원구 도촌동 568번지 도촌프라자 301호</t>
  </si>
  <si>
    <t>2014-2850</t>
  </si>
  <si>
    <t>2014-4275</t>
  </si>
  <si>
    <t>사회복지현장에서 사회ㆍ정서적 적응문제로 성장과정에서 어려움을 겪는 아동을 대상으로 놀이를 매개로 사회ㆍ정서적 문제를 해결하고 정신건강을 증진시키는 상담업무</t>
  </si>
  <si>
    <t>사회복지현장에서 사회·정서적 적응문제로 성장발달과 학습에 어려움을 겪는 아동과 청소년들을 대상으로 놀이를 매체로 하는 심리상담을 적용하여 심리적 문제를 해결하고 정신건강을 증진 시키는 상담업무</t>
  </si>
  <si>
    <t>사회복지현장에서 사회·정서적 적응문제로 성장발달과 학습에 어려움을 겪는 아동과 청소년들을 대상으로 놀이를 매체로 하는 심리상담을 적용하여 심리적 문제를 해결하고 정신건강을 증진 시키는 준 상담업무</t>
  </si>
  <si>
    <t>2014-1321</t>
  </si>
  <si>
    <t>아동청소년의 진로상담사로서 전문적 자질을 함양하여 아동청소년의 진로상담 및 진로평가를 수행하는 전문적인 활동 수행</t>
  </si>
  <si>
    <t>아동청소년의 진로상담사로서 전문적 자질을 함양하여 아동청소년의 진로상담 및 진로평가를 수행하는 고급전문가</t>
  </si>
  <si>
    <t>아동청소년의 진로상담사로서 전문적 자질을 함양하여 아동청소년의 진로상담 및 진로평가를 수행하는 초급전문가</t>
  </si>
  <si>
    <t>2014-4271</t>
  </si>
  <si>
    <t>심리적 정서적 사회적 장애를 겪고 있는 내담자의상담을 통해 개인 갈등을 조절하고 자기 표현과 자아성장을 촉진시키며 자기상실, 왜곡, 억제 등의 상황에서 보다 명확한 자기개발과 자기실현으로 개인의 내면적 외적 조화를 이루고 현대사회 속에서 원만한 대인관계를 구성하여 심리적 정서적으로 안정을 찾아 건강한 사회구성원이 될 수 있도록 전문지식을 갖춰 도움을 준다.</t>
  </si>
  <si>
    <t>한국심신통합치유학회</t>
  </si>
  <si>
    <t>http://http://cafe.naver.com/happytherapy/957</t>
  </si>
  <si>
    <t>02-929-2128</t>
  </si>
  <si>
    <t>(04180) 서울특별시 마포구 새창로8길 72 ( 도화동, 현대홈타운 ) 202동 2004호</t>
  </si>
  <si>
    <t>2014-0938</t>
  </si>
  <si>
    <t>본 자격은 개인의 선택과 진로문제에 관한 검사, 진단, 분석, 문제 구체화, 문제해결 등의 진로계획, 진로선택 등의 내담자 적성과 성격을 분석하고 다양한 진로정보의 수집과 진로상담 이론과 기법을 활용 하여 진로상담 직무를 수행토록하는 자격임</t>
  </si>
  <si>
    <t>1.은퇴상담, 직업적응상담 등 심리검사 실시 및     분석 평가직무2.학교생활연구소나 사회복지관 청소년 생애상담 3.진로흥미검사, 적성, 탐색검사, 성격검사실시 및      평가분석4.방과후 진로프로그램 계획 및 상담5.진로의 교육, 사례 상담지도 및 추천</t>
  </si>
  <si>
    <t>1.청소년 학습, 심리검사 분석 수행 보조2.진로 학습정보 수집 직무3.생애진로 프로그램 계획에 따른 진행 보조수행4.생애진로상담실내의 행정, 정보관리 보조 직무5.진로집단상담 프로그램 진행보조6.사회복지관 및 복지시설에서 진로상담 업무보조</t>
  </si>
  <si>
    <t>2014-2845</t>
  </si>
  <si>
    <t>NLP이론과 기술을 습득하여 자신의 전문 분야에서 활용할 수 있는 자격을 갖추고 최적화된 상담 프로그램을 설계, 조직, 운영하고 각종 프로그램을 개발 적용하는 전문적 상담 활동을 수행한다.</t>
  </si>
  <si>
    <t>다양한 연령의 내담자를 대상으로 심리적 갈등과 문제행동에 대한 이론적 연구와 최적화된 NLP 프로그램을 설계, 조직, 운영하고 각종 프로그램을 개발 적용하는 전문적 상담 활동을 수행</t>
  </si>
  <si>
    <t>다양한 연령의 내담자를 대상으로심리적 갈등과 문제행동에 대하여 NLP 상담과 기법을 활용하여 관련 직무를 수행</t>
  </si>
  <si>
    <t>2013-2188</t>
  </si>
  <si>
    <t>2014-4276</t>
  </si>
  <si>
    <t>실버케어이야기상담사</t>
  </si>
  <si>
    <t>이야기책을 통해 노년기의 심리정서적, 사회적 문제들을 해결하는데 도움을 주고자 하는 상담의 한 분야로써 시, 그침책  등의 독서, 이야기, 글쓰기 등을 통해 자신의 문제를 인식하고 이해하며 수용할 수 있도록 도와주고 마음의 행복과 소통의 고리를 찾아줄 수 있도록 하는 업무</t>
  </si>
  <si>
    <t>이야기책을 통해 노년기의 심리정서적, 사회적 문제들을 해결하는데 도움을 주고자 하는 상담의 한 분야로써 시, 그림책 등의 독서, 이야기, 글쓰기 등을 통해 자신의 문제를 인식하고 이해하며 수용할 수 있도록 도와주고 마음의 행복과 소통의 고리를 찾아줄 수 있도록 하는 전문 상담사 수준의 업무</t>
  </si>
  <si>
    <t>이야기책을 통해 노년기의 심리정서적, 사회적 문제들을 해결하는데 도움을 주고자 하는 상담의 한 분야로써 시, 그림책 등의 독서, 이야기, 글쓰기 등을 통해 자신의 문제를 인식하고 이해하며 수용할 수 있도록 도와주고 마음의 행복과 소통의 고리를 찾아줄 수 있도록 하는 준 전문 상담사 수준의 업무</t>
  </si>
  <si>
    <t>이야기책을 통해 노년기의 심리정서적, 사회적 문제들을 해결하는데 도움을 주고자 하는 상담의 한 분야로써 시, 그림책 등의 독서, 이야기, 글쓰기 등을 통해 자신의 문제를 인식하고 이해하며 수용할 수 있도록 도와주고 마음의 행복과 소통의 고리를 찾아줄 수 있도록 하는 상담사 수준의 업무</t>
  </si>
  <si>
    <t>2014-3062</t>
  </si>
  <si>
    <t>인지행동상담지도사</t>
  </si>
  <si>
    <t>자신의 잘못된 사고와 인지를 행동적 절차에 의해 바꿀 수 있도록 지도 및 상담하는 자격사이다.</t>
  </si>
  <si>
    <t>사고와 신념 및 가치 등의 인지적 측면과 정신신체 행동의 측면에 관련된 개념과 원리 및 이론을 체계적으로 통합하여 부적응행동을 변화하도록 상담 지도한다.</t>
  </si>
  <si>
    <t>2014-3068</t>
  </si>
  <si>
    <t>역할극상담전문가</t>
  </si>
  <si>
    <t>역할극을 통하여 내담자가 스스로 자신의 문제를 해결할 수 있도록 돕는 프로그램을 진행하는 역량을 갖춘 전문가</t>
  </si>
  <si>
    <t>역할도식을 분석하여 현재 역할의 장단점을 이해할 수 있게 도와주고 성장발달에 도움이 될 바람직한 역할에 대해서 피드백하고 그 역할을 실행할 수 있도록 돕는 전문가의 역할을 수행한다.</t>
  </si>
  <si>
    <t>일반인들을 대상으로 성장 발달을 목적으로 역할극상담 프로그램을 진행하여 스스로 자신의 문제들을 해결하고 성장 발달할 수 있도록 돕는 역할을 수행한다.</t>
  </si>
  <si>
    <t>주식회사한국드라마치료연구소</t>
  </si>
  <si>
    <t>http://dramatherapy.or.kr/</t>
  </si>
  <si>
    <t>02-6257-6711</t>
  </si>
  <si>
    <t>(06137) 서울특별시 강남구 언주로97길 26 ( 역삼동 ) 유선빌딩 지하1층</t>
  </si>
  <si>
    <t>2014-0918</t>
  </si>
  <si>
    <t>학습에 있어 개인이 직면한 문제를 돕기 위해 다양한 학습심리검사를 통해 학생의 성격, 흥미, 적성 및 취약점에 대해 구체적으로 분석한 후, 학생의 고유한 특성에 따른 동기부여 전략을 세워 학습동기를 높여 자기주도적인 학습을 통해 지속적으로 성장하고 발달할수 있도록 도와주는 직무를 수행함.</t>
  </si>
  <si>
    <t>학습에 있어 개인이 직면한 문제를 돕기 위해 다양한 학습심리검사를 통해 학생의 성격, 흥미, 적성 및 취약점에 대해 구체적으로 분석한 후, 학생의 고유한 특성에 따른 동기부여 전략을 세워 학습동기를 높여 자기주도적인 학습을 통해 지속적으로 성장하고 발달할수 있도록 도와주는 직무를 수행한다.</t>
  </si>
  <si>
    <t>수원여자대학교</t>
  </si>
  <si>
    <t>http://swc.ac.kr/</t>
  </si>
  <si>
    <t>031-290-8062</t>
  </si>
  <si>
    <t>(16632) 경기 수원시 권선구 오목천동 수원여자대학 미림관1층 106-1호 성장상담교육센터</t>
  </si>
  <si>
    <t>2013-1715</t>
  </si>
  <si>
    <t>택일상담사(擇日相談師)</t>
  </si>
  <si>
    <t>인간의 4대 예법인 관혼상제부터 대소사까지 추구하는 목적을 그르치지 않고 보다 나은 결과를 얻기 위한 길일을 선정하는 등 일상적 주요행사에서 흉일을 피하고 길일을 선택하여 날짜를 고르는 전문가로서 전문적인 지식과 소양을 갖춰 택일 활용능력 및 상담을 통해 도움을 줄 수 있는 전문가수준의 최고급수준</t>
  </si>
  <si>
    <t>인간의 4대 예법인 관혼상제부터 대소사까지 추구하는 목적을 그르치지 않고 보다 나은 결과를 얻기 위한 흉일을 피하고 길일을 선택하여 날짜를 고르는 전문가</t>
  </si>
  <si>
    <t>2013-2216</t>
  </si>
  <si>
    <t>색채상담코디네이터</t>
  </si>
  <si>
    <t>디지털디자인학과와 상담심리학과의의 전공과정을 이수한 학생들이 산업, 예술 , 공업, 경영분야에서 중요한 역할을 담당할 수 있는 색채상담코디네이터로서의 전문성을 가지고 일할 수 있도록 한다.</t>
  </si>
  <si>
    <t>산업, 예술, 공업, 경영분야에서 중요한 역할을 담당할 수 있는 색채상담코디네이터로서의 전문성을 가지고 일할 수 있다.</t>
  </si>
  <si>
    <t>2014-4363</t>
  </si>
  <si>
    <t>미술심리상담사는 미술심리상담에 관한 이론적 연구와 교육 및 상담영역 각 부분에 최적화된 미술심리상담 프로그램을 설계, 조직, 운영하고, 미술심리상담 교육과 상담을 통한 올바른 미술심리상담사로써의 문화를 창달하는데 필요한 전문적 교육, 상담활동을 수행한다.</t>
  </si>
  <si>
    <t>미술심리상담사 교육프로그램을 기획 운영하며, 미술심리상담교육과 상담내용에 관한 것을 지도, 감독하고 각 문제영역에 대한 미술적 접근을 통해 상담을 진행함.</t>
  </si>
  <si>
    <t>미술심리상담사 교육프로그램을 운용하며, 사람들이 가지는 여러가지 미해결된 문제들에 대해 미술도구를 활용하여 대한 상담을 진행하는 일들을 함.</t>
  </si>
  <si>
    <t>2014-1357</t>
  </si>
  <si>
    <t>진로분석상담사</t>
  </si>
  <si>
    <t>1급-①진로상담②진로분석③진로와직업연계④초/중/고등학교강사직무교육 2급-① 진로상담② 진로와 직업연계</t>
  </si>
  <si>
    <t>① 진로상담② 진로분석③ 진로와 직업연계④ 초/중/고등학교 강사 직무교육</t>
  </si>
  <si>
    <t>① 진로상담② 진로와 직업연계</t>
  </si>
  <si>
    <t>한국상담교육협회</t>
  </si>
  <si>
    <t>http://kcea98.com</t>
  </si>
  <si>
    <t>032-501-5988</t>
  </si>
  <si>
    <t>(21120) 인천광역시 계양구 아나지로 299번길 22(작전동) 한국상담교육협회</t>
  </si>
  <si>
    <t>2013-2515</t>
  </si>
  <si>
    <t>현대인의 억압과 갈등의 심리적 어려움을 색채를 통해 심리를 상담하고 도와 건강한 자아성장을 촉진하도록 색채전문가로서의  자질을 말한다.</t>
  </si>
  <si>
    <t>색채 심리 상담을 수행할 수 있는 능력을 보유한 자로서,  색채상담, 색채프로그램계획, 컨설팅을 할 수 있는 능력과 색채 분석 및 상담가능.</t>
  </si>
  <si>
    <t>누리에의 적용 등을 통해 아동 및 성인, 부부 및 가족색채상담의 기초능력의 습득이 가능하고 적용할수 있다.</t>
  </si>
  <si>
    <t>색채학의기초입문을통한개인및가족의성격과 색채심리상담 을 할 수 있는 수준, 일반적인 초급지식을 갖춘 초급 관리자로 보조 상담사 직무를 수행한다</t>
  </si>
  <si>
    <t>2013-1799</t>
  </si>
  <si>
    <t>대상관계심리상담사</t>
  </si>
  <si>
    <t>대상관계심리상담과 정신분석을 통하여 내담자의 무의식의자아와 성격등을 분석해서 내담자의 마음을 평안하게 해주고 대상관계심리상담전문가를 양성 할 수 있는 자격임</t>
  </si>
  <si>
    <t>대상관계심리상담을 통하여 정신분석을 하고 내담자에 자아정체성을 발견할 수 있음</t>
  </si>
  <si>
    <t>대상관계심리상담을 통하여 정신분석을 할 수 있음</t>
  </si>
  <si>
    <t>글로벌비전심리연구소</t>
  </si>
  <si>
    <t>2013-2355</t>
  </si>
  <si>
    <t>기초부터 전문과정까지 미술심리상담교육을 통한 이해능력개발로 상담의 토대가 되는 미술심리상담의 이론적 지식과 상담의 원리, 기법 및 도구 활용방법을 익힘으로써 상담업무을 원활하게 수행할 수 있는 직무능력을 갖추고 있는지를 실기 과정을 통해 등급별 검정기준을 정해 자격검정을 실시한다.</t>
  </si>
  <si>
    <t>미술심리상담교육을 통한 상담의 토대가 되는 이론적 지식과 상담의 원리, 기법 및 도구 활용방법을 익혀 상담자로서의 기초적인 직무수행능력을 배양</t>
  </si>
  <si>
    <t>2014-0514</t>
  </si>
  <si>
    <t>학습에 관한 학생들의 성향 및 심리적인 상태에 따른 교수법, 생활지도, 부모-자녀간의 효율적인 관계형성, 학교 및 가정환경의 조성 등에 관한 전문상담기술을 활용한다.</t>
  </si>
  <si>
    <t>2013-2172</t>
  </si>
  <si>
    <t>미술심리상담사란 심리적, 정서적, 사회적 장애를 겪고 있는 사람에게 그림아니 조소, 디자인 등 미술활동의 시각적 이미지를 통해 개인 갈등을 조절하고 자기 표현과 자아성장을 촉진시키며 자기상실, 왜곡, 방어, 억제 등의 상황에서 명확한 자기개발과 자기실현을 표현하는 것을 돕는 자</t>
  </si>
  <si>
    <t>* 2, 3급 상담실습 지도* 미술로 개인상담과 집단상담* 상담학교 강의</t>
  </si>
  <si>
    <t>* 학교, 기관, 회사 상담사* 본 기관 상담사* 개인상담, 집단상담</t>
  </si>
  <si>
    <t>* 학교, 기관 미술 상담 자원봉사* 개인상담</t>
  </si>
  <si>
    <t>사단법인한국청소년행복나눔</t>
  </si>
  <si>
    <t>http://www.fmhappy.net</t>
  </si>
  <si>
    <t>02-1644-4967</t>
  </si>
  <si>
    <t>(00000) 경기 김포시 사우동 200∼260 235</t>
  </si>
  <si>
    <t>2013-2173</t>
  </si>
  <si>
    <t>심리상담사란 유아, 아동 및 청소년, 가정, 노인 등 사회에서 여러 가지 갈등과 문제로 인해 고통을 받고 있는 사람들을 대상으로 정신건강이나 정서장애와 관련된 문제를 과학적 측정도구 사용이나 상담(면접)을 통해 종합적으로 진단하고 심리학적 방법을 활용하여 치료해줌으로써 건강하고 바른 생활을 할 수 있도록 돕는자</t>
  </si>
  <si>
    <t>* 2급, 3급 상담실습 지도* 상담소 개설* 상담학교 강의 * 개인 및 집단 상담</t>
  </si>
  <si>
    <t>* 개인상담, 집단상담, 가족상담(과정이수자)* 학교, 기관, 회사 상담사</t>
  </si>
  <si>
    <t>* 학교 및 본 기관 상담 자원봉사* 개인상담</t>
  </si>
  <si>
    <t>2013-1709</t>
  </si>
  <si>
    <t>미술 매체를 통한 심리상담 방법으로 상담자의 그림을 통해 심리상태나 문제점을 파악하여 정서안정이나 심리불안 증상을 완화시켜 평화로운 삶을 살아갈 수 있게 도움을 주는 전문가를 양성하는 과정이다.</t>
  </si>
  <si>
    <t>상담자의 그림을 통해 심리상태나 문제점을 파악하여 정서안정이나 심리불안 증상을 완화시켜 평화로운 삶을 살아갈 수 있게 도움을 주는 업무</t>
  </si>
  <si>
    <t>2014-0931</t>
  </si>
  <si>
    <t>학교폭력상담전문강사</t>
  </si>
  <si>
    <t>학교폭력 상담사이자 전문강사로써 학부모 학생 교사 모든 사람들의 가장 기본은 소통이 잘 되어야 한다는걸 상담과 강의를 통해 알려주고 학생들이 밝고 건강한 학교생활을 함으로써 또래 친구를이해하며 즐겁게학교 생활을 할수 있도록 상담해주며 강의해 주는 전문 강사</t>
  </si>
  <si>
    <t>학생 학부모 교사 등등 대상으로 학교폭력과 관련해서 상담 및 강의를 실시학생들이 밝고 건강한 학교 생활이 될수 있도록 또래상담를 ？ 있게 해주며아이들이 행복하고 즐거운 학교 생활을 할수 있도록 강의를 실시함</t>
  </si>
  <si>
    <t>2013-2187</t>
  </si>
  <si>
    <t>다양한 심리상담 기법을 습득하고 그것을 통해 심리상태를 진단하고 내담자의 심리적 정서적 안정을 줄 수 있는 심리상담사의 자격과정</t>
  </si>
  <si>
    <t>내담자의 심리, 정서 진단, 상담을 통한 진단과 치유, 내담자의 심리적, 정서적 안정과 사회적 적응을 도움</t>
  </si>
  <si>
    <t>사회적협동조합경기창의영재교육원</t>
  </si>
  <si>
    <t>http://goti.co.kr</t>
  </si>
  <si>
    <t>031-294-0509</t>
  </si>
  <si>
    <t>(16409) 경기 수원시 권선구 구운동 496-3 204</t>
  </si>
  <si>
    <t>2013-1698</t>
  </si>
  <si>
    <t>학교폭력의 사례연구 통해 학교폭력 예방은 물론 피해 및 가해학생의 건전한 성장과 발달을 도움으로써, 궁극적으로 학교폭력 없는 건전한 사회구현에 기여함을 목적으로 한다.</t>
  </si>
  <si>
    <t>2013-1439</t>
  </si>
  <si>
    <t>미래상담지도사</t>
  </si>
  <si>
    <t>음양오행이론과 명국의 작성 및 용신판단과 운세의 운용에 대한 핵심이론 및 연관성을 심도있게 이해하여 현실적으로 적용 가능한 전문 지도사로서의 업무 능력을 검정.</t>
  </si>
  <si>
    <t>2014-4270</t>
  </si>
  <si>
    <t>심리상담센터를 개설하거나  각종 기관  및 단체에서 색채미술을 활용하여 전문적인 심리상담사로서 활동할 수 있다. 예) 청소년 상담, 아동 상담, 노인상담, 군경상담, 가족상담 등</t>
  </si>
  <si>
    <t>각종 기관  및 단체에서 색채미술을 활용하여 전문적인 심리상담사로서 활동할 수 있다. 예) 청소년 상담, 아동 상담, 노인상담, 군경상담, 가족상담 등</t>
  </si>
  <si>
    <t>2013-1298</t>
  </si>
  <si>
    <t>원예활동을 통한 심리분석 및 상담</t>
  </si>
  <si>
    <t>꽃과 나무를 통한 자연의 고마움과 자연의 원리에 대한 원예활동을 통한 심리의 이해와 상담</t>
  </si>
  <si>
    <t>2013-2519</t>
  </si>
  <si>
    <t>이 자격은 다음과 같은 상담이 가능한 인재에게 발급함1. 상담 과정을 통하여 내담자의 학습능력 향상을 목표로 자기주도성과 창의력을 향상 시킬수 있게 함2. 내담자와의 상담을 통해 다양한 학습전략을 적용하고 관리하여 전반적인 향상을 이루어냄</t>
  </si>
  <si>
    <t>상담센터 학습상담사/상담프로그램 진행</t>
  </si>
  <si>
    <t>상담센터 학습상담사/상담프로그램 진행상담센터 학습심리강사</t>
  </si>
  <si>
    <t>2014-0975</t>
  </si>
  <si>
    <t>1.은퇴상담, 직업적응상담 등 심리검사 실시 및 분석 평가직무2.학교생활연구소나 사회복지관 청소년 생애상담 3.진로흥미검사, 적성, 탐색검사, 성격검사실시 및 평가분석4.방과후 진로프로그램 계획 및 상담5.진로의 교육, 사례 상담지도 및 추천 6.진로상담 학습 분석과 평가 직무7.진로상담 기법 등 연구, 조사, 분석</t>
  </si>
  <si>
    <t>1.청소년 학습, 심리검사 분석 수행 보조2.진로 학습정보 수집 직무3.생애진로 프로그램 계획에 따른 진행 보조수행4.생애진로상담실내의 행정, 정보관리 보조 직무5.진로집단상담 프로그램 진행보조6.사회복지관 및 복지시설에서 진로상담 업무보조7.교육기관, 기업체 등에서 인사선발, 적성검사등    수행보조 본 자격은 개인의 선택과 진로문제에 관한 검</t>
  </si>
  <si>
    <t>2014-3063</t>
  </si>
  <si>
    <t>개인의 심리적, 정서적, 사회적, 문화적 등 다양한  문제를 해결하는데 도움을 주고, 문학 및 독서활동을 통해 사람들의 심리를 진단 분석, 해결한다.</t>
  </si>
  <si>
    <t>2014-2848</t>
  </si>
  <si>
    <t>아동상담가</t>
  </si>
  <si>
    <t>2013-1804</t>
  </si>
  <si>
    <t>내담자의 심리적 문제를 편안하게 상담하여 실질적인 도움을 주고 심리상담사가 상담업무를 함에 있어 갖추어야 할 업무수행능력 향상과 심리상담사를 양성 할 수 있음</t>
  </si>
  <si>
    <t>사회복지 시설이나 아동시설 기업이나 기관 병원 등에서 활동하고 개인상담소 운영 동사무소나 구청 청소년시설에서 자원봉사 활동을 할 수 있다</t>
  </si>
  <si>
    <t>개인상담소 운영 지역아동센터 유치원, 학교 등에서 활동하며 군인부대나 화사교정시설 등에서 일할 수 있으며 특수학교나 대안학교 종교 시설에서 일 할 수 있음</t>
  </si>
  <si>
    <t>2014-4282</t>
  </si>
  <si>
    <t>분노조절상담사에 관한 체계적 이론적 연구와 교육 및 상담영역의 다양한 부분에 최적의 통합적 분노조절 프로그램을 개발, 구성, 운영, 교육 등을 통한 올바를 분노조절상담사로서의 직무와 더불어 상담문화의 일반화 및 대중화를 창줄하고자 한다.</t>
  </si>
  <si>
    <t>분노조절상담사에 관한 체계적 이론적 연구와 교육 및 상담영역의 다양한 부분에 최적의 통합적 분노조절 프로그램을 개발, 구성, 운영, 교육 등을 통한 올바른 분노조절상담사로서의 직무와 더불어 상담문화의 일반화 및 대중화를 창출하고자 한다.</t>
  </si>
  <si>
    <t>2013-2516</t>
  </si>
  <si>
    <t>심리 상담에 관한 이론적 연구와 학교 및 사회의 각 분야에 정신적 병리현상을 과학적으로 분석하여 정서적, 사회적 지지에 필요한 기술을 수행하고  개인 또는 집단의 심리적 성숙과 사회적 적응능력 향상을 위한 조력자로서 상담 업무를 원활하게 수행할 수 있는 직무 능력을 가진 자격증.</t>
  </si>
  <si>
    <t>개인 또는 집단의 심리적 성숙과 사회적 적응능력 향상을 위한 조력자로서 상담 업무를 원활하게 수행할 수 있는 직무 능력과 심리상담등 고급전문가로서 직무수행.</t>
  </si>
  <si>
    <t>심리 상담에 대한 슈퍼비전을 해줄 수 있으며, 상담사에 대한  임상 상담, 심리 상담 등 초급전문가로서 보조 상담사의 역할을 수행.</t>
  </si>
  <si>
    <t>2013-2377</t>
  </si>
  <si>
    <t>대상관계부모교육상담사</t>
  </si>
  <si>
    <t>부모는 누구나 자녀를 잘 기르고 싶어하지만, 자녀 교육이 힘들어 마음 아파하는 많은 부모들을 주위에서 봅니다. 현대 사회의 변화가 너무도 빨라 과거의 부모 역할이 더 이상 바람직한 역할이 될 수 없습니다.  사단법인 한국가족복지연구소는 부모의 언어나 행동을 가르치거나 훈련시키는 기존의 부모 교육과는 달리, 대상관계이론을 적용하여 부모 자신의 마음을 보고, 그 마음이 어떻게 만들어지는지를 알고, 부모 자신의 마음을 바꾸는 일련의 작업을 수행할 수 있도록 부모를 교육할 수 있는 대상관계부모교육상담가를 양성하고자 합니다. 대상관계 이론과 대상관계부모교육과정을 이수하여 자격시험에 합격하고 일련의 수련과정과 면접을 거쳐 본 기관의 대상관계부모교육상담가 자격증을 취득한 대상관계부모교육상담가는 사회복지현장, 상담현장, 학교, 복지관 및 기업 등의 기관에서 개인상담, 집단상담과 가족상담뿐 아니라 부모의 마음을 바꾸어 부모의 언행과 생각과 가치관을 바꾸고, 이것을 통해 자녀와 배우자 서로가 행복한 관계를 형성하여 행복한 가족을 만들고 더 나아가 건강한 사회를 만들 수 있는 역량을 갖추게 됩니다.</t>
  </si>
  <si>
    <t>부모교육ㆍ상담에 대한 연구, 지역사회 부모교육ㆍ상담, 가족의 사회병리적 문제에 대한 예방활동 교육지원, 상담실 운영을 위한 행정 보조</t>
  </si>
  <si>
    <t>부모교육ㆍ상담에 대한 연구, 지역사회 부모교육ㆍ상담, 가족의 사회병리적 문제에 대한 예방활동 교육지원, 개인 또는 집단에 대한 진단, 평가 및 상담</t>
  </si>
  <si>
    <t>2014-0410</t>
  </si>
  <si>
    <t>전문상담 활용 능력을 갖추고 복음주의적 기독교상담을 진행할 수 있으며 상담실무 능력과 임상실습 경험을 갖추고 있는 최고급 수준의 기독교상담가로서 교회와 각 기관을 통해 복음주의적 기독교상담가로서 지역사회를 섬기며 기독교상담의 발전을 도모한다.</t>
  </si>
  <si>
    <t>본 협회 소속대학 교수(조교수 이상) 또는  박사학위 소지자로서 본 협회 소속 기관장인자로 상담사례지도 실무 능력을 갖추고 있는 최고급 수준의 전문가</t>
  </si>
  <si>
    <t>박사학위 소지자로서 전문가 수준의 뛰어난 기독교상담 활용능력을 가지고 있거나 석사학위 소지자로 기독교상담 실무능력을 일정기간 갖춘 전문가 수준</t>
  </si>
  <si>
    <t>석사학위 소지자로서 준전문가 수준의 기독교상담 활용능력을 가지고 있거나 학사학위 소지자로 기독교상담 실무 능력을 일정기간 갖춘 고급 수준</t>
  </si>
  <si>
    <t>한국복음주의상담협회</t>
  </si>
  <si>
    <t>http://www.evangelcounseling.com, https://kecs.jams.or.kr</t>
  </si>
  <si>
    <t>070-8888-2362</t>
  </si>
  <si>
    <t>(05613) 서울특별시 송파구 삼학사로 78 ( 석촌동 ) 에코빌딩 4층</t>
  </si>
  <si>
    <t>2014-1030</t>
  </si>
  <si>
    <t>직업의 이해, 진로에 관한 이론적 연구, 진로지도프로그램 설계, 진로지도프로그램 운영을 할 수 있다학교 및 직업관련기관에서 직업상담을 할 수 있다.진로프로그램을 개발, 운영 할 수 있다.직업 세계의 동향을 분석하여 활용할 수 있다.직업관련 기관에서 직업상담 및 업무를 할 수 있다.</t>
  </si>
  <si>
    <t>2013-2517</t>
  </si>
  <si>
    <t>음악의 매체를 통하여 내담자의 성격, 심리 분석, 갈등이나 문제점 등을 상담하여 정서적 안정과 건강한 자아로서의 삶을  살아가도록 상담을 통해 도와주는 조력자와 음악상담사로서의 자질을 갖추는 자격증.</t>
  </si>
  <si>
    <t>방과 후 음악상담 교실, 학교, 가정, 복지시설, 지역아동발달센터, 음악놀이 지도 사, 노인요양원등 등에서 음악활동을 통하여 상담활동을 직접 계획하고 진행 할 수 있다.</t>
  </si>
  <si>
    <t>방과 후 음악 상담 교실, 학교, 가정, 복지시설, 지역아동발달센터, 음악놀이 지도 사,  음악활동을 통하여 상담하는데 있어 보조자로서의 활동을 진행 할 수 있다.</t>
  </si>
  <si>
    <t>2014-1324</t>
  </si>
  <si>
    <t>청소년목회상담사</t>
  </si>
  <si>
    <t>기독교정신을 바탕으로 청소년을 이해하고, 심리정서적으로 상처 받은 청소년들을 상담을 통하여 위로, 지지, 격려하며 건강한 사회인으로 육성하는 전문가 활동</t>
  </si>
  <si>
    <t>기독교정신을 바탕으로 청소년을 이해하고, 심리정서적으로 상처 받은 청소년들을 상담을 통하여 위로, 지지, 격려하며 건강한 사회인으로 육성하는 고급 전문가 활동</t>
  </si>
  <si>
    <t>기독교정신을 바탕으로 청소년을 이해하고, 심리정서적으로 상처 받은 청소년들을 상담을 통하여 위로, 지지, 격려하며 건강한 사회인으로 육성하는 초급 전문가 활동</t>
  </si>
  <si>
    <t>2015-000216</t>
  </si>
  <si>
    <t>힐링푸드아트상담사</t>
  </si>
  <si>
    <t>심리·정서적 활동으로 자신의 내면세계를 음식이나 자연물을 매개로 표현하여 긍정적인 사고를 가지도록 하는 자연, 심리요법이다.</t>
  </si>
  <si>
    <t>전문가 수준의 힐링푸드아트상담 활용능력을 가지고 힐링푸드아트교육자, 힐링푸드아트상담 사무 책임자로써 갖추어야 최고급 수준</t>
  </si>
  <si>
    <t>2급에 기초하여 심화된 교육과정을 활용한 상담 실시</t>
  </si>
  <si>
    <t>정신분석과 관련된 음악, 미술, 동작, 푸드아트테라피에 관한 기초 지식 습득</t>
  </si>
  <si>
    <t>2013-1889</t>
  </si>
  <si>
    <t>뷰티상담CS지도사</t>
  </si>
  <si>
    <t>뷰티산업분야에서 전문적인 고객상담능력과 CS능력을 가진 전문가로서 미용관련 기술직, 판매직, 영업직 등의 근무자에게 올바른 상담법과 CS를 교육하는 지도사</t>
  </si>
  <si>
    <t>뷰티산업인재개발원</t>
  </si>
  <si>
    <t>http://www.hrdibi.com</t>
  </si>
  <si>
    <t>02-565-2021</t>
  </si>
  <si>
    <t>(06249) 서울 강남구 역삼동 789-19 대창빌딩 B01</t>
  </si>
  <si>
    <t>2014-0296</t>
  </si>
  <si>
    <t>금융재무상담사</t>
  </si>
  <si>
    <t>금융재무상담사는 21세기 다양화된 금융정보홍수속에서 개인 및 기업 가정내 금융상황을 파악하여 재무목적에 맞게 진단후 대안솔루션을 제시해 줌으로써 누수자금방지 및 재무목표달성을 위해 자문 및 모니터링을 해 주어야 합니다.</t>
  </si>
  <si>
    <t>전문가 수준의 뛰어난 금융재무상담능력을 가지고 있으며 경제교육, 재무설계 능력을 갖춘 최고급 수준</t>
  </si>
  <si>
    <t>준전문가 수준의 금융재무상담능력을 가지고 있으며 경제교육, 재무설계 능력을 갖춘 고급 수준을 가지고 있어야 합니다.</t>
  </si>
  <si>
    <t>사단법인한국재무상담협회</t>
  </si>
  <si>
    <t>http://www.k-well.org</t>
  </si>
  <si>
    <t>070-526-7750</t>
  </si>
  <si>
    <t>(61106) 광주 북구 용봉동 1355-7번지 402호</t>
  </si>
  <si>
    <t>2014-2873</t>
  </si>
  <si>
    <t>인간에 대한 이해를 바탕으로 놀이를 통하여 아동과 청소년들의 자아성장을 돕고 성장발달과 학습에 어려움을 겪는 아동과 청소년들을 대상으로 상담을 통하여 극복할 수 있도록 도움을 줄 수 있는 전문가 수준의 상담사</t>
  </si>
  <si>
    <t>2013-1762</t>
  </si>
  <si>
    <t>음식을 매개체로 정서적 갈등과 심리적인 증상을 완화시키고 원만하고 창조적으로 살아 갈수 있도록 도와주는 역활</t>
  </si>
  <si>
    <t>음식을 매개로 정서적 갈등과 심리적인 증상을 완화시키고 원만하고 창조적으로 살아 갈수 있도록 도와주는 역활</t>
  </si>
  <si>
    <t>고운마음그림연구소</t>
  </si>
  <si>
    <t>http://www.foodtherapy.kr</t>
  </si>
  <si>
    <t>054-843-2345</t>
  </si>
  <si>
    <t>(00000) 경북 안동시 광석동 광석1길 8</t>
  </si>
  <si>
    <t>2014-0354</t>
  </si>
  <si>
    <t>개인의 가치관의 변화와 급변하는 사회속에서 가족해체가 가속화되고 가족구성원의 심리적 갈등이 증폭되고 있는 사회병리현상을 줄이기 위한 가족상담전문자격증으로 각종 심리상담센터에서 전문가로 활동할 수 있으며 다양한 분야에 컨설턴트로서 진출할 수 있는 자격증입니다.</t>
  </si>
  <si>
    <t>가족 모두에게 일어나는 서로에 대한 갈등과 자녀들의 성장에 수반되는 문제점들을 각종 계량적 기법을 활용한 상담을 통해서 그 해법을 제공하는 직무임</t>
  </si>
  <si>
    <t>주식회사디보싱</t>
  </si>
  <si>
    <t>http://www.divorcing.co.kr</t>
  </si>
  <si>
    <t>02-517-2939</t>
  </si>
  <si>
    <t>(06227) 서울특별시 강남구 논현로72길 16 ( 역삼동, 초원빌딩 2층 )</t>
  </si>
  <si>
    <t>2013-2196</t>
  </si>
  <si>
    <t>SDU심리상담사</t>
  </si>
  <si>
    <t>급증하는 사회적 상담서비스의 요구를 충족하면서 보다 전문적이고 체계적인 상담 고급 전문 인력양성의 토대를 마련하기 위하여 자격과정을 운영한다. 상담심리의 기본 개념, 이론 및 응용능력을 바탕으로 준전문가로서 전문가의 진단 및 평가를 조력하고, 전문가의 기준에 도달하기 위한 보다 실제적인 실습수련을 수행하기 위해 필요한 상담심리 이론 전반의 학습활동 및 활용 능력을 평가하고 검정하여 자격을 부여한다.</t>
  </si>
  <si>
    <t>SDU상담사란 보다 전문적이고 체계적인 상담전문 인력양성의 토대를 마련하기 위하여 차후 상담사로서 활동할 수 있는 상담심리전반에 대한 기초지식과 학습 능력을 검정</t>
  </si>
  <si>
    <t>서울디지털대학교</t>
  </si>
  <si>
    <t>http://www.sdu.ac.kr</t>
  </si>
  <si>
    <t>02-2128-3164</t>
  </si>
  <si>
    <t>(04157) 서울 마포구 도화동 560번지 마포태영데시앙 4층, 6층, 7층</t>
  </si>
  <si>
    <t>2014-2853</t>
  </si>
  <si>
    <t>색채상담지도사</t>
  </si>
  <si>
    <t>미술학적 접근과 색채 활용을 통하여 아동의 심리발달과 신체적 안정감에 전문적인 지식을 갖추고 정신과 신체의 융합을 이루는 접근능력을 배양한다. 색채의 미학과 인간행동의 이해를 통하여 색채상담자로써의 능력을 가춘다.</t>
  </si>
  <si>
    <t>한국문화교육개발원 주식회사</t>
  </si>
  <si>
    <t>http://kcedi.kr</t>
  </si>
  <si>
    <t>063-255-6464</t>
  </si>
  <si>
    <t>(00000) 전북 전주시 덕진구 덕진동2가 211∼650 전주시 덕진구 추탄로 70 2층 (덕진동2가)</t>
  </si>
  <si>
    <t>2013-1754</t>
  </si>
  <si>
    <t>· 인간행동과 심리의 기본원리 이해를 통한 심리검사 및 미술치료 교육· 의사소통기법을 통한 상담자와 내담자의 의사소통 통한 심리상담의 이해· 미술치료, 시네마치료 등의 심리상담 치료법 및 집단상담실습을 통한 능력검정</t>
  </si>
  <si>
    <t>대인관계 및 사회생활에서 심리적 장애 경험자에 대한 심리검사. 개인 내적 성장을 원하는 사람들에게 상담기법 교육. 학교 상담실, 공공기관의 상담실, 시립 공립 청소년 상담실 및 사설 상담소의 창업 및 취업.</t>
  </si>
  <si>
    <t>2013-1805</t>
  </si>
  <si>
    <t>심리역학상담사</t>
  </si>
  <si>
    <t>개인의 심리, 인생상담등을 할 수 있는 자격능력과 역학상담사에게 필요한 사무업무 수행능력 향상과 심리역학상담사를 양성 할 수 있는 자격임</t>
  </si>
  <si>
    <t>역학을 이용하여 인간 개개인의 심리상담 및 진로상담, 그리고 인생 전반에 걸친 길.흉사를 파악하여 나아갈 방향과 방책을 제시할 수 있음</t>
  </si>
  <si>
    <t>일반인으로써 역학을 공부하고 인간 개개인의 심리 분석 및 진로. 인생 전반에 걸친 길.흉사를 파악하여 나아갈 방향과 방책을 찾을 수 있음</t>
  </si>
  <si>
    <t>2014-2923</t>
  </si>
  <si>
    <t>1.미술상담 프로그램 계획 및 평가2.미술심리교육과정 교육지도업무3.내담자의 문제해결을 촉진하기 위한 통합적 예술매체기법 활용직무4.인간의 발달적 심리적 미술심리상담 프로그램 연구 개발</t>
  </si>
  <si>
    <t>1.발달적 미술심리상담 프로그램 기획  및 연구 보조2.비언어적 의사소통 교류 분석의 직무3.심리적 부적응 및 장애를 겪는  개인 혹은 집단에 대한 진단, 평가 및 상담4.교육 프로그램 개발 보조업무</t>
  </si>
  <si>
    <t>2014-1111</t>
  </si>
  <si>
    <t>학교에서 발생하는 학교폭력을 예방하고 피해자 및 가해자에 대한 심도 깊은 상담을 통하여 재발을 방지함.</t>
  </si>
  <si>
    <t>학교폭력의 전반적인 예방활동과 피해자 및 가해학생에 대한 상담을 통한 외상후 스트레스를 치료하고 폭력의 재발을 방지함</t>
  </si>
  <si>
    <t>학교폭력의 예방을 위한 강의와 학부모들을 대상으로 하는 예방교육을 주 업무로 한다.</t>
  </si>
  <si>
    <t>2014-2869</t>
  </si>
  <si>
    <t>분노의 발생원인을 이해하고 분노조절장애의 원인을 파악하여 분노조절상담지도사로서의 직무를 수행하며 분노로 발생될 수 있는 문제의 해결과 갈등을 조절하고 완화 할 수 있도록 도와주는 전문가 수준의 상담사</t>
  </si>
  <si>
    <t>2014-3059</t>
  </si>
  <si>
    <t>다양한 도형을 활용하여 심리를 분석하고 상담하는 자격사이다.</t>
  </si>
  <si>
    <t>동그라미, 네모, 세모, S등의 도구를 이용하여 심리테스트를 하여 나타나는 문제점들에 대하여 토론과 상담을 통해 내담자의 심리적인 변화를 유도한다.</t>
  </si>
  <si>
    <t>2014-3082</t>
  </si>
  <si>
    <t>음악적 지식과 기술을 통해 대상자들의 심리분석 및 심리상태를 점검하고 이에 음악지원 활동을 구성하여 실행하고 평가 할 수 있는 자격</t>
  </si>
  <si>
    <t>내담자의 정신과 신체건강을 향상시키기 위한 목적으로 음악적인 지식과 음악활동을 통해 대상자의 심리상태를 긍정적인 방향으로 변화시키는 최상급의 수준</t>
  </si>
  <si>
    <t>2013-1768</t>
  </si>
  <si>
    <t>독서를 통해 사람의 정서적, 사회적, 정신적 기능을 도움으로써 부적응 문제 및 심리적으로 어려움을 갖고 있는 대상을 독서를 통한 상담으로 심리적 안정과 성장 발달 및 학습을 돕는 직무.</t>
  </si>
  <si>
    <t>부적응 문제 및 심리적으로 어려움을 갖고 있는 대상을 독서를 통한 상담으로 심리적 안정과 성장 발달 및 학습을 돕는 직무.</t>
  </si>
  <si>
    <t>국제교육치료연구소</t>
  </si>
  <si>
    <t>062-251-9119</t>
  </si>
  <si>
    <t>(61124) 광주 북구 문흥동 949-11</t>
  </si>
  <si>
    <t>2014-5474</t>
  </si>
  <si>
    <t>시나 그림책, 자기 계발서, 동영상등 문학작품을 이용해서 심신의 어려움을 겪고 있는 사람들에게 성장과 적응 뿐 만 아니라 문제해결을 할 수 있도록 도와준다.</t>
  </si>
  <si>
    <t>2014-0306</t>
  </si>
  <si>
    <t>가족상담사-심리적으로 어려움을 갖고 있는 가족을 대상으로 가족상담을 통해 심리적 안정과 순기능의 가족관계 및 가족의사소통을 돕는다.</t>
  </si>
  <si>
    <t>심리적으로 어려움을 갖고 있는 가족을 대상으로 가족상담을 통해 심리적 안정과 순기능으 가족관계 및 가족의사소통 돕는다.</t>
  </si>
  <si>
    <t>2013-1580</t>
  </si>
  <si>
    <t>본 자격은 스포츠 및 종목별운동과 관련된 현장에서 심리？정서？행동의 부적응 문제를 가지고 있는 스포츠 관련 내담자에게 심리검사 및 전문적 상담기법을 활용하여 긍정적 사고와 신념체계를 형성하도록 도움을 제공하고, 심리상담 및 심리기법을 활용 심리기술 트레이닝 등의 직무를 수행하는 민간자격으로 종목별 스포츠심리상담 전문가로서의 능력을 검정하는 자격임.</t>
  </si>
  <si>
    <t>1.학교스포츠연구소, 심리상담실 전문상담사 2.스포츠상담지원센터 전문상담사 근무 3.스포츠 맨탈 이해와 상담 및 예방프로그램 개발 전문가 4.스포츠 심리 상담 검사</t>
  </si>
  <si>
    <t>1.스포츠심리상담 보조강사 2.스포츠연구소나 상담실 보조상담사 3.스포츠심리상담, 심리검사요원 4.심리상담 검사 및 예방교육 보조업무수행</t>
  </si>
  <si>
    <t>(사)한국체력향상협회</t>
  </si>
  <si>
    <t>http://www.ksta.or.kr</t>
  </si>
  <si>
    <t>02-886-4931~2</t>
  </si>
  <si>
    <t>(08768) 서울특별시 관악구 남부순환로 1369 (신림동) 4층</t>
  </si>
  <si>
    <t>2013-1730</t>
  </si>
  <si>
    <t>개인과 집단의 심리적인 갈등과 문제해결에 필요한 상담이론과 임상훈련을 익혀 개인과 집단의 변화와 회복을 돕는다.</t>
  </si>
  <si>
    <t>개인, 집단 및 조직의 갈등과 문제해결을 위한 다양한 상담기법을 활용하여 전문상담가로서 상담을 수행하고 수퍼바이저로서 사례를 지도감독한다.</t>
  </si>
  <si>
    <t>(학)연세대학교</t>
  </si>
  <si>
    <t>http://ysugst.yonsei.ac.kr</t>
  </si>
  <si>
    <t>02-2123-3245</t>
  </si>
  <si>
    <t>(03722) 서울 서대문구 신촌동 연세대학교 연세로 50</t>
  </si>
  <si>
    <t>2014-1341</t>
  </si>
  <si>
    <t>생태심리상담사</t>
  </si>
  <si>
    <t>적응력에 어려움이 있는 사람들에게 자연에서 자연물을 소재로 하여 개인이 지닌 심리적인 상처와 울화를 풀어내어 건강한 시민으로 살아갈 수 있도록 하기 위해 기본적인 상담기술과 생태적인 지식을 구비하도록 함</t>
  </si>
  <si>
    <t>학교, 가정 또는 또래관계에서 어려움이 있는 아동을 대상으로 자연에서 자연물을 소재로 하여 아동이 지닌 심리적인 상처 및 울화감을 해소할 수 있도록 심리치유의 능력을 구비</t>
  </si>
  <si>
    <t>학교, 가정 또는 또래관계에서 적응력에 문제가 있는 아동이나 직장, 결혼생활에 어려움이 있는 성인을 대상으로 자연에서 자연물을 소재로 하여 대상자가 지니고 있는 심리적인 상처 및 울화감을 해소할 수 있도록 심리치유의 능력을 구비</t>
  </si>
  <si>
    <t>현당평생교육원</t>
  </si>
  <si>
    <t>http://cafe.daum.net/jaramter-edu</t>
  </si>
  <si>
    <t>055-243-0579</t>
  </si>
  <si>
    <t>(51330) 경남 창원시 마산합포구 산호동 용마아파트 (가∼다동) 2-7</t>
  </si>
  <si>
    <t>2013-2181</t>
  </si>
  <si>
    <t>전화상담전문</t>
  </si>
  <si>
    <t>전화상담의 전문적인 지식과 기술을 습득하여 지역사회 내 다양한 문제를 가지고 있는 내담자에게 효과적인 전화상담을 제공함으로 인해 생산적인 삶을 살아갈 수 있도록 조력자의 역할을 수행하며, 나아가 만성적이고 복학적인 문제를 가지고 있는 내담자에게는 전문기관으로 연계를 하고자 함.</t>
  </si>
  <si>
    <t>전화상담의 전문적인 지식과 기술을 습득하여 지역사회 내 다양한 문제를 가지고 있는 내담자에게 효과적인 전화상담을 제공</t>
  </si>
  <si>
    <t>사회복지법인대구생명의전화</t>
  </si>
  <si>
    <t>http://www.dglifeline.or.kr</t>
  </si>
  <si>
    <t>053-566-5593</t>
  </si>
  <si>
    <t>(42410) 대구 남구 대명동 1803-8번지 대구생명의전화</t>
  </si>
  <si>
    <t>2014-4268</t>
  </si>
  <si>
    <t>기질상담사과정</t>
  </si>
  <si>
    <t>인간 고유의 기질에 대한 특성을 파악하고 이해함으로서 기질상담사로서의 역량을 강화한다.</t>
  </si>
  <si>
    <t>동서대학교</t>
  </si>
  <si>
    <t>http://uni.dongseo.ac.kr/continuing/</t>
  </si>
  <si>
    <t>051-949-8891</t>
  </si>
  <si>
    <t>(47011) 부산광역시 사상구 주례로 47 ( 주례동 ) 주례동 산 69-1 동서대학교</t>
  </si>
  <si>
    <t>2014-0984</t>
  </si>
  <si>
    <t>본 자격은 건강하고 건전한 사회로 가는 원천이 되는 집단상담 프로그램, 심리상담기법을 통해서 학생간 폭력의 문제점을 돕고, 학교폭력이 발생하기 이전에 상담과 예방, 대처방안 등을 마련하고 즐거운 학교생활을 유도하여 폭력없는 학교를 만들며 두려움으로부터 피해학생을 보호하고 가해학생의 선도교육으로 학생들이 맑고 건강한 학교생활을 할 수 있도록 돕는 상담사 자격</t>
  </si>
  <si>
    <t>1.폭력예방교육 및 집단상담프로그램 운영2.학교폭력 관련 조정, 사례지도 3.언어순화 관리지도4.학교생활 부적응 심리검사 분석과 평가5.심리적 부적응 및 장애를 겪는 개인 혹은 집단    에 대한 진단 및 상담직무6.학교폭력상담 영역의 과학적인 연구, 조사업무7.청소년폭력의 이해와 상담 및 예방프로그램      연구</t>
  </si>
  <si>
    <t>2014-2882</t>
  </si>
  <si>
    <t>심리적, 정신적 문제를 진단하고 문제를 해결하여 건강한 가정생활과 사회생활 및 행복한 생활에 도움을 주는 업무</t>
  </si>
  <si>
    <t>상담기법을 활용하여  심리적, 정신적 문제를 진단하고 문제를 해결하여 건강한 가정생활과 사회생활 및 행복한 생활에 도움을 주는 업무를 담당</t>
  </si>
  <si>
    <t>2013-1734</t>
  </si>
  <si>
    <t>사회복지기관 및 시설, 학교, 병원 등 사회복지 실무현장에서 사회 정서적 적응문제로 어려움을 겪고 있는 클라이언트를 대상으로 미술을 매개로 상담</t>
  </si>
  <si>
    <t>사회복지 실무현장에서 사회·정서적 적응문제로 어려움을 겪고 있는 클라이언트를 대상으로 미술을 매체로 하여 심리적 문제를 전문적으로 해결하고 정신건강을 증진 시키는 상담업무</t>
  </si>
  <si>
    <t>사회복지 실무현장에서 사회·정서적 적응문제로 어려움을 겪고 있는 클라이언트를 대상으로 미술을 매체로 하여 심리적 문제를 해결하고 정신건강을 증진 시키는 상담업무</t>
  </si>
  <si>
    <t>2014-3092</t>
  </si>
  <si>
    <t>정보시스템(ERP)의 이해를 통한 고객관리와 모발의 기초이론을 통하여 두피 고객 상담의 전문가적인 능력을 함양하는 정도의 수준</t>
  </si>
  <si>
    <t>정보시스템(ERP)의 이해를 통한 고객관리와 모발의 기초이론을 통하여 두피 고객 상담의 기본적인 능력을 함양하여 고객 관리와 상담의 기본적인 역할을 수행</t>
  </si>
  <si>
    <t>정보시스템의 이해를 통한 고객관리와 모발의 기초이론을 통하여 두피 고객 상담의 전문가적인 능력을 함양하여 고객 관리와 상담의 전문적 업무를 수행 경쟁력을 높이는 역할을 수행</t>
  </si>
  <si>
    <t>2014-3067</t>
  </si>
  <si>
    <t>1. 불교 교리와 명상을 기반으로 하여 개인 또는 집단을 심리 상담한다.-상담사를 배출하여 내담자들이 명상상담을 통해 스스로 자신의 문제를 알고 해결되도록 돕는 일을 한다. 2. 진아찾기(참나를 알아가는것)프로그램을 기초로 하여,내담자가 자신과 타인을 진실되게 이해하고 공감함으로써 그들의 성장과 웰빙을 돕는다. 3. 연민심과 지혜 훈련(상담프로그램)을 통해서 내담자의 연민심과 지혜를 배양하고 촉진시킨다. 상담을 통해 내담자의 자각을 돕는일을 한다.4. 교육청, 학교, 복지센터, 문화센터, 종교단체, 여성 쉼터 등 각종 단체에서 개인및 집단상담을 실시하여 내담자의 문제를 알고 정신적 성장을 돕는다.</t>
  </si>
  <si>
    <t>명상과 유식심리학을 기반으로 하여 내담자를 상담, 3급 심리상담사 지도.개인 또는 단체의 명상을 리드, 3급 상담사 명상을 지도 수정.</t>
  </si>
  <si>
    <t>각종 단체에서 개인 또는 집단 상담, 심리검사지를 통한 상담, 개인 또는 단체의 명상을 리드한다.</t>
  </si>
  <si>
    <t>1급 또는 2급의 심리상담사가 집단상담시 보조 교사, 그룹 활동 시에 소그룹의 리더가 되거나 짝 활동 시에 짝의 역할 등을 수행 초보명상그룹에서 명상 리드.</t>
  </si>
  <si>
    <t>사단법인한국명상심리상담연구원</t>
  </si>
  <si>
    <t>02-6407-6087</t>
  </si>
  <si>
    <t>(12157) 경기 남양주시 화도읍 묵현리 511-1</t>
  </si>
  <si>
    <t>2014-4258</t>
  </si>
  <si>
    <t>호크마태교의 중요성, 호크마스킨십의 중요성, 두뇌교육상담, 영,유아시기의 뇌구조와 기능, MBTI 검사방법과 실제, 에니어그램의 검사방법과 실제, 영·유아 우뇌, 좌뇌 간뇌교육의 중요성, 정신세계를 분석하여 아동심리상담 전문가로 상담 및 관련 직무 처리</t>
  </si>
  <si>
    <t>사단법인 한국정보관리협회</t>
  </si>
  <si>
    <t>http://www.kaim.co.kr</t>
  </si>
  <si>
    <t>02-454-9154</t>
  </si>
  <si>
    <t>(17548) 경기도 안성시 공도읍 산책길 28 .</t>
  </si>
  <si>
    <t>2013-1301</t>
  </si>
  <si>
    <t>최면기법을 통한 심리의 이해 및 상담</t>
  </si>
  <si>
    <t>최면기법을 통해 문제를 인식하고 이해하여 문제의 본질에 대한 심리의 분석 및 상담</t>
  </si>
  <si>
    <t>2014-0398</t>
  </si>
  <si>
    <t>① 자녀문제로 어려움을 겪는 부모들에게 자녀코칭상담을 통한 가족의 삶의 질을 향상시키도록 노력 및 지도 ② 부모자녀갈등으로 심리적 어려움을 겪는 부모들에 대한 심리상담을 통한 심리적 안정 추구 ③ 부모교육코칭에 대한 기술 및 효과에 관한 연구④ 상담실 책임운영 ⑤ 부모교육코칭상담사 2급의 수련중인자의 교육지도와 자문</t>
  </si>
  <si>
    <t>① 자녀문제로 어려움을 겪는 부모들에게 자녀코칭상담을 통한 가족의 삶의 질을 향상시키도록 노력 및 지도 ② 부모자녀갈등으로 심리적 어려움을 겪는 부모들에 대한 심리상담을 통한 심리적 안정 추구 ③ 부모교육코칭에 대한 기술 및 효과에 관한 연구④ 부모교육코칭상담사 1급 이하 수련중인자의 교육지도와 자문</t>
  </si>
  <si>
    <t>① 자녀문제로 어려움을 겪는 부모들에게 자녀코칭상담을 통한 가족의 삶의 질을 향상시키도록 노력 및 지도 ② 부모자녀갈등으로 심리적 어려움을 겪는 부모들에 대한 심리상담을 통한 심리적 안정 추구 ③ 부모교육코칭에 대한 기술 및 효과에 관한 연구④ 상담 행정 업무</t>
  </si>
  <si>
    <t>2014-1472</t>
  </si>
  <si>
    <t>□ 청소년의 진로선택 관련 목표, 동기부여 등에 관한 상담 및 코칭□ 청소년이 소질와 특성에 맞는 진로를 선택할 수 있도록 지도.지원 및 방향 제시, 올바른 진로결정과 진로목표를 수립할 수 있도록 코칭□ 성격.흥미.적성검사 등 심리검사를 통한 과학적.체계적 상담지도□ 학교.청소년기관.단체 등의 진로지도 자문 및 상담지도</t>
  </si>
  <si>
    <t>2013-1913</t>
  </si>
  <si>
    <t>내담자가 가지고 있는 타고난 자아(본성), 상황적 자아(성격), 극복할 자아(인격) 등을 파악하여, 내담자로 하여금 자신의 강점을 발견하고 단점을 상담기법으로 극복하게 한다. 그리고 한 개인으로서의 내담자가 가족과 집단 내에서 상대방의 마음을 알고 적절한 인간관계를 형성할 수 있도록 코칭할 수 있도록 한다.</t>
  </si>
  <si>
    <t>도형상담의 준전문가로서 기질을 이해하고 대인관계 및 기초지식을 필요로 하는 부분에서 심리상담 이론을 활용</t>
  </si>
  <si>
    <t>도형상담의 전문적 지식을 이해하고 상담이론을 상담 실무에 활용하여 내담자를 상담 및 교육</t>
  </si>
  <si>
    <t>2013-1886</t>
  </si>
  <si>
    <t>현대 사회의 문제중 하나인 성폭력, 가정폭력이 발생하는 원인을 탐색하고 폭력의 피해자와 가해자의 심리적 어려움을 치유하는 상담원의 역량을 개발하고 확대</t>
  </si>
  <si>
    <t>성폭력, 가정폭력에 대한 이해를 바탕으로 내담자의 심리적 문제를 파악하고 상담을 위한 프로그램을 결정한다</t>
  </si>
  <si>
    <t>2013-1800</t>
  </si>
  <si>
    <t>내담자에게 도형을 상담의 매개체로 활용하여 긍정적 사고를 형성하도록 도움을 제공하고 보다 나은 정신적,신체적 변화 및 삶의 질을 향상 시킬 수 있도록 심리상담을 수행할 수 있고 도형심리상담사를 양성 할 수 있는 자격임</t>
  </si>
  <si>
    <t>도형검사를 통해 개인의 잠재적 기질,성격,적성,심리를 파악하고 도형분석을 통해 내담자의 심리상태를 심층적으로 파악하고 분석하여 제시 할 수 있는 최고급 수준</t>
  </si>
  <si>
    <t>도형검사를 통해 개인의 잠재적 기질,성격,적성,심리를 파악하고 도형분석을 통해 내담자의 심리상태를 심층적으로 파악하고 분석할 수 있는 고급수준</t>
  </si>
  <si>
    <t>2014-1632</t>
  </si>
  <si>
    <t>다문화사회로 전환되는 우리나라의 국제결혼증가로 빈번해지는 가족문제들을 상담하고 코칭할 수 있는 심리상담전문가</t>
  </si>
  <si>
    <t>가족의 행복을 위한 행복컨설턴트의 역활로 가족의 대소사문제에 대한 상담을 통한 가족행복 설계사의 역할을 담당한다</t>
  </si>
  <si>
    <t>가족상담사교육과 가족상담실무 담당한다</t>
  </si>
  <si>
    <t>사단법인 미래다문화발전협회부설 국제다문화상담연구소</t>
  </si>
  <si>
    <t>(61265) 광주광역시 북구 북문대로 249번길 25-8 (동림동, 삼호가든아파트) 유일가든아파트상가 201호</t>
  </si>
  <si>
    <t>2014-3061</t>
  </si>
  <si>
    <t>MBTI심리상담분석사</t>
  </si>
  <si>
    <t>MBTI심리검사를 통하여 개인의 심리를 분석하고 상담하여 심리적 어려움을 해결할 수 있도록 지원하는 자격사이다.</t>
  </si>
  <si>
    <t>융의 심리유형이론을 바탕으로 연구 개발된 성격유형 검사는 중요한 의사결정 기준으로 사용되므로 MBTI검사를 통해 16가지의 인간의 심리를 분석하고 상담한다.</t>
  </si>
  <si>
    <t>2013-1735</t>
  </si>
  <si>
    <t>사회복지기관 및 시설, 학교, 병원 등 사회복지 실무현장에서 사회 정서적 적응문제로 어려움을 겪고 있는 클라이언트를 대상으로 음식 및 음식재료를 매개로 상담</t>
  </si>
  <si>
    <t>사회복지 실무현장에서 사회·정서적 적응문제로 어려움을 겪고 있는 클라이언트를 대상으로 음식 및 음식재료를 매체로 하여 상담</t>
  </si>
  <si>
    <t>2014-4587</t>
  </si>
  <si>
    <t>학교폭력에 대한 예방 및 후속조치 등을 전문적으로 시행하고 피해자 및 가해자와 그 부모나 가족, 교사 등을 전문적으로 상담하는 업무를 주업무로 함.</t>
  </si>
  <si>
    <t>학사학위 또는 이와 동등한 수준의 학력을 갖추고, 학교폭력에 관련된 체계적인 지식과 전문적인 상담능력을 보유하고 있으며, 이를 활용하여 학교폭력과 관련된 상담인력 교육 및 훈련능력을 보유한 전문가.</t>
  </si>
  <si>
    <t>전문학사학위 또는 이와 동등한 수준의 학력을 갖추고 학교폭력과 관련된 체계적인 지식과 상담능력을 보유한 자로 학교폭력 예방이나 사후문제에 대한 교육업무, 가해자와 가족 및 주변 인물들을 상담하고 지원하는 업무를 수행한다.</t>
  </si>
  <si>
    <t>로하스교육연구소 학교폭력예방종합지원센터</t>
  </si>
  <si>
    <t>http://www.jikimdg.net</t>
  </si>
  <si>
    <t>053-755-2235</t>
  </si>
  <si>
    <t>(42180) 대구광역시 수성구 청호로 229(황금동, 신천지하이츠) 신천지하이츠아파트 상가 2층</t>
  </si>
  <si>
    <t>2013-1416</t>
  </si>
  <si>
    <t>학생심리상담사</t>
  </si>
  <si>
    <t>아동, 청소년을 대상으로 심리적 어려움이나 적응상의 문제에 대하여 상담이론 및 기법을 적용하여 일상생활에 잘 적응할 수 있도록 전문 및 보조능력을 수행</t>
  </si>
  <si>
    <t>2014-4264</t>
  </si>
  <si>
    <t>산업심리상담사</t>
  </si>
  <si>
    <t>관공서·기업·학교 등 다양한 업체에서 근무중인 모든 사람들에게 자기이해나 자기개발을 촉진하기 위하여 체험적인 심리트레이닝, 카운셀링, 스트레스관리법 등에 관한 서비스를 공급하여 스트레스과잉 사회속에서 현대인들이 겪는 불안, 대인관계의 곤란함 등의 문제를 깨닫고 스스로의 가능성을 개척하여 가도록 하는 중간 역할을 한다.</t>
  </si>
  <si>
    <t>2014-2083</t>
  </si>
  <si>
    <t>인간발달에 대한 기본적인 이해가 토대가 되어, 개인 혹은 집단으로 하여금 자연스러운 환경에서 자연스러운 놀이환경을 통해 익숙한 놀이 매체를 선택하고, 현대심층심리학을 통합하여, 내담자(들)로 하여금 내재된 자기감정을 표현하고, 자기내면의 힘을 길러 불안, 위축, 과다행동 등의 심리적 문제를 해결하며, 자기성장을 촉진하도록 돕고, 관련학문의 발전에 기여한다.</t>
  </si>
  <si>
    <t>전문적인 놀이상담을 실시하며, 놀이심리상담의 활용을 위한 연구를 시행하고, 관련학문의 발전에 기여하며, 놀이심리상담사 양성을 위한 교육과정을 개발하고, 후진에게 임상감독을 실시하며, 이를 총괄한다.</t>
  </si>
  <si>
    <t>전문적인 놀이상담을 실시하며, 놀이심리상담의 활용을 위한 연구를 시행하고, 관련학문의 발전에 기여하며, 놀이심리상담사 양성을 위한 교육과정을 개발하고, 후진에게 임상감독을 실시한다.</t>
  </si>
  <si>
    <t>전문적인 놀이상담을 실시하여, 사회기술능력을 향상시키며, 자신의 내재된 잠재력을 확장할 기회를 제공하여, 놀이심리상담의 활용을 위한 연구를 시행하고, 관련학문의 발전에 기여함.</t>
  </si>
  <si>
    <t>2013-1733</t>
  </si>
  <si>
    <t>사회복지 실무현장에서 여러가지 심리적 갈등과 문제로 고통을 받고 있는 내담자들의 정신적 문제를 해결하고 정신건강을 촉진하기 위한 상담업무</t>
  </si>
  <si>
    <t>사회복지 실무현장에서 여러가지 심리적 갈등과 문제로 인해 고통을 받고 있는 내담자들의 정신적 문제를 해결하고 정신건강을 촉진하기 위한 상담업무</t>
  </si>
  <si>
    <t>2014-3076</t>
  </si>
  <si>
    <t>무용심리상담이론, 분야에 대한 기본개념과 이론을 이해하고 이와 같은 무용심리상담의 이론적 배경을 기반으로  본 지식을 활용할 수 있는 초급 수준</t>
  </si>
  <si>
    <t>무용심리상담이론, 무용심리상담 적용 기술 분야에 대한 기본개념과 이론을 이해하고 이와 같은 무용심리상담의 이론적 배경을 기반으로  본 지식을 활용할 수 있는 중급 수준</t>
  </si>
  <si>
    <t>2014-0295</t>
  </si>
  <si>
    <t>가족 간에 발생할 수 있는 여러 문제를 상담을 통해 예방하거나 최소화하여 가족의 위기를 사전에 방지하는 역할을 함</t>
  </si>
  <si>
    <t>가족문제를 예방하거나 상담을 통해 가족문제를 개선하고, 건강한 가족생활을 유지할 수 있는 프로그램의 개발하는 등 가족사업과 관련된 업무 담당</t>
  </si>
  <si>
    <t>2014-4298</t>
  </si>
  <si>
    <t>1. 미술심리상담사는 심리적으로나 정신적으로 문제를 겪고 있는 사람들 뿐만 아니라 일반인에 이르기까지 미술활동을 통하여 문제나 갈등을 조절 능력 배양 업무2. 미술활동의 시작적 이미지를 통해서 개인의 갈등을 조절하고 자기표현과 자아성장을 촉진시키며 현대사회속에서 심리적, 정서적 안정을 찾아서  개인의 내면적, 외면적 생활의 조화를 이루도록 돕는 업무</t>
  </si>
  <si>
    <t>2013-1311</t>
  </si>
  <si>
    <t>자녀교육상담사</t>
  </si>
  <si>
    <t>자녀교육을 위한 상담지도</t>
  </si>
  <si>
    <t>자녀교육 향상을 위한 지도학습 및 상담</t>
  </si>
  <si>
    <t>2013-2019</t>
  </si>
  <si>
    <t>재난심리상담사</t>
  </si>
  <si>
    <t>클라이언트의 재난사고 후 겪는 심리적 불안  및 사회로의 빠른 복귀를 위한 상담 및 관리.</t>
  </si>
  <si>
    <t>클라이언트의 재난사고 후 겪는 심리적 불안  및 사회로의 빠른 복귀를 위한 상담 및 관리의 최상급 수준.</t>
  </si>
  <si>
    <t>클라이언트의 재난사고 후 겪는 심리적 불안  및 사회로의 빠른 복귀를 위한 상담 및 관리의 상급 수준</t>
  </si>
  <si>
    <t>2014-0409</t>
  </si>
  <si>
    <t>가족간의 기능과 역할에 대한 이해와 관계 회복을 통해 가족간에 발생하는 문제를 원만하고 평온하게 하여 건강한 가족관계를 형성할 수 있도록, 상담하고 조력한다.</t>
  </si>
  <si>
    <t>가족상담이론 및 가족관계를 이론을 통해 부모의 역할과 의무 그리고, 가족간의 대화 법에 대한 이해와 건강한 가족관계를 회복할 수 있도록 상담하고 조력한다.</t>
  </si>
  <si>
    <t>가족간에 발생할 수 있는 사례를 중심으로 학습하고, 가족관계 법령을 통하여 가족간에 발생하는 문제를 원만하고 평온하게 해결 할 수 있도록 상담하고 조력한다.</t>
  </si>
  <si>
    <t>한국법무평생교육원</t>
  </si>
  <si>
    <t>http://ckjce.org</t>
  </si>
  <si>
    <t>041-556-3345</t>
  </si>
  <si>
    <t>(31138) 충남 천안시 서북구 성정2동 682-4 2층</t>
  </si>
  <si>
    <t>2013-2404</t>
  </si>
  <si>
    <t>교류분석상담사는 본 학회 정회원인 자로서 아래에 해당하는 자를 말한다.전문학사 이상 소지자(당해학기 졸업예정자 포함)로서 본 학회가 인정하는 상담전문기관, 대학, 지부학회의 상담？교육？조직 영역 교류분석전문가와 교류분석수련감독자의 지도하에 본 학회가 요구하는 내용의 수련을 마치고, 자격관리위원회의 자격심사를 거쳐 소정의 자격시험에 합격하여 본 학회가 발급하는 자격증을 부여받은 자 교류분석상담사는 상담 영역 교류분석전문가와 교류분석수련감독자의 지도하에 상담활동에 참여할 수 있는 능력을 보유한 자로서 그 역할은 다음과 같다.(1) 개인 및 집단의 자아실현, 적응강화에 대한 진단, 평가, 조력 및 지도에 대한 기초적 역량 발휘(2) 심리적 부적응 및 장애를 겪는 개인 혹은 집단에 대한 진단, 평가, 지도 및 상담에 대한 기초적 역량 발휘(3) 상담기관 및 지부학회의 행정업무(4) 수련감독자의 지도하에 상담 보조 업무 (5) 교류분석에 대한 연구 보조 및 상담 행정 업무</t>
  </si>
  <si>
    <t>개인 및 집단의 자아실현, 적응강화에 대한 진단, 평가, 조력 및 지도에 대한 기초적 역량 발휘 외</t>
  </si>
  <si>
    <t>2013-1942</t>
  </si>
  <si>
    <t>인간을 살아가면서 가족, 학교, 직장 등에서 다양한 갈등을 겪는다. 이러한 갈등을 효과적으로 해결하고, 갈등의 원인을 찾아 갈등을 완전해소하여 건강한 사회생활을 살아갈 수 있도록 한다.</t>
  </si>
  <si>
    <t>갈등조정상담사 최고수준으로, 갈등조정 상담사들에게 보수교육을 진행하며, 갈등조정상담사 양성을 위한 교육진행</t>
  </si>
  <si>
    <t>갈등조정 상담사 전문가 수준으로, 다양한 갈등 및 스트레스를 해소할 수 있는 기법을 개발하여, 내담자의 갈등 및 스트레스를 해소할 수 있는 프로그램 개발 및 진행</t>
  </si>
  <si>
    <t>갈등조정의 다양한 기법을 습득하고 있으며, 다양한 연령대의 내담자에게 맞는 스트레스 해소 및 갈등조정 방법에 대해 알고 있다.</t>
  </si>
  <si>
    <t>2014-1332</t>
  </si>
  <si>
    <t>본 자격은 다양한 상담기법을 통해서 학생간 분쟁조정을 돕고, 협박, 따돌림, 사이버폭력 등 학교폭력이 발생하기 이전에 상시적인 상담과 예방, 대처방안 등을 마련하고 즐겁고 자신감 넘치는 학교생활을 유도하여 폭력없는 학교를 만들며 두려움으로부터 피해학생을 보호하고 가해학생의 선도, 교육으로 학생들이 맑고 건강한 학교생활을 할 수 있도록 돕는 상담사 자격임</t>
  </si>
  <si>
    <t>1.청소년폭력의 이해와 예방프로그램연구 직무 2.피해자 청소년 치료 및 예방업무 수행 3.폭력예방교육 및 집단상담프로그램 운영4.학교폭력 관련 조정, 사례지도5.학교생활연구소, 청소년상담실 전문상담 직무6.학생상담지원대학 전문상담 직무</t>
  </si>
  <si>
    <t>1.학교폭력 예방지도 보조강사2.사이버학교폭력 감시원3.학교폭력관련 정보 수집 활용 직무4.학교폭력예방, 심리검사 5.폭력예방 피해자 청소년 치료 및 예방 보조업 무수행  6.감정검사 분석 수행직무</t>
  </si>
  <si>
    <t>2014-3116</t>
  </si>
  <si>
    <t>주식회사위런</t>
  </si>
  <si>
    <t>http://www.welearn.or.kr</t>
  </si>
  <si>
    <t>070-4486-9037</t>
  </si>
  <si>
    <t>(08381) 서울특별시 구로구 디지털로31길 19 203호.708호</t>
  </si>
  <si>
    <t>2013-1806</t>
  </si>
  <si>
    <t>내담자에게 음악을 상담의 매개체로 활용하여 내담자의 심리상태를 분석하고 정신적.신체적 건강을 형성하도록 도움을 제공할 수 있도록 심리상담을 수행할 수 있는 자격임</t>
  </si>
  <si>
    <t>전문적인 음악적 기술과 다양한 임상경험을 토대로 내담자의 심리상태를 분석하고 긍정적인 삶의 질을 향상 시킬 수 있는 최고급 수준</t>
  </si>
  <si>
    <t>전문적인 음악적 기술과 다양한 임상경험을 토대로 내담자의 심리상태를 분석하고 긍정적인 삶의 질을 향상 시킬 수 있는 고급 수준</t>
  </si>
  <si>
    <t>2014-2854</t>
  </si>
  <si>
    <t>미술기법을 통한 심리분석 및 원인을 분석한다.</t>
  </si>
  <si>
    <t>미술기법을 통한 심리분석 및 그 원인 분석</t>
  </si>
  <si>
    <t>2014-2871</t>
  </si>
  <si>
    <t>음악적 기술과 다양한 상담 경험을 토대로 내담자의 심리 상태를 분석하고 음악을 통하여 문제 해결을 도와 내담자의 삶에 질을 향상 시키는데 도움을 줄수 있는 전문가 수준의 상담사</t>
  </si>
  <si>
    <t>2014-1160</t>
  </si>
  <si>
    <t>인간존중상담사</t>
  </si>
  <si>
    <t>인간의 가치와 소중함 상담, 발달단계별 위험문제와 해결을 위한 인간존중상담사 자격증 전문가, 1, 2급 자격검정과정</t>
  </si>
  <si>
    <t>인간존중 관련 전문지식에 대한 깊은 이해를 바탕으로 능숙하게 상담할 수 있는 수준</t>
  </si>
  <si>
    <t>인간존중 관련 전문지식에 대한 중급 정도의 이해수준을 가지고 무리 없이 상담할 수 있는 수준</t>
  </si>
  <si>
    <t>인간존중 관련 지식을 어느 정도 이해하고 상담할 수 있는 수준</t>
  </si>
  <si>
    <t>한국상담교육원</t>
  </si>
  <si>
    <t>http://cafe.daum.net/sangdamsel</t>
  </si>
  <si>
    <t>032-216-3288</t>
  </si>
  <si>
    <t>(21538) 인천 남동구 만수1동 927∼939 934-10</t>
  </si>
  <si>
    <t>2013-1802</t>
  </si>
  <si>
    <t>미술작품을 통하여 나타나는 심리적인 현상과 내제되어있는 무의식 상채를 색채를 통하여 나타내어 안정과 행복을 찾도록 도와주고 색채심리상담사를 양성 할 수 있는 자격임</t>
  </si>
  <si>
    <t>전문가로써의 미술작품을 통하여 나타나는 심리적인 현상과 내제되어있는 무의식 상태를 색채를 통하여 내담자의 심리상태를 분석하고 설명해 줄 수 있음</t>
  </si>
  <si>
    <t>일반인으로써 미술작품을 통하여 나타나는 심리적인 현상과 내제되어있는 무의식 상태를 색채를 통하여 내담자의 심리상태를 분석 할 수 있음</t>
  </si>
  <si>
    <t>2014-2062</t>
  </si>
  <si>
    <t>2014-4260</t>
  </si>
  <si>
    <t>도형을 활용하여 대상자의 성격이해, 심리분석, 문제행동을 진단하고 상담 및 상담 프로그램을 통하여 대상자의 문제들을 개선시킬 수 있도록 교육, 지도, 조언할 수 있는 능력을 검정한다</t>
  </si>
  <si>
    <t>도형을 활용하여 대상자의 성격이해, 심리분석, 문제행동을 진단하고 상담 및 상담 프로그램을 통하여 대상자의 문제들을 개선시킬 수 있는 최고급단계.</t>
  </si>
  <si>
    <t>도형을 활용하여 대상자의 성격이해, 심리분석, 문제행동을 진단하고 상담 및 상담 프로그램을 통하여 대상자의 문제들을 개선시킬 수 있는 상급단계</t>
  </si>
  <si>
    <t>2014-1118</t>
  </si>
  <si>
    <t>학교부적응상담사</t>
  </si>
  <si>
    <t>사회발달로 인한 가정환경의 변화에서 문제가 되고 있는 아동의 학교부적응을 전문지식을 갖추어 학교부적응학생을 지도한다. 학생의 정서와 성격유형을 고려하여 상담의 실제에 대처하는 능력을 갖춘다. 아동의 발달과 성격에 맞는 사회적 기여와 역할을 모색할 줄 안다.</t>
  </si>
  <si>
    <t>2013-1313</t>
  </si>
  <si>
    <t>진로지도를 위한 상담</t>
  </si>
  <si>
    <t>적성에 맞는 진로를 선택해야만 직업에 대한 스트레스를 줄일 수 있으므로 상담을 통한 전문적인 진로지도와 안내</t>
  </si>
  <si>
    <t>2014-1473</t>
  </si>
  <si>
    <t>인성창의상담사</t>
  </si>
  <si>
    <t>초·중·고생과 학교를 근간으로 만들어지며 그들이 속하고 있는 학교를 중심으로 학생과 교사 간의 소통을 통한 교육의 질적 향상과 더불어 학생들 간의 소통으로 더불어 살아가는 인격의 도야와 이웃을 배려하고, 나눔은 물론 상호협력과, 교육훈련 등을 유도하는 계도적 기능을 수행하게 될 것이다.당사는 좋은 인성 만들기와 더불어 창의력 개발로 자신의 제 발견과 그들이 속하고 있는 지역 사회에서 공공질서 확립에 적극적으로 행동하 는 인격의 소유자가 될 수 있도록 교육 내용을 제작, 행복한 삶을 살아 갈수 있도록 할 것이다.</t>
  </si>
  <si>
    <t>좋은 인성 만들기와 더불어 창의력 개발 교육, 자아발견을 위한 개인검사 상담교육, 개인검사판독</t>
  </si>
  <si>
    <t>(주)그린월드피스</t>
  </si>
  <si>
    <t>http://www.wrsn.co.kr</t>
  </si>
  <si>
    <t>02-723-1278</t>
  </si>
  <si>
    <t>(00000) 서울 동작구 대방동 392∼506 대방동길 4 3층 302호</t>
  </si>
  <si>
    <t>2014-3110</t>
  </si>
  <si>
    <t>노화로 인하여 신체적, 정서적으로 심리적 불안장애 등을 겪으며 정신건강이나 정서장애와 관련된 문제로 일상생활에 적응하지 못하고 행동상의 장애를 일으켜 도움을 필요로 하는 노인(가족 포함)들에게 전문적 대면관계를 통하여 문제를 해결하며 정신적, 심리적 원조 과정인 상담을 하는 업무를 담당하는 전문가 수준의 상담사</t>
  </si>
  <si>
    <t>2015-000526</t>
  </si>
  <si>
    <t>사진심리상담사</t>
  </si>
  <si>
    <t>사진심리상담사는 사진이라는 매체를 활용하여 교육 및 상담, 심리치유의 역할을 할 수 있으며 인간의 존엄성과 가치를 존중하고 다양한 조력활동을 통해, 인간 개개인의 잠재력과 독창성을 신장하여 저마다 자기를 실현하는 건전한 삶을 살도록 돕는다.</t>
  </si>
  <si>
    <t>사진심리상담사의 역할은 모든 인간의 존엄성과 가치를 존중하고 다양한 조력활동을 통해, 인간 개개인의 잠재력과 독창성을 신장하여 저마다 자기를 실현하는 건전한 삶을 살도록 돕는 것이다.</t>
  </si>
  <si>
    <t>대학원에서 심리(임상 및 상담 기타분야), 교육, 정신의학, 정신보건, 사회복지, 예술치료, 영상 및 사진관련 분야의 학문을 전공하여 석사 이상의 학위를 취득한 자로서 학회운영위원회의 인준을 받은 자</t>
  </si>
  <si>
    <t>한국사진치료학회</t>
  </si>
  <si>
    <t>http://www.kopta.org</t>
  </si>
  <si>
    <t>02-441-4275</t>
  </si>
  <si>
    <t>(05264) 서울특별시 강동구 상암로 47 ( 암사동 ) 2층 203호</t>
  </si>
  <si>
    <t>2014-4261</t>
  </si>
  <si>
    <t>2013-1837</t>
  </si>
  <si>
    <t>학교폭력예방에 관한 이론적 연구와 최적화된 학교폭력예방프로그램을 설계, 조직, 운영하고 각종 프로그램을 개발 적용하는 전문적인 상담활동을 수행할 수 있는 자격증 갖춘 전문가를 선발할 수 있도록한다.</t>
  </si>
  <si>
    <t>학교폭력예방에 관한 이론적 연구와 최적화된 학교폭력예방프로그램을 설계, 조직, 운영하고 각종 프로그램을 개발 적용하는 전문적인 상담활동을 수행한다.</t>
  </si>
  <si>
    <t>대한평생교육개발원</t>
  </si>
  <si>
    <t>053-794-1456</t>
  </si>
  <si>
    <t>(42658) 대구 달서구 감삼동 337-3번지</t>
  </si>
  <si>
    <t>2014-4429</t>
  </si>
  <si>
    <t>미술, 독서, 음악, 무용, 놀이, 드라마, 등 두가지 이상의 통합예술이라는 매체를 통하여 정서, 인지, 심리적 안정을 돕는 상담전문가</t>
  </si>
  <si>
    <t>의료기관이나 사회복지센터에서 내담자를 만나 예술심리상담 및 관리를 한다</t>
  </si>
  <si>
    <t>통합예술이라는 매체를 통하여 의료기관이나 사회복지센터등의 현장에서 정서, 인지, 심리적 안정을 돕는 상담을 하는자</t>
  </si>
  <si>
    <t>2013-1447</t>
  </si>
  <si>
    <t>조형 및 미술활동을 통해 상실, 왜곡, 억제도니 개인의 갈등을 이해 조절하고 자기표현과 승화작용을 통해 자아성장을 촉진할 수 있는 상담 업무</t>
  </si>
  <si>
    <t>2014-5544</t>
  </si>
  <si>
    <t>노화로 인하여 신체적, 정서적으로 심리적 불안장애를 겪으며 일상생활에 적응하지 못하고 행동상의 장애를 일으켜 도움이 필요한 노인(가족 포함)들에게 전문적 대면관계를 통하여 과학적 측정도구 사용이나 상담(면접)을 통해 종합적으로 진단하고 심리학적 방법을 활용하여 일상생활 부적응 문제를 해결하고, 마음의 안정을 찾아 일상생활로 복귀할 수 있도록 돕는다.</t>
  </si>
  <si>
    <t>2014-3113</t>
  </si>
  <si>
    <t>미술심리상담의이론과실습지도심리이론과미술심리상담의적용미술심리진단검사학습,실습,임상감독미술매체활용기법지도이상심리,미술심리상담의적용대상별미술심리상담방법및적용,실습현장실습및지도감독</t>
  </si>
  <si>
    <t>미술심리상담의이론,실습지도심리이론,미술심리상담적용미술심리진단검사학습,실습,임상감독미술매체활용기법지도이상심리,미술심리상담적용대상별미술심리상담방법및적용,실습현장실습및지도감독</t>
  </si>
  <si>
    <t>2013-1732</t>
  </si>
  <si>
    <t>유아, 아동 및 청소년, 가정, 노인 등 사회복지현장에서 여러 가지 갈등과 문제로 인해 고통을 받고 있는 내담자들의 정신적 문제를 해결하고 정신건강을 촉진하기 위한 상담 업무</t>
  </si>
  <si>
    <t>- 내담자의 심리적 상태 진단평가- 내담자의 심리적 문제를 해결하고 정신건강을 촉진하기 위한 전문상담- 가족 및 집단 상담- 2급 심리상담사의 사례 수퍼비젼</t>
  </si>
  <si>
    <t>2014-3117</t>
  </si>
  <si>
    <t>아동에서부터  노인에 이르기까지  집단 상담, 학부모 교육, 개인상담, 진로 상담.</t>
  </si>
  <si>
    <t>다양한 활동, 어린이집, 사회복지기관, 방가후학교, 심리치료센터, 상담소, 노인,아동에서 청소년 성인에 이르기까지 상담,</t>
  </si>
  <si>
    <t>다양한 활동, 어린이집,방가후활동, 아동에서 노인에 이르기까지 상담.</t>
  </si>
  <si>
    <t>온혜윰정서심리상담</t>
  </si>
  <si>
    <t>http://cafe.daum.net/peace0016</t>
  </si>
  <si>
    <t>062-434-8836</t>
  </si>
  <si>
    <t>(61615) 광주 남구 월산동 1050-3번지</t>
  </si>
  <si>
    <t>2013-2197</t>
  </si>
  <si>
    <t>심리상담사자격인증서</t>
  </si>
  <si>
    <t>심리상담사 자격인증서는 본교에서 상담관련 5과목을 이수하고 석사과정을 졸업하는 학생들에게 소정의 시험을 거쳐 발급한다. 사회복지기관 및 시설, 학교, 병원 등 사회복지 실무분야에서 어려움에 직면한 내담자를 상담할 수 있다.</t>
  </si>
  <si>
    <t>사회복지기관 및 시설, 학교, 병원 등의 사회복지 실무현장에서 내담자를 상담하는 전문상담가</t>
  </si>
  <si>
    <t>서울사회복지대학원대학교</t>
  </si>
  <si>
    <t>http://www.ssgu.ac.kr</t>
  </si>
  <si>
    <t>02-835-5551</t>
  </si>
  <si>
    <t>(07301) 서울 영등포구 영등포동4가 134-2</t>
  </si>
  <si>
    <t>2014-2075</t>
  </si>
  <si>
    <t>노인심리상담사의 직무는 요양보호사, 간호조무사, 사회복지사 및 관련업무 종사자들이 요양서비스를 제공하는데 수급자들의 심리적인 요소를 이해하고 보다 향상된 서비스제공하는데 있다</t>
  </si>
  <si>
    <t>노인장기요양보험제도를 이해하고 사회보험제도의 원만한 실행을 위해 구체적인 기술을 습득, 파악하고 장기요양수급자에게 최상의 전문요양서비스 제공</t>
  </si>
  <si>
    <t>노인성질환에 대하여 심층 이해하여 질병을 예방하고 노인 요양 및 간병 서비스의 질을 향상시키고, 소통을 원활히 하여 노인의 신체활동 및 개인 활동이 자력으로 유지되도록 지원</t>
  </si>
  <si>
    <t>한국요양복지전문가협회</t>
  </si>
  <si>
    <t>http://www.edunjob.net</t>
  </si>
  <si>
    <t>02-887-0820</t>
  </si>
  <si>
    <t>(07010) 서울특별시 동작구 사당로14가길 11 ( 사당동 ) 1층</t>
  </si>
  <si>
    <t>2013-2090</t>
  </si>
  <si>
    <t>날로 심각해지고 있는 청소년의 학교폭력, 왕따, 집단따돌림, 가출 등에 대한 예방 및 사후관리를 통하여 반복 방지 및 건강한 학교생활 실현을 위한 적극적인 상담능력을 평가한다.</t>
  </si>
  <si>
    <t>학교폭력상담에 대한 전문적 지식과 실무능력을 통해 학교폭력예방 및 반복 방지를 위한 심리진단 및 상담, 예방교육프로그램 운영 등의 업무</t>
  </si>
  <si>
    <t>사단법인한국민간자격협회평생교육원</t>
  </si>
  <si>
    <t>http://www.kqa.or.kr</t>
  </si>
  <si>
    <t>02-3676-0900</t>
  </si>
  <si>
    <t>(07547) 서울특별시 강서구 양천로 583 ( 염창동, 우림블루나인센터 ) A동 607호</t>
  </si>
  <si>
    <t>2013-1299</t>
  </si>
  <si>
    <t>음악활동을 통한 심리분석 및 상담</t>
  </si>
  <si>
    <t>음악기법을 통한 심리분석 및 그 원인분석</t>
  </si>
  <si>
    <t>2014-4299</t>
  </si>
  <si>
    <t>1. 놀이심리상담사는 인간에 대한 이해를 바탕으로 놀이를 통한 아동과 청소년 그리고 노인에 이르기 까지 이들의 자아성장을 돕고, 사회. 정서적 적응을 돕는 업무2. 개인놀이, 집단놀이 등의 심리상담 및 놀이가 지닌 심리상담적 힘을 적용해 내면의 힘과 즐거움을 회복하도록 돕는 전문가적 업무</t>
  </si>
  <si>
    <t>2013-1801</t>
  </si>
  <si>
    <t>미술심리상담의 개념과 장점.매체의 심리적 속성을 이해하고 진단 및 상담기법의 활용을 통해 미술심리상담전문가의 자질을 키우고 미술심리상담사를 양성할 수 있음</t>
  </si>
  <si>
    <t>전문가 수준의의 뛰어난 미술심리상담사활용 능력을 가지고 미술작품을 통하여 나타나는 심리적인 현상과 내제되어있는 무의식 심리상태를 분석하고 설명해 줄 수 있음</t>
  </si>
  <si>
    <t>일반인으로써 뛰어난 미술심리상담사활용 능력을 가지고 미술작품을 통하여 나타나는 심리적인 현상과 내제되어있는 무의식 심리상태를 분석 할 수 있음</t>
  </si>
  <si>
    <t>2014-2885</t>
  </si>
  <si>
    <t>심리상담사란 유아, 아동 및 청소년, 가정, 노인 등 사회에서 여러 가지 갈등과 문제로 인해 고통을 받고 있는 사람들을 대상으로 정신건강이나 정서장애와 관련된 문제를 과학적 측정도구 사용이나 상담(면접) 담당</t>
  </si>
  <si>
    <t>심리상담사란 유아, 아동 및 청소년, 가정, 노인 등 사회에서 여러 가지 갈등과 문제로 인해 고통을 받고 있는 사람들을 대상으로 정신건강이나 정서장애와 관련된 문제를 과학적 측정도구 사용이나 상담(면접)을 함</t>
  </si>
  <si>
    <t>심리상담사란 유아, 아동 및 청소년, 가정, 노인 등 사회에서 여러 가지 갈등과 문제로 인해 고통을 받고 있는 사람들을 대상으로 정신건강이나 정서장애와 관련된 문제를 과학적 측정도구 사용이나 상담(면접)을 통해 종합적으로 진단하고 심리학적 방법을 활용하여 회복시켜줌으로써 건강하고 바른 생활을 할 수 있도록 돕는 업무를 담당한다</t>
  </si>
  <si>
    <t>2013-2169</t>
  </si>
  <si>
    <t>본 협회는 아동.가족의 정서, 심리적 건강 증진과 사회생활의 질 향상을 위한 상담교육활동및 이를 수행할수 있는 전문인력 양성과 회원의 자질향상을 목적으로 설립된 기관입니다. 이와 관련된 목적을 달성하기 위하여 본 협회에서는 다양한 상담관련 학문연구 개발을 지원하고 자격연수를 시행한다.</t>
  </si>
  <si>
    <t>학교심리상담사의 최고 전문가(지도인력)이며 전문적 능력과 상담자 교육 및 훈련을 통한 역할수행</t>
  </si>
  <si>
    <t>학교심리상담사의 전문가(기간인력)이며 정서와 관련된 다양한 상담/교육 현장에서 직무와 역할을 수행</t>
  </si>
  <si>
    <t>학교심리상담사의 기본과정과 이론적 배경을 바탕으로 수련감독, 전문가의 지도하에 역할수행</t>
  </si>
  <si>
    <t>2014-0341</t>
  </si>
  <si>
    <t>EAP상담사</t>
  </si>
  <si>
    <t>생산성에 문제가 되는 직무조직을 돕고, 부부 · 가족생활문제, 정서문제, 스트레스 등 업무 전반에 영향을 미칠 수 있는 근로자 문제를 해결할 수 있는 상담사를 경험이 많은 전문가들이 이론과 실습을 통해 양성</t>
  </si>
  <si>
    <t>EAP 상담 EAP서비스 개발, 기획, 교육 운영. 관리직무 스트레스 측정, 해석, 관리EAP 상담 프로그램 개발과 적용심리검사 실시, 해석, 적용</t>
  </si>
  <si>
    <t>여의도가족상담센터</t>
  </si>
  <si>
    <t>http://www.yfcc.kr</t>
  </si>
  <si>
    <t>02-782-0150</t>
  </si>
  <si>
    <t>(07333) 서울 영등포구 여의도동 44 서울시 영등포구 여의대방로65길 10(여의도동, 유니온타워607호,610호)</t>
  </si>
  <si>
    <t>2014-0212</t>
  </si>
  <si>
    <t>화섬모,동물모,인모등을 활용한 악세서리제품의 분별력과 두피모발제품에 대한 지식을 갖추고 모발제품의 품질을 분석하여 분류하고 사용하는 방법 및 제품주문서를 작성하는 일련의 과정과 매니저역할.</t>
  </si>
  <si>
    <t>화섬모와 동물, 인모의 분별력과 모발제품에 대한 지식을 갖추고 모발제품의 품질을 분석하여 분류하고 상응하는 모발보수용제품을 제시한다.</t>
  </si>
  <si>
    <t>매니저 역할을 수행할 수 있는 준 경영자의 능력을 가진 고급 수준으로 기능사1급 또는 학사수준.</t>
  </si>
  <si>
    <t>화섬모와 동물, 인모의 분별력과 모발제품에 대한 지식을 갖추고 모발제품의 품질을 분석하는 능력을 기본으로 갖추고 각 교육기관에서 두피모발제품 분석상담사들을 교육, 양성 할 수 있는 전문 교육자.</t>
  </si>
  <si>
    <t>사단법인대한가발협회</t>
  </si>
  <si>
    <t>http://www.kiht.org</t>
  </si>
  <si>
    <t>(06247) 서울특별시 강남구 논현로77길 5 (역삼동) 효제빌딩 201호</t>
  </si>
  <si>
    <t>2013-2629</t>
  </si>
  <si>
    <t>개인, 가족, 집단을 대상으로 모래놀이를 통한 임상상담, 모래놀이심리검사 및 교육 등 전문가</t>
  </si>
  <si>
    <t>개인, 가족, 집단을 대상으로 모래놀이를 통한 임상상담, 모래놀이심리검사 및 교육 등 초급전문가</t>
  </si>
  <si>
    <t>개인, 가족, 집단을 대상으로 모래놀이를 통한 임상상담, 모래놀이심리검사 및 교육 등 고급전문가</t>
  </si>
  <si>
    <t>2014-5543</t>
  </si>
  <si>
    <t>노인들에게 심리적,육체적으로 발생  할 수 있는 여러 가지 노인의 문제점에 대해서 노인심리상담사를 통해 안정을 찾고 보다 나은 즐거운 삶을 누리며 삶의 질을 향상 시키는 방향을 제시해 준다</t>
  </si>
  <si>
    <t>노인들에게 일어날수 있는 심리적.신체적.정신적 문제들을 상담을 통해 보다 나은 삶을 영위 할 수 있도록 한다</t>
  </si>
  <si>
    <t>정일철놀이문화연구소</t>
  </si>
  <si>
    <t>010-4589-4481</t>
  </si>
  <si>
    <t>(44498) 울산광역시 중구 반구정17길 24 ( 반구동 ) 879-3</t>
  </si>
  <si>
    <t>2014-4427</t>
  </si>
  <si>
    <t>아동그림에 대한 전반적인 이해와 평가가 가능하고 미술매체를 활용하여 진단,평가,문서작성능력과 아동의 각유형별문제와갈등을 파악하고 이를완화할수있는 능력을 갖춘자.</t>
  </si>
  <si>
    <t>아동미술심리의 기초적인 상담기법의 활용과 매체를 이용하여 보조자로서의 업무활용이 가능한 수준.</t>
  </si>
  <si>
    <t>2014-0405</t>
  </si>
  <si>
    <t>단기가족상담전문가</t>
  </si>
  <si>
    <t>해결중심상담에 대한 충분한 지식을 가지고 있으며 이에 대한 철학적, 실용적 시사점을 설명할 수 있으며 다양한 가족상황에 해결중심기법을 적절히 활용함으로써 가족상담을 원활히 진행해나갈 수 있음</t>
  </si>
  <si>
    <t>해결중심상담에 대한 충분한 지식을 갖추고 가족상황에 이를 적절히 활용할 수 있으며 해결중심상담에 대한 연구를 할 수 있음</t>
  </si>
  <si>
    <t>한국단기가족치료연구소</t>
  </si>
  <si>
    <t>http://www.brieftherapy.or.kr</t>
  </si>
  <si>
    <t>(00000) 서울 마포구 노고산동 7층 서강로 138</t>
  </si>
  <si>
    <t>2014-3091</t>
  </si>
  <si>
    <t>전문상담가로서  내담자가 상담하는 과정을 관찰하면서 라포형성과 내담자 문제에 긍정적인 공감등을 통해 전문가 상담지도자로써 수준 지도능력 검정</t>
  </si>
  <si>
    <t>일반인으로서 교육과정을 이수후  학교 및 기업  문화센터, 복지관 등 모든 교육현장에서 심리상담 지도자로써 이론과 실기 지도능력 검정</t>
  </si>
  <si>
    <t>최고수준의 심리상담사로서 내담자가 자신의 문제를 풀어내도록 지지하며, 상담에 즐겁게 참여하여 스스로 마음의 힘을 키울 수 있도록 자신감을 배양 시켜주는 업무</t>
  </si>
  <si>
    <t>모든 교육 현장에서 전문적으로 심리상담을 지도할 수 있는 전문지도자로써 이론과 현장상담 지도능력이 최상고급 수준 내담자 심리상담</t>
  </si>
  <si>
    <t>2014-4588</t>
  </si>
  <si>
    <t>학교, 복지기관, 기타 청소년 관련 기관의 폭력 및 문제행동 관련 전반적인 상담</t>
  </si>
  <si>
    <t>학교 폭력과 연관된 학생 및 학부모 대상 상담, 중재 및 예방교육</t>
  </si>
  <si>
    <t>동아대학교</t>
  </si>
  <si>
    <t>http://donga-edu.donga.ac.kr</t>
  </si>
  <si>
    <t>051-200-6706</t>
  </si>
  <si>
    <t>(49315) 부산광역시 사하구 낙동대로550번길 37 (하단동) 동아대학교</t>
  </si>
  <si>
    <t>2014-4351</t>
  </si>
  <si>
    <t>예술심리상담분야에서 상담능력과 현장경험을 바탕으로 심리상담 및 교육활동을 수행한다. 1)예술심리상담영역에서 개인 및 집단의 자아실현, 적응 강화에 대한 조력 및 지도2)심리적 부적응 및 장애를 겪는 개인 혹은 집단에 대한 진단, 평가 및 예술심리상담3)예술심리상담 영역에 대한 강의와 연구활동</t>
  </si>
  <si>
    <t>예술심리상담을 통한  심리적 부적응 및 장애를 겪는 개인 및 집단에 대한 진단, 평가 및 상담</t>
  </si>
  <si>
    <t>예술심리상담 프로그램 운영 및 보조, 표준화심리검사 실시와 채점, 상담 및 교육기관에서의 행정업무 수행</t>
  </si>
  <si>
    <t>2014-3070</t>
  </si>
  <si>
    <t>가족구조의 해체와 맞벌이 가정의 증가, 학교생활 및 학업에 대한 불안감으로 아동의 정서적, 사회적 문제들이 지속적으로 증가됨으로 아동이 자라면서 심리적 안정감 및 애착형성의 문제를 갖게 되어 심한 좌절감과 자아형성에 어려움 등의 문제들을 호소할 때 함께 소통하고 상호작용할 수 있도록 실생활 및 현장중심 상담활동 수행(내담자와 상담자 간의 라포를 형성)</t>
  </si>
  <si>
    <t>신라대학교</t>
  </si>
  <si>
    <t>http://www.sillasoc.ac.kr</t>
  </si>
  <si>
    <t>051-999-6336</t>
  </si>
  <si>
    <t>(00000) 부산 사상구 괘법동 신라대학길 100번</t>
  </si>
  <si>
    <t>2013-1767</t>
  </si>
  <si>
    <t>2013-1344</t>
  </si>
  <si>
    <t>심리상담에 관한 소정의 전문지식과 상담기술을 가진 자에게 심리상담사 자격을 부여하고 이들에게 심리상담을 하게 함으로써 아동, 청소년, 노인, 장애인, 기타 어려움을 소호하는 이들에게 전문적이고 체계적인 상담 서비스를 제공하기 위하여 도입되었습니다.</t>
  </si>
  <si>
    <t>심리상담 현장에서 심리상담사 교육을 통하여 심리상담 이론과 실제를 가지고 교육하여 내담자의 심리상태를 분석하고 내담자와 상담을 할 수 있도록 전화, 면접상담, 개인상담, 및 집단상담, 초, 중, 고등학교상담,  공공기관 상담, 목회상담, 진로 위기상담, 부부상담, 가족상담, 다양한 상담기법으로 원활한 상담기능 수준으로 교육한다.</t>
  </si>
  <si>
    <t>2015-000512</t>
  </si>
  <si>
    <t>부부가족상담사</t>
  </si>
  <si>
    <t>1.부부와 가족의 정신건강과 소통 강화에 대한 조력 및 지도2.심리적 부적응 및 장애를 겪는 부부 혹은 가족에 대한 진단 및 상담3.부부, 가족에 대한 심리상담 및 심리치료에 대한 연구4.부부관계 증진 및 가족유형에 따른 부모역할 훈련프로그램 등 지원5.부부, 가족의 기능강화와 의사소통 활성화6.부부, 가족 상담기획, 상담활동의 참여 사업추진</t>
  </si>
  <si>
    <t>2014-3096</t>
  </si>
  <si>
    <t>아동관련 심리/재활 문제에 대하여 아동상담 업무</t>
  </si>
  <si>
    <t>전문가,1급.2급의 상담사례감독 가능하며, 아동관련 심리/재활 문제에 대하여 최고급수준의 아동상담 업무</t>
  </si>
  <si>
    <t>1급.2급의 상담사례감독 가능하며, 아동관련 심리/재활 문제에 대하여 고급수준의 아동상담 업무</t>
  </si>
  <si>
    <t>아동관련 심리/재활 문제에 대하여 상급수준의 아동상담 업무</t>
  </si>
  <si>
    <t>2014-3090</t>
  </si>
  <si>
    <t>개인 및 집단을 대상으로 미술기법을 통하여 개인 및 집단의 정서적 갈등 및 심리적 갈등을 완화시킴으로 원만한 사회활동을 할 수 있도록 지원. 상담현정에서 미술을 매개체로 활용하여 심리 상담사의 보조 역할을 수행 할 수 있다.</t>
  </si>
  <si>
    <t>개인 및 집단을 대상으로 미술을 통하여 개인 및 집단의 정서적 갈등 및 심리적 갈등을 완화 시킴으로 원만한 사회활동을 할 수 있도록지원 상담현장에서 미술을  매개체로 활용하여  심리상담사의 보조 역할</t>
  </si>
  <si>
    <t>(사)꿈이준</t>
  </si>
  <si>
    <t>http://1366.co.kr</t>
  </si>
  <si>
    <t>031-918-1366</t>
  </si>
  <si>
    <t>(10244) 경기 고양시 일산서구 탄현동 1498-7</t>
  </si>
  <si>
    <t>2013-2017</t>
  </si>
  <si>
    <t>프로이드의 가설론, 정신적 건강이나 정서불안과 관련된 심리불안 예방차원으로 집단상담, 인간의 존엄성, 우울증 예방과 방법, 사회적응건전성 원리와 인식, 사회적 불안심리해소 등 심리적이론, 실무학습.</t>
  </si>
  <si>
    <t>심리테스트 적성인성검사, 통찰력, 인지력 등을 검사하는 과정을 교육함내담자와의 상담업무를 원활하게 의사소통을 할 수 있는 직업능력을 키울 수 있도록 한다.</t>
  </si>
  <si>
    <t>2013-1315</t>
  </si>
  <si>
    <t>학교폭력에 대한 심리의 이해와 상담</t>
  </si>
  <si>
    <t>청소년 상담을 통한 심리분석 및 폭력원인분석</t>
  </si>
  <si>
    <t>2014-5538</t>
  </si>
  <si>
    <t>학교 학생들 사이에 일어나는 폭행, 협박, 따돌림, 신체폭력, 언어폭력, 성폭력, 금품갈취, 사이버폭력 등 학교내외에서 발생하는 폭력을 상담 조정하며 건강한 학교 가정 사회인으로 성장하도록 돕고 학교폭력을 예방, 지도, 상담하는 전문인력</t>
  </si>
  <si>
    <t>학교폭력 이론과 실제에 대한 최고급수준의 능력을 갖춘 전문상담사</t>
  </si>
  <si>
    <t>2015-000513</t>
  </si>
  <si>
    <t>결혼을 원하는 사람들을 대상으로 합리적이고 적합한 대상을 소개 주선하여 혼인관계를 유지 할 수 있도록 도움을 주며 전문지식과 경험을 바탕으로 만남부터 결혼까지 상담을 통하여 혼인할 수 있도록 도와주는 전문업무</t>
  </si>
  <si>
    <t>한국인재사회교육협회</t>
  </si>
  <si>
    <t>02-2233-2320</t>
  </si>
  <si>
    <t>(03115) 서울특별시 종로구 종로66길 20 ( 숭인동 ) 608호</t>
  </si>
  <si>
    <t>2014-2870</t>
  </si>
  <si>
    <t>아동의 심리적 갈등과 문제행동에 대한 이론적 연구와 최적화된 상담 프로그램을 설계, 조직, 운영하고 작종 프로그램을 개발 적용하는 전문가 수준의 상담사</t>
  </si>
  <si>
    <t>2014-5546</t>
  </si>
  <si>
    <t>놀이를 통해서 개인의 갈등을 조정하고 자기표현과 승화과정을 통해 자아성장을 촉진하며 놀이심리상담사로서 학교, 상담센터, 복지관, 의료기관, 바우처기관 등에서 놀이심리상담사로 활동한다.</t>
  </si>
  <si>
    <t>놀이심리상담사3급으로 복지관, 건강지원센터, 학교 Wee센터, 사설센터 등에서 놀이심리상담사로서 근무한다.</t>
  </si>
  <si>
    <t>놀이심리상담사 전문가로서 놀이심리상담에 필요한 심리검사 및 상담기법에 대한 연구와 사례연구를 하며 학교, 상담센터, 상담기관, 협회 등에서 강의를 하며 놀이심리상담사 전문가양성을 도움</t>
  </si>
  <si>
    <t>놀이심리상담사 3급의 자격으로 상담센터, 복지관, 학교wee센터, 수련관 등에서 놀이심리상담사 자격으로 일할 수 있다.</t>
  </si>
  <si>
    <t>2014-0397</t>
  </si>
  <si>
    <t>부부코칭상담사</t>
  </si>
  <si>
    <t>① 부부의 심리적 성숙과 행복한 가정을 위한 조력 및 지도 ② 심리적 어려움을 겪는 부부들에 대한 심리평가 및 상담 ③ 부부 및 가족 상담 및 심리치료에 관한 연구④ 상담실 운영및 행정업무 ⑤ 부부코칭상담사의 수련중인자의 교육지도와 자문</t>
  </si>
  <si>
    <t>① 부부의 심리적 성숙과 행복한 가정을 위한 조력 및 지도 ② 심리적 어려움을 겪는 부부들에 대한 심리평가 및 상담 ③ 부부 및 가족 상담 및 심리치료에 관한 연구④ 부부코칭상담사 1급 이하 수련중인자의 교육지도와 자문 ⑤ 부부코칭상담사 1급 이하 수련중인자의 수련내용 평가 인준 및 자격추천</t>
  </si>
  <si>
    <t>① 부부의 심리적 성숙과 행복한 가정을 위한 조력 및 지도 ② 심리적 어려움을 겪는 부부들에 대한 심리평가 및 상담 ③ 부부 및 가족 상담 및 심리치료에 관한 연구④ 상담실 책임운영 ⑤ 부부코칭상담사 2급의 수련중인자의 교육지도와 자문 ⑥ 부부코칭상담사 2급의 수련중인자의 수련내용 평가 인준 및 자격추천</t>
  </si>
  <si>
    <t>① 부부의 심리적 성숙과 행복한 가정을 위한 조력 및 지도 ② 심리적 어려움을 겪는 부부들에 대한 심리평가 및 상담 ③ 부부 및 가족 상담 및 심리치료에 관한 연구④ 상담 행정 업무</t>
  </si>
  <si>
    <t>2013-2585</t>
  </si>
  <si>
    <t>성악재활심리상담사</t>
  </si>
  <si>
    <t>성악재활을 통해 심리적 상태를 파악하고 심리적 안정을 도와주는 심리상담전문가로써 평생교육원, 종교시설, 장애인 시설, 노인 시설, 복지관,  방과 후 교실, 지역아동센터 등의 기관에서 자원봉사 및 전문가로서의 활동한다.</t>
  </si>
  <si>
    <t>최고전문가 수준의 성악재활심리상담사 활용능력을 가지고 있으며 성악재활심리상담사 교육자로써 갖추어야 할 능력을 갖춘 최고급 수준</t>
  </si>
  <si>
    <t>전문가 수준의 성악재활심리상담사 활용능력을 가지고 있으며 성악재활심리상담사 교육자로써 갖추어야 할 능력을 갖춘 고급 수준</t>
  </si>
  <si>
    <t>성악재활심리상담사 활용능력을 가지고 있으며 성악재활심리상담사 교육자로써 갖추어야 할 능력을 갖춘 고급 수준</t>
  </si>
  <si>
    <t>한국재활음악치료학회</t>
  </si>
  <si>
    <t>http://www.krmta.com</t>
  </si>
  <si>
    <t>070-8911-6673</t>
  </si>
  <si>
    <t>(41837) 대구광역시 서구 국채보상로34길 12 (중리동, 중리롯데캐슬) 중리롯데캐슬종합상가 2층 218호</t>
  </si>
  <si>
    <t>2014-1898</t>
  </si>
  <si>
    <t>놀이를 통해 성장발달과 심리적 어려움을 겪는 유아, 아동, 청소년들을 진단하고 상담하여 놀이에 대한 바른 이해를 바탕으로 건강한 발달을 촉진시켜 주도록 돕는다.</t>
  </si>
  <si>
    <t>2014-0395</t>
  </si>
  <si>
    <t>현대상담의 주제들과 가족상담의 기본과정과 이론적 배경을 바탕으로 가족상담전문가의 지도하에 상담업무를 수행할 수 있는 능력을 보유하고 가족문제를 가족의 구조적인 상황에서 이해하고 해결해가는 전문적인 상담을 통해 가족의 갈등과 문제를 해결한다.</t>
  </si>
  <si>
    <t>가족상담사 감독은① 개인 또는 집단의 심리적 성숙과 사회적 적응능력 향상을 위한 조력 및 지도 ② 심리적 부적응을 겪는 개인 또는 집단에 대한 심리평가 및 상담 ③ 상담 및 심리치료에 관한 연구④ 가족상담사 전문가 수련중인자의 교육지도와 자문 ⑤ 가족상담사 전문가 수련중인자의 수련내용 평가 인준 및 자격추천</t>
  </si>
  <si>
    <t>가족상담사 전문가① 개인 또는 집단의 심리적 성숙과 사회적 적응능력 향상을 위한 조력 및 지도 ② 심리적 부적응을 겪는 개인 또는 집단에 대한 심리평가 및 상담 ③ 상담 및 심리치료에 관한 연구④ 가족상담사 1급 이하 수련중인자의 교육지도와 자문 ⑤ 가족상담사 1급 이하 수련중인자의 수련내용 평가 인준 및 자격추천</t>
  </si>
  <si>
    <t>① 개인 또는 집단의 심리적 성숙과 사회적 적응능력 향상을 위한 조력 및 지도 ② 심리적 부적응을 겪는 개인 또는 집단에 대한 심리평가 및 상담 ③ 상담 및 심리치료에 관한 연구④ 상담실 책임운영 ⑤ 가족상담사 2급 이하 수련중인자의 교육지도와 자문 ⑥ 가족상담사 2급 이하 수련중인자의 수련내용 평가 인준 및 자격추천</t>
  </si>
  <si>
    <t>2014-1137</t>
  </si>
  <si>
    <t>교육상담사</t>
  </si>
  <si>
    <t>교육관련 심리/재활 문제에 대하여 교육상담 업무</t>
  </si>
  <si>
    <t>전문가,1급.2급의 상담사례감독 가능하며, 교육관련 심리/재활 문제에 대하여 교육상담 업무능력이 최고급 수준이다.</t>
  </si>
  <si>
    <t>1급.2급의 상담사례감독 가능하며, 교육관련 심리/재활 문제에 대하여 교육상담 업무능력이 고급수준이다.</t>
  </si>
  <si>
    <t>교육관련 심리/재활 문제에 대하여 교육상담 업무능력이 상급수준이다.</t>
  </si>
  <si>
    <t>2014-1173</t>
  </si>
  <si>
    <t>진로심리상담사</t>
  </si>
  <si>
    <t>전문가 수준의 뛰어난 진로심리상담가로써 자신에 대한 이해를 바탕으로 학습에 대한 목표 설정과 진로계획을 수립할 수 있도록 돕고, 구체적인 개인 및 집단 프로그램을 제시하여 진로목표를 달성하게 도움을 줌</t>
  </si>
  <si>
    <t>전문가 수준의 뛰어난 진로심리상담가로써 자신에 대한 이해를 바탕으로 학습에 대한 목표 설정과 진로계획을 수립할 수 있도록 돕고, 구체적인 개인 및 집단 프로그램을 제시하여 진로목표를 달성하게 돕는 업무</t>
  </si>
  <si>
    <t>준전문가 수준의 뛰어난 진로심리상담가로써 자신에 대한 이해를 바탕으로 학습에 대한 목표 설정과 진로계획을 수립할 수 있도록 돕고, 구체적인 개인 및 집단 프로그램을 제시하여 진로목표를 달성하게 돕는 업무</t>
  </si>
  <si>
    <t>2014-2847</t>
  </si>
  <si>
    <t>음악을 매개로 하여 몸과 마음의 병에 시달리는 환자의 건강을 회복할 수 있도록 도와주는 일로 음악활동을 체계적으로 사용하여 사람의 신체와 정신기능을 향상시켜 개인의 삶의 질을 추구하고 보다 나은 행동의 변화를 가져오게 하는 음악을 사용하는 전문분야이다.</t>
  </si>
  <si>
    <t>미래사회복지연구소</t>
  </si>
  <si>
    <t>http://www.mireadream.co.kr</t>
  </si>
  <si>
    <t>032-526-5258</t>
  </si>
  <si>
    <t>(21368) 인천 부평구 산곡동 179-49</t>
  </si>
  <si>
    <t>2014-2921</t>
  </si>
  <si>
    <t>2014-3115</t>
  </si>
  <si>
    <t>2015-000504</t>
  </si>
  <si>
    <t>가족구성원 간의  심리적 부적응을 갖는 가족구성원에 대하여 역기능적 가족의 어려움을 둘러싼 주변환경을 재구조화하고 다양한 상담기법을 통해 가족관계상의 어려움을 극복할수 있게 도와주는  프로그램을 작성 및 평가 지도 할 수 있는 상담사</t>
  </si>
  <si>
    <t>가족구성원 간의  심리적 부적응을 갗는 가족구성원에 대하여 역기능적 가족의 어려움을 둘러싼 주변환경을 재구조화하고 다양한 상담기법을 통해 가족관계상의 어려움을 극복할수 있게 도와주는  프로그램을 작성 및 평가 지도 할 수 있는 상담사</t>
  </si>
  <si>
    <t>가족구성원 간의  심리적 부적응을 갖는 가족구성원에 대하여 역기능적 가족의 어려움을 둘러싼 주변환경을 재구조화하고 다양한 상담기법을 통해 가족관계상의 어려움을 극복할수 있게 도와주는  프로그램을 작성 및  지도 할 수 있는 상담사</t>
  </si>
  <si>
    <t>(사)가온누리</t>
  </si>
  <si>
    <t>http://www.gonr.kr</t>
  </si>
  <si>
    <t>070-7770-1400</t>
  </si>
  <si>
    <t>(24313) 강원도 춘천시 후석로 246 (후평동) 보현빌딩 2~3층</t>
  </si>
  <si>
    <t>2014-0416</t>
  </si>
  <si>
    <t>가정문제상담사</t>
  </si>
  <si>
    <t>가정문제 상담에 대한 전문적인 슈퍼비전을 해줄 수 있으며, 상담사에 대한 교육이 가능</t>
  </si>
  <si>
    <t>슈퍼비전 내용을 근거로 가정문제 상담에 대한 전문적인 사례개념화와 상담이 가능</t>
  </si>
  <si>
    <t>슈퍼비전을 병행하며 가정문제 상담에 대한 일반적인 상담이 가능</t>
  </si>
  <si>
    <t>2013-1852</t>
  </si>
  <si>
    <t>친한친구상담사</t>
  </si>
  <si>
    <t>1.중고등학교에서 청소년상담강의2.각 학교에서 또래상담   지도교사 .3.학교폭력가해 학생교육4.학교폭력 피해학생상담5.가해학생부모교육실시6.학부모교육강의</t>
  </si>
  <si>
    <t>상담의 기본이론과 전문적인 이론을 이해하고 프로그램을 기획하며 각종 투사 프로그램을 활용하며 진행 할 수 있다.</t>
  </si>
  <si>
    <t>상담의 기본원리와 학교폭력이론을 이해하고 내담자(학생)와 상담을 진행 할 수 있다.</t>
  </si>
  <si>
    <t>라브리심리상담연구소</t>
  </si>
  <si>
    <t>http://young119.onmam.com</t>
  </si>
  <si>
    <t>052-232-3230</t>
  </si>
  <si>
    <t>(44035) 울산 동구 전하동 300-230 비전교회</t>
  </si>
  <si>
    <t>2014-1171</t>
  </si>
  <si>
    <t>자신에게 맞는 특기 및 적성을 개발하도록 지도, 진로직업 정보를 제공하며 직업적 가치를 올바르게 이해시켜 자신의 적성에 맞는 진로 및 미래의 직업을 선택할 수 있도록 지도하는 업무이다.</t>
  </si>
  <si>
    <t>자신에게 맞는 특기 및 적성을 개발하도록 지도, 진로직업 정보를 제공하며 직업적 가치를 올바르게 이해시켜 자신의 적성에 맞는 진로 및 미래의 직업을 선택할 수 있도록 지도. 자신의 특성에 맞는 진로경로를 설정하고 희망 직업 및 분야를 설정하여 목표를 달성하게 하는 진로현장지도사 역할</t>
  </si>
  <si>
    <t>자신에게 맞는 특기 및 적성을 개발하도록 지도, 진로직업 정보를 제공하며 직업적 가치를 올바르게 이해시켜 자신의 적성에 맞는 진로 및 미래의 직업을 선택할 수 있도록 지도.</t>
  </si>
  <si>
    <t>2013-1533</t>
  </si>
  <si>
    <t>부모코칭심리상담사</t>
  </si>
  <si>
    <t>교육/가정/임상현장에서 자녀의 심리/행동을 평가하여, 자녀교육/부모교육/코칭/심리상담 등을 체계적으로 제공하고 가정/심리/행동/상담 영역에 대한 연구 및 관련업무 종사자 강의뿐만 아니라 전문적인 자녀교육/부모교육/코칭/심리상담 등을 제공할 수 있는 전문가</t>
  </si>
  <si>
    <t>가정/심리/행동/교육/상담 관련 학과의 전공자 및 관련기관 실무 종사자(관련 자격증 소지자 포함)가 반드시 숙지하여, 자녀교육/부모교육/코칭 및 기초 상담을 수행</t>
  </si>
  <si>
    <t>교육/가정/임상현장에서 자녀의 심리/행동을 평가하여, 자녀교육/부모교육/코칭/심리상담 등을 체계적으로 제공할 수 있는 준 전문가 역할</t>
  </si>
  <si>
    <t>가정/심리/행동/상담 영역에 대한 연구 및 관련업무 종사자 강의뿐만 아니라 전문적인 자녀교육/부모교육/코칭/심리상담 등을 제공할 수 있는 전문가 역할</t>
  </si>
  <si>
    <t>2013-2105</t>
  </si>
  <si>
    <t>자아탐색 및 진로탐색의 이론을 이해하고 업무에 활용할 수 있는 능력을 배양하며 진로상담에 필요한 진단도구법을 활용하는 과정을 수행한다.</t>
  </si>
  <si>
    <t>사단법인한국복지상담진흥회</t>
  </si>
  <si>
    <t>062-524-0060</t>
  </si>
  <si>
    <t>(61241) 광주광역시 북구 금남로 102 (누문동)</t>
  </si>
  <si>
    <t>2014-0411</t>
  </si>
  <si>
    <t>복음주의적 목회상담을 기반으로 목회사역의 현장에서 목회상담의 업무를 활용할 수 있는 전문사역자로서 교회와 각 기관에서 봉사하며 건강한 개인과 가정의 삶의 질적 향상을 모도한다.</t>
  </si>
  <si>
    <t>본 협회 소속대학 교수(조교수 이상) 또는  박사학위 소지자로서 본 협회 소속 기관장인자로 목회상담사례지도 실무 능력을 갖추고 있는 최고급 수준</t>
  </si>
  <si>
    <t>박사학위 소지자로서 전문가 수준의 뛰어난 목회상담 활용능력을 가지고 있거나 석사학위 소지자로 목회상담 실무능력을 일정기간 갖춘 전문가 수준</t>
  </si>
  <si>
    <t>석사학위 소지자로서 준전문가 수준의 목회상담 활용능력을 가지고 있거나 학사학위 소지자로 목회상담 실무 능력을 일정기간 갖춘 고급 수준</t>
  </si>
  <si>
    <t>2013-1288</t>
  </si>
  <si>
    <t>주례지도상담사</t>
  </si>
  <si>
    <t>올바른 주례활동을 위한 지도상담</t>
  </si>
  <si>
    <t>결혼은 인류최고의 큰행사로 성인 남녀가 만나 한가정을 이루는 공식적인 의식절차에 대한 이해와 전문적인 주례지도 활동과 기쁨의 봉사</t>
  </si>
  <si>
    <t>2013-2611</t>
  </si>
  <si>
    <t>학교폭력전문상담사는 전문가 수준의 상담 활용능력과 자질을 갖춘 자로서  학교폭력예방및대책에관한법률을 이해하고, 학교폭력예방과 피해학생의 보호, 가해학생의 선도교육과 학생의 인권을 보호,  피해학생과 가해 학생간의 분쟁조정 하고, 건전한 사회구성원으로 육성 위한 목적이 있다.</t>
  </si>
  <si>
    <t>학교폭력예방및대책에관한법률을 이해하고, 학교폭력예방과 피해학생의 보호, 가해학생의 선도교육과 학생의 인권을 보호,  피해학생과 가해 학생간의 분쟁조정 하고, 건전한 사회구성원으로 육성 위한 목적이 있다</t>
  </si>
  <si>
    <t>2013-1727</t>
  </si>
  <si>
    <t>심성수련 상담지도사</t>
  </si>
  <si>
    <t>심성수련이론을 통해 인간의 관계의 문제와 일상생활에 쉽게 적응하지 못하는 사람들의 심리정서적 문제를 해소할수 있도록 전문적인 상담을 할 수 있도록 지도하는 역할 수행</t>
  </si>
  <si>
    <t>2014-2028</t>
  </si>
  <si>
    <t>홀리스틱상담사</t>
  </si>
  <si>
    <t>경제의 어려움에도 불구하고 전문 에스테틱숍이 증가추세에 있는 지금 시장에서의 확고한 지위를 구축하기 위하여 보다 차별화된 상담이 절실히 필요한 시기입니다. 따라서 자격을 갖춘 전문인을 요구하는 소비자의 니즈에 맞추어 상담의 전문가를 양성하기 위한 과정입니다.개인별 고객에 맞는 정확한 판독이 가능하며,일률적인 트리트먼트가 아닌 차별화된 관리기법을 제시할 수 있습니다.또한 체질별 성향에 맞는 대화기법을 훈련 받을 수 있습니다.</t>
  </si>
  <si>
    <t>피부미용대면 상담에 있어서 고객을 다섯가지 유형으로 분류하여 어프로치 단계에서 차별 상담함으로서 고객과의 접근성을 용이하게 한다.</t>
  </si>
  <si>
    <t>미용상담에 있어서 구체적인 관리기법을 제시하고 미용방법을 지도할 수 있다.</t>
  </si>
  <si>
    <t>홀리스틱미용과학학회</t>
  </si>
  <si>
    <t>02-588-9815</t>
  </si>
  <si>
    <t>(07345) 서울특별시 영등포구 63로 32 (여의도동) 321호</t>
  </si>
  <si>
    <t>2013-1450</t>
  </si>
  <si>
    <t>분노조절 및 분노교정에 대한 체계적인 지식과 실제를 탐구하여 개인 및 집단을 위한 통합적 분노조절 처우 프로그램을 구성, 개입, 적용, 교육할 수 있는 전문 지도사로서의 업무 능력을 검정.</t>
  </si>
  <si>
    <t>분노조절에 대한 체계적인 지식과 실제를 탐구하여 개인 및 집단을 위한 통합적 분노조절 처우 프로그램을 구성, 개입, 적용, 교육할 수 있는 전문 지도사로서의 업무 능력을 검정.</t>
  </si>
  <si>
    <t>2014-5548</t>
  </si>
  <si>
    <t>두피모발전문상담가</t>
  </si>
  <si>
    <t>두피모발전문상담가란 고객의 두피와 모발를 진단 및 상담하는 전문직업인이다.고객의 두피나 모발상태를 진단하여 그에 적합한 관리방법을 판단하고, 적절한 솔루션를 통하여 두피와 모발의 문제점을 해결한다. 이를통해 건강한 두피와 모발을 유지할 수 있게 도와주는 업무를 수행하게 된다.</t>
  </si>
  <si>
    <t>두피모발상담에 필요한 전문가 수준의 지식을 갖추고 관리업무에 대하여 지도 및 상담 업무를 수행하게 된다</t>
  </si>
  <si>
    <t>두피모발상담에 필요한 준전문가 수준의 지식을 갖추고 관리업무에 대하여 지도 및 상담 업무를 수행하게 된다</t>
  </si>
  <si>
    <t>(사)한국미용산업협회</t>
  </si>
  <si>
    <t>http://www.kobis.org</t>
  </si>
  <si>
    <t>02-765-7068</t>
  </si>
  <si>
    <t>(08511) 서울특별시 금천구 디지털로9길 33 ( 가산동 ) 1305호(아이미래타워)</t>
  </si>
  <si>
    <t>2014-3081</t>
  </si>
  <si>
    <t>노인연령에서 다양한 인지프로그램및 여가활동 참여를 통해 치매질환 및 노인 심리를 파악및 상담하는자</t>
  </si>
  <si>
    <t>노인심리상담사로서의 노인연령에서의 다양한 인지프로그램의 여가 활동 참여를 위한 프로그램연구, 개발</t>
  </si>
  <si>
    <t>2013-1861</t>
  </si>
  <si>
    <t>미술심리상담사는 자기 내면의 점검과 심리학의 다양한 관점에서 미술심리상담의 이론을 재점검하고 미술을 통한 상담에 초점을 맞춘 미술심리상담의 전문가로서 건강하고 바른생활을 할수 있도록 돕는 업무를 답당하는 카운슬링자격을 직무로 한다.</t>
  </si>
  <si>
    <t>미술심리상담사로서 자기 내면의 점검과 심리학의 다양한 관점에서 미술심리상담의 이론을 재점검하고 미술을 통한 상담에 초점을 맞춘 미술심리상담의 전문가</t>
  </si>
  <si>
    <t>마음애심리상담센터</t>
  </si>
  <si>
    <t>http://www.melove.or.kr</t>
  </si>
  <si>
    <t>032-518-8088</t>
  </si>
  <si>
    <t>(21408) 인천 부평구 부평동 754-92 롯데아이원 402호</t>
  </si>
  <si>
    <t>2014-2844</t>
  </si>
  <si>
    <t>내담자에게 색채를 이용한 심리적 안정을 도모하여 학습능력을 향상시키기 위한 교육</t>
  </si>
  <si>
    <t>2014-3072</t>
  </si>
  <si>
    <t>독서상담사</t>
  </si>
  <si>
    <t>독서자료를 활용하여 상담을 받고자 하는 내담자(아동부터 성인까지)에게 개인상담 또는 집단상담을 하여 건강한 삶을 살아가도록 돕는 전문가의 역할을 수행한다.</t>
  </si>
  <si>
    <t>독서자료를 활용하여 상담을 받고자 하는 대상에게 개인상담 또는 집단상담을 하여 건강한 삶을 살아가도록 돕는 역할을 수행한다.</t>
  </si>
  <si>
    <t>독서자료를 활용하여 상담을 받고자 하는 대상에게 개인상담 또는 집단상담을 하여 건강한 삶을 살아가도록 돕는 전문가역할을 수행한다.</t>
  </si>
  <si>
    <t>가족문화교육상담협회</t>
  </si>
  <si>
    <t>010-4657-2661</t>
  </si>
  <si>
    <t>(00000) 광주 북구 일곡동 1∼99 일곡로49번길 35-1</t>
  </si>
  <si>
    <t>2014-3737</t>
  </si>
  <si>
    <t>진로상담 분야에서 상담 능력과 현장경험을 바탕으로 진로상담 및 지로지도 교육활동을 수행한다. 1)진로상담 영역에서 개인 및 집단의 자아실현, 적응 강화에 대한 조력 및 지도2)진로상담에서 심리적 문제로 인한 진로장애를 겪는 개인 혹은 집단에 대한 진단, 평가 및 상담3)진로상담의 전문영역에 대한 강의와 연구활동</t>
  </si>
  <si>
    <t>진로탐색과 진로선택과 관련한 개인 및 집단상담, 자아실현 및 적응강화에 대한 조력과 지도</t>
  </si>
  <si>
    <t>진로집단상담 프로그램 운영 및 보조와 표준화 진로심리검사 실시와 채점, 상담 및 교육기관에서의 진로관련 행정업무 수행</t>
  </si>
  <si>
    <t>2014-4592</t>
  </si>
  <si>
    <t>학습적인 문제를 일으키는 학생들을 발달심리학적으로 파악하여 원인을 파악하고 심리적인 접근으로 학습에 대한 동기를 일으키게 하고 정상적으로 학습에 임할 수 있도록 돕는다. 학교나 어린이집, 학원, 교육시설 등에서 유용하게 사용할 수 있는 자격이다.</t>
  </si>
  <si>
    <t>2014-2867</t>
  </si>
  <si>
    <t>미술심리상담을 활용한 그림 진단을 적용하여 내담자의 문제해결과 갈등을 조절하고 자기 표현과 자아성장을 촉진시켜 안정을 찾을 수 있도록 도와주는 전문가 수준의 상담사</t>
  </si>
  <si>
    <t>미술심리상담을 활용한 그림 진단을 적용하여 내담자의 문제해결과 갈등을 조절하고 자기 표현과 자아성장을 촉진시켜 안정을 찾을 수 있도록 도와주는 준전문가 수준의 상담사</t>
  </si>
  <si>
    <t>2014-1138</t>
  </si>
  <si>
    <t>진로관련 심리/재활 문제에 대하여 진로상담 업무</t>
  </si>
  <si>
    <t>전문가,1급.2급의 임상사례감독 가능하며, 진로관련 심리/재활 문제에 대하여 최고급 수준의 진로상담 업무</t>
  </si>
  <si>
    <t>1급.2급의 임상사례감독 가능하며, 진로관련 심리/재활 문제에 대하여 고급수준의 진로상담 업무</t>
  </si>
  <si>
    <t>내담자의 진로관련 심리/재활 문제에 대하여 상급수준의 진로상담 업무</t>
  </si>
  <si>
    <t>2014-3119</t>
  </si>
  <si>
    <t>정원과 경작을 뜻하는 원예를 통해서 사회적, 정서적, 신체적 장애를 겪고 있는 사람들의 육체적 재활과 정신적 회복을 돕고 상담할 수 있는 직무를 수행하며, 심리상담 및 원예심리 이론과 실제기법을 바탕으로 상담현장에서 개인, 가족, 집단의 심리진단과 상담을 수행할 수 있는 직무활동임</t>
  </si>
  <si>
    <t>(사)교육선진화재단</t>
  </si>
  <si>
    <t>051-626-7701</t>
  </si>
  <si>
    <t>(48093) 부산광역시 해운대구 해운대해변로 203 ( 우동 ) 1-713(우동,오선타워)</t>
  </si>
  <si>
    <t>2014-2079</t>
  </si>
  <si>
    <t>개인 및 집단의 사회적응 강화에 대한 진단, 평가 조력 및 지도심리적 부적응 및 장애를 겪는 개인 및 집단에 대한 진단, 평가 및 상담,</t>
  </si>
  <si>
    <t>개인 및 집단의 사회적응 강화에 대한 진단. 평가 조력 및 지도심리적 부적응 및 장애를 겪는 개인 및 잡단에 대한 진담. 평가 및 상담상담과 교육에 있어 발생하는 갈등을 분석하고 문제를 풀며 다양한 개입을 통해이들에 대한 감독 지도.</t>
  </si>
  <si>
    <t>개인 및 집단의 사회적응 강화에 대한 진단. 평가 조력 및 상담지도심리적 부적응 및 장애를 겪는 개인 및 집단에 대한 진단 및 상담,가족, 학교폭력예방, 지역사회, 기업체 내의 인간관계 상담 및 교육 등 사회적 문제예방을 위한 상담 및 교육.</t>
  </si>
  <si>
    <t>개인 및 집단의 사회적응 강화에 대한 진단, 평가 및 상담지도.심리적 부적응 및 장애를 겪는 개인 및 집단에 대한 진단 평가 및 상담, 상담관련 행정 업무</t>
  </si>
  <si>
    <t>2013-1761</t>
  </si>
  <si>
    <t>미술심리상담사로서 요구되는 자기 내면의 점검을 목표로 하며 심리학의 다양한 관점에서 미술심리상담의 이론을 재점검하고 미술을 통한 상담에 초점 맞춘 미술심리상담 전문가</t>
  </si>
  <si>
    <t>미술심리상담에 필요한 미술심리상담이론과 발달심리, 이상심리, 심리평가 습득을 통한 한정된 범위내에서 미술심리상담을 운영할 수 있는 상급수준</t>
  </si>
  <si>
    <t>미술심리상담이론과 발달심리, 이상심리, 심리평가를 활용한 미술심리상담에 필요한 기본적 소양을 갖추는 기초 수준</t>
  </si>
  <si>
    <t>2014-3073</t>
  </si>
  <si>
    <t>마인드코칭모래상담사</t>
  </si>
  <si>
    <t>모래상담을 통해 마인드 코칭으로 상담 역할을 수행하고 교육과 특기를 갖게 하도록 지도하는 상담사역할이다.</t>
  </si>
  <si>
    <t>모래상담을 통해 마인드 코칭으로 상담 역할 수행</t>
  </si>
  <si>
    <t>모래상담을 통해 마인드 코칭으로 상담 역할 수행 교육과 특기를 갖게 하도록 지도하는 상담자의 역할이다.</t>
  </si>
  <si>
    <t>모래상담을 통해 마인드 코칭으로 상담 역할 수행 교육과 특기를 갖게 하도록 지도하는 상담전문가로서의 역할이다.</t>
  </si>
  <si>
    <t>2013-1860</t>
  </si>
  <si>
    <t>학습상담전문가 과정은 기존의 상담이론을 바탕으로 전문적인 학습상담 전문가를 양성하는데 있는데, 학생들의 성향 및 심리적인 상태에 따른 교수법, 생활지도, 부모-자녀간의 효율적인 관계 형성, 학교 및 가정환경의 조성 등에 관한 전문상담기술을 배우고 익힌다. 학습능력은 인지, 성격, 정서뿐만 아니라 적합한 진로의식 및 진로선택에도 영향을 받는다. 학습상담전문가 과정은 적합하고 올바른 진로의식함양과 진로선택을 바탕으로 한 학습상담 과정의 이해를 돕는다.</t>
  </si>
  <si>
    <t>기존의 상담이론을 바탕으로 학생들의 성향 및 심리적인 상태에 따른 교수법, 생활지도, 부모-자녀간의 효율적인 관계 형성 등을 코칭</t>
  </si>
  <si>
    <t>2014-4589</t>
  </si>
  <si>
    <t>학교에서 학생들 사이에 일어나는 폭행과 협박, 따돌림에 동반한 신체폭력, 금품갈취, 언어폭력 및 성폭력 등으로 고통받는 피해학생과의 상담을 통해서 분쟁 조절하여 폭력없는 학교를 만들며모든 학생들이 밝고 건강한 학교생활을 할 수 있도록 예방, 지도하여 건강한 학교에서 학생들이 올바른 사회구성원으로 성장할 수 있도로 돕는다.</t>
  </si>
  <si>
    <t>학교폭력의 실상과 이해, 학교폭력의 원인 및 영향, 학교폭력의 관련 당사자, 학교폭력의 예방과 대처, 학교폭력의 대처방안, 자살심리, 왕따와 폭력, 학교폭력 예방 중재 프로그램, 학교폭력 근절을 위한 교육의 방향제시</t>
  </si>
  <si>
    <t>2014-1616</t>
  </si>
  <si>
    <t>생활 하면서 발생할 수 있는 문제들로 인해서 위기를 겪는 가족들에게 위기를 최소화 할 수 있도록 상담을 통한 문제점 파악과 해결방향을 제시한다</t>
  </si>
  <si>
    <t>가정폭력피해자 상담. 부부상담, 위기부부상담 및 가정과 연관된 상담소 운영</t>
  </si>
  <si>
    <t>2014-1032</t>
  </si>
  <si>
    <t>청소년폭력예방상담사</t>
  </si>
  <si>
    <t>청소년폭력예방상담 관련 이용자 대상 심리상담 및 평가를 할 수 있다.청소년폭력예방상담과 청소년폭력예방상담 관련기관에서 상담관련 업무, 예방교육 등을 할 수 있다.학교폭력 및 청소년관련 기관에서 상담 및 상담관련 업무를 할 수 있다.</t>
  </si>
  <si>
    <t>청소년폭력예방상담 관련 이용자 대상 심리상담평가를 할 수 있다.청소년폭력예방상담과 청소년폭력예방상담 관련기관에서 상담관련 업무, 예방교육 등을 할 수 있다.학교폭력 및 청소년관련 기관에서 상담 및 상담관련 업무를 할 수 있다.</t>
  </si>
  <si>
    <t>2014-1626</t>
  </si>
  <si>
    <t>부모가 자녀를 위한 부모역활을 수행하기 위한 자녀의 성장을 돕고 올바른 방향으로 안내 해 줄 수 있는 전문적인 상담기술을 습득하여 부모와 자녀의 성공적인 삶으로 이끌어준다.</t>
  </si>
  <si>
    <t>부모 상담 프로그램의 구성하고 문제상황에서의 대처하는 방안과 부모와의 긍정적 관계형성을 위한 전문가적인 상담 활동을 수행</t>
  </si>
  <si>
    <t>부모 및 자녀교육에 대한 기본적인 지식 및 내용들을 습득하여 양육과 문제행동에 대해 부모들을 위한 상담의 이론과 실제를 통해 상담 활동을 수행.</t>
  </si>
  <si>
    <t>2013-1446</t>
  </si>
  <si>
    <t>미술심리상담교육지도사</t>
  </si>
  <si>
    <t>미술치료와 색채심리를 부분적 혹은 통합적으로 상담에 활용하여 정서발달에 도움이 되도록 지도하며, 다양한 매체활용을 통해 환경의 적응력을 높이고 인격형성을 지도</t>
  </si>
  <si>
    <t>미술심리와 색채심리를 부분적 혹은 통합적으로 상담에 활용하여 정서발달에 도움이 되도록 지도하며, 다양한 매체활용을 통해 환경의 적응력을 높이고 인격형성을 지도</t>
  </si>
  <si>
    <t>2013-2588</t>
  </si>
  <si>
    <t>한국조형심리상담사</t>
  </si>
  <si>
    <t>조형심리 인재양성 교육한국조형심리상담사 1급, 2급, 3급 자격증 취득</t>
  </si>
  <si>
    <t>회원조형심리인재양성교육 강사, 조형심리 전문상담사, 자격취득 희망자 대상 교육강사, 각종 문화센터 강사, 주민센터 문화강좌 강사, 각종 세미나 강사, 업체주관 심리세미나 강사</t>
  </si>
  <si>
    <t>조형심리 전문상담사, 자격취득 교육보조강사, 각종 복지관 등 문화센터 강좌 강사, 주민센터 문화강좌 강사, 협회주최 (사회봉사) 각종 세미나 상담사, 각 업체주관 심리세미나 후속교육 상담사</t>
  </si>
  <si>
    <t>조형심리상담사, 각종복지관 등 문화센터 상담사 및 보조강사, 주민센터 문화강좌 보조강사, 협회주최(사회봉사) 심리상담사</t>
  </si>
  <si>
    <t>한국조형심리치료협회</t>
  </si>
  <si>
    <t>031-919-1876</t>
  </si>
  <si>
    <t>(00000) 경기 고양시 일산동구 정발산동 1141∼1209 1148-6</t>
  </si>
  <si>
    <t>2014-0515</t>
  </si>
  <si>
    <t>학교폭력 문제를 해결하기 위해 전문적으로 활동하며,사소한 괴롭힘도 범죄라는 인식 아래 피해자를 먼저 보호하고,학교폭력에 은폐되지 않도록 철저히 학교폭력을 예방한다.</t>
  </si>
  <si>
    <t>2014-5545</t>
  </si>
  <si>
    <t>노후생애설계상담사</t>
  </si>
  <si>
    <t>지역의 은퇴 및 은퇴 예정자들을 대상으로 은퇴 후의 불안 요인을 제거하고 노후의 생애 목표 수립및 지속적인 자기 개발 촉진을 통해 성공적인 제2의 삶을 살아 갈 수 있도록 체계적인 정보를 제공하여 자립적이고 주도적인 생애 설계를 지원하는 업무</t>
  </si>
  <si>
    <t>은퇴후의 여가 활동을 지원하기위한 시간 설계,본인의 여가 꼴, 여가 자원, 여가활동 기관 확인  하기와 여가 분석 방법, Life Career(일생의 일)의 의미와  내용(아르바이트성 일, 가사 업무, 취미활동, 봉사활동, 지역사회 참여 활동) 및 노년기 건강 상식,노년기 자산 지키기등의 안내 활동</t>
  </si>
  <si>
    <t>사단법인한국노후생애설계전문가협회</t>
  </si>
  <si>
    <t>http://cafe.daum.net/SLCA</t>
  </si>
  <si>
    <t>051-753-1919</t>
  </si>
  <si>
    <t>(00000) 부산 부산진구 양정2동 중앙대로 978</t>
  </si>
  <si>
    <t>2013-1803</t>
  </si>
  <si>
    <t>심리상담을 통하여 내담자의 성격을 알아내고 성격심리에 대한 문제의 원인분석 및 성격유형에 따른 대인관계를 형성할 수 있는 해결방안을 제시 해줄 수 있는 능력을 검정</t>
  </si>
  <si>
    <t>심리상담을 통해 내담자의 성격을 분석하여 성격유형별 대인관계의 문제를 분석하고 해결방안을 제시 할 수 있음</t>
  </si>
  <si>
    <t>심리상담을 통해 내담자의 성격을 분석하여 성격유형별 대인관계의 문제를 분석할 수 있음</t>
  </si>
  <si>
    <t>2013-2016</t>
  </si>
  <si>
    <t>그림과 색채 사용분별력, 사물을 통한 심리적 요인 분석, 감정표현과 자유, 유아기발달, 그림으로 보는 세상, 효과적 놀이와 이론학습</t>
  </si>
  <si>
    <t>데칼코마니, 로드샤흐, 애니어그램을 통한 사물을 구별하고 심리상태를 측정하는 법을 풀어낼 수 있는 능력을 교육</t>
  </si>
  <si>
    <t>2014-2864</t>
  </si>
  <si>
    <t>사회원예상담사</t>
  </si>
  <si>
    <t>요양기관이나 복지시설, 학교 등에서 상담의 목적으로 시행하는 원예활동 전반에 대한 지식전달과 관리를 하며 심리상담과 작업을 접목한 사회원예프로그램을 기획하고 진행하면서 식물을 이용한 원예활동으로 심신을 힐링하는 역할을 돕고 이를 지도한다.</t>
  </si>
  <si>
    <t>2014-1139</t>
  </si>
  <si>
    <t>학습관련 심리/재활 문제에 대하여 학습심리상담 업무</t>
  </si>
  <si>
    <t>전문가,1급.2급의 상담사례감독 가능하며, 학습관련 심리/재활 문제에 대하여 최고급수준의 학습심리상담 업무</t>
  </si>
  <si>
    <t>1급.2급의 상담사례감독 가능하며, 학습관련 심리/재활 문제에 대하여 고급수준의 학습심리상담 업무</t>
  </si>
  <si>
    <t>학습관련 심리/재활 문제에 대하여 상급수준의 학습심리상담 업무</t>
  </si>
  <si>
    <t>2014-1073</t>
  </si>
  <si>
    <t>상담활동과정을 위주로 학교내·외에서의 학교폭력 예방과 지도, 각종 안전사고와 범죄예방 및 선도 등</t>
  </si>
  <si>
    <t>상담활동과정을 위주로 학교내·외에서의 학교폭력 예방과 지도, 각종 안전사고와 범죄예방 및 선도활동</t>
  </si>
  <si>
    <t>창업경영아카데미</t>
  </si>
  <si>
    <t>http://www.startacademy.co.kr</t>
  </si>
  <si>
    <t>02-3667-2329</t>
  </si>
  <si>
    <t>(00000) 서울 영등포구 당산동3가 11∼384 서울 영등포구 국회대로36길 15 동원빌딩 2층</t>
  </si>
  <si>
    <t>2014-0396</t>
  </si>
  <si>
    <t>결혼코칭상담사</t>
  </si>
  <si>
    <t>① 결혼을 앞둔 예비부부의 심리적 성숙과 행복한 가정을 위한 조력 및 지도 ② 심리적 어려움을 겪는 예비부부들에 대한 심리평가 및 상담 ③ 결혼적령기 상담 및 심리치료에 관한 연구④ 상담실 운영및 행정업무 ⑤ 결혼코칭상담사의 수련중인자의 교육지도와 자문</t>
  </si>
  <si>
    <t>① 결혼을 앞둔 예비부부의 심리적 성숙과 행복한 가정을 위한 조력 및 지도 ② 심리적 어려움을 겪는 예비부부들에 대한 심리평가 및 상담 ③ 결혼적령기 상담 및 심리치료에 관한 연구④ 결혼코칭상담사 1급 이하 수련중인자의 교육지도와 자문 ⑤ 결혼코칭상담사 1급 이하 수련중인자의 수련내용 평가 인준 및 자격추천</t>
  </si>
  <si>
    <t>① 결혼을 앞둔 예비부부의 심리적 성숙과 행복한 가정을 위한 조력 및 지도 ② 심리적 어려움을 겪는 예비부부들에 대한 심리평가 및 상담 ③ 결혼적령기 상담 및 심리치료에 관한 연구④ 상담실 책임운영 ⑤ 결혼코칭상담사 2급의 수련중인자의 교육지도와 자문 ⑥ 결혼코칭상담사 2급의 수련중인자의 수련내용 평가 인준 및 자격추천</t>
  </si>
  <si>
    <t>① 결혼을 앞둔 예비부부의 심리적 성숙과 행복한 가정을 위한 조력 및 지도 ② 심리적 어려움을 겪는 예비부부들에 대한 심리평가 및 상담 ③ 결혼적령기 상담 및 심리치료에 관한 연구④ 상담 행정 업무</t>
  </si>
  <si>
    <t>2013-2100</t>
  </si>
  <si>
    <t>아동에서 성인까지 남녀노소 누구나 겪는 일상의 스트레스 및 심리적 갈등, 불안요소 등을 심리교육 및 상담을 통하여 예방하는데 목적을 두고, 이를 위한 상담전문가로서의 전문적인 이론 및 실무능력을 평가한다.</t>
  </si>
  <si>
    <t>색채미술심리상담에 대한 전문적 지식과 실무능력을 가지고 심리적 불안요소를 예방하기 위하여 진단과 평가를 통해 문제를 해결하고, 설계하는 등의 상담 업무</t>
  </si>
  <si>
    <t>2014-4428</t>
  </si>
  <si>
    <t>아동청소년복지상담사</t>
  </si>
  <si>
    <t>아동청소년복지상담사는 아동 및 청소년의 문제는 그들의 눈높이에 맞는 복지수혜가 우선이다. 이를 위하여 청소년을 대상으로 심리상담 및 복지상담을 통한 복지컨설팅을 전문으로 한다.</t>
  </si>
  <si>
    <t>2013-2170</t>
  </si>
  <si>
    <t>학교폭력예방상담사의 전문가(기간인력)이며 정서와 관련된 다양한 상담/교육 현장에서 직무와 역할을 수행</t>
  </si>
  <si>
    <t>학교폭력예방상담사의 기본과정과 이론적 배경을 바탕으로 전문가의 지도하에 역할수행</t>
  </si>
  <si>
    <t>학교폭력예방상담사의 이론적 배경을 바탕으로 전문가, 1급의 지도하에 역할수행</t>
  </si>
  <si>
    <t>2013-1292</t>
  </si>
  <si>
    <t>놀이의 성격에 따른 심리분석과 상담</t>
  </si>
  <si>
    <t>아동들과 어린이들의 놀이활동을 통한 심리의 이해와 상담 및 정서적발달제고</t>
  </si>
  <si>
    <t>2013-1327</t>
  </si>
  <si>
    <t>색채심리를 이용하여 클라이언트의 이해와 감정상태와 정서상태를 진단할 수 있고 기본적인 색채 기법등을 지도할 수 있는 전문가를 말함.</t>
  </si>
  <si>
    <t>색채를 심리학적 이론의 틀에서 이해하고, 직접적인 실습을 통해 이해함으로서 심리상담 및 컨설팅을 할 수 있는 고급단계.</t>
  </si>
  <si>
    <t>색채를 심리학적 이론의 틀에서 이해하고, 직접적인 실습을 통해 이해함으로서 심리지도사로서의 자질을 갖추고 지도할 수 있는 중급단계.</t>
  </si>
  <si>
    <t>2013-1529</t>
  </si>
  <si>
    <t>통합기질심리상담사</t>
  </si>
  <si>
    <t>아동 ？청소년, 성인 가족들의 기질, 성격, 뇌기능 영역을 평가하여 유형별 프로그램을 수행하고, 연구 및 관련업무 강의뿐만 아니라 전문적인 기질교육 / 뇌교육 / 심리 상담 등을 제공할 수 있는 전문가</t>
  </si>
  <si>
    <t>아동 ？ 청소년, 성인, 가족들의 기질,성격영역을 진단하고 상담을 수행 할 수 있는 수준</t>
  </si>
  <si>
    <t>아동 ？ 청소년, 성인 가족들의 기질, 성격, 뇌기능 영역을 평가하고 유형별 프로그램을 수행할 수 있는 준 전문가</t>
  </si>
  <si>
    <t>질, 성격, 뇌, 상담 영역에 대한 연구 및 관련업무 종사자 강의뿐만 아니라 전문적인 기질교육/ 뇌교육/심리 상담 등을 제공할 수 있는 전문가 수준</t>
  </si>
  <si>
    <t>2013-2628</t>
  </si>
  <si>
    <t>개인, 가족, 집단을 대상으로 다양한 놀이를 통한 임상상담, 놀이심리검사 및 교육 등 전문가 활동</t>
  </si>
  <si>
    <t>개인, 가족, 집단을 대상으로 다양한 놀이를 통한 임상상담, 놀이심리검사 및 교육 등 초급전문가 활동</t>
  </si>
  <si>
    <t>개인, 가족, 집단을 대상으로 다양한 놀이를 통한 임상상담, 놀이심리검사 및 교육 등 고급전문가 활동</t>
  </si>
  <si>
    <t>2014-1142</t>
  </si>
  <si>
    <t>아동청소년 및 대학생, 일반인의 진로에 대한 연구를 수행하고 진로상담에 필요한 기본 교육과 훈련을 통하여 진로문제에 봉착한 이들을 돕기위한 전문적인 진로상담사 양성에 기여한다.</t>
  </si>
  <si>
    <t>본 협회 소속대학 교수(조교수 이상) 또는  박사학위 소지자로서 본 협회 소속 기관장인자로 진로지도상담사례지도 실무 능력을 갖추고 있는 최고급 수준</t>
  </si>
  <si>
    <t>석사학위 소지자로서 준전문가 수준의 진로상담 활용능력을 가지고 있거나 학사학위 소지자로 진로상담 실무 능력을 일정기간 갖춘 고급 수준</t>
  </si>
  <si>
    <t>2013-1853</t>
  </si>
  <si>
    <t>1.평생교육원에서 학교폭력 예방강의2.각 학교에서 상담교사 로 취업.3.학교폭력가해 학생교육4.학교폭력 피해학생상담5.가해학생부모교육실시6.학부모교육강의</t>
  </si>
  <si>
    <t>2014-2793</t>
  </si>
  <si>
    <t>미술, 음악, 무용, 문예, 원예, 드라마 등 예술을 통합하여 개인 및 집단 심리상담을 수행할 전문가 활동</t>
  </si>
  <si>
    <t>미술, 음악, 무용, 문예, 원예, 드라마 등 예술을 통합하여 개인 및 집단 심리상담을 수행할 고급전문가 활동</t>
  </si>
  <si>
    <t>미술, 음악, 무용, 문예, 원예, 드라마 등 예술을 통합하여 개인 및 집단 심리상담을 수행할 초급전문가 활동</t>
  </si>
  <si>
    <t>2014-4649</t>
  </si>
  <si>
    <t>？장애인 학습상담 교육지도 전문가 ？학습상담 교육프로그램 개발업무？평생교육원 지도강사？학습상담 교육기관의 설립 및 운영？발달장애, 저능아 학습지도강사</t>
  </si>
  <si>
    <t>？장애인 학습상담 교육지도 전문가 ？학습상담 교육프로그램 개발업무？발달장애, 저능아 학습지도강사</t>
  </si>
  <si>
    <t>한국진로상담연구원</t>
  </si>
  <si>
    <t>http://www.kcci.ne.kr</t>
  </si>
  <si>
    <t>070-7785-0617</t>
  </si>
  <si>
    <t>(04790) 서울특별시 성동구 성수일로 77(성수동1가, 서울숲 IT 밸리) 4층 414호</t>
  </si>
  <si>
    <t>2014-1824</t>
  </si>
  <si>
    <t>교구활용전문상담사</t>
  </si>
  <si>
    <t>전문가 수준의 뛰어난  교구활용능력을 가지고 있으며 교구매체 30가지이상 상담용 프로그램 교구 8가지 교육자, 교육운영 책임자로써 갖추어야 할 능력을 갖춘 최고급 수준</t>
  </si>
  <si>
    <t>2013-2164</t>
  </si>
  <si>
    <t>인간심리에 대한 전반적인 이론   적 지식과 상담에 관한 업무 수퍼비전 업무, 심리분석 업무</t>
  </si>
  <si>
    <t>인간심리에 대한 전반적인 이론   적 지식과 상담에 관한 업무, 수퍼비전 업무, 심리분석 업무</t>
  </si>
  <si>
    <t>인간심리에 대한 이론적 지식과 상담을 요하는 업무</t>
  </si>
  <si>
    <t>인간심리에 대한 이론의 체계를 잡아가는 업무를 수련하는 업무</t>
  </si>
  <si>
    <t>2014-1609</t>
  </si>
  <si>
    <t>가족구성원의 문제를 예방하고 상담하고 개선시켜줌으로써 건강한 가족생활을 할 수 있도록 체계적인 상담을 제공하는 전문가 양성</t>
  </si>
  <si>
    <t>가족상담사로의 필요한 건강한 가족생활 유지를 위한 교육과 가족과 관련된 상담 현장에서 전문적 지식과 기술을 갖춘 전문가를 양성하는 고급과정</t>
  </si>
  <si>
    <t>가족상담사로의 필요한 건강한 가족생활 유지를 위한 교육과 가족과 관련된 상담 현장에서 전문적 지식과 기술을 갖춘 전문가를 양성하는 최고급과정</t>
  </si>
  <si>
    <t>가족상담사로서의 전문적 자질을 함양함으로써 실제 가정에서의 가족상담을 통한 건강한 가족 만들기의 상담과 코칭을 할 수 있는 고급과정을 실제 교육을 할 수 있는 강사과정 RP를 통해 강사로서의 자질을 배우는 과정</t>
  </si>
  <si>
    <t>2014-5475</t>
  </si>
  <si>
    <t>모래 놀이 상자에 선택되는 다양한 미니어처(모형)들을 통해  유아부터~성인에 이르기까지 정서적 어려움을 표현하고 전달하는데 도움이 될 수 있고  전문가는 그 과정을 관찰하면서 내담자의 더 깊은 내면을 이해하고 해결책을 제안하는 심리기법입니다.</t>
  </si>
  <si>
    <t>모래놀이상자를통해 대상자별 심리상담을 구현할 수 있는 전문적인 지식 및 상담사례의 경험있는 전문가를 양성하여 상담기관에서 필요로하는 역할 수행</t>
  </si>
  <si>
    <t>2013-1530</t>
  </si>
  <si>
    <t>교육 및 상담현장에서 사람의 심리/행동을 평가하여 교육 및 심리상담 등을 체계적으로 제공하고 다양한 매체를 통해 심리/행동/상담 영역에 대한 연구 및 관련업무 종사자 강의뿐만 아니라 전문적인 교육/심리상담 서비스를 제공할 수 있는 전문가</t>
  </si>
  <si>
    <t>가정/심리/행동/교육/상담 관련 학과의 전공자 및 관련기관 실무 종사자가 반드시 숙지하여, 교육/코칭 및 기초 상담을 수행할 수 있는 수준</t>
  </si>
  <si>
    <t>교육/가정/임상현장에서 사람의 심리/행동을 평가하여,교육/코칭/심리상담 등을 체계적으로 제공할 수 있는 준 전문가 수준</t>
  </si>
  <si>
    <t>가정/심리/행동/상담 영역에 대한 연구 및 관련업무 종사자 강의뿐만 아니라 전문적인 교육/코칭/심리상담 등을 제공할 수 있는 전문가 수준</t>
  </si>
  <si>
    <t>2014-3114</t>
  </si>
  <si>
    <t>2013-2165</t>
  </si>
  <si>
    <t>집단상담사 1급, 2급, 3급으로서 집단상담에 대한 전문적인 이론 과 임상경험을 활용한 상담,교육 업무 활용 기업체 집단 상담, 청소년 집단, 성인집단 상담에 활용</t>
  </si>
  <si>
    <t>집단상담에 대한 전문적인 이론과 임상경험을 활용한 상담,교육 업무 활용.기업체 집단 상담, 청소년 집단, 성인집단 상담에 활용</t>
  </si>
  <si>
    <t>집단상담에 대한 이론과 임상경험을 활용한 상담, 교육업무 아동 청소년 대상 집단교육및 상담</t>
  </si>
  <si>
    <t>집단상담에 대한 이론을 활용하여 교육 이나 상담 업무의 보조 진행담당 업무</t>
  </si>
  <si>
    <t>2013-1510</t>
  </si>
  <si>
    <t>심리상담 활용능력을 가지고 등급의 수준에 따라 심리상담교육, 사무행정, 상담실무를 수행한다. 심리상담을 통해 내담자가 자신이 생활과정상의 문제를 원활히 해결하고 인간적인 성장이나 효율적인 대인관계 발전을 이루도록 조력하는 일을 한다.</t>
  </si>
  <si>
    <t>전문가 수준의 뛰어난 심리상담 활용능력을 가지고 심리상담교육, 개인상담, 집단상담, 상담관련사무처리 등.</t>
  </si>
  <si>
    <t>준전문가 수준의 심리상담 활용능력을 가지고 개인상담 및 집단상담 도우미로 활동.</t>
  </si>
  <si>
    <t>일반인으로써 상담에 대한 바른 이해를 가지고 상담자원봉사 및 상담현장 도우미로 활동.</t>
  </si>
  <si>
    <t>(사)한국상담연구원</t>
  </si>
  <si>
    <t>http://www.kice.or.kr</t>
  </si>
  <si>
    <t>02-834-5242</t>
  </si>
  <si>
    <t>(07391) 서울 영등포구 신길7동 736번지 3층, 4층</t>
  </si>
  <si>
    <t>2013-2584</t>
  </si>
  <si>
    <t>독서를 통해 심리적 상태를 파악하고 심리적 안정을 도와주는 심리상담전문가로써 평생교육원, 종교시설, 장애인 시설, 노인 시설, 복지관,  방과 후 교실, 지역아동센터 등의 기관에서 자원봉사 및 전문가로서의 활동한다.</t>
  </si>
  <si>
    <t>독서를 통해 심리적 상태를 파악하고 심리적 안정을 도와주는 심리상담전문가</t>
  </si>
  <si>
    <t>독서를 통해 심리적 상태를 파악하고 심리적 안정을 도와주는 심리상담전문가로써 활동</t>
  </si>
  <si>
    <t>2014-3107</t>
  </si>
  <si>
    <t>정신 건강이나 정서장애와 관련된 문제로 일상 생활에 적응하지 못하는 대상자들에게 상담을 통해 심리진단 등  심리상담 활용능력을 가지고 있으며 심리상담 활용수준이  상급 단계에 도달하여 한정된 법위내에서 심리상담교육자, 심리상담사무를 수행 할 기본 능력</t>
  </si>
  <si>
    <t>글로벌능력개발원주식회사</t>
  </si>
  <si>
    <t>http://www.gadirun.com</t>
  </si>
  <si>
    <t>033-636-9388</t>
  </si>
  <si>
    <t>(24874) 강원 속초시 조양동 1503-1 301</t>
  </si>
  <si>
    <t>2013-2026</t>
  </si>
  <si>
    <t>학교 안팎에서 벌어지는 학교폭력을 예방함은 물론 사고발생시 빠른 위기관리 및 정리에 관한 이론과 예방 프로그램을 개발하고 운용하여 전문적 상담활동을 학교폭력예방센터, 학교, 평생교육원 등에서 할 수 있다.</t>
  </si>
  <si>
    <t>사고발생시 빠른 위기관리 및 정리에 관한 이론과 예방 프로그램을 숙지하고 학교폭력예방센터, 학교, 평생교육원 등에서 보조강사를 할 수 있다.</t>
  </si>
  <si>
    <t>사고 후 위기관리 및 예방 프로그램을 개발하고 운용하여 전문적 상담활동을 하면서 학교폭력예방센터, 학교, 평생교육원 등에서 예방상담사 양성과정 등을 지도</t>
  </si>
  <si>
    <t>사단법인녹색문화컨텐츠개발연구원</t>
  </si>
  <si>
    <t>http://www.bansi.co.kr</t>
  </si>
  <si>
    <t>053-654-0027</t>
  </si>
  <si>
    <t>(42190) 대구시 수성구 지산1동 359-1 동서무학아파트 101-2408호</t>
  </si>
  <si>
    <t>2013-1531</t>
  </si>
  <si>
    <t>웰빙코칭심리상담사</t>
  </si>
  <si>
    <t>인간의 삶의 변화와 웰빙을 위한 다양한 코칭 기법을 습득하여 다양한 장면에서 심리상담을 제공 할 수 있고, 웰빙코칭, 심리상담 영역에 대한 연구 및 관련업무 종사자 강의 등을 제공할 수 있는 전문가</t>
  </si>
  <si>
    <t>인간의 삶의 변화와 웰빙을 위한 코칭의 이해, 코칭의 기법을 이해하고기본 심리상담을 수행 할 수 있는 수준</t>
  </si>
  <si>
    <t>인간의 삶의 변화와 웰빙을 위한 다양한 코칭 기법을 습득하여 다양한 장면에서 심리상담을 수행 할 수 있는 수준</t>
  </si>
  <si>
    <t>웰빙코칭, 심리상담 영역에 대한 연구 및 관련업무 종사자 강의뿐만 아니라 다양한 장면에서 심리상담을 제공할 수 있는 전문가 수준</t>
  </si>
  <si>
    <t>2014-2863</t>
  </si>
  <si>
    <t>심신의 예방하고 치유할 수 있도록 현대인의 건강 증진과 성격의 개선, 비행 등 행동 교정에 대한 심리상담을 진행하며 학습의욕을 고취시키는 개인의 창조성을 개발하고 이를 지도한다.</t>
  </si>
  <si>
    <t>2014-4527</t>
  </si>
  <si>
    <t>다원재능상담사</t>
  </si>
  <si>
    <t>다원재능상담사는 인간의 “선천적인 재능”을 판별 할 수 있는 심리검사도구를 활용하여. 인간(자녀)의 숨겨진 재능을 파악함으로서 심리적 안정을 통한 “개인별 맞춤식 교육”이 가능하도록 상담을 통하여 미래의 인재양성에 힘쓰는 일을 합니다</t>
  </si>
  <si>
    <t>다원재능검사를 통하여 학생(자녀)의 선천적인 재능을 9가지 유형(인내력, 관찰력등)으로 구분 합니다. 이를 통하여 학생(자녀)의 숨겨진 재능을 파악함으로서 “개인별 맞춤식 교육”이 가능하도록 상담해줍니다.</t>
  </si>
  <si>
    <t>다원재능검사를 통하여 학생(자녀)의 선천적인 재능을 9가지 유형(인내력, 관찰력등)으로 구분 합니다. 이는 통하여 학생(자녀)의 숨겨진 재능을 파악함으로서 “개인별 맞춤식 교육”이 가능하도록 상담해줍니다.</t>
  </si>
  <si>
    <t>다원재능검사를 통하여 부모상담및 학생(자녀)의 선천적인 재능을 파악합니다. 이를 통하여 학생(자녀)의 “개인별 맞춤식 교육”이 가능하도록 상담해줍니다.</t>
  </si>
  <si>
    <t>(사)한국안정교육협회</t>
  </si>
  <si>
    <t>http://www.wedu.or.kr</t>
  </si>
  <si>
    <t>02-6713-6710</t>
  </si>
  <si>
    <t>(08506) 서울특별시 금천구 가산디지털2로 98 (가산동) 롯데IT캐슬 2동 1314호</t>
  </si>
  <si>
    <t>2013-2018</t>
  </si>
  <si>
    <t>아동발달기를 통해 보다 과학적 근거로 정서불안, 학습지진아 교정, 학업성취향상, 인지부족 이해 등 이론적 학습으로 인지할 수 있도록 통찰력을 길러준다</t>
  </si>
  <si>
    <t>아동성장 발달기를 통해 건전하고 건강한 정신, 성교육, 교우관계, 친구와의 효과적 친밀감, 부모와의 원활한 의사소통 등 청소년 심리테스트, 단체적응테스트 실무교육 과정임</t>
  </si>
  <si>
    <t>2014-3077</t>
  </si>
  <si>
    <t>중.고등학교 및 교육단체에서푸드아트심리상담을 진행할 수 있는 능력 검정 개인 및 집단상담을 진행할 수 있는 능력 검정초등학교 및푸드아트심리상담 능력 검정 문제개별적 푸드아트심리상담을 진행할 수 있는 자질과 역할 수행 능력 검정</t>
  </si>
  <si>
    <t>푸드아트심리상담 푸드아트분석심리학, 푸드아트심리상담 적용 기술 분야에 대한 기본개념과 이론을 이해하고 이와 같은 푸드아트심리상담의 이론적 배경을 기반으로  본 지식을 활용할 수 있는 초급 수준</t>
  </si>
  <si>
    <t>푸드아트심리상담 푸드아트분석심리학, 푸드아트심리상담 적용 기술 분야에 대한 기본개념과 이론을 이해하고 이와 같은 푸드아트심리상담의 이론적 배경을 기반으로  본 지식을 활용할 수 있는 중급 수준</t>
  </si>
  <si>
    <t>2014-0382</t>
  </si>
  <si>
    <t>(1) 개인 및 가족구성원의 자아실현, 적응 강화에 대한 조력 및 지도(2) 심리적 부적응 및 장애를 겪는 가족에 대한 진단, 평가 및 부부가족상담 실시(3) 부부가족상담사의 교육, 사례지도(4) 부부가족상담사의 수련 내용 평가 인준 및 자격추천(5) 부부가족상담에 대한 연구 수행(6) 부부가족상담실 운영(7) 부부가족상담 행정 업무 담당</t>
  </si>
  <si>
    <t>(1) 다양한 슈퍼비젼 모델에 대한 충분한 지식을 가지고 이를 전달(2) 자신의 주 모델의 철학적, 실용적 시사점을 비교 설명(3) 상담전문가-내담자, 슈퍼바이저-상담전문가-내담자 관계를 관찰하고 설명(4) 위의 관계들에서 생기는 문제를 인식, 감독, 평가(5) 다양한 슈퍼비젼 상황에서 슈퍼비젼 구조화, 문제 해결, 다양한 개입</t>
  </si>
  <si>
    <t>(1) 개인 및 가족구성원의 자아실현, 적응 강화에 대한 조력 및 지도(2) 심리적 부적응 및 장애를 겪는 가족에 대한 진단, 평가 및 부부가족상담 실시(3) 부부가족상담사 Ⅱ급의 교육, 사례지도(4) 부부가족상담사 Ⅱ급의 수련 내용 평가 인준 및 자격추천(5) 부부가족상담에 대한 연구 수행(6) 부부가족상담실 운영</t>
  </si>
  <si>
    <t>(1) 개인 및 가족 구성원의 자아실현, 적응 강화에 대한 진단, 평가조력 및 지도(2) 심리적 부적응 및 장애를 겪는 가족에 대한 진단, 평가 및 부부가족상담을 통한 지도실시(3) 부부가족상담 행정 업무 수행</t>
  </si>
  <si>
    <t>한국가족치료학회</t>
  </si>
  <si>
    <t>http://www.familytherapy.or.kr/</t>
  </si>
  <si>
    <t>02-111-1111</t>
  </si>
  <si>
    <t>(00000) 서울 서초구 서초4동 1680∼1692 1690-2 영문빌딩 5층</t>
  </si>
  <si>
    <t>2013-1999</t>
  </si>
  <si>
    <t>웃음심리상담사에 관한 체계적 이론적 연구와 교육 및 상담영역의 다양한 부분에 최적의 통합적 웃음심리 프로그램을 개발, 구성, 운영, 교육 등을 통한 올바른 웃음심리상담사로서의 직무와 더불어 상담문화의 일반화 및 대중화를 창출하고자 한다.</t>
  </si>
  <si>
    <t>웃음을 자아낼 수 있는 다양한 소재를 접목시켜 웃음의 효과를 몸소 체험케 하고 그로 인해 육체적.정신적.사회적 건강을 유지하도록 도움을 제공하는 전문가 및 강사</t>
  </si>
  <si>
    <t>웃음을 자아낼 수 있는 다양한 소재를 접목시켜 웃음의 효과를 몸소 체험케 하고 그로 인해 육체적.정신적.사회적 건강을 유지하도록 도움을 제공하는 준전문가</t>
  </si>
  <si>
    <t>2014-2868</t>
  </si>
  <si>
    <t>심리상담의 지식과 실무능력을 가지고 내담자의 문제해결과 갈등을 조절하고 완화 할 수 있도록 도와주는 전문가 수준의 상담사</t>
  </si>
  <si>
    <t>심리상담의 지식과 실무능력을 가지고 사례관리 및 문제사정이 가능한 전문가</t>
  </si>
  <si>
    <t>심리상담의 지식과 실무능력을 가지고 내담자의 문제해결과 갈등을 조절하고 완화 할 수 있도록 도와주는 전문가</t>
  </si>
  <si>
    <t>2014-3108</t>
  </si>
  <si>
    <t>아동미술심리상담사로써 미술심리상담의 기초적인 이해와 각종 진단기법을 통해 미술상담, 심리상담, 재활, 간호, 복지, 특수 및 교육관련 분야를 담당하여 상담과 전문가로써 업무를 원활하게 수행할 수 있는 직무능력</t>
  </si>
  <si>
    <t>전문가 수준의 미술심리 활용능력을 가지고 있으며 미술심리교육자, 미술심리 사무책임자로써 갖추어야 할 능력을 갖춘 최고급 수준</t>
  </si>
  <si>
    <t>준전문가 수준의 미술심리 활용능력을 가지고 있으며 미술심리교육자, 미술심리 사무책임자로써 갖추어야 할 능력을 갖춘 고급 수준</t>
  </si>
  <si>
    <t>2014-0412</t>
  </si>
  <si>
    <t>가족 상담의 기본과정과 이론적 학문을 배경으로 가족과 관련된 다양한 상담 현장에서 가족상담 직무를 수행할 수 있으며, 가족치료 및 가족상담의 전문적 지식과 기술을 갖춘 가족상담사를 양성하고 배출하여 오늘날 다양한 가족형태 변화에 따른 가족이해를 돕고 건강한 가족관계를 형성하는데 기여한다.</t>
  </si>
  <si>
    <t>본 협회 소속대학 교수(조교수 이상) 또는  박사학위 소지자로서 본 협회 소속 기관장인자로 가족상담사례지도 실무 능력을 갖추고 있는 최고급 수준</t>
  </si>
  <si>
    <t>박사학위 소지자로서 전문가 수준의 뛰어난 가족상담 활용능력을 가지고 있거나 석사학위 소지자로 가족상담 실무능력을 일정기간 갖춘 전문가 수준</t>
  </si>
  <si>
    <t>석사학위 소지자로서 준전문가 수준의 가족상담 활용능력을 가지고 있거나 학사학위 소지자로 가족상담 실무 능력을 일정기간 갖춘 고급 수준</t>
  </si>
  <si>
    <t>2014-1608</t>
  </si>
  <si>
    <t>상담의 기본과정과 이론적 배경을 바탕으로 상담전문가의 지도하에 상담업무를 수행할 수 있는 능력을 보유한 자로서 개인 및 집단의 자아실현, 적응 강화에 대한 진단, 평가, 조력 및 지도, 심리적 부적응 및 장애를 겪는 개인 및 집단에 대한 진단, 평가 및 심리상담 지도, 상담 행정 업무 등을 수행</t>
  </si>
  <si>
    <t>2014-2260</t>
  </si>
  <si>
    <t>목회심리상담사</t>
  </si>
  <si>
    <t>목회의 현장에서 성경적 상담 교육을 통하여 교육하여 내담자의 심리상태를 분석하고 상담할수 있도록 전화,개인및 집단, 공공기관, 목회, 신앙, 진로, 위기상담 등 다양한 상담가능한 1급자격</t>
  </si>
  <si>
    <t>목회의 현장에서 성경적 상담 교육을 통하여 교육하여 내담자의 심리상태를 분석하고 상담할수 있도록 전화,개인및 집단, 공공기관, 목회, 신앙, 진로, 위기상담 등 다양한 상담가능한 2급자격</t>
  </si>
  <si>
    <t>2014-2792</t>
  </si>
  <si>
    <t>각종 심리적 문제와 갈등을 가지고 있는 사람들에게 심리 검사 및 진단과 상담을 통하여 문제를 해결하고 건강하게 인생을 살아가고 자아실현 할 수 있도록 도와준다.</t>
  </si>
  <si>
    <t>아동 및 청소년 다문화 자녀 및 가족 기타 집단 및 심리 검사 요원으로 활동하고 건강한 청소년과 가정 및 학교생활을 하도록 상담활동을 한다.</t>
  </si>
  <si>
    <t>심리상담사 2급보다 더 심오하고 깊은 전문적 지식과 실제적인 능력을 갖춘 자로 개인 가정 청소년 다문화자녀 각종 집단 학교 등에서 상담사로 활동하게 된다.</t>
  </si>
  <si>
    <t>2014-5922</t>
  </si>
  <si>
    <t>종합사회복지관, 지역청소년상담복지센터, 청소년 관련기관, 발달센터, 심리상담센터, 장애인복지관, 학교방과후상담기관, 병원, 초,중,고등학교에서 심리상담 등이 이루어지며, 심리적, 정서적, 사회적 장애를 겪고 있는 사람에게 그림이나 만들기 등 미술활동의 통해 개인 갈등을 조절하고 자기표현과 자아성장을 촉진하여 정서적 안정을 획득할수 있도록 돕는다.</t>
  </si>
  <si>
    <t>임상미술심리상담 전문가로 활동할 수 있으며, 전반적인 상담활동은 물론 강의 및 슈퍼비전을 통하여 미술심리상담가 양성에 기여한다.</t>
  </si>
  <si>
    <t>미술심리상담, 청소년심리상담, 아동미술심리상담, 장애우신체및 정서심리재활,노인성치매및정서상담, 성인심리상담 등</t>
  </si>
  <si>
    <t>한국임상미술심리상담학회</t>
  </si>
  <si>
    <t>http://k-arttherapy.co.kr/</t>
  </si>
  <si>
    <t>031-427-0991</t>
  </si>
  <si>
    <t>(13934) 경기도 안양시 동안구 평촌대로 400 ( 비산동 ) 601</t>
  </si>
  <si>
    <t>2014-5076</t>
  </si>
  <si>
    <t>청소년의 성격, 적성, 취미, 특기등을 고려하여 적절하고 합리적인 진로계획을 심층상담을통해 상담하고 그에 맞는 상담프로그램을 기획, 평가, 분석하여 올바른 방향으로 지도 할 수 있는 전문가로서의 자질 능력검정을 최우선시합니다.</t>
  </si>
  <si>
    <t>청소년의 성격, 적성, 취미, 특기등을 고려하여 적절하고 합리적인 진로계획을 심층상담을통해 상담하고 그에 맞는 상담프로그램을 기획, 평가, 분석하여 올바른 방향으로 지도 할 수 있는 전문가로서의 자질 능력검정 수행 할 수 있어야 한다.</t>
  </si>
  <si>
    <t>2014-2865</t>
  </si>
  <si>
    <t>내담자가 소유하고 있는 과거와 현재의 사진 매체를 중심으로 내담자의 직간접적 해석(회상과 기억)을 통해 심리상태 및 감정을 파악하고 분석하여 그에 따른 적절한 조언과 상담을 할 수 있도록 하고 이를 지도한다.</t>
  </si>
  <si>
    <t>2014-1627</t>
  </si>
  <si>
    <t>부모코칭상담사</t>
  </si>
  <si>
    <t>전문가 - 가정에서 발생할 수 있는 어려움안에서 관계개선, 소통, 감정처리에 관한 부모코칭상담, 교육 프로그램진행 및 개발이 가능한 전문가 수준  1급 - 자녀와의 의사소통기술 및 코칭방법, 상담접근을 통해 내담자를 돕고, 책임자로서 갖추어야 할 능력을 갖춘 고급 수준2급 - 코칭방법, 상담접근을 통해 내담자를돕고,수퍼비전을 받으며 상담이 가능한 수준</t>
  </si>
  <si>
    <t>가정에서 발생할 수 있는 어려움안에서 관계개선, 소통, 감정처리에 관한 부모코칭상담, 교육 프로그램진행 및 개발이 가능한 전문가 수준</t>
  </si>
  <si>
    <t>자녀와의 의사소통기술 및 코칭방법, 상담접근을 통해 내담자를 돕고, 책임자로서 갖추어야 할 능력을 갖춘 고급 수준</t>
  </si>
  <si>
    <t>코칭방법, 상담접근을 통해 내담자를돕고,수퍼비전을 받으며 상담이 가능한 수준</t>
  </si>
  <si>
    <t>2013-1925</t>
  </si>
  <si>
    <t>본 자격은 상담의 기본이론을 이해하고 실무능력을 바탕으로 내담자의 정서적, 정신적 행동을 바람직하게 변화시켜 건강한 사회생활을 영위할 수 있도록 상담 및 교육훈련을 지원할 수 있다. 아동교육 및 학교, 사회복지시설에서 개인 및 집단상담, 심리검사 프로그램을 운영하고, 상담활동을 한다.</t>
  </si>
  <si>
    <t>상담 이론과 집단상담을 이해하고 사회적 부적응 및 심리적 문제를 안고 있는 개인 및 집단에 대한 진단 및 분석 그리고, 상담을 할 수 있다.</t>
  </si>
  <si>
    <t>개인 및 집단상담의 주요사례를 분석할 수 있으며, 내담자의 행동 및 가치관 변화를 이끌어내는 전문심리상담을 할 수 있다.</t>
  </si>
  <si>
    <t>사단법인국민건강체육문화진흥원</t>
  </si>
  <si>
    <t>http://www.kilong.co.kr</t>
  </si>
  <si>
    <t>051-781-1325</t>
  </si>
  <si>
    <t>(00000) 부산 동래구 안락1동 406∼426 423-3번지 성광빌딩 401호</t>
  </si>
  <si>
    <t>2014-4333</t>
  </si>
  <si>
    <t>개인 및 집단을 대상으로 공예기법을 통하여 개인 및 집단의 정서적 갈등 및 심리적 갈등을 완화 시킴으로 원만한 사회활동을 할 수 있도록 지원하고 상담 현장에서 공예를 매개체로 활용하여 심리상담사의 보조 역할을 할 수 있는 전문가</t>
  </si>
  <si>
    <t>개인 및 집단을 대상으로 공예 기법을 통하여 개인 및 집단의 정서적 갈등 및 심리적 갈등을 완화시킴으로 원만한 사회활동을 할 수 있도록 지원하고 상담 현장에서 공예를 매개체로 활용하여 심리 상담사의 보조 역할을 수행하는 전문가 수준</t>
  </si>
  <si>
    <t>2014-2852</t>
  </si>
  <si>
    <t>아동의 다양한 발달적, 정서적, 행동적, 인지적, 심리적 문제 증상들을 진단하며진단에 따라 놀이, 음악, 역할극 상담 등을 활용하여 문제 증상을 완화하거나극복하게 해준다.</t>
  </si>
  <si>
    <t>2014-2943</t>
  </si>
  <si>
    <t>국제미술심리상담사</t>
  </si>
  <si>
    <t>일반아동, 다문화가정자녀, 결혼이주여성, 외국인근로자, 성인을 대상으로 어려움을 겪는 정서적, 심리적, 사회적 장애를 겪는 사람에게 미술활동을 통해 인성계발과 자기성장을 촉진하고 증상을 개선하는 것으로 보다 나은 삶을 영위할 수 있도록 상담기법과 지도방법을 체계적으로 익히도록 하여 국제미술심리상담사의 전문성 함양을 목적으로 한다.</t>
  </si>
  <si>
    <t>국제미술심리상담을 이해하여 결혼이주여성, 다문화가족, 외국인근로자들에게 심리검사 및 분석을 한다.-국제미술심리상담 및 교육-국제미술심리상담 행정업무-복지서비스 지원</t>
  </si>
  <si>
    <t>한국다문화복지협회</t>
  </si>
  <si>
    <t>http://cafe.daum.net/kmfsa</t>
  </si>
  <si>
    <t>031-954-0200</t>
  </si>
  <si>
    <t>(10824) 경기도 파주시 문산읍 문향로84번길 8</t>
  </si>
  <si>
    <t>2014-4657</t>
  </si>
  <si>
    <t>U&amp;I학습및진로상담전문가</t>
  </si>
  <si>
    <t>U&amp;I심리검사를 활용한 상담 및 해석특강 등의 활동</t>
  </si>
  <si>
    <t>U&amp;I학습 및 진로상담 전문가로서 U&amp;I심리상담 접근의 전문적 견해 및 치료적 관점에서의 분석을 요하며, 이를 양성할 수 있는 강사로서의 업무수행능력을 지칭한다.</t>
  </si>
  <si>
    <t>U&amp;I학습 및 진로상담 일반수준의 전문가로서 U&amp;I심리상담 접근의 전문적 견해 및 치료적 관점에서의 분석을 요하며, 일반인을 대상으로 개념을 설명할 수 있다.</t>
  </si>
  <si>
    <t>연우심리개발원</t>
  </si>
  <si>
    <t>http://iyonwoo.com</t>
  </si>
  <si>
    <t>02-553-9802</t>
  </si>
  <si>
    <t>(06721) 서울특별시 서초구 효령로60길 23-5 (서초동) 연우심리개발원</t>
  </si>
  <si>
    <t>2014-2946</t>
  </si>
  <si>
    <t>심리상담 이론과 지식을 통해 심리상담능력을 가지고 있으며, 인지,정서,행동상의 어려움을 겪고 있는 내담자를 심리학적 방법을 활용하여 내담자의 정서적 갈등이나 심리적인 증상을 완화할 수 있다</t>
  </si>
  <si>
    <t>심리상담 이론과 지식을 통해 , 인지·정서·행동상의 어려움을 겪고 있는 내담자를 심리학적 방법을 활용하여 정서적 갈등이나 심리적인 증상을 완화할 수 있는 고급수준</t>
  </si>
  <si>
    <t>심리상담사의 자질과 윤리 및 심리학자의 이론을 기반으로 전반적인 심리기법을 익혀 내담자의 인지·정서·행동상의 어려움을 완화할 수 있는 수준</t>
  </si>
  <si>
    <t>2014-2525</t>
  </si>
  <si>
    <t>아동심리의 학문적 이론과 아동심리상담사의 역할과 사명감에 중점을 두며 향후 직무향상교육과 연수과정 등을 통하여 실무능력을 계발하고 활용</t>
  </si>
  <si>
    <t>아동심리의 학문적 이로과 아동심리상담사의 역할과 사명감에 중점을 두며 향후 직무향상교육과 연수과정 등을 통하여 실무능력을 계발하고 활용할수있는 수준으로 현업에 직접 활용 가능하며 학교교육,사회교육,인성교육,생활지도교육 등 상담지도를 위해 꼭필요한 지도자로서 참여 가능한 수준</t>
  </si>
  <si>
    <t>2014-2851</t>
  </si>
  <si>
    <t>독서심리상담에 대한 이론 및 실제를 숙지하여 독서자료를 매체로 개인 및 집단(성인, 청소년, 아동, 유아)을 대상으로 하여 독서심리상담프로그램을 수행한다.책을 통한 아동의 문제점에 대한 동일시를 통하여 심리적 안정을 취할 수 있도록 돕는다.</t>
  </si>
  <si>
    <t>2014-3106</t>
  </si>
  <si>
    <t>아동심리상담 전문가로써 아동의 심리적 갈등과 문제행동에 대한 이론적 연구와 최적화된 상담 프로그램을 설계, 조직, 운영하고 각종 프로그램을 개발 적용하는 전문적 상담 활동을 수행</t>
  </si>
  <si>
    <t>전문가 수준의 뛰어난 아동심리상담 능력을 가지고 있으며 최고급 단계의 아동심리상담 사무책임자로써 갖추어야 할 능력을 갖춘 사무책임자</t>
  </si>
  <si>
    <t>준전문가 수준의 아동심리상담 활용능력을 가지고 있으며 아동심리상담 활용수준이 상급단계에 도달하여 한정된 범위 내에서 아동심리상담 사무를 수행 할 기본 능력을 갖춘 상급 수준</t>
  </si>
  <si>
    <t>일반인으로써 아동심리상담 활용능력을 가지고 있으며 심리상담 활용수준이  상급 단계에 도달하여 한정된 범위 내에서 심리상담교육자, 아동심리상담사무를 수행 할 기본 능력을 갖춘 상급 수준</t>
  </si>
  <si>
    <t>2014-5481</t>
  </si>
  <si>
    <t>급변하는 현대사회에서 가정, 학교, 직장내의 환경적, 유전적요인으로인해 발생하는 여러 가지 심리적인 갈등 및 정신적인 문제로 사회부적응 상황을 겪고있는 내담자(유아, 아동, 청소년, 성인, 노인)에게 심리상담전문가를통해 정서적인 안정과 삶의 질을 향상시키는 역할을 할 수 있습니다.</t>
  </si>
  <si>
    <t>심리상담분야 전문가로 자질을 갖춰기 위한 상담이론과 상담방법, 상담실제를 교육하여 실무상담에 적용시키며, 내담자의 심리상태를 분석하고 이해하여 보육, 아동, 청소년관련시설, 복지관, 장애인, 노인시설, 방과 후 교실 등의 기관에서 상담전문가로서의 역할을 수행 할 수 있다.</t>
  </si>
  <si>
    <t>2014-4563</t>
  </si>
  <si>
    <t>인성교육의 기초와 본질에 의한 이론을 바탕으로 불건전한 인성으로 고통받는 사람들을 상담하고 교육하는 역할과 청소년들이 건전한인성을 소유할수 있도록 예방 교육하는 역할을 수행한다.</t>
  </si>
  <si>
    <t>교육기관이나 가정에서 불건전한 인성으로 고통받는 사람들을 상담하고 교육하며  인성심리상담사2급을 지도하는 역할을 담당한다</t>
  </si>
  <si>
    <t>교육기관이나 가정에서 불건전한 인성으로 고통받는 사람들을 상담하고 교육하며 유아나 청소년들이 건전한인성을 소유할수 있도록 예방교육을 한다.</t>
  </si>
  <si>
    <t>주식회사 한국인성교육문화진흥원</t>
  </si>
  <si>
    <t>http://www.humanpro.co.kr/</t>
  </si>
  <si>
    <t>062-512-3341</t>
  </si>
  <si>
    <t>(61241) 광주광역시 북구 독립로237번길 6 ( 누문동 ) 1층</t>
  </si>
  <si>
    <t>2014-5109</t>
  </si>
  <si>
    <t>심리적인 부적응문제를 가진 아동의 인지능력과 학습능력을 향상시키는데 도움을 주는 상담자이다.</t>
  </si>
  <si>
    <t>아동의 현행 수준과 학습특성에 맞도록 개발하고 개별화된 교육프로그램을 적용하여 학습상담 모델 소개, 사례개념화 및 학습계획, 인지과제분석 상담과 교육진행</t>
  </si>
  <si>
    <t>2014-4522</t>
  </si>
  <si>
    <t>NLP상담전문가</t>
  </si>
  <si>
    <t>NLP상담전문가 자격은 1,2,3급으로 구분되며 NLP 상담기법과 전략을 통해 자신의 상태를 컨트롤할 수 있는 능력, 자신과 타인의 갈등을 해소하고 개인의 변화와 성장을 유도할 수 능력, 개인 및 집단을 교육시키고 교육프로그램을 개발할 수 있는 능력 여부를 측정하여 자격을 부여함.</t>
  </si>
  <si>
    <t>직무내용 전문가로 NLP 상담 기법과 전략을 습득하여 타인의 갈등과 변화를 시킬 수 있으며, 개인 및 집단을 대상으로 교육하고, 그 교육 프로그램을 개발, 활용하는 단계</t>
  </si>
  <si>
    <t>직무내용 준전문가로 NLP 상담 기법과 전략을 습득하여 자기 상태 관리와 타인의 갈등 해결을 위해 무리 없이 적용할 수 있고, 개인 및 집단을 대상으로 교육할 수 있는 단계</t>
  </si>
  <si>
    <t>직무내용 일반인으로 NLP 상담과 교육의 기초 지식과 기법, 전략을 기초적 단계에서 자신과 다른 사람의 갈등을 해소하고 컨트롤 할 수 있는 단계</t>
  </si>
  <si>
    <t>2014-1628</t>
  </si>
  <si>
    <t>전문 가족상담사 양성을 위하여 가족 상담에 필요한 이론과 기술을 습득할 수 있는 체계적인 교육 과정을 실시합니다. 교육은 이론과 다양한 실제 사례들을 적용한 구체적인 기법교육</t>
  </si>
  <si>
    <t>2014-2029</t>
  </si>
  <si>
    <t>색채심리상담전문가</t>
  </si>
  <si>
    <t>색채심리상담 전문가의 교육, 색채심리 프로그램 개발, 색채심리상담전문가의 양성교육, 현장실무 지도 및 지원, 색채심리 관련기관 교사 및 기관장 교육 및 평가,</t>
  </si>
  <si>
    <t>색채심리 상담 전문가의 교육, 색채심리 프로그램 개발, 색채심리 상담전문가의 양성교육, 현장실무 지도 및 지원, 색채심리 관련기관 교사 및 기관장 교육 및 평가.</t>
  </si>
  <si>
    <t>색채심리를 통한 심리상담 업무, 현장실무 지도 및 지원, 색채심리의 연구,</t>
  </si>
  <si>
    <t>색채심리를 통한 심리상담업무, 유아, 아동등의 색채심리상담, 색채심리의 연구,</t>
  </si>
  <si>
    <t>2014-5014</t>
  </si>
  <si>
    <t>학교폭력예방및대책에 관한 법률지식을 숙지하고 상담 기법과 기본자질을 익혀 학교 폭력예방과 피해학생의 보호, 가해학생의 선도 및 교육, 학생의 인권을 보호하여 건전한 사회구성원으로 육성할 수 있도록 한다.학교폭력상담지도사는 교육현장에서 학교폭력 예방을 위한 프로그램을 기획, 운영할 수 있다.</t>
  </si>
  <si>
    <t>2014-5907</t>
  </si>
  <si>
    <t>차크라힐링상담가</t>
  </si>
  <si>
    <t>차크라 이론을 통한 성격 리딩/진단차크라 힐링 세션 진행차크라 명상 세션 진행발란스가 깨진 차크라를 이용한 상담차크라 활성화 도구들의 사용 및 판매인생 &amp; 고민 상담</t>
  </si>
  <si>
    <t>차크라 리딩차크라 힐링 세션 진행차크라 명상 세션 진행차크라 상담차크라 활성화 도구들의 사용 및 판매인생 &amp; 고민 상담</t>
  </si>
  <si>
    <t>주식회사젠테라피네츄럴힐링센터</t>
  </si>
  <si>
    <t>http://www.zentherapy.co.kr</t>
  </si>
  <si>
    <t>02-722-8420</t>
  </si>
  <si>
    <t>(06163) 서울특별시 강남구 봉은사로82길 5 (삼성동) 덕봉빌딩 2층</t>
  </si>
  <si>
    <t>2014-2796</t>
  </si>
  <si>
    <t>아동 문제, 청소년 문제, 성인 문제, 직장 문제, 노인 문제 따위와 관련된 심리적인 문제를 해결할 수 있도록 조언해 주는 일을 전문으로 하는 사람으로써 내담자의 내적갈등상황을 상담과 심리검사 도구를 이용해 심리적으로 지지와 격려를 하는 역할을 함.</t>
  </si>
  <si>
    <t>심리상담 전문가로서 아동 문제, 청소년 문제, 성인 문제, 직장 문제, 노인 문제 따위와 관련된 심리적인 문제를 해결할 수 있도록 조언해 주는 일을 전문으로 하는 사람으로써 내담자의 내적갈등상황을 상담과 심리검사 도구를 이용해 심리적으로 지지와 격려를 하는 역할을 함.</t>
  </si>
  <si>
    <t>2014-5007</t>
  </si>
  <si>
    <t>아동심리학, 아동상담이론, 아동상담 적용 기술 분야에 대한 기본개념과 이론을 이해하고 이와 같은 아동상담의 이론적 배경을 기반으로 아동심리상담과 관련하여 부적응을 겪는 개인 및 집단에 대한 조력과정에서 본 지식을 활용할 수 있는 최상급의 능력을 검정하여 자격을 부여하고 아동심리상담에 관한 전반적으로 이해 할 수 있는 수준</t>
  </si>
  <si>
    <t>전문가과정 수준의 아동심리상담에 대한 상담능력을 가지고 있으며 아동심리상담교육자로써 갖추어야 할 능력을 갖춘 최고급 수준</t>
  </si>
  <si>
    <t>중급 수준의 아동심리상담에 대한 상담능력을 가지고 있으며 아동심리상담교육자로써 갖추어야 할 능력을 갖춘 중급 수준</t>
  </si>
  <si>
    <t>보통 수준의 심리상담에 대한 아동상담능력을 가지고 있으며 아동심리상담교육자로써 갖추어야 할 능력을 갖춘 보통 수준</t>
  </si>
  <si>
    <t>2013-2108</t>
  </si>
  <si>
    <t>현대사회에서 진로의 선택과 적응은 평생의 발달과제로 점차 진로의 중요성은 증대되고 있으며, 진로상담은 모든 연령대로 확대되고 있다. 진로는 개인의 인지적 특성, 심리정서적 특성, 성격적 특성과 사회환경적 특성을 다차원적으로 고려되어야 한다. 진로상담사는 이러한 통합적 관점에서 개인의 다양한 특성과 직업의 적합도를 평가, 분석, 예측하여 상담을 하고 성숙한 생애진로발달을 수행토록 지도 및 조력하는 전문화된 역할을 수행한다.</t>
  </si>
  <si>
    <t>진로상담영역의 진로흥미검사, 탐색검사, 성격검사실시 및 평가분석, 진로교육기관 기업체에서 인사선발, 적성검사 실시에 따른 집단 상담프로그램 계발 및 상담등 전문가수준</t>
  </si>
  <si>
    <t>진로상담영역의 진로흥미검사, 탐색검사, 성격검사실시 및 평가분석, 진로교육기관 기업체에서 인사선발, 적성검사 실시에 따른 집단 상담프로그램 계발 및 상담등 준전문가수준</t>
  </si>
  <si>
    <t>사단법인한국상담심리협회</t>
  </si>
  <si>
    <t>http://www.khappy.kr</t>
  </si>
  <si>
    <t>052-297-9183</t>
  </si>
  <si>
    <t>(44515) 울산 중구 반구동 237-20번지 2층</t>
  </si>
  <si>
    <t>2014-5476</t>
  </si>
  <si>
    <t>미술심리상담사는 자유롭게 그림을 그리게 하면서 이를 통해 무의식적으로 내면에 있는 생각과 상처들을 모두 드러낼 수 있도록 자연스럽게 유도하는 방법으로 그림이라는 비언어적 표현활동을 통해 내담자의 심리를 측정하고 판단하여 상담하는 전문가를 말하며, 사회복지시설  뿐 아니라, 공공사회 교육기관등에서도 미술을 접목한 상담사로서의 역할을 수행할 수 있습니다.</t>
  </si>
  <si>
    <t>미술심리상담의 이해와 내담자의 연령, 환경에따라 다양하게 접목시킬 수 있는 다양한 상담기법에대해 수련하고 반복적인 이론 및 실습교육을통해 현장에 서 내담자의 심리치유 직무를 수행하는 역할을 함</t>
  </si>
  <si>
    <t>미술심리상담전문가로서 미술심리의 각종 심리진단기법을 활용하여 보다 구체적이고 내담자의 입장에 맞는 심리상담 프로그램 기획, 실행,적용 할수 있는 전문가로서 복지관, 사회복지시설, 교육기관등에서 내담자(아동~성인)의 돌발적이고 즉흥적인 심리상황을 이해가고  안정적인 감정 컨트롤을 유지할 수 있도록 조력 할 수 있는 직무를 수행 할 수 전문가</t>
  </si>
  <si>
    <t>2013-1997</t>
  </si>
  <si>
    <t>전문적 미술적 기술과 다양한 임상경험을 바탕으로 내담자의 보다 나은 정신적, 신체적 변화 및 삶의 질을 향상 시킬 수 있도록 미술심리 상담을 수행하는 전문가</t>
  </si>
  <si>
    <t>미술적 기술과 다양한 임상경험을 바탕으로 내담자의 보다 나은 정신적, 신체적 변화 및 삶의 질을 향상 시킬 수 있도록 미술심리 상담을 수행하는 준 전문가</t>
  </si>
  <si>
    <t>미술적 기술과 다양한 기법을 바탕으로 내담자의 보다 나은 정신적,신체적 변화 및 삶의 질을 향상 시킬 수 있도록 미술심리 상담을 수행 하는 직무</t>
  </si>
  <si>
    <t>2014-5484</t>
  </si>
  <si>
    <t>원예활동을 활용한 심리상담을 통해 정서적 안정을 살피고, 신체적 적응력 또한 향상 시킬 수 있는 전문가를 양성 하는데, 궁극적으로 이러한 상담지도를 통해 육체적 재활과 정신적 회복을 돕는 것을 목적으로 수행</t>
  </si>
  <si>
    <t>심리상담 및 원예심리 이론과 실제기법을 바탕으로 상담현장에서 심리진단과 상담을 수행할 수 있는 전문가 수준</t>
  </si>
  <si>
    <t>심리상담 및 원예심리 이론과 실제기법을 바탕으로 상담현장에서 심리진단과 상담을 수행할 수 있는 고급 수준</t>
  </si>
  <si>
    <t>심리상담 및 원예심리 이론과 실제기법을 바탕으로 상담현장에서 심리진단과 상담을 수행할 수 있는 상급 수준</t>
  </si>
  <si>
    <t>2013-1994</t>
  </si>
  <si>
    <t>심리상담에 대한 이해와 실재 심리상담의 실제학습을 통해서 심리상담 전문가로 심리검사 및 심리상담. 심리상담사 양성.</t>
  </si>
  <si>
    <t>심리검사 및 심리상담</t>
  </si>
  <si>
    <t>2014-2880</t>
  </si>
  <si>
    <t>내담자의 심리를 파악하고 영화/사진을 매개로 상담을 할 수 있는 학사 수준</t>
  </si>
  <si>
    <t>2014-5479</t>
  </si>
  <si>
    <t>분노의 원인이 되는 다양한 경험사례를통해 감정을 조절할 수 있는 스킬,  태도, 사고방식등을 구체적으로 학습하여 내담자에 상담할 수 있는 전문가로서 분노로인해 발생하는 문제를 점검하여 효과적으로 분노 및 갈등을 조절할 수 있는 능력을 조력하는 역할을 할 수 있습니다.</t>
  </si>
  <si>
    <t>분노의 원인이 되는 다양한 경험사례를통해 감정을 조절할 수 있는 스킬,  태도, 사고방식등을 구체적으로 학습하여 내담자에 상담할 수 있는 전문가로서 분노로인해 발생하는 문제를 점검하여 효과적으로 분노 및 갈등을 조절할 수 있는 능력을 조력하는 역할을 할 수 있다.</t>
  </si>
  <si>
    <t>2014-2063</t>
  </si>
  <si>
    <t>2014-2272</t>
  </si>
  <si>
    <t>청소년부적응상담사</t>
  </si>
  <si>
    <t>아동 및 청소년의 문제 행동 및 정서적 안정을 필요로 하는 대상에게 상담 및 컨설팅 제공하며, 대상자가 미래비전을 세우고 이를 성취할 수 있도록 진로탐색 및 진로계획을 상담, 지도</t>
  </si>
  <si>
    <t>아동 및 청소년을 대상으로 문제 행동 및 정서적 안정을 필요로 하는 대상에게 상담 및 컨설팅을 제공하며, 대상자가 미래비전을 세우고 이를 성취할 수 있도록 진로탐색 및 진로계획을 상담, 지도</t>
  </si>
  <si>
    <t>2014-5010</t>
  </si>
  <si>
    <t>(주)애니설리반학교</t>
  </si>
  <si>
    <t>063-255-3080</t>
  </si>
  <si>
    <t>(54931) 전라북도 전주시 덕진구 기린대로 418 (금암동) 8층 애니설리반학교</t>
  </si>
  <si>
    <t>2014-5482</t>
  </si>
  <si>
    <t>개인 및 단체를 대상으로 심리상담사 자격 및 교육전문가 양성</t>
  </si>
  <si>
    <t>아동. 청소년을 대상으로 한 상담활동 수행/ 상담 프로그램 계획에 따른 진행 보조수행/아동.청소년 발달에 따른 집단상담 프로그램/ 운영 초기면접 및 심리검사 수행</t>
  </si>
  <si>
    <t>집단 상담지도, 심리검사 실시 및 분석과 평가,유형 및 대상별 상담(아동, 청소년, 성인, 노인가족, 성문제, 가정폭력, 학교폭력 상담 등),상담교육기관, 학교, 기업체, 기타 기관에서 인사, 노무관리 분야의 인사선발, 적성검사, 심성교육 프로그램 개발업무 수행,사회복지관, 복지시설, 교정기관, 재활병원 등에서 전문 상담 활동</t>
  </si>
  <si>
    <t>2014-3112</t>
  </si>
  <si>
    <t>푸드아트심리상담은 내담자에게 익숙한 음식재료를 매체로 하는 것으로 전문가로서 내담자가 매체를 선택하는 순간부터 내담자를 관찰하여 작품형성 과정을 통해 스스로 마음을 열 수 있도록 지지하는 업무</t>
  </si>
  <si>
    <t>전문지도자로 푸드아트심리상담사로서 내담자가 자신의 문제를 풀어내도록 지지하며, 상담에 즐겁게 참여하여 스스로 마음의 힘을 키울 수 있도록 자신감을 배양 시켜주는 업무</t>
  </si>
  <si>
    <t>모든 교육 현장에서 전문적으로 푸드아트지도할 수 있는 지도자로써 이론과 실기 지도능력이 고급 수준강사과정 및 심리상담</t>
  </si>
  <si>
    <t>2014-4247</t>
  </si>
  <si>
    <t>교육학 등 인문사회과학분야에서 활동하고 있는 전문인력이 기 학문의 심화영역을  위하여 생애주기별에 맞는 상담을 위한 이론, 유형, 실제 개별상담, 집단상담, 가족상담  등을 담당하여 현대사회에서 직면하는 다양한 인간적 어려움을 해소하는 상담을 주 업무로 하는 내용입니다.</t>
  </si>
  <si>
    <t>상담개념, 정신분석적상담이론, 인간중심적상담이론, 인지행동적상담이론, 상담의진행과정, 문제유형별상담1, 문제유혈별상담2, 단기상담, 집단상담, 가족상담, 보조자료를활용한상담, 심리검사 등에 대한 평가</t>
  </si>
  <si>
    <t>대한건강증진협회</t>
  </si>
  <si>
    <t>http://www.khpa.kr</t>
  </si>
  <si>
    <t>051-710-9474</t>
  </si>
  <si>
    <t>(49375) 부산광역시 사하구 옥천로 38 ( 감천동 ) 20-3번지</t>
  </si>
  <si>
    <t>2014-5920</t>
  </si>
  <si>
    <t>명상에 기초한 심리상담의 이론과 기법에 대하여 연구한다. 상담현장에서 아동 및 청소년과 성인들이 일상에서 겪는 다양한 문제들에 대한 심리평가와 원인 규명으로 문제를 해결하고, 명상수행의 실천을 통해서 행복한 삶을 영위할 수 있도록 돕는다.</t>
  </si>
  <si>
    <t>자아실현과 명상수행의 궁극적인 측면에 관심을 갖고, 한국명상심리상담교육원에서 실시하는 각종 상담 프로그램에서 봉사자로서의 역할을 수행할 수 있어야 한다. 또한 명상심리상담에 관련한 연구를 할 수 있어야 하며, 봉사적인 행정업무도 보조할 수 있는 수준이어야 한다.</t>
  </si>
  <si>
    <t>명상수행의 궁극적인 측면에 관심을 갖고 내담자의 적응적인 자아실현을 돕는다. 심리적 부적응 및 장애를 겪는 내담자에 대한 진단 평가 및 조력과 지도를 할 수 있어야 하고, 명상심리상담에 대한 연구와 행정업무 및 Ⅲ 급 교육의 보조 진행 역할을 할 수 있어야 한다.</t>
  </si>
  <si>
    <t>내명상수행의 궁극적인 측면에 관심을 갖고 내담자의 적응적인 자아실현을 돕는다. 심리적 부적응 및 장애를 겪는 내담자에 대한 고급수준의 진단평가 및 명상심리상담을 통한 지도를 할 수 있어야 한다. 나아가 명상심리상담사 Ⅱ, Ⅲ급의 교육과 평가 및 자격추천을 할 수 있어야 하고 지속적 연구를 수행하며 슈퍼바이저 지도아래 센터나 상담실을 운영할 수 있어야 한다.</t>
  </si>
  <si>
    <t>주식회사 한국명상심리상담교육원</t>
  </si>
  <si>
    <t>02-2236-5306</t>
  </si>
  <si>
    <t>(00000) 서울특별시 성북구 삼선동4가 보문로35길 39 (삼선동4가,2층,3층)</t>
  </si>
  <si>
    <t>2014-3097</t>
  </si>
  <si>
    <t>학교미술심리상담가</t>
  </si>
  <si>
    <t>학교 내외에서, 학생인 아동 청소년과 그들의 주요체계에게 미술접근의 상담방법론을 사용하여 인지,정서,사회 심리발달과 성장을 돕는다.</t>
  </si>
  <si>
    <t>학교미술심리상담전문가라 함은 학교 내외에서, 학생인 아동 청소년과 그들의 주요체계에게 미술접근의 상담방법론을 사용하여 인지·정서·사회의 심리발달과 성장을 돕는자로써 학사학위 이상의 학력소지자로서 본 법인의 회원으로, 학교미술심리상담 과정으로 본 법인의 자격취득 요건을 충족한 후 학교미술심리상담전문가로써 최고급 수준의 자.</t>
  </si>
  <si>
    <t>학교미술심리상담가라 함은 학교 내외에서, 학생인 아동 청소년과 그들의 주요체계에게 미술접근의 상담방법론을 사용하여 인지·정서·사회의 심리발달과 성장을 돕는자로써 학사학위 이상의 학력소지자로서 본 법인의 회원으로, 학교미술심리상담 과정으로 본 법인의 자격취득 요건을 충족한 후 학교미술심리상담전문가로써 고급 수준의 자.</t>
  </si>
  <si>
    <t>사단법인마음등대</t>
  </si>
  <si>
    <t>063-278-0505</t>
  </si>
  <si>
    <t>(00000) 전라북도 전주시 완산구 평화동1가 장승배기로 294 전주시 완산구 평화동1가 424</t>
  </si>
  <si>
    <t>2014-2942</t>
  </si>
  <si>
    <t>원예심리상담사란 식물을 이용하여 사회적. 정서적, 신체적 장애를 겪고 있는 사람의 육체적 재활과 정신적인 회복을 추구하는 활동을 통해 상담할 수 있는 상담사</t>
  </si>
  <si>
    <t>2013-2631</t>
  </si>
  <si>
    <t>음악을 매개로한 개인 또는 가족, 집단 임상상담, 음악심리검사 및 교육 등 전문가</t>
  </si>
  <si>
    <t>음악을 매개로한 개인 또는 가족, 집단 임상상담, 음악심리검사 및 교육 등 고급전문가</t>
  </si>
  <si>
    <t>2014-2296</t>
  </si>
  <si>
    <t>효상담사</t>
  </si>
  <si>
    <t>효문화의 중요성과 인간성 도덕성을 회복하고, 효심을 통한 상담활동을 하는 전문적인 직무</t>
  </si>
  <si>
    <t>성산효대학원대학교</t>
  </si>
  <si>
    <t>http://www.hyo.ac.kr</t>
  </si>
  <si>
    <t>032-433-1996</t>
  </si>
  <si>
    <t>(00000) 인천 남동구 간석4동 570∼767 614-6</t>
  </si>
  <si>
    <t>2014-3101</t>
  </si>
  <si>
    <t>도형상담지도사</t>
  </si>
  <si>
    <t>도형을 통해서 심리를 파악하고 상담하는데 검사지로 활용하여 상담실 운영 및 교육할 수 있도록 한다.</t>
  </si>
  <si>
    <t>상담실 최고의 운영자로써의 직무 및 교육생 배출</t>
  </si>
  <si>
    <t>상담실 수준급의 운영자로써의 직무 및 교육생 배출</t>
  </si>
  <si>
    <t>상담실 높은 수준의 운영자로써의 직무 및 교육생 배출 도움역활</t>
  </si>
  <si>
    <t>2014-3692</t>
  </si>
  <si>
    <t>학교폭력에 관한 상담을 제공하거나 심리적, 정신적 신체적 어려움을 겪는 개인이나 집단에 상담과 사회적응력 제공</t>
  </si>
  <si>
    <t>학교폭력에 관한 상담을 제공하고 문제를 해결할 수 있는 사회적응력 제공</t>
  </si>
  <si>
    <t>푸른성장가족청소년회</t>
  </si>
  <si>
    <t>http://www.ggfya.com</t>
  </si>
  <si>
    <t>031-872-5151</t>
  </si>
  <si>
    <t>(11659) 경기 의정부시 가능3동 712-3 1층 푸른성장가족청소년회</t>
  </si>
  <si>
    <t>2014-1611</t>
  </si>
  <si>
    <t>가족상담분석심리학, 가족상담이론, 가족상담 적용 기술 분야에 대한 기본개념과 이론을 이해하고 이와 같은 가족심리상담의 이론적 배경을 기반으로  본 지식을 활용할 수 있는 수준</t>
  </si>
  <si>
    <t>가족상담분석심리학, 가족상담이론, 가족상담 적용 기술 분야에 대한 기본개념과 이론을 이해하고 이와 같은 가족심리상담의 이론적 배경을 기반으로  본 지식을 활용할 수 있는 초급 수준</t>
  </si>
  <si>
    <t>가족상담분석심리학, 가족상담이론, 가족상담 적용 기술 분야에 대한 기본개념과 이론을 이해하고 이와 같은 가족심리상담의 이론적 배경을 기반으로  본 지식을 활용할 수 있는 중급 수준</t>
  </si>
  <si>
    <t>가족상담분석심리학, 가족상담이론, 가족상담 적용 기술 분야에 대한 기본개념과 이론을 이해하고 이와 같은 가족심리상담의 이론적 배경을 기반으로  본 지식을 활용할 수 있는 최상급 수준</t>
  </si>
  <si>
    <t>2014-4230</t>
  </si>
  <si>
    <t>아동들이 겪는 심리적인 문제를 과학적으로 접근하여 근본적인 원인을 파악하고 이를 해결할 수 있도록 도움을 주고 여러가지 문제를 사전에 예방하는 역할을 한다.</t>
  </si>
  <si>
    <t>정상적인 아동 및 각종 인지, 정서불안 행동 등을 가진 아동을 대상으로 각종 심리검사 방법을 활용하여 종합적으로 진단하고 아동의 신체, 정서, 사회성, 언어 및 인지발달을 도모하는 심리적 환경을 제공하여 아동이 정상적으로 성장할 수 있도록 진단평가분석 및 심리상담을 시행할 수 있는 상담전문가의 능력과 자질을 갖춘 사람</t>
  </si>
  <si>
    <t>2014-2940</t>
  </si>
  <si>
    <t>놀이심리상담사는 이론에 기초한 전문적 지식과 기능을 숙지하여 놀이를 통하여 정서적, 사회적으로 부적응 문제들을 해결하는데 도움을 주고자 하는 상담의 한 분야로써 내담자에게 놀이를 매체로 하여 내면의 심리정서를 진단하고, 정서이완 및 행동변화를 도와주는 상담담전문가로써 상담업무를 원활하게 수행할 수 있다.</t>
  </si>
  <si>
    <t>2014-4254</t>
  </si>
  <si>
    <t>정서적, 심리적으로 문제를 가진 사람들에게 미술이라는 시각적 이미지를 통해서 자유롭게 내면의 세계를 표출하고, 이해하며 자아를 성장시켜, 긍정적으로 변화시키는 역할을 수행함.</t>
  </si>
  <si>
    <t>2014-4431</t>
  </si>
  <si>
    <t>일반 심리상담의 탐색/통찰/실행 기술 사용을 기본으로 하고, 표현예술심리상담의 개념을 추가 통합하여 내담자의 심리적 문제와 증상 개선을 도와주어 상담 종결 후에도 개선된 내용이 실생활에서 유지될 수 있도록 교육함.표현예술심리상담과 일반심리상담 기법을 통합한 사례 개념화를 실시하고, 이것을 내담자에 대한 심리상담에 활용함.</t>
  </si>
  <si>
    <t>2013-1812</t>
  </si>
  <si>
    <t>- 본 회의 자격은 심리학적 이해와 미술을 주 매개체로 예술분야의 다양한 기법을 통합적으로 적용하여 내담자의 내적 심리상태를 점검하고, 예술활동과 상담을 통하여 긍적적 변화를 유도하기 위한 전문 상담가 양성을 목적으로 함  - 본 회의 미술심리상담사는 ‘수련감독’, ‘전문가’, ‘1급’, ‘2급’으로 구분되며, 여타 관련 자격과는 앞서 지적한 바와 같이 미술을 기반으로 하되, 크게 두가지 측면에서 기존 유사 자격과 차별성을 가짐- 첫째, 관련된 다양한 예술분야를 통합·적용함으로써 심리/상담분야와 미술분야간 학제적 협력은 물론 미술을 포한한 예술(음악, 놀이, 연극 등) 제분야간 학제적 접근을 도모한다는 점에서 차별성을 가짐- 둘째, 심리학적 이해의 심화와 예술지식의 응용력을 갖춘 고급 상담인력의 배출을 위하여 자격기준을 대폭 강화하고 있다는 점(자격 1급 이상의 경우 관련 대학원재학 이상 요건, 일정시간 이상의 임상 필수 요건) 역시 차별성을 가짐</t>
  </si>
  <si>
    <t>개인상담을 할 수 있는 정도, 상담이론을 습득하고 프로그램을 만들 수 있는 수준</t>
  </si>
  <si>
    <t>개인탐색을 하고 진단이론및 상담이론기초를 이해한 수준</t>
  </si>
  <si>
    <t>집단상담 및 개인 상담을 할 수있는 정도, 상담이론을 습득하고 프로그램을 만들 수 있는 수준</t>
  </si>
  <si>
    <t>니로미술치료연구소</t>
  </si>
  <si>
    <t>02-742-8317</t>
  </si>
  <si>
    <t>(03076) 서울 종로구 혜화동 74-16</t>
  </si>
  <si>
    <t>2014-2924</t>
  </si>
  <si>
    <t>본 자격은 원예를 이용해서 내담자의 정서적, 사회적, 신체적 장애를 겪고 있는 사람들의 육체적 재활과 정신적 회복을 돕고, 내담자에게 다양한 원예매체와 조형표현활동 등 비언어적 표현 활동을 통해 내면의 심리정서를 진단평가하고, 원예관리, 재배기술 기법을 활용 긍정적사고, 정서이완 및 행동변화를 도와주는 상담직무를 하는 자격입니다.</t>
  </si>
  <si>
    <t>1.식물재배를 활용 심리적 부적응 및 장애를 겪는 개인 혹은 집단에 대한 진단, 평가 및 상담 직무2.원예심리상담 영역의 과학적인 연구, 조사,분석 업무3.원예심리상담 교육 프로그램 개발업무 및 지도 강사</t>
  </si>
  <si>
    <t>1.원예심리상담 프로그램 기획 및 원예재배 직무2.원예진단검사의 교류분석 직무3.심리적 부적응 및 장애를 겪는  개인 혹은 집단에 대한 진단지 검사와 상담실무4.원예상담 프로그램 개발 보조업무</t>
  </si>
  <si>
    <t>2014-2798</t>
  </si>
  <si>
    <t>(주)한국자격인증협회</t>
  </si>
  <si>
    <t>02-6922-5841</t>
  </si>
  <si>
    <t>(00000) 서울특별시 성북구 보문동7가 보문로 40 남양빌딩 201호</t>
  </si>
  <si>
    <t>2014-2939</t>
  </si>
  <si>
    <t>그리기를 중심으로 한 진단 위주의 미술심리에서 벗어나 그리지 않고도 즐겁게 놀면서 아동들과 친화관계를 형성하고 서로 상호작용을 중심으로 한 활동을 통해 심리사와 아동이 하나 되는 즐거운 미술심리 시간을 이끌어가는 방법을 배우는 과정</t>
  </si>
  <si>
    <t>2014-2795</t>
  </si>
  <si>
    <t>아동 문제, 청소년 문제, 성인 문제, 직장 문제, 노인 문제 따위와 관련된 심리적인 문제를 그림그리기와 같은 미술활동으로 방어기재를 허물어 좀더 쉽게 해결할 수 있도록 조언해 주는 일을 전문으로 하는 사람으로써 내담자의 내적갈등상황을 그림그리기 및 간단한 미술활동을 통해 상담을 하고 심리적으로 지지와 격려를 하는 역할을 함.</t>
  </si>
  <si>
    <t>아동 문제, 청소년 문제, 성인 문제, 직장 문제, 노인 문제 따위와 관련된 심리적인 문제를 그림그리기와 같은 미술활동으로 방어기재를 허물어 좀더 쉽게 해결할 수 있도록 조언해 주는 일을 전문으로 하는 사람으로써 내담자의 내적갈등상황을 그림그리기 및 간단한 미술활동을 통해 상담을 하고 심리적으로 지지와 격려를 하는 역할을 하는 준 전문가</t>
  </si>
  <si>
    <t>아동 문제, 청소년 문제, 성인 문제, 직장 문제, 노인 문제 따위와 관련된 심리적인 문제를 해결할 수 있도록 조언해 주는 일을 전문으로 하는 사람으로써 내담자의 내적갈등상황을 상담과 심리검사 도구를 이용해 심리적으로 지지와 격려를 하는 역할을 하는 전문가</t>
  </si>
  <si>
    <t>2014-5483</t>
  </si>
  <si>
    <t>연극심리상담사는 연극이라는 상황역할 설정을통해 내담자의 내면에 감추어 있는 문제점을 진단하고 자신과 타인의 입장을 이해하여 해결책을 모색해볼 수 있습니다.</t>
  </si>
  <si>
    <t>정서적인 어려움을 겪는 장애인시설, 복지관, 특수학교등의 대상자에 연극이란 심리기법을 활용하여 심리적인 안정감을 주는 교육을 수행 할 수 있다.</t>
  </si>
  <si>
    <t>2013-1991</t>
  </si>
  <si>
    <t>기독교가족상담사</t>
  </si>
  <si>
    <t>- 가족관련 문제에 대한 심층 상담- 건강가정지원센터 상담- 교육기관·지자체·기업 등 집단 강연- 사)하이패밀리 상담센터 상담- 개교회 가정 상담- 다중지능 상담- 가족상담 관련 세미나 진행</t>
  </si>
  <si>
    <t>기독교적 세계관에 기초한 가족관련 문제에 대한 심층 상담 및 강연</t>
  </si>
  <si>
    <t>기독교적 세계관에 기초한 가족관련 문제에 대한 상담 및 강연</t>
  </si>
  <si>
    <t>기독교적 세계관에 입각한 가족관련 문제에 대한 상담</t>
  </si>
  <si>
    <t>사단법인행복발전소</t>
  </si>
  <si>
    <t>http://www.hifamily.net/</t>
  </si>
  <si>
    <t>031-772-3223</t>
  </si>
  <si>
    <t>(06754) 서울 서초구 양재동 115-10 202</t>
  </si>
  <si>
    <t>2014-4250</t>
  </si>
  <si>
    <t>이야기심리상담사</t>
  </si>
  <si>
    <t>이야기 안의 문제를 드러내고 이에 대한 해석을 통해 상담을 하며 상담현장에서 이야기를 토대로 한 상담기법을 통하여 초,중,고등학생 혹은 사회복지 등 다양한 분야에서 상담을 수행한다.</t>
  </si>
  <si>
    <t>2014-0553</t>
  </si>
  <si>
    <t>취업진로상담사</t>
  </si>
  <si>
    <t>취업 진로에 대한 상담 및 직업 정보 제공 등의 능력을 가지며 취업 진로에 관한 상담을 통하여 내담자에게 적절한 취업 진로의 방안을 제시 할 수 있는 전문가</t>
  </si>
  <si>
    <t>2013-2467</t>
  </si>
  <si>
    <t>미술심리상담과 관련된 다양한 상담현장에서 직무를 수행할 수 있는 전문적 지식과 기술을 검정하고, 심리적 건강증진을 위한 지원 및 연구활동</t>
  </si>
  <si>
    <t>상담의 최고 전문가로서 심리적 부적응을 겪는 개인 또는 집단에 대한 평가 및 상담, 미술심리상담의 교육과 수련 내용 평가, 상담에 대한 연구, 상담기관 설립과 운영을 한다.</t>
  </si>
  <si>
    <t>미술심리상담이론을 바탕으로 한 상담의 기본과정과 이론적 배경을 바탕으로 수련감독의 지도하에 각종 상담업무를 수행하고, 상담에 대한 연구 보조, 상담행정업무를 할 수 있는 수준</t>
  </si>
  <si>
    <t>2014-2797</t>
  </si>
  <si>
    <t>2014-4348</t>
  </si>
  <si>
    <t>NDS상담사</t>
  </si>
  <si>
    <t>NDS상담심리학을 통하여 평생직장, 평생연금으로서 행복한 인생을 살 수 있는 훌륭한 직업인을 양성하는 것을 목적으로 하며, NDS상담심리이론, NDS상담기법, 한글음파이름학의 7대이론과 16대 다양성 원리의 이해, NSCI검사와 NDS운동, 음파수 찾는 법, 5대유형과 10대 유형, CT유형과 대인관계 등을 익혀 직업영역에서 전문상담사로서의 역할을 수행.</t>
  </si>
  <si>
    <t>한국평생교육총연합회</t>
  </si>
  <si>
    <t>051-853-6766</t>
  </si>
  <si>
    <t>(47596) 부산광역시 연제구 중앙대로1066번길 8 ( 연산동 ) 연산동 704-3</t>
  </si>
  <si>
    <t>2014-4603</t>
  </si>
  <si>
    <t>갈등관리교육상담가</t>
  </si>
  <si>
    <t>갈등관리교육상담가는 갈등을 조정하는 갈등문화조정전문가 자격을 보유하는 동시에 개인 및 조직의 갈등을 해소하고 치유할 수 있도록 상담을 하거나, 갈등을 관리할 수 있도록 교육을 전담할 수 있는 전문가이다. 특히 또래조정 분야는 교육에 관련된 교수법 및 상담기법이 요구되는 분야로 자격인증이 더욱 필요하다.</t>
  </si>
  <si>
    <t>개인 및 사회 전반에서 발생하는 분쟁을 조정하고, 개인 및 조직의 갈등을 해소하고 치유할 수 있도록 상담을 하거나 갈등을 관리할 수 있도록 교육을 전담한다.</t>
  </si>
  <si>
    <t>한국갈등문화조정가협회</t>
  </si>
  <si>
    <t>http://www.aom.kr</t>
  </si>
  <si>
    <t>070-4318-5469</t>
  </si>
  <si>
    <t>(04356) 서울특별시 용산구 효창원로37길 22( 용문동 ) 용문파크빌 205호</t>
  </si>
  <si>
    <t>2014-4590</t>
  </si>
  <si>
    <t>학교 내에서 발생하는 폭력의 원인을 분석하여 학교폭력을 예방할 수 있는 프로그램을 개발/지도/평가함은 물론, 학교폭력을 예방하기 위한 상시적인 상담과 예방교육, 인성교육을 실시하여 학교폭력을 근절할 수 있도록 돕는다.</t>
  </si>
  <si>
    <t>학교폭력예방 및 대책에관한 기본지식을 바탕으로 폭력의 원인 분석 및 이에 따른 대처방안을 마련하고, 심리측정및평가가 가능하며, 학생/교사/학부모에 대한 상담 및 예방교육을 실시하고 예방 프로그램을 개발 및 운영한다.</t>
  </si>
  <si>
    <t>학교폭력예방 및 대책에 관한 기본지식을 바탕으로 폭력의 원인 분석 및 이에 따른 대처방안을 마련하고, 학생/교사/학부모에 대한 상담 및 예방교육을 실시하고 예방 프로그램을 개발 및 운영한다.</t>
  </si>
  <si>
    <t>2014-4338</t>
  </si>
  <si>
    <t>미술 심리 상담사는 정서적으로나 심리적 불안정한 사람을 미술이라는 매체를 통해 그 상태를 진단하고, 진단 결과에 나타난 문제에 따라 다양한 미술 매체를 통하여 대상자가 스스로 치유할 수 있도록 돕는다. 미술심리상담사는 그러한 역할을 통해 청소년 및 노인문제 등에 기여해야 하며, 나아가 가정과 사회를 위한 다양한 심리 봉사활동에 적극 참여해야 한다.</t>
  </si>
  <si>
    <t>미술 심리치유에 대한 이론 습득미술 심리치유 진단 및 해석미술 심리치유 상담진행 및 구체적인 심리 변화 유도</t>
  </si>
  <si>
    <t>기본적인 상담 능력미술진단매체의 진행과 해석</t>
  </si>
  <si>
    <t>한국심리상담치유협회</t>
  </si>
  <si>
    <t>http://kpca.kr</t>
  </si>
  <si>
    <t>02-3666-5552</t>
  </si>
  <si>
    <t>(08223) 서울특별시 구로구 중앙로6길 5-15 ( 고척동, 청구아파트 ) 청구상가 301-1호, 302호</t>
  </si>
  <si>
    <t>2014-5008</t>
  </si>
  <si>
    <t>아동들의 정신건강이나 정서장애와 관련된 문제로 일상생활에 제대로 적응하지 못하고 인지, 정서, 행동상의 장애를 일으키는 아동들을 위해 과학적 측정도구와 각종 심리검사방법을 활용하여 아동들이 안전하고 건전한 사고방식을 가질 수 있도록 담당하는 심리상담전문가이다.</t>
  </si>
  <si>
    <t>(사)한국통합예술심리치료협회</t>
  </si>
  <si>
    <t>http://www.kita21.com</t>
  </si>
  <si>
    <t>(48820) 부산 동구 초량동 1210-6번지 노블리안O/T 626호</t>
  </si>
  <si>
    <t>2014-3015</t>
  </si>
  <si>
    <t>본 자격은  음악 매개체 및 도구를 사용하여 내담자에게 자신감, 사회성, 대인관계, 운동력, 학습능력, 정서적 발달 등 사회생활과 관련된 다양한 부적절한 행동 등을 상담하고 교정하여 내담자가 더 나은 삶을 영위 할 수 있도록 상담하고 돕는 상담자의 능력을 평가하는 자격임.</t>
  </si>
  <si>
    <t>1.음악을 활용하여 내담자의 성격이해, 심리분석,   문제행동을 상담 교정하는 직무2.심리적 부적응 및 장애를 겪는 개인 혹은 집단    에 대한 심리진단 예방교육3.음악재활 멘토링지도 업무4.음악심리상담실 전문상담요원 직무5.음악심리 상담지원쎈타 개설 6.음악심리교육 및 상담프로그램 운영 업무7.음악심리상담 영역의 과학적인 연구, 조사업무</t>
  </si>
  <si>
    <t>1.내담자 면담, 심리검사 실시2.음악을 활용한 상담 및 상담기관에서 프로그램기획, 실행전문가로서 보조직무3.음악심리 교정프로그램 연구 보조원4.음악심리관련 정보 수집 활용 직무5.음악심리상담 기관의 상담 행정, 정보관리 직무6.음악심리교육 보조직무</t>
  </si>
  <si>
    <t>한국교육평가인증원</t>
  </si>
  <si>
    <t>http://www.toptest.co.kr</t>
  </si>
  <si>
    <t>02-2202-8100</t>
  </si>
  <si>
    <t>(05677) 서울 송파구 송파동 185-4번지 장원빌딩 3층</t>
  </si>
  <si>
    <t>2014-2855</t>
  </si>
  <si>
    <t>다양한 심리적 갈등과 스트레스에 노출되는 현대인들을 위해 전문적인 상담 서비스를 제공하는 업무로써 개인 창업 및 사회복지 분야, 학교내 상담 분야 등에서 근무함</t>
  </si>
  <si>
    <t>다양한 심리적 갈등과 스트레스를  받는 현대인에게 상담 서비스를 제공하는 준전문가 수준으로 개인 창업, 사회복지 분야, 유치원 상담 분야 등에서 근무함.</t>
  </si>
  <si>
    <t>다양한 심리적 갈등과 스트레스에 노출되어 있는 현대인들에게 상담 서비스를 제공하는 전문가 수준으로서 평생교육원 강사, 학교 상담강사, 교정시설 등에서 근무</t>
  </si>
  <si>
    <t>2014-3100</t>
  </si>
  <si>
    <t>아동상담심리사</t>
  </si>
  <si>
    <t>- 교사 및 부모의 효과적인 아동양육·교육을 위한 전문조력활동 수행- 유아 및 초등학생 대상으로 놀이를 통한 아동심리진단 및 놀이상담 실시(2급: 1급 아동상담심리사 활동 보조역할)- 어린이집 및 유치원 종일반 프로그램, 초등학교 방과 후 프로그램을 통한 활동 혹은 가정방문하여 활동(2급: 1급 아동상담심리사 활동 보조역할)</t>
  </si>
  <si>
    <t>1. 아동의 발달특성을 고려하여 아동이 보이는 행동을 놀이상담을 통해 진단할 수 있다.2. 진단에 따른 부모 혹은 교사의 적절한 행동 개입방법을 제시할 수 있다.3. 1급 아동상담심리사의 상담활동 보조리더로 참여할 수 있다.</t>
  </si>
  <si>
    <t>1. 아동의 발달특성을 고려하여 아동이 보이는 행동을 놀이상담을 통해 진단할 수 있다.2. 진단에 따른 부모 혹은 교사의 적절한 행동 개입방법을 제시할 수 있다.3. 아동행동변화를 위해 아동상담이 필요한 경우 놀이를 통한 아동상담을 실시한다.</t>
  </si>
  <si>
    <t>영진사이버대학교</t>
  </si>
  <si>
    <t>http://www.ycc.ac.kr</t>
  </si>
  <si>
    <t>053-940-5500</t>
  </si>
  <si>
    <t>(41527) 대구 북구 복현동 218번지</t>
  </si>
  <si>
    <t>2013-1947</t>
  </si>
  <si>
    <t>부모상담코칭</t>
  </si>
  <si>
    <t>학부모들이 궁금해 하는 질문과 성격유형에 따른 상담을 통해 원활히 진행할 수 있게 도울 수 있다.</t>
  </si>
  <si>
    <t>유, 아동과 부모, 가족, 교사 모두를 위한 교육프로그램으로 부모상담활동으로 아동의 전인격적 성장을 도모하고 교육 현장에서 아동과 그 부모와 가족 모두의 상담 교육 프로그램을 지도</t>
  </si>
  <si>
    <t>1:1 상담을 통해 학부모들의 올바른 소통이 이루어지도록 부모상담을 하여, 올바른 코칭을 받을 수 있도록 도와준다.</t>
  </si>
  <si>
    <t>2014-3105</t>
  </si>
  <si>
    <t>중독재활상담사</t>
  </si>
  <si>
    <t>다양한 중독문제에 대한 이론적 지식을 갖춘 전문가로서 행위중독 및 물질중독으로 고통 받는 사람들에 대하여 체계적으로 상담하고 지도 및 상담 할 수 있는 능력 수준</t>
  </si>
  <si>
    <t>2014-2149</t>
  </si>
  <si>
    <t>웰빙을 추구하는 현대의 모든사람들에게 웃음을 통해 정서적, 신체적으로 긍정과 기쁨을 주고 희망을 찾고 웃음을 되찾을 수 있게 해줄 수 있다.</t>
  </si>
  <si>
    <t>2014-2078</t>
  </si>
  <si>
    <t>인간의 성격유형을 구분하고 파악하여 본인 및 타인의 장단점을 알게 하고 또한 조화로운 삶을 위한 카운슬링과 정보를 제공할 수 있는 역량에 대한 자격을 가진 전문가 양성을 목적으로 함</t>
  </si>
  <si>
    <t>인간의 성격유형을 구분하고 파악하여 본인 및 타인의 장단점을 알게 하고 또한 조화로운 삶을 위한 정보를 제공하기 위한 상담, 강의,코칭 및 컨설팅을 제공하는 직무</t>
  </si>
  <si>
    <t>2014-4572</t>
  </si>
  <si>
    <t>상담 임상현장에서 집단상담을 구조화하고, 집단원들과의 역동적인 상호교류를 통해 각자의 감정, 태도, 생각 및 행동양식 등을 탐색, 이해하고 보다 성숙된 수준으로 향상시키는 전문가 활동</t>
  </si>
  <si>
    <t>상담 임상현장에서 집단상담을 구조화하고, 집단원들과의 역동적인 상호교류를 통해 각자의 감정, 태도, 생각 및 행동양식 등을 탐색, 이해하고 보다 성숙된 수준으로 향상시키는 고급전문가 활동</t>
  </si>
  <si>
    <t>상담 임상현장에서 집단상담을 구조화하고, 집단원들과의 역동적인 상호교류를 통해 각자의 감정, 태도, 생각 및 행동양식 등을 탐색, 이해하고 보다 성숙된 수준으로 향상시키는 초급전문가 활동</t>
  </si>
  <si>
    <t>2013-1990</t>
  </si>
  <si>
    <t>결혼심리상담사</t>
  </si>
  <si>
    <t>결혼심리상담사는 우리나라 사회의 결혼지연과 기피, 저출산 가속화, 고령화 심화등의 국가존립 위기 초래에 대해 결혼과 출산에 대한 긍정적인 가치관 전환의 교육확대와 환경개선책으로 결혼장려 캠페인이 필요</t>
  </si>
  <si>
    <t>사회의 결혼지연과 기피, 저출산 가속화, 고령화 심화등의 국가존립 위기 초래에 대해 결혼과 출산에 대한 긍정적인 가치관 전환의 교육확대와 환경개선책으로 결혼장려 캠페인이 필요.</t>
  </si>
  <si>
    <t>2014-2091</t>
  </si>
  <si>
    <t>동물매개심리상담을 담당하는 전문 인력으로서 치료 도우미동물을 활용하여 인간과 반려동물과의 상호작용을 통하여 정시적. 신체적으로 지치고 힘든 사람들에게 정신적, 신체적, 사회적 기능 회복에 도움을 주어 심신의 재활과 회복, 사회활동에 도움을 주는 역활을 담당하는 전문가</t>
  </si>
  <si>
    <t>동물매개심리상담을 담당하는 전문 인력으로서 치료 도우미 동물을 활용하여 인간과 반려동물과의 상호 작용을 통하여 정신적, 신체적으로 지치고 힘든 사람들에게 정서적, 신체적, 사회적 기능 회복에 도움을 주어 심신의 재활과 회복, 사회활동에 도움을 주는 역활을 담당하는 전문가</t>
  </si>
  <si>
    <t>2013-2455</t>
  </si>
  <si>
    <t>레크레이션상담지도사</t>
  </si>
  <si>
    <t>아동, 청소년, 성인, 노인을 대상으로 레크레이션 이론을 겸비한 실제 수업을 통해 기분전환과 스트레스해소, 심신건강을 증진시켜 긍정적 사고를 할 수 있도록 지도 및 상담하는 역할 수행</t>
  </si>
  <si>
    <t>남녀노상을 대상으로 레크레이션 이론을 겸비한 실제 수업을 통해 기분전환과 스트레스해소, 심신건강을 증진시켜 긍정적 사고를 할 수 있도록 지도 및 상담하는 역할 수행</t>
  </si>
  <si>
    <t>한국복지상담심리협회</t>
  </si>
  <si>
    <t>062-671-8283</t>
  </si>
  <si>
    <t>(00000) 광주 남구 송하동 광주광역시 남구 송하동 45-1 삼익@ 상가 지하 107호</t>
  </si>
  <si>
    <t>2014-3103</t>
  </si>
  <si>
    <t>글로벌능력개발원(주)</t>
  </si>
  <si>
    <t>033-461-9388</t>
  </si>
  <si>
    <t>(24624) 강원도 인제군 인제읍 인제로 112번길 12 글로벌능력개발원</t>
  </si>
  <si>
    <t>2014-2934</t>
  </si>
  <si>
    <t>중독예방상담사</t>
  </si>
  <si>
    <t>아동 및 청소년, 성인의 미디어, TV, 게임, 도박 등 미디어 이용, 생활과 관련된 문제영역의 한 가지 일을 반복해서 하는 충동과 의존하고 집착하는 중독 병을 예방 및 상담, 지도하는 것을 말하며, 내담자의 문제뿐만 아니라 가족과 사회의 문제인 중독에 대한 올바른 예방교육 및 상담방향을 제시하는 직무로서 재발방지 예방을 위한 상담자의 능력을 검정하는 자격</t>
  </si>
  <si>
    <t>？중독행동심리상담 및 분석 지도？중독예방연구소, 상담실 전문상담 직무？중독예방 상담지원센터 개설 ？중독예방교육 및 상담프로그램 운영？중독재활 멘토링지도</t>
  </si>
  <si>
    <t>전문적으로, 내담자 중독진단검사 보조직무？중독심리교정프로그램 연구 보조원？중독예방교육 보조직무？중독내담자 면담, 심리검사 실시？상담기관에서 중독상담관련 업무 수행</t>
  </si>
  <si>
    <t>리디머미니스트리패밀리코칭센터</t>
  </si>
  <si>
    <t>(06568) 서울 서초구 방배동 3001-1 디오 슈페리움 2 제비402호</t>
  </si>
  <si>
    <t>2013-2466</t>
  </si>
  <si>
    <t>슈퍼비전 내용을 근거로 미술심리문제에 대한 전문적인 사례개념화와 상담이 가능</t>
  </si>
  <si>
    <t>슈퍼비전을 병행하며 미술심리문제에 대한 일반적인 상담이 가능</t>
  </si>
  <si>
    <t>2013-2575</t>
  </si>
  <si>
    <t>청소년 및 성인을 대상으로 에니어그램을 통한 성격유형분석법을 지도함으로써 나와 타인의 성격 및 심리, 잠재력을 파악하는데 도움을 주어, 사회적응력 향상을 도모하는 에니어그램 활용 상담사로서의 업무능력을 검정.</t>
  </si>
  <si>
    <t>내담자에게 에니어그램을 이용한 심리상태를 알아보고 심리적 안정감을 느끼도록 도와주는 능력수준.</t>
  </si>
  <si>
    <t>에니어그램 심리상담사 프로그램을 작성하고 운용할 수 있는 능력수준</t>
  </si>
  <si>
    <t>2014-3104</t>
  </si>
  <si>
    <t>개인 또는 집단의 심리적 성숙과 사회적 적응능력 향상을 위한 조력 및 지도를 하고 심리적 부적응을 겪는 개인 또는 집단에 대한 심리평가에 대한 상담을 하여 결과를 얻게한다. 지역사회 상담교육, 사회별리적문제에 대한 예방활동및  재난후유증에 대한 심리상담을 통하여 문제해결을하며 기업체내의 인간관계 자문 및 심리교육등을 한다.</t>
  </si>
  <si>
    <t>개인 또는 집단의 심리적 성숙과 사회적 적응능력 향상을 위한 조력 및 지도를 하고 심리적 부적응을 겪는 개인 또는 집단에 대한 심리평가 및 상담하여 만족하는 결과를 얻게 한다. 지역사회 상담교육, 사회병리적 문제에 대한 예방활동 및 재난후유증에 대한 심리상담을 통하여 문제해결을 주고 기업체 내의 인간관계 자문 및 심리교육 등이 있다.</t>
  </si>
  <si>
    <t>사단법인보건교육건강증진협회</t>
  </si>
  <si>
    <t>http://www.kahep.or.kr</t>
  </si>
  <si>
    <t>053-743-4604</t>
  </si>
  <si>
    <t>(42116) 대구광역시 수성구 청솔로 132 ( 범어동, 범어청구공작맨션 ) 상가201호</t>
  </si>
  <si>
    <t>2015-000494</t>
  </si>
  <si>
    <t>가족복지관련 심리/재활 문제에 대하여 가족복지상담 업무</t>
  </si>
  <si>
    <t>- 가족복지상담 업무능력이 최고급 수준- 자격취득규정: 아래 각 항 중, 한 가지 이상에 해당하는 자1. 가족/복지/상담관련 박사수료 이상인 자로서, 한국미술치료상담학회 또는 학회에서 인정하는 대학 및 유관기관에서 관련교육을 1500시간 이상 이수한 후 자격검정합격2. 1에 준하는 경력을 가진 석사 이상인 자로서 자격검정합격</t>
  </si>
  <si>
    <t>- 가족복지상담 업무능력이 고급 수준- 자격취득규정: 아래 각 항 중, 한 가지 이상에 해당하는 자1. 가족/복지/상담분야 학사 이상인 자로서, 한국미술치료상담학회 또는 학회에서 인정하는 대학 및 유관기관에서 관련교육을 1000시간 이상 이수한 후 자격검정합격2. 1에 준하는 경력을 가진 학사 이상인 자로서 자격검정합격</t>
  </si>
  <si>
    <t>- 가족복지상담능력이 상급수준- 자격취득규정: 아래 중 한 가지 이상 해당하는 전문학사 이상인 자로서, 본 학회 또는 학회에서 인정하는 대학 및 유관기관에서 관련교육을 400시간 이상 이수한 후 자격검정합격1.전공-심리/상담/보건/재활/복지/교육/가족/보육 계열2.자격-심리/상담/보건/재활/복지/교육/가족/보육 계열3. 1 또는 2에 준하는 경력</t>
  </si>
  <si>
    <t>2014-2785</t>
  </si>
  <si>
    <t>실버케어복지상담사</t>
  </si>
  <si>
    <t>실버케어복지상담사는 초고령화사회를 맞은 우리나라의 고령인구인 노인의 일상생활도우미로 활동하면서 자원봉사자로 섬긴다. 노인의 일상생활의 어려움을 상담해 전문기관으로 연결해주는 케어상담자로 봉사활동의 범위를 정하여 활동한다.</t>
  </si>
  <si>
    <t>2014-5921</t>
  </si>
  <si>
    <t>모래놀이심리상담사의 역할은 촉진자, 적극적인 상호작용자로서 내담자 안에서 일어나고 있는 것을 인식하고, 그 과정을 보호하고 지지하며 위급상황에 개입하는 것이다. 상담사에게 필요한 것은 자제와 섬세한 예민성으로서 통찰력을 가지고 내담자로하여금 객관적인 자기통찰을 통해 자신을 알아가는 다음의 발달단계로 나아가는데 영향을 준다.</t>
  </si>
  <si>
    <t>모래놀이심리상담은 언어적으로 표현되지 않은 감정적 문제들의 자연스러운 표현을 유도하는 효과적의사소통의 수단을 제공한다. 즉 언어적 표현이 어려운 아동들이나 언어적표현을 회피하는 문화적 경험에 의해 보다 깊은곳에 자리잡은 정서적 문제들과 무의식의 갈등을 이끌어내어 감정적 발산과 정화함으로써 창의적으로 촉진시킨다.</t>
  </si>
  <si>
    <t>모래놀이심리상담사는 언어적으로 표현되지 않은 감정적 문제들의 자연스러운 표현을 유도하는 효과적의사소통의 수단을 제공한다. 즉 언어적 표현이 어려운 아동들이나 언어적표현을 회피하는 문화적 경험에 의해 보다 깊은곳에 자리잡은 정서적 문제들과 무의식의 갈등을 이끌어내어 감정적 발산과 정화함으로써 창의적으로 촉진시킨다.</t>
  </si>
  <si>
    <t>2014-2794</t>
  </si>
  <si>
    <t>놀이심리상담사는 일반 영.유아 및 아동의 영재성을 판별하기도 하고 이를 발달시키는 열할을 하는 전문인입니다.  놀이를 통해 일정 분야에 대한 영재성을 조기에 판별하고 적합한 교재와 교구를 이용한 놀이나 체험활동 등 다양한 영재교육프로그램을 통한 학습을 지도하며 바람직한 인성발달 및 자기주도적인 바른성장에 도움을 주는 지도자를 양성하는 과정이다.</t>
  </si>
  <si>
    <t>？놀이심리상담 프로그램 운영 및 평가？문제·대상·주제별 놀이심리상담 프로그램   운영 및 슈퍼비전？놀이심리상담 프로그램기획 및 기법개발？놀이심리상담 대상자 진단 및 분석평가？놀이심리상담 지도자 기초과정 교육</t>
  </si>
  <si>
    <t>？놀이심리상담사에 필요한 증진 교육 및   학습 제공？놀이심리상담 프로그램 운영보조？놀이심리상담 대상자 선정 및 놀이도구 준비？놀이심리상담 센터 운영관리 및   행정업무 수행</t>
  </si>
  <si>
    <t>2014-3102</t>
  </si>
  <si>
    <t>아동심리상담 전문가로써 아동의 심리적 갈등과 문제행동에 대한 이론적 연구와 최적화된 상담 프로그램을 설계, 조직, 운영하고 각종 프로그램을 개발 적용하는 전문적 상담 활동을 수행할 수 있는 직무능력</t>
  </si>
  <si>
    <t>2014-4229</t>
  </si>
  <si>
    <t>1.직무내용 1) 미술심리상담의 다양한 기법을 통해 내담자의 심리를 이해함 2) 미술심리상담의 기법을 통해 심리적,정서적 안정에 도움을 줌 3) 내담자가 심리적 정서적 문제를 극복하고 사회와 환경에 적응할수 있도록 도움을 줌2.교육대상: 아동, 청소년및 성인</t>
  </si>
  <si>
    <t>미술심리상담의 다양한 기법을 통해 내담자의 심리를 이해하고 심리적, 정서적 안정에 도움을 주어 사회와 환경에 적응할수 있도록 도움을 줌</t>
  </si>
  <si>
    <t>미술심리상담에 대한 이론적 지식을 습득하고, 미술심리상담의 다양한 기법에 대한 중급수준의 실습을 통해 내담자의 중간단계(문제행동, 정서적 장애에 대한 중간정도)의 상담을 하는 상담사</t>
  </si>
  <si>
    <t>미술심리상담에 전문지도자로서 난이도가 높은 내담자를 상담하고, 특히 문제행동이나 정서장애 정도가 심한 내담자를 상담함. 또한 미술심리상담의 전문지도자로서 2,3급과정을 지도할수 있는 자격을 부여함</t>
  </si>
  <si>
    <t>2014-5011</t>
  </si>
  <si>
    <t>이미지아트심리상담사</t>
  </si>
  <si>
    <t>그림카드나 이미지로 "나를 찾아 떠나는 심리테라피"로 이미지로 자신을 표현하며 이론과 실제 작품을 창작하는 과정에서 의식과 무의식의 감정을 끌어 내어서 마음을 힐링하게 된다. 이미지아트심리상담사의 능력을 길러기 위해서 다양한 해석방법 및 이론수업을 하므로써 상담사의 실력을 갖추도록 훈련하게 된다.</t>
  </si>
  <si>
    <t>다양한 그림카드와  이미지 재료를 가지고 “나를 찾아 떠나는 여행” 주제를 가지고 이미지로 자신을 표현, 이미지아트테라피 이론 및 실제 작품을 창작하는 수준으로서 (2일 10시간 )</t>
  </si>
  <si>
    <t>다양한 그림카드와 다양한 이미지를 가지고 이미지아트테라피 이론 실습 및 상담이론 수업함 , (4주 코스 20시간)</t>
  </si>
  <si>
    <t>5명의 임상사례를 5회기 동안 25 작품을  보고 통찰한  소감을 PPT로 발표하도록 함, 이미지아트테라피 7작품 이미지아트심리 상담코칭,칼라이론,이미지아트테라피 해석방법,예술치료이론 수업( 5주코스 30시간)</t>
  </si>
  <si>
    <t>국제푸드아트테라피협회</t>
  </si>
  <si>
    <t>http://www.aifat.org</t>
  </si>
  <si>
    <t>070-7640-1212</t>
  </si>
  <si>
    <t>(08806) 서울특별시 관악구 남현1길 26 ( 남현동 ) 1064-6 남현빌딩 4층 403호 국제푸드아트테라피협회</t>
  </si>
  <si>
    <t>2013-1948</t>
  </si>
  <si>
    <t>부부상담코칭</t>
  </si>
  <si>
    <t>1:1상담, 집단상담 등 부부관계 맺기 및 소통 프로그램을 진행하여, 부부갈등문제요소를 해결하여 건강한 가정생활을 할 수 있도록 지도한다.</t>
  </si>
  <si>
    <t>1:1 상담, 집단상담 등 부부관계 맺기 및 소통 프로그램을 진행하여, 부부 갈등 문제요소를 해결하여 건강한 가정생활을 할 수 있도록 지도해준다.</t>
  </si>
  <si>
    <t>1:1 상담을 통해 부부관계 맺기 와 올바른 소통이 이루어지도록 부부상담을 하여, 올바른 코칭을 받을 수 있도록 도와준다.</t>
  </si>
  <si>
    <t>2014-4586</t>
  </si>
  <si>
    <t>학교폭력관련 심리/재활 문제에 대하여 학교폭력상담 업무담당</t>
  </si>
  <si>
    <t>- 학교폭력상담 업무능력이 최고급 수준- 자격취득규정: 아래 각 항 중, 한 가지 이상에 해당하는 자1. 교육/상담분야전공 박사수료 이상인 자로서, 한국미술치료상담학회 또는 학회에서 인정하는 대학 및 유관기관에서 관련교육을 1500시간 이상 이수한 후 자격검정합격2. 1에 준하는 경력을 가진 석사 이상인 자로서 자격검정합격</t>
  </si>
  <si>
    <t>- 학교폭력상담 업무능력이 고급 수준- 자격취득규정: 아래 각 항 중, 한 가지 이상에 해당하는 자1. 교육/상담분야전공 학사 이상인 자로서, 한국미술치료상담학회 또는 학회에서 인정하는 대학 및 유관기관에서 관련교육을 1000시간 이상 이수한 후 자격검정합격2. 1에 준하는 경력을 가진 학사 이상인 자로서 자격검정합격</t>
  </si>
  <si>
    <t>- 학교폭력상담능력이 상급수준- 자격취득규정: 아래 중 한 가지 이상 해당하는 전문학사 이상인 자로서, 본 학회 또는 학회에서 인정하는 대학 및 유관기관에서 관련교육을 400시간 이상 이수한 후 자격검정합격1.전공-심리/상담/보건/재활/복지/교육/가족/보육 계열2.자격-심리/상담/보건/재활/복지/교육/가족/보육 계열3. 1 또는 2에 준하는 경력</t>
  </si>
  <si>
    <t>2014-0309</t>
  </si>
  <si>
    <t>기독교상담사 자격증을 취득한 사람은 기독교상담의 원리에 따라 상담 업무를 수행할 수 있으며, 마음이 상한자, 부부폭력및 학교폭력을 당한자, 성폭력을 당한자, 상처입은 아동및 청소년, 일반인, 그리고 신앙생활에 어려움을 겪으며 고통하는 자를 성경적 원리에 따라 상담하여 건강한 삶을 살아갈 수 있도록 도움을 주는 역할을 담당함.</t>
  </si>
  <si>
    <t>기독교상담 감독이라함은 기독교상담 전문가 자격을 인정받은 후 5년 이상 이 분야에 종사하였거나 또는 기독교상담 분야의 박사학위(Ph.D., Th.D.)를 취득했거나 이 분야에서 두드러진 학문적 업적을 인정받아 성경적 상담협회(학회)의 추천과 자격심사를 통과한 자를 말한다. 주요직무는 상담및 자격증 관리감독이다.</t>
  </si>
  <si>
    <t>기독교상담전문가라함은 상담관련 전공자로서 박사학위 혹은 이에 준하는 과정을 이수했거나 또는 성경적 상담협회(학회)가 인정하는 대학원 및 연구기관에서 소정의 과정을 이수한 후 자격시험에 합격하고 자격심사에 통과한자를 말한다. 주요직무는 전문 상담 및 신앙지도이다.</t>
  </si>
  <si>
    <t>기독교상담사 1급이라함은 기독교인으로서 성경적상담학회가 인정하는 대학, 대학원 및 연구기관에서 1급에 해당하는 소정의 학점을 이수한 후 자격시험과 수련과정등을 거쳐 최종자격심사에 통과한 자를 말한다. 직무내용은 상담 및 신앙지도이다.</t>
  </si>
  <si>
    <t>2014-0407</t>
  </si>
  <si>
    <t>가족의 심리/재활 문제에 대하여 가족상담업무 담당</t>
  </si>
  <si>
    <t>전문가,1급.2급의 임상사례감독 가능하며, 가족의 심리/재활 문제에 대하여 가족상담 업무능력이 최고급 수준</t>
  </si>
  <si>
    <t>1급.2급의 임상사례감독 가능하며, 가족의 심리/재활 문제에 대하여 가족상담 업무능력이 고급수준</t>
  </si>
  <si>
    <t>가족의 심리/재활 문제에 대하여 가족상담 업무능력이 상급수준</t>
  </si>
  <si>
    <t>2014-5071</t>
  </si>
  <si>
    <t>2013-2456</t>
  </si>
  <si>
    <t>웃음코칭을 바탕으로 정서장애와 관련되어 일상생활의 문제, 인간관계속에서 오는 심리정서적 문제를 해소할 수 있도록 전문적인 상담을 할 수 있도록 지도하는 역할 수행</t>
  </si>
  <si>
    <t>2013-2462</t>
  </si>
  <si>
    <t>에니어그램상담사</t>
  </si>
  <si>
    <t>에니어그램상담에 대한 전문적인 슈퍼비전을 해줄 수 있으며, 상담사에 대한 교육이 가능</t>
  </si>
  <si>
    <t>슈퍼비전 내용을 근거로 에니어그램을 활용한 개인의 문제에 대한 전문적인 사례개념화와 상담이 가능</t>
  </si>
  <si>
    <t>슈퍼비전을 병행하며 에니어그램을 활용한 일반적인 상담이 가능</t>
  </si>
  <si>
    <t>2014-4352</t>
  </si>
  <si>
    <t>아동 청소년과 그 가족에 대한 심리상담 분야에서 상담 능력과 현장경험을 바탕으로 심리상담 및 교육활동을 수행한다. 1)심리상담 영역에서 개인 및 집단의 자아실현, 적응 강화에 대한 조력 및 지도2)아동청소년과 그 가족에 대한 상담에서 심리적 부적응 및 장애를 겪는 개인 혹은 집단에 대한 진단, 평가 및 상담3)심리상담 전문영역에 대한 강의활동</t>
  </si>
  <si>
    <t>심리적 부적응 및 장애를 겪는 아동청소년과 그 가족에 대한 개인 및 집단 진단, 평가 및 상담</t>
  </si>
  <si>
    <t>아동청소년과 그 가족에 대한 집단상담 프로그램 운영 및 보조, 표준화심리검사 실시와 채점, 상담 및 교육기관에서의 행정업무 수행</t>
  </si>
  <si>
    <t>2014-2922</t>
  </si>
  <si>
    <t>다양한 미술활동, 독서, 놀이, 음악, 표현활동 등을 통한, 내면의 심리정서를 진단하고, 정서이완 및 행동변화를 주며, 자기표현과 승화과정을 통해 자아성장을 촉진시키고  통합 예술을 통해 자기상실, 왜곡, 방어, 억제 등의 상황에서 보다 명확한 자기개발과 자기실현을 표현하여 신체적, 정신적,  사회적으로 건강한 구성원이 될 수 있도록 상담 지도 하는 자격</t>
  </si>
  <si>
    <t>1.장애를 겪는 개인 혹은 집단에 대한 예술진단,   평가 및 전문상담2.통합예술심리 학습 상담 분석과 평가3.학술 교육프로그램 개발 연구 및 발표4.통합예술상담 기법 등 연구, 조사, 분석  책임자5.심리교육 상담기관의 설립 및 운영6.통합예술심리상담 전문강사7.예술심리상담 프로그램 계획 및 평가업무</t>
  </si>
  <si>
    <t>1.발달적 통합예술심리상담 프로그램 기획 및 연구 보조2.비언어적의사소통 교류분석의 보조직무3.심리적 부적응 및 장애를 겪는 개인 혹은 집단에 대한 진단, 평가 보조업무4.사회복귀시설, 병원 등에서 전문 상담원 보조     활동5.통합예술심리상담 교육 보조직무</t>
  </si>
  <si>
    <t>2014-4252</t>
  </si>
  <si>
    <t>음악심리상담평가 활용능력을 가지고 있으며 심리상담평가 교육 상담 책임자로서 갖추어야 한다.</t>
  </si>
  <si>
    <t>음악심리평가 활용 능력을 가지고 있으며 심리상담평가, 교육, 상담 책임자로서 능력을 갖춘다.</t>
  </si>
  <si>
    <t>2급 직무내용 음악심리상담기관, 심리상담 관련 기관에서 심리진단 및 평가를 실시 할 수 있는 수준</t>
  </si>
  <si>
    <t>2014-2791</t>
  </si>
  <si>
    <t>인간의 다양한 심리와 정서에 따른 개인 및 가족의 문제들에 대해서 안정과 회복, ？고 대처 능력 강화를 돕기 위한 상담 및 교육 지도 직무를 한다.</t>
  </si>
  <si>
    <t>심리상담 전문가 수준의 상담을 하며 각 급수자의 상담사례 지도, 교육, 임상수련을 하고 프로그램 개발하고 센터를 운영을 하고 지도하는 최고수준의 직무.</t>
  </si>
  <si>
    <t>심리상담 전문가 수준의 집단상담 및 지도 능력을 습득한 자로서 상담사 및 지도사로 2급과 3급에 관련하여 심리상담교육을 할 수 있는 전문지식을  가지고 있는 고급수준의 직무.</t>
  </si>
  <si>
    <t>심리상담 및 지도에 관련하여 능력 가능자로서 심리상담 실시와 상담관련 기관의 행정 및 사무 능력이 가능한 중급수준의 직무.</t>
  </si>
  <si>
    <t>2013-2089</t>
  </si>
  <si>
    <t>성격유형별로 제각기 다른 인간의 속성을 이해하며 이를 바탕으로, 대상자들의 학습 및 생활지도와 진로지도를 원활하게 수행할 수 있는 능력을 평가한다.</t>
  </si>
  <si>
    <t>진로상담에 대한 전문적 지식과 실무능력을 통해 대상자들의 심리와 적성을 객관적으로 진단하여 학습 및 진로상담에 활용하기 위한 진로지도 및 상담, 심리상담 등의 업무</t>
  </si>
  <si>
    <t>2014-5006</t>
  </si>
  <si>
    <t>인지, 정서, 행동상의 장애를 일으키는 아동들은 물론 정상적인 아동들도 과학적 측정도구나 각종 심리검사 방법을 활용하여 종합적으로 진단하고 그 결과에 따라 상담을 통해 안전하고 건전한 사고방식을 갖고 바른 생활을 할 수 있도록 돕는 역할을 한다.</t>
  </si>
  <si>
    <t>2014-2074</t>
  </si>
  <si>
    <t>노인을 대상으로 하여 인생의 문제, 심리적인 문제, 정신건강적 문제 등을 다루어 상담을 통해 심리적인 안정감을 주고, 삶의 목적을 발견하도록 돕는다.</t>
  </si>
  <si>
    <t>노인상담과 관련한 상담과 상담실무에 관련된 슈퍼비전과 관리를 할 수 있다.</t>
  </si>
  <si>
    <t>노인을 대상으로 숙련된 상담을 실시할 수 있다.</t>
  </si>
  <si>
    <t>노인상담의 기본적인 지식과 경험을 갖춘 인재로 육성한다.</t>
  </si>
  <si>
    <t>2014-4347</t>
  </si>
  <si>
    <t>내담자와의 상담관계를 통해 내담자의 수용과정을 도움으로써 내담자가 사회의 구성원으로서 삶에 대한 만족감을 높이고 사회경제적 효율성을 높이도록 돕는다.</t>
  </si>
  <si>
    <t>면접상담을 위한 초기 전화상담, 사이버상담을 담당한다.상담사례관리 업무를 담당한다. 상담진행의 보조업무를 담당한다.</t>
  </si>
  <si>
    <t>내담자의 호소문제를 분석한다.사례개념화한다.사례개념화에 따른 상담을 진행한다.전 상담과정을 분석하고  조정하며 평가하여 다음 상담과정에 반영한다.</t>
  </si>
  <si>
    <t>사단법인국제의료복지협회</t>
  </si>
  <si>
    <t>070-4191-5069</t>
  </si>
  <si>
    <t>(54668) 전북 익산시 평화동 133-14 삼일빌딩 2층</t>
  </si>
  <si>
    <t>2014-0517</t>
  </si>
  <si>
    <t>진로, 성격, 적성, 지능, 진로 및 신체적ㆍ정서적 증상 등에 대해서 어려움을 겪고 있거나 변화를 모색하는 개인에게 심리검사, 상담 프로그램 등을 활용하여 문제 해결을 돕고 지원한다</t>
  </si>
  <si>
    <t>2013-2465</t>
  </si>
  <si>
    <t>도형상담에 대한 전문적인 슈퍼비전을 해줄 수 있으며, 상담사에 대한 교육이 가능</t>
  </si>
  <si>
    <t>슈퍼비전 내용을 근거로 도형을 활용한 개인의 문제에 대한 전문적인 사례개념화와 상담이 가능</t>
  </si>
  <si>
    <t>슈퍼비전을 병행하며 도형을 활용한 일반적인 상담이 가능</t>
  </si>
  <si>
    <t>2014-5889</t>
  </si>
  <si>
    <t>고객상담전문가</t>
  </si>
  <si>
    <t>서비스에 대한 기대가 높아지면서 이에 따른 고객의 니즈를 정확히 파악하여, 직원들이 현장에 활용할 수 있는 고객 만족의 기본과 원칙 그리고 실천 서비스를 지향하는 프로그램을 기획하여 감정노동관련 업종에 종사자의 직무 스트레스 관리에 대한 효과적인 해결책 제시와 다양한 사례를 통해 문제점을 진단하여 업무역량강화의 성과 목표를 돕는 역할을 수행할 수 있습니다.</t>
  </si>
  <si>
    <t>서비스에 대한 기대가 높아지면서 이에 따른 고객의 니즈를 정확히 파악하여, 직원들이 현장에 활용할 수 있는 고객 만족의 기본과 원칙 그리고 실천 서비스를 지향하는 프로그램을 기획하여 감정노동관련 업종에 종사자의 직무 스트레스 관리에 대한 효과적인 해결책 제시와 다양한 사례를 통해 문제점을 진단하여 업무역량강화의 성과 목표를 돕는 역할을 수행할 수 있다.</t>
  </si>
  <si>
    <t>2014-5477</t>
  </si>
  <si>
    <t>일반인의 스트레스 해소와 정상적인 행동범주에서 벗어나 육체적 혹은 정신적으로 어려움을 가지고 있는 아동 및 청소년, 성인 등을 대상으로 미술심리상담을 활용한 그림 진단 및 심리상담을 적용하여 개인의 문제해결과 성장을 촉진시킨다.</t>
  </si>
  <si>
    <t>2급과 같은 범주에서 미술심리상담을 활용한 그림 진단 및 심리상담을 적용하여 개인의 문제해결과 성장을 촉진시키며, 미술심리상담사를 체계적으로 임상지도하고 이를 바탕으로한 전문 연구를 수행한다.</t>
  </si>
  <si>
    <t>한국오르프예술심리협회</t>
  </si>
  <si>
    <t>031-471-8017</t>
  </si>
  <si>
    <t>(13961) 경기도 안양시 만안구 경수대로 1193 ( 석수동, 석수대림아파트 ) 107-403</t>
  </si>
  <si>
    <t>2014-4350</t>
  </si>
  <si>
    <t>상담 전분야에 전문적인 능력과 현장경험을 바탕으로 상담사를 지도교육한다.1)1급 및 2급 상담사의 지도교육2)심리적 부적응 및 장애를 겪는 개인 혹은 집단에 대한 진단, 평가 및 상담3)상담, 상담교육 활동에 대한 학술연구 및 강연4)상담기관의 설립과 운영 및 상담기관 행정 참여</t>
  </si>
  <si>
    <t>상담전문가의 역할과 함께 전문적인 상담능력과 풍부한 현장경험을 바탕으로 상담사 지도교육 및 훈련, 그리고 상담 슈퍼비전을 수행</t>
  </si>
  <si>
    <t>1)개인, 집단의 자아실현, 적응강화에 대한 조력 및 지도, 2)심리적부적응 및 장애를 겪는 개인, 집단에 대한 진단, 평가 및 상담, 3)자격취득 2년후부터 본인이 1급 자격을 소지한 분과학회에서 해당 분과1급,2급 상담사의 지도교육, 4)상담 및 상담교육 활동에 대한 학술연구 및 강연, 5)상담기관의 설립 운영 및 국공사립 상담기관 행정 및 경영에 참여</t>
  </si>
  <si>
    <t>1)개인 및 집단의 자아실현, 적응강화에 대한 조력 및 지도, 2)심리적 부적응 및 장애를 겪는 개인 혹은 집단에 대한 진단, 평가 및 상담, 3)상담기관의 설립과 운영 및 국공사립 상담기관 행정에 참여</t>
  </si>
  <si>
    <t>2014-3940</t>
  </si>
  <si>
    <t>청소년비전교육상담사</t>
  </si>
  <si>
    <t>아동과 청소년의 건강한 성장과 발달을 촉진하기 위해 가치관형성, 정체성 확립, 미래비전세우기, 리더십 함양 등 발달의 특성에 따른 전문적 개입기술을 통해 문제행동의 조기개입과 정서발달을 지원하여, 자존감 향상을 도우며, 적절한 표현력과 주장성을 함양하여, 미래지향적인 자신의 삶을 주도적으로 살아갈 수 있도록 돕는다.</t>
  </si>
  <si>
    <t>아동과 청소년의 건강한 성장과 발달을 촉진하기 위해 발달의 특성에 따른 전문적 개입기술을 통해 문제행동의 조기개입과 정서발달을 지원하여,미래지향적인 자신의 삶을 주도적으로 살아갈 수 있도록 돕는다.이를 위해 후진양성과 일반인 교육, 부모상담, 교사연수, 아동청소년의 비전형성을 돕는 교육과 상담 및 복지를 증진시키며, 관련학문 발전에 기여한다.</t>
  </si>
  <si>
    <t>아동과 청소년의 건강한 성장과 발달을 촉진하기 위해 발달의 특성에 따른 전문적 개입기술을 통해 문제행동의 조기개입과 정서발달을 지원하여,미래지향적인 자신의 삶을 주도적으로 살아갈 수 있도록 돕는다.이를 위해 이 분야에 관심을 가진 일반인을 교육하며, 부모상담, 교사연수와 아동과 청소년이 비전을 형성하도록 도우며, 상담과 복지 증진에 기여한다.</t>
  </si>
  <si>
    <t>아동과 청소년의 건강한 성장과 발달을 촉진하기 위해 발달의 특성에 따른 전문적 개입기술을 통해 문제행동의 조기개입과 정서발달을 지원하여,미래지향적인 자신의 삶을 주도적으로 살아갈 수 있도록 돕는다.이를 위해 부모상담, 교사연수를 실시하고 아동과 청소년이 비전을 형성하도록 도우며, 아동과 청소년의 복지 증진에 기여한다.</t>
  </si>
  <si>
    <t>청소년비전연구소</t>
  </si>
  <si>
    <t>http://www.bfyvision.com</t>
  </si>
  <si>
    <t>070-8829-6828</t>
  </si>
  <si>
    <t>(04591) 서울특별시 중구 신당동 347-270 중구 다산로12길 39 밝은미래빌딩 3층</t>
  </si>
  <si>
    <t>2014-5510</t>
  </si>
  <si>
    <t>노인들은 세대 간 고립과 갈등으로 다양한 심리적ㆍ정서적 어려움을 겪고 있다. 특히 가족과의 정서적 단절은 고독과 소외로 이어지며 우울증상, 자살유혹, 가성치매로 나타난다. 이런 노인들에게 자신감 회복, 지지망 확보, 경제적 안정감, 자책감 및 수치심 극복 등을 지지해 줄 전문가 수준의 심리상담사.</t>
  </si>
  <si>
    <t>인간관계론, 노인심리학, 노인상담학, 이상심리학 등 기본적 개념과 이론을 이해하고 이를 노인 심리상담 분야에 적용하며 교육과정 연구와 개발 및 임상감독의 책임자로써 능력을 수행하는 최고급 수준의 심리상담가.</t>
  </si>
  <si>
    <t>노인에 대한 심리적ㆍ정서적ㆍ 행동적 특성을 이해하고, 특히 정서적 어려움을 겪고 있는 노인들에게 상담을 통해 문제해결을 돕고 전문적인 지식과 상담기법을 겸비한 고급수준의 심리상담사.</t>
  </si>
  <si>
    <t>일반인으로써 뛰어난 심리상담 활용능력을 가지고 있으며 심리상담 활용수준이 상급단계에 도달하여 한정된 범위 내에서 심리상담교육자, 심리상담 사무를 수행 할 기본 능력을 갖춘 자.</t>
  </si>
  <si>
    <t>2013-1944</t>
  </si>
  <si>
    <t>색채심리상담사란? 색을통해 개인성장과정의 무의식을 통찰하고 인간이 가지는 분모색과 분자적인 색을 경험하며, 색채매체를 탐색을 통해 내담자의 그림을 자연스럽게 해독할 수 있도록 하며 이에 대한 문제해결을 돕기 위해 다양한 사례를 경험하며 심리학 이론, 색채이론, 대상에 따른 상담기술 등을 배우는 전문가 과정입니다</t>
  </si>
  <si>
    <t>심리상담의 최고 전문가이며 전문적 능력과 상담자 교육 및 훈련능력을 보유한자로서, 심리상담 현장의 다양한 전문영역에서 교육 및 사례지도와 수련내용 평가 인준 및 자격이다</t>
  </si>
  <si>
    <t>전문가 수준의 색채심리상담 능력을 가지고 있으며 슈퍼비젼, 강의, 사례분석 등 색채에 관련된 모든 제반업무의 책임자로써 갖추어야 할 능력을 갖춘 전문가 과정이다</t>
  </si>
  <si>
    <t>색채심리학의 원리를 사용하여 클라이언트의 색채 분석 및 상담이 가능하고 나아가 기업 또는 학교에서 활동이 가능하다. 색채심리상담 및 컨설팅을 할 수 있다.</t>
  </si>
  <si>
    <t>2013-1974</t>
  </si>
  <si>
    <t>현대 사회속에서 발생하는 정서장애와 관련된 문제로 일상생활에 적응하지 못하는 사람들을 상담을 통해 해결책을 제시함으로써 건강한 생활을 유지할 수 있도록 도움을 줌</t>
  </si>
  <si>
    <t>2013-1957</t>
  </si>
  <si>
    <t>명상 심리상담사라 함은 심리상담사 직무 수행에 있어 스스로의 에너지를 맑은 에너지가 될 수 있도록 자아 성찰 할 수 있는 명상법과 원리를 이해하고 실제에 적용할 수 있는 수준.</t>
  </si>
  <si>
    <t>사단법인평생교육문화요가진흥협회</t>
  </si>
  <si>
    <t>http://www.yogaedu.co.kr</t>
  </si>
  <si>
    <t>062-430-2400</t>
  </si>
  <si>
    <t>(61116) 광주광역시 북구 북문대로 42 ( 운암동 ) 5층</t>
  </si>
  <si>
    <t>2014-4232</t>
  </si>
  <si>
    <t>도형성격심리상담사</t>
  </si>
  <si>
    <t>도형을 통하여 내담자의 기질, 성격, 적성을 파악하여 자아를 발견하고 통찰하여, 문제해결을 할 수 있도록 돕고, 상담기술로 활용할 수 있도록 한다. 전문가는 도형성격심리상담사를 교육할 수 있다.</t>
  </si>
  <si>
    <t>도형을 통하여 자신의 기질, 성격, 적성을 파악하여 자아를 발견하고 통찰하여, 스스로 문제해결을 할 수 있다</t>
  </si>
  <si>
    <t>내담자의 기질, 성격, 적성을 바탕으로 무의식의 문제와 역동을 파악하고 상담에 활용할 수 있다.</t>
  </si>
  <si>
    <t>내담자의 기질, 성격, 적성을 바탕으로 무의식의 문제와 역동을 파악하고 상담에 활용할 수 있고, 2급과 1급을 교육하고, 슈퍼비젼을 할 수 있다.</t>
  </si>
  <si>
    <t>2013-1287</t>
  </si>
  <si>
    <t>스피치지도상담사</t>
  </si>
  <si>
    <t>언술능력 및 발표능력의 증진을 위한 상담지도</t>
  </si>
  <si>
    <t>언어의 다양한 기술 및 발표능력을 제고시켜 대화를 통한 원만한 상담지도를 고취시킨다.</t>
  </si>
  <si>
    <t>2014-4770</t>
  </si>
  <si>
    <t>부모와 자녀 관계에서 일어날수 있는 여러가지 문제와 어려움을 예방과 치유할수 있도록 상담과 교육을 실시하고 관리함.</t>
  </si>
  <si>
    <t>부모교육 상담현장의 다양한 전문영역에서 개인 혹은 가족의 자아실현, 적응강화에 대한 조력 및 지도하며 부모자녀의 심리적 부적응 및 장애를 겪는 개인 혹은 가족에 대한 진단, 평가 및 상담 수련중인 부모교육상담사(1급, 2급)에 대한 교육 및 사례지도, 부모교육상담기관운영등.</t>
  </si>
  <si>
    <t>필기시험 (서술형) 부모자녀관계에 대한 상담 및 교육 사례지도 관련 필기시험임상서류검정: 부모교육 및 부모상담 상담사례 200시간이상, 연수회참석, 사례발표회참석 확인하고 면접시험을 통과하여야 함.</t>
  </si>
  <si>
    <t>필기시험 (서술형) 부모자녀관계에 대한 상담 및 교육 사례지도 관련 필기시험임상서류검정: 부모교육 및 부모상담 상담사례 20시간이상, 연수회참석, 사례발표회참석 확인하고 면접시험을 통과하여야 함.</t>
  </si>
  <si>
    <t>(사)한국가족상담협회</t>
  </si>
  <si>
    <t>http://www.kafc.or.kr</t>
  </si>
  <si>
    <t>02-584-0870</t>
  </si>
  <si>
    <t>(04385) 서울특별시 용산구 용산동5가 서빙고로 69 ( 파크타워아파트 ) 103-402</t>
  </si>
  <si>
    <t>2013-1971</t>
  </si>
  <si>
    <t>유아심리상담사</t>
  </si>
  <si>
    <t>본 자격은 정서적, 신체적 문제가 있는 아동들이 언어만으로 자신들의 의견이나 불만을 표현하기 쉽지않다. 따라서 정상적인 아동 및 각종 인지, 정서불안, 행동 등을 가진 아이들을 각종 심리검사 방법을 활용하여 종합적으로 진단하고  아동의 신체, 정서, 사회성, 언어 및 인지발달을 도모하는 심리적 환경을  제공 아동들이 전인적으로 성장 할 수 있도록 심리상담 전문가로서 능력을 평가하는 자격임.</t>
  </si>
  <si>
    <t>？유아심리상담 프로그램 계획 및 평가？인간의 발달적 심리적 유아심리상담 프로그램 연구 개발？유아상담기관의 설립 및 운영 책임자？유아심리검사 실시 및 분석과 평가</t>
  </si>
  <si>
    <t>？발달적 유아심리상담 프로그램 기획 및 연구보조 ？심리적 부적응 및 장애를 겪는 유아 혹은  집단에   대한 진단, 평가 및 상담？유아심리상담 교육 프로그램 개발업무</t>
  </si>
  <si>
    <t>사단법인한국유아체육교육협회</t>
  </si>
  <si>
    <t>http://www.kppe.or.kr</t>
  </si>
  <si>
    <t>02-882-6076</t>
  </si>
  <si>
    <t>2014-2866</t>
  </si>
  <si>
    <t>각학교, 특수교육현장에서 상담사로서 모래상자놀이를 이용하여 문제들을 신속하고 적극적으로 해결해 나갈 수 있도록 상담하며 이를 지도</t>
  </si>
  <si>
    <t>2014-2082</t>
  </si>
  <si>
    <t>음악, 미술, 놀이, 연극, 무용, 동작, 문학 등 예술매체가 갖는 고유의 치유성과 현대 심층심리학과 통합하여 심리상담서비스를 제공한다.</t>
  </si>
  <si>
    <t>1. 전문, 1급, 2급 및 상담을 준비하는 사람들의 교육과 재교육 및 임상감독 실시.2. 예술매체가 갖는 치유성과 현대심층심리학을 통합한 심리상담서비스 제공</t>
  </si>
  <si>
    <t>1. 1급, 2급 및 상담을 준비하는 사람들의 교육과 재교육 및 임상감독 실시.2. 예술매체가 갖는 치유성과 현대심층심리학을 통합한 심리상담서비스 제공</t>
  </si>
  <si>
    <t>1. 2급 및 상담을 준비하는 사람들의 교육과 재교육 및 임상감독 실시.2. 예술매체가 갖는 치유성과 현대심층심리학을 통합한 심리상담서비스 제공</t>
  </si>
  <si>
    <t>2013-1943</t>
  </si>
  <si>
    <t>현대는 어른이나 아이 구별 할 것 없이 대부분의 사람들이 상처를 가지고 살아간다. 모래놀이상담사는 심리적 외상이나 정신적으로 문제가 있는 사람을 대상으로  모래놀이상담을 통해 심리상담을 진행한다.</t>
  </si>
  <si>
    <t>모래심리상담사들에게 보수교육 진행하며, 모래놀이상담사 강사 양성을 위한 교육진행</t>
  </si>
  <si>
    <t>심리적 외상이 있거나, 정서적으로 문제가 있는 대상에게 맞는 상담개발, 집중적으로 모래놀이 상담을 실시한다.</t>
  </si>
  <si>
    <t>정서 행동상 어려움이 있는 자를 대상으로 보다 전문적인 개별 모래놀이상담, 집단 모래놀이상담, 부모상담</t>
  </si>
  <si>
    <t>2014-2799</t>
  </si>
  <si>
    <t>노인에 대한 기본적인 이해와 노인과 관련하여 발생되는 문제점들을 해결하기 위해 필요하다.노인복지의 필요성을 인식하고 이에 알맞은 노인복지법의 활용을 위해 필요하다.노인심리상담사는 현재 어려움을 겪고있는 노인들의 심리 상태를 파악하고 이에 적절한 노인심리상담을 위해 피요하다.</t>
  </si>
  <si>
    <t>2014-4330</t>
  </si>
  <si>
    <t>은퇴자지도상담사</t>
  </si>
  <si>
    <t>일선에서 물러난 은퇴자들이 새로운 변화에 적응하고 노후에 어려움을 겪지 않도록 도와주며 일상생활에서의 애로사항을 지도 상담한다.</t>
  </si>
  <si>
    <t>2014-1615</t>
  </si>
  <si>
    <t>부모관련 심리/재활 문제에 대하여 부모교육상담 업무</t>
  </si>
  <si>
    <t>전문가,1급.2급의 상담사례감독 가능하며, 부모관련 심리/재활 문제에 대하여 최고급수준의 부모교육상담 업무</t>
  </si>
  <si>
    <t>1급.2급의 상담사례감독 가능하며, 부모관련 심리/재활 문제에 대하여 고급수준의 부모교육상담 업무</t>
  </si>
  <si>
    <t>부모관련 심리/재활 문제에 대하여 상급수준의 부모교육상담 업무</t>
  </si>
  <si>
    <t>2014-4248</t>
  </si>
  <si>
    <t>음악심리상담사란 음악 활동을 활용하여 아동의 조화롭고 균형 잡힌 발달을 전개하고 아동의 지체된 발달 및 심리적 상태를 지지해주는 역할을 담당.또한 심리상담 및 음악심리 이론과 실제기법을 바탕으로 상담현장에서 개인, 가족, 집단의 심리진단과 상담을 수행할 수 있는 책임자 역할.</t>
  </si>
  <si>
    <t>다양한 음악심리 프로그램을 활용하여 심리상담 및 음악심리 이론과 실제기법을 바탕으로 상담현장에서 개인, 가족, 집단의 심리진단과 상담을 수행할 수 있는 책임자 역할을 수행할 수 있는 전문가과정.</t>
  </si>
  <si>
    <t>다양한 음악심리 프로그램을 활용하여 심리상담 및 음악심리 이론과 실제기법을 바탕으로 상담현장에서 개인, 가족, 집단의 심리진단과 상담을 수행할 수 있는 책임자 역할을 수행할 수 있는 고급과정.</t>
  </si>
  <si>
    <t>다양한 음악심리 프로그램을 활용하여 심리상담 및 음악심리 이론과 실제기법을 바탕으로 상담현장에서 개인, 가족, 집단의 심리진단과 상담을 수행할 수 있는 책임자 역할을 수행할 수 있는 상급수준의 과정</t>
  </si>
  <si>
    <t>2014-4249</t>
  </si>
  <si>
    <t>놀이심리상담사란 놀이 활동을 활용하여 아동의 조화롭고 균형 잡힌 발달을 전개하고 아동의 지체된 발달 및 심리적 상태를 지지해주는 역할을 담당.또한 심리상담 및 놀이심리 이론과 실제기법을 바탕으로 상담현장에서 개인, 가족, 집단의 심리진단과 상담을 수행할 수 있는 책임자 역할.</t>
  </si>
  <si>
    <t>다양한 놀이심리 프로그램을 활용하여 심리상담 및 놀이심리 이론과 실제기법을 바탕으로 상담현장에서 개인, 가족, 집단의 심리진단과 상담을 수행할 수 있는 책임자 역할을 수행할 수 있는 전문가과정.</t>
  </si>
  <si>
    <t>다양한 놀이심리 프로그램을 활용하여 심리상담 및 놀이심리 이론과 실제기법을 바탕으로 상담현장에서 개인, 가족, 집단의 심리진단과 상담을 수행할 수 있는 책임자 역할을 수행할 수 있는 고급과정.</t>
  </si>
  <si>
    <t>다양한 놀이심리 프로그램을 활용하여 심리상담 및 놀이심리 이론과 실제기법을 바탕으로 상담현장에서 개인, 가족, 집단의 심리진단과 상담을 수행할 수 있는 책임자 역할을 수행할 수 있는 상급수준의 과정</t>
  </si>
  <si>
    <t>2013-2464</t>
  </si>
  <si>
    <t>긍정심리상담사</t>
  </si>
  <si>
    <t>긍정심리상담에 대한 전문적인 슈퍼비전을 해줄 수 있으며, 상담사에 대한 교육이 가능</t>
  </si>
  <si>
    <t>슈퍼비전 내용을 근거로 긍정심리에 대한 전문적인 사례개념화와 상담이 가능</t>
  </si>
  <si>
    <t>슈퍼비전을 병행하며 긍정심리에 대한 일반적인 상담이 가능</t>
  </si>
  <si>
    <t>2014-4251</t>
  </si>
  <si>
    <t>일상생활에서 먹는 간식이나 푸드재료를 가지고 간단하면서도 즉흥적으로 작품을 만들어 보면서 마음을 표현하는 예술활동입니다.이과정을 통해서 창작자는 기분이 전환되며 더 나아가 내면의 무의식의 깊은 차원까지 이르게 하여 다양한 치유를 경험하게 하는 조언을 하는 활동입니다</t>
  </si>
  <si>
    <t>다양한 음식재료를 가지고 푸드아트 창작품을 만들면서 푸드아트칭작수업, 심리상담수업 및 이론 수업을 할수 있음</t>
  </si>
  <si>
    <t>2013-1945</t>
  </si>
  <si>
    <t>성격은 살아가는데 중요한 영향을 미치는 개인이 가지고 있는 안정적인 특성이다. 빠르게 변화하는 생활속에서 성격도 변하게 된다. 이러한 성격의 변화는 좋은 성격도 있지만 범죄를 저지를수 있는 지경까지도 이르게 된다. 성격심리상담사는 이러한 결과를 막기위해 성격검사를 통해 내담자의 어떤성격인지 알수있으며 성격유형에 따른 다양한 형태의 대인관계 분석 및 기술 개발을 할수 있다.</t>
  </si>
  <si>
    <t>성격심리상담사를 관리, 양성할 수 있으며, 성격심리상담사 보수교육을 진행</t>
  </si>
  <si>
    <t>성격심리에에 대한 이해를 통한 문제의 원인분석 진행, 성격유형에 따른 다양한 형태의 대인관계분석 및 기술 개발</t>
  </si>
  <si>
    <t>성격에 관한 생물학적인 관점, 정신분석적관점등 다양한 관점에 대한 이해와 이상심리에 대한 이해를 바탕으로 문제의 원인분석 및 성격유형에 따른 대인관계 분석</t>
  </si>
  <si>
    <t>2014-4353</t>
  </si>
  <si>
    <t>정신건강증진상담사</t>
  </si>
  <si>
    <t>심리상담 분야에서 상담 능력과 현장경험을 바탕으로 아동-청소년과 그 가족에 대한 심리상담 및 교육활동을 수행한다.1)심리상담 영역에서 개인 및 집단의 자아실현, 적응 강화에 대한 조력 및 지도2)심리적 부적응 및 장애를 겪는 개인 혹은 집단에 대한 진단, 평가 및 상담3)심리상담의 전문영역에 대한 강의활동</t>
  </si>
  <si>
    <t>심리적 부적응 및 장애를 겪는 아동-청소년과 그 가족에 대한 정신건강증진을 위한 개인상담 및 집단상담에 대한 진행과 상담사 상담내용 평가</t>
  </si>
  <si>
    <t>심리적 부적응 및 장애를 겪는 아동-청소년과 그 가족에 대한 정신건강증진을 위한 개인 및 집단상담</t>
  </si>
  <si>
    <t>정신건강증진 상담분야에서 아동청소년 및 그 가족에 대한 집단상담 프로그램 운영 및 보조와 표준화심리검사 실시와 채점, 상담 및 교육기관에서의 행정업무 수행</t>
  </si>
  <si>
    <t>2014-5856</t>
  </si>
  <si>
    <t>택일상담사</t>
  </si>
  <si>
    <t>관혼상제는 물론 일상생활에 있어 택일에(길일과 흉일) 관한 전문적인 지식과 소양을 갖춘 전문가</t>
  </si>
  <si>
    <t>한국자격총연합</t>
  </si>
  <si>
    <t>02-2281-2094</t>
  </si>
  <si>
    <t>(04715) 서울특별시 성동구 왕십리로21길 4 (행당동) 시복빌딩4층</t>
  </si>
  <si>
    <t>2014-4336</t>
  </si>
  <si>
    <t>독서심리상담사는 - 개인 또는 집단의 심리적 성숙과 사회적 적응능력향상을 위한 조력 및 지도- 심리적 어려움을 겪는 개인 또는 집단에 대한 진단, 평가 및 독서심리상담 활동- 독서심리상담에 대한 연구- 독서심리를 통한 부모교육 및 상담 활동</t>
  </si>
  <si>
    <t>사단법인통합힐링복지협회</t>
  </si>
  <si>
    <t>http://cafe.daum.net/2013healing</t>
  </si>
  <si>
    <t>051-973-7466</t>
  </si>
  <si>
    <t>(46720) 부산광역시 강서구 공항로811번가길 11 ( 대저2동 ) 사) 통합힐링복지협회</t>
  </si>
  <si>
    <t>2014-1623</t>
  </si>
  <si>
    <t>부모들에게 아동발달 교육과정을 안내하고 가정과의 협력을 도모하고자 효율적인 부모상담을 진행하는 담당자</t>
  </si>
  <si>
    <t>부모상담전문가로서 부모상담을 진행하기 위한 다양한 유형의 상담기법을 전달하고 부모상담 및 부모교육 프로그램을 진행하는 전문인력 양성 및 상담사 역할</t>
  </si>
  <si>
    <t>부모를 대상으로 상담을 진행하며, 아동발달 교육에 적합한 부모의 역할을 알고 효율적인 양육태도 및 부모의 자세를 지니도록 하기 위한 프로그램 전달</t>
  </si>
  <si>
    <t>2013-1946</t>
  </si>
  <si>
    <t>그림을 통한 아동의 심리문제에 대한 기초적인 이해가 가능하고, 미술매체를 활용한 아동미술심리상담 시 보조업무를 한다.</t>
  </si>
  <si>
    <t>아동미술상담사 강사 교육을 관리 감독한다.</t>
  </si>
  <si>
    <t>아동미술상담사 양성 교육을 한다.</t>
  </si>
  <si>
    <t>그림을 통한 아동의 심리문제에 대한 종합적인 이해가 가능하고, 미술매체를 활용하여 아동의 인지, 정서, 행동적 문제를 파악하고, 교정하는 미술심리상담사 활동한다.</t>
  </si>
  <si>
    <t>2014-2092</t>
  </si>
  <si>
    <t>정상적인 아동 및 각종 장애를 가진 아동들을 과학적 측정도구나 각종 심리검사 방법을 활용하여 종합적으로 진단하고 그 결과에 따라 아동 발달 상담과 학습지도를 해주고, 아동의 신체·정서·사회성·언어 및 인지발달을 도모하는 교육환경을 제공하여 아동이 전인적으로 성장할 수 있도록 도움을 준다.</t>
  </si>
  <si>
    <t>아동의 발달단계에 따른 특성을 이해하고, 정서, 행동, 학습문제와 같이 아동들이 겪고 있는 다양한 문제행동을 진단하고 종합적으로 평가하여 아동기의 문제가 성인기까지 지속되지 않도록 다양한 상담기법을 적용하여 책임감 있고 건강한 아동으로 성장할 수 있도록 한다.</t>
  </si>
  <si>
    <t>2014-3028</t>
  </si>
  <si>
    <t>노화로 인하여 신체적, 정서적으로 심리적 불안장애 등을 겪으며 정신건강이나 정서장애와 관련된 문제로 일상생활에 적응하지 못하고 행동상의 장애를 일으켜 도움을 필요로 하는 노인들에게 전문적 대면관계를 통하여 과학적 측정도구 사용이나 상담을 통해 종합적으로 진단하고 심리학적 방법을 활용하여 일상생활 부적응 문제를 해결하는 업무를 한다.</t>
  </si>
  <si>
    <t>도움을 필요로 하는 노인들에게 전문적인 상담을 통해 종합적으로 진단하고 심리학적 방법을 활용하여 일상생활 부적응 문제를 해결하며 치유를 해줌으로써 마음의 안정을 찾을 수 있는 역할을 한다.</t>
  </si>
  <si>
    <t>2014-3036</t>
  </si>
  <si>
    <t>다양한 독서자료를 매체로 하여 인간의 발달과정에서 일어나는 심리적 정서문제를 돕기위한 자격을 갖춘 자로써 본 회가 주관하는 수련과정을 거쳐서 자격이 주어진다.</t>
  </si>
  <si>
    <t>독서심리상담의 전반적인 이론과 실제에 능통하여 전문가 수준의 독서심리상담능력을 가지고 있으며, 독서를 매체로 한 개인 및 집단의 리더로써 갖추어야 할 능력을 갖춘 최고급 수준</t>
  </si>
  <si>
    <t>독서심리상담에 대한 이론 및 실제를 숙지하여 독서자료를 매체로 개인 및 집단(유아, 아동, 청소년, 성인)을 대상으로 하여 독서심리상담프로그램을 수행할 줄 안다.</t>
  </si>
  <si>
    <t>2014-4680</t>
  </si>
  <si>
    <t>전문적인 라이프코칭상다사로서의 검증과정과 깊이 있고 심층적인 상담인력을 개발</t>
  </si>
  <si>
    <t>라이프코칭 이론과 기법을 바탕으로 아동, 청소년, 성인, 노인의 심리내적 동기를 활성화하고 라이프코칭 교육 프로그램 구성 및 코칭</t>
  </si>
  <si>
    <t>2014-3746</t>
  </si>
  <si>
    <t>회생상담사</t>
  </si>
  <si>
    <t>채무자의 신용도개선과 회생에 관한 일반적 교육을 통하여 채무자의 자금흐름 상태분석능력, 재무건전성 및 신용도개선 능력. 회생계획 수립지원능력 및 관리능력과 채무자회생에 대한 일반적 이해를 바탕으로 채무자의 신용도개선 및 회생지원 업무를 수행함.</t>
  </si>
  <si>
    <t>사단법인한국준법통제원</t>
  </si>
  <si>
    <t>http://www.kicra.org</t>
  </si>
  <si>
    <t>02-548-1002</t>
  </si>
  <si>
    <t>(06088) 서울특별시 강남구 선릉로 664 ( 삼성동 ) 건설빌딩 410호</t>
  </si>
  <si>
    <t>2014-4887</t>
  </si>
  <si>
    <t>2014-3034</t>
  </si>
  <si>
    <t>2014-3027</t>
  </si>
  <si>
    <t>1.심리상담 기법을 습득하여 내담자의 심리상태를 진단하고 심리적 안정과 문제해결의 방법을 줄 수 있는 자격과정2.내담자의 심리적 상태를 파악하고 심리적 안정을 도와주는 심리상담전문가로써 사회복지시설, 장애인 시설, 노인 시설, 복지관, 지역아동센터 등의 기관에서 자원봉사 및 전문가로서의 활동한다.</t>
  </si>
  <si>
    <t>내담자의 심리적 불안정, 정서적 불안정을 상담을 통하여 진단과 치유를 하고 내담자의 사회적 적응능력 향상을 위한 조력자로서 상담 업무를 원활하게 수행할 수 있는 역할을 한다.</t>
  </si>
  <si>
    <t>2014-3591</t>
  </si>
  <si>
    <t>리더십지도심리상담사</t>
  </si>
  <si>
    <t>1)자기자신의 전인적 리더십을 위한 인간성역량개발2)타인의 삶을 섬기는 적합성 역량개발3)가정행복을 리드하는 포용력 성슥의 포용성 역량개발4)사회봉사를 이끄는 공공성의 역량개발5)조직에 희망을 주는 생산성 역량개발6)현장동행을 위한 전문성 역량개발</t>
  </si>
  <si>
    <t>1)개인의 위기의 본질과 역할을 이해2)대인간 발생하는  위기에 대한 적절한 대응능력을 배양하고3)가족과 자녀들에 대한 부모로써 삶의 가이드를 나눌수 있는 역량배양4)사회적 조직속에서 혼란을 극복하고 창의적 삶의 역량과 능력배양역할5)자신의 역량개발로 경영능력배양을 기한다</t>
  </si>
  <si>
    <t>1)인간의 가치를 인정하고 세우는 인간관계개발 과 역량의 발전2)인간의 소통을 중시하고 대인관계를 세우는 소통개발과 성장3)인간의 심성을 확인하고 교류하며 역량을 개발하고 확장케 함4)국제적 흐름과 방향성을 인식케하여 국제적 안목과 활동개발 과 확장</t>
  </si>
  <si>
    <t>2014-4889</t>
  </si>
  <si>
    <t>아동, 청소년 학교 폭력발생으로 인한 사고, 정서, 행동의 부적응 문제를 가지고 있는 내담자의 가치관, 행동을 변화시키며, 심리적 문제해결, 인간적 성장과 발달, 나아가 학교폭력예방을 할 수 있도록 상시적인 상담과 예방교육, 대처방안 등을 마련하여 학교폭력을 예방하도록 한다.</t>
  </si>
  <si>
    <t>학교폭력예방상담사 2급은 아동, 청소년 학교 폭력발생으로 인한 사고, 정서, 행동의 부적응 문제를 가지고 있는 내담자의 가치관, 행동을 변화시키며, 심리적 문제해결, 인간적 성장과 발달, 나아가 학교폭력예방을 할 수 있도록 상시적인 상담과 예방교육, 대처방안 등을 마련하여 학교폭력을 예방하도록 한다.</t>
  </si>
  <si>
    <t>2014-4674</t>
  </si>
  <si>
    <t>허브와 아로마 오일에 대한 정확한 학습을 통해,능력에 맞게 자격을 부여함으로써개인의 건강은 물론, 가족의 건강, 더 나아가 어르신, 유소년, 성인들의몸과 마음과 영혼을 건강하게 하는 데 목적이 있다.</t>
  </si>
  <si>
    <t>아로마를 활용한 다양한 체험실습,아로마 에센셜오일 40종에 대한 활용방법,아로마 강사진으로서의 상담할 수 있는 최고 수준</t>
  </si>
  <si>
    <t>허브를 활용한 허브향수, 스프레이만들기,아로마 에센셜오일 40종에 대한 활용방법아로마로  상담해서 건강에 도움을 주는 상급수준</t>
  </si>
  <si>
    <t>허브를 활용한 허브차, 허브비누, 허브솔트 만들기,아로마 에센셜오일 16종에 대한 활용방법,아로마로  상담해서 건강에 도움을 주는 초급수준</t>
  </si>
  <si>
    <t>대한아로마테라피학회</t>
  </si>
  <si>
    <t>http://www.kas.or.kr</t>
  </si>
  <si>
    <t>031-544-8703</t>
  </si>
  <si>
    <t>(00000) 대전 대덕구 송촌동 동서대로 1809번길 14</t>
  </si>
  <si>
    <t>2013-2425</t>
  </si>
  <si>
    <t>상담이론에 대한 전문지식을 바탕으로, 개인 또는 집단의 심리적ㆍ사회적ㆍ정서적 문제에 대한 평가 및 상담을 실시하고, 상담에 관한 연구를 수행한다.</t>
  </si>
  <si>
    <t>상담이론에 대한 전문지식을 바탕으로 개인 또는 집단의 심리적ㆍ사회적ㆍ정서적 문제에 대한 평가 및 상담을 실시한다. 상담 연구 및 전문상담사 양성에 필요한 교육과 훈련을 실시한다.</t>
  </si>
  <si>
    <t>상담이론에 대한 전문지식을 바탕으로, 감독/수련감독의 지도아래, 개인 또는 집단의 심리적ㆍ사회적ㆍ정서적 문제에 대한 평가 및 상담을 실시하고, 상담에 관한 연구를 수행한다.</t>
  </si>
  <si>
    <t>한국기독교상담ㆍ심리치료학회</t>
  </si>
  <si>
    <t>02-3473-5531</t>
  </si>
  <si>
    <t>(14060) 경기 안양시 동안구 평촌동 158-3</t>
  </si>
  <si>
    <t>2014-4723</t>
  </si>
  <si>
    <t>부모지도상담사</t>
  </si>
  <si>
    <t>가정은 자녀들이 태어나 제일 처음 배우고 익히는 공동생활의 학습관으로 학교교육에 앞서 제일 중요한 곳이므로 부모들의 잘못된 교육관 및 사고를 변화하도록 지도 상담한다.</t>
  </si>
  <si>
    <t>2014-3713</t>
  </si>
  <si>
    <t>학교폭력으로 인해서 사고와 정서, 행동의 부적응을 통하여 어려움을 겪는 학생과 학부모들에게 학교 폭력상담을 통하여  학교폭력의 예방과 대책에 필요한 교육과 상담을 전문적으로 할 수 있는 상담사를 양성하여 학교폭력예방에 관한 이론적 연구와 최적화된 학교폭력예방과 피해학생의보호와 가해학생의선도교육으로 문제예방에 중점을 두고 제대로 알고 대처하도록 하기위함</t>
  </si>
  <si>
    <t>학교폭력예방및대책에관한법률지식을 숙지하고 상담 활용능력 기법과 기본 자질을 고루 갖춘 학교폭력 전문상담사로서 도덕, 법률지식 등을 갖추고 학교폭력예방과 피해학생의 보호, 가해학생의 선도·교육 등 학생의 인권을 보호하고 학생을 건전한 사회구성원으로 육성할 수 있도록 학교폭력의 예방과 대책, 피해 학생의 보호, 가해학생의 선도 교육</t>
  </si>
  <si>
    <t>2013-2446</t>
  </si>
  <si>
    <t>아동, 청소년, 성인, 노인의 심리/재활 문제에 대하여 심리상담업무 담당</t>
  </si>
  <si>
    <t>전문가,1급.2급의 임상사례감독 가능하며, 내담자의 심리/재활 문제에 대하여 최고급 수준의 심리상담 업무</t>
  </si>
  <si>
    <t>1급.2급의 임상사례감독 가능하며, 내담자의 심리/재활 문제에 대하여 고급수준의 심리상담 업무</t>
  </si>
  <si>
    <t>내담자의 심리/재활 문제에 대하여 상급수준의 심리상담 업무</t>
  </si>
  <si>
    <t>2013-2554</t>
  </si>
  <si>
    <t>감정코칭및힐링상담사</t>
  </si>
  <si>
    <t>감정코칭 및 힐링  이론과 실제기법을 바탕으로 상담현장에서 개인, 가족, 집단의 심리진단과 상담을 수행할 수 있는 책임자로써 갖추어야 할 능력을 갖춘 수준</t>
  </si>
  <si>
    <t>감정코칭 및 힐링  이론과 실제기법을 바탕으로 상담현장에서 개인, 가족, 집단의 심리진단과 상담을 수행할 수 있는 책임자로써 갖추어야 할 능력을 갖춘 고급 수준</t>
  </si>
  <si>
    <t>감정코칭 및 힐링  이론과 실제기법을 바탕으로 상담현장에서 심리진단과 상담을 수행할 수 있는 중급 수준</t>
  </si>
  <si>
    <t>2014-2111</t>
  </si>
  <si>
    <t>노인장기요양보호제도의 실시로 요양보호사, 사회복지사등 요양보호시설 및 복지센터등에서 서비스를 제공하는 대상자들에게 실시하는 교육과정으로 노인발달의 욕구를 이해하고 어르신들의 성공적인 노후를 이룰 수 있게 하기 위해 전문적인 중급 상담 직무능력을 기를 있다.</t>
  </si>
  <si>
    <t>고령이나 치매, 중풍, 파킨스등의 질병으로 정신적인 심리 불안을 갖고 있는어르신들에게 보다 효율적이고 전문적으로 서비스를 제공할 수 있다.</t>
  </si>
  <si>
    <t>성북평생교육원</t>
  </si>
  <si>
    <t>http://www.meraesilver.co.kr</t>
  </si>
  <si>
    <t>02-909-3050</t>
  </si>
  <si>
    <t>(02775) 서울특별시 성북구 한천로 627 ( 장위동 ) 136-826</t>
  </si>
  <si>
    <t>2015-000038</t>
  </si>
  <si>
    <t>유아, 아동 및 청소년, 성인, 노인등의 사회에서 여러가지 갈등과 문제로 인해 고통을 받고 있는 사람들을 대상으로 정신건강이나 정서장애와 관련된 문제를 과학적 측정도구 사용이나 상담(면접)을 통해 종합적으로 진단하고 심리학적 방법을 활용하여 치유함으로써 건강하고 행복한 생활을 할 수 있도록 돕는 업무를 담당하는 자</t>
  </si>
  <si>
    <t>상담의 이론적 토대가 되는 발달심리와 성격심리 및 정신병리의 이해를 통하여 이론적 지식을 습득하고 상담의 기법과 검사도구의 활용방법을 체득하여 상담자로서의 직무수행능력을 배양하는 것을 목표로 한다. 이러한 업무수행으로 주로 상담기관, 종합복지관, 양로시설, 요양시설, 재가노인복지기관, 노인복지관, 치매예방센터, 기타 노인복지관련기관의 정식 업무를 수행함.</t>
  </si>
  <si>
    <t>상담의 이론적 토대가 되는 발달심리와 성격심리 및 정신병리의 이해를 통하여 이론적 지식을 습득하고 상담의 기법과 검사도구의 활용방법을 체득하여 상담자로서의 직무수행능력을 배양하는 것을 목표로 함.  이러한 업무수행으로 주로 상담기관, 종합복지관, 양로시설, 요양시설, 재가노인복지기관, 노인복지관, 치매예방센터, 기타 노인복지관련 기간제 업무를 수행함.</t>
  </si>
  <si>
    <t>2015-000039</t>
  </si>
  <si>
    <t>평생교육원, 대학 등에서 스피치 교육.복지관.지방자치단체에서 상담사 역할</t>
  </si>
  <si>
    <t>한국스피치평생교육원</t>
  </si>
  <si>
    <t>http://www.speech365.com</t>
  </si>
  <si>
    <t>02-737-3477</t>
  </si>
  <si>
    <t>(03192) 서울시 종로구 종로123 7층(종로3가,고영빌딩)</t>
  </si>
  <si>
    <t>2014-4857</t>
  </si>
  <si>
    <t>진로상담사는 청소년 및 대학생, 장년 등 개개인의 진로 선택과 결정, 진로계획, 실천, 진로변경 등의 과정을 내담자의 심리 및 성격과 적성을 분석하고 진로상담기법을 가지고 성숙한 생애진로발달을 수행토록 지도 및 조력하는 역할이다.</t>
  </si>
  <si>
    <t>2013-2572</t>
  </si>
  <si>
    <t>색채와 심리의 전반적인 지식과, 자신이 인생에서 경험한 모든 것과, 상담에 대한 풍부한 경험을 가지고 내담자를상담하는 자를 말한다. 또한 색채심리분석상담사는 심리상담을 필요로하는 다양한 병리적 현상을 가지고 있는 내담자의 마음을 충분히 들어줄 수 있는 풍부한 경험적 자질과 색채와 관련된 다양한 재료를 능숙하게 다룰 수 있으며, 내담자가 이루어낸 예술작품을 통해성 충분한 이야기를 꺼낼 수 있도록 주의깊은 공감과 소유하려하지 않는 따뜻함과 성실함으로 타인을 돌보고 관심을 같는 진정한 자를 말한다.그리고, 색채심리분석상담사는 색을 통해 내담자의 심리를 읽고 상담하는 과정으로 아동.청소년, 위기가족, 정신병리등 다양하게 상담을 통하여 안정시킬 수 있는 색채를 활용한 심리상담 기법을 말한다.</t>
  </si>
  <si>
    <t>색채미술심리상담의 기본 이론과 기법 인지</t>
  </si>
  <si>
    <t>색채미술심리상담 프로그램을 작성하고 운용할 수 있는 능력수준</t>
  </si>
  <si>
    <t>2014-4772</t>
  </si>
  <si>
    <t>심리학을 바탕으로 하는 포괄적인 상담내용을 학습하여 전문적 심리 상담</t>
  </si>
  <si>
    <t>심리학을 바탕으로 하는 포괄적인 상담내용을 학습하여 전문 심리 상담</t>
  </si>
  <si>
    <t>2014-3029</t>
  </si>
  <si>
    <t>아동들의 정신건강 및 심리 상태를 진단하는 전문가로서 세부적인 지식과 이론을 통한 전반적인 상담실무을 실시하여 적용하며 아동의 심리지원서비스와 더불어 아동의 사회적 적응력을 키우는데 역할을 한다.</t>
  </si>
  <si>
    <t>아동의 다양한 발달적, 정서적, 행동적, 인지적, 심리적 문제 증상들을 진단하며 진단에 따라 놀이, 음악, 역할극 상담 등을 활용하여 문제 증상을 완화하거나 극복하게 해준다.</t>
  </si>
  <si>
    <t>2014-3014</t>
  </si>
  <si>
    <t>다양한 채소, 곡물, 과자등의 음식재료 매체를 통하여 주어지는 주제에 대하여 내담자의 마음상태를 표현하도록 유도하고 내담자가 표현한 작품을 통해 내담자의 무의식적인 의도와 내적 심리상태를 해석하여 긍정적인 삶을 살 수 있도록 상담을 통해서 도움을 주는 상담 업무.</t>
  </si>
  <si>
    <t>2015-000009</t>
  </si>
  <si>
    <t>상담의 이론과 실제를 갖추고 있는 전문적 상담사로서 집단상담을 진행할 수 있으며 집담상담을 통해 개인의 심리적 안정과 적응 능력을 향상시키고 집단프로그램을 적극 활용하여 대인관계 개선 및 사회 적응력을 돕는다.</t>
  </si>
  <si>
    <t>본 협회 소속대학 교수(조교수 이상) 또는  박사학위 소지자로서 본 협회 소속 기관장인자로 집단상담사례지도 실무 능력을 갖추고 있는 최고급 수준</t>
  </si>
  <si>
    <t>박사학위 소지자로서 전문가 수준의 뛰어난 집단상담 활용능력을 가지고 있거나 석사학위 소지자로 집단상담 실무능력을 일정기간 갖춘 전문가 수준</t>
  </si>
  <si>
    <t>석사학위 소지자로서 준전문가 수준의 집단상담 활용능력을 가지고 있거나 학사학위 소지자로 집단상담 실무 능력을 일정기간 갖춘 고급 수준</t>
  </si>
  <si>
    <t>2013-1535</t>
  </si>
  <si>
    <t>교류분석상담 이론 및 교류분석상담 지도기법을 습득하여 교류분석을 통해서, 자신의 감정과 상태를 말로서 표현하기 어려운 내담자에게 쉽게 다가가 말문을 열게 함으로써 그들의 깊은 내면적 문제를 해결할 수 있는데 도움을 줌으로, 바람직한 인성발달 및 자기주도적인 리더로 성장하는데 도움을 주게 한다. 또한 교류분석상담 지도자로서의 자질을 향상하여 교류분석상담 운영을 원활히 할 수 있도록 기여한다.</t>
  </si>
  <si>
    <t>교류분석상담 이론 및 교류분석상담 지도기법을 습득하여 교류분석을 통해서, 내담자에게 바람직한 인성발달 및 자기주도적인 리더로 성장하는데 도움을 주게 한다.</t>
  </si>
  <si>
    <t>？교류분석 개인상담 및 집단상담 실시？성격진단 및 해석.？상담실 운영관리 및 행정업무 수행？각급 기관, 단체 강의</t>
  </si>
  <si>
    <t>2014-2112</t>
  </si>
  <si>
    <t>중독상담사</t>
  </si>
  <si>
    <t>정신보건관련 실무자 혹은 희망자가 흡연,도박,음주 등 중독문제에 대하여 전문적인 상담을 제공할 수 있다</t>
  </si>
  <si>
    <t>정신보건센터,알코올상담센터,도박치유센터 등에서 중독전문가로서 상담을 제공할 수 있다.</t>
  </si>
  <si>
    <t>을지대학교</t>
  </si>
  <si>
    <t>http://cec.eulji.ac.kr</t>
  </si>
  <si>
    <t>031-740-7283</t>
  </si>
  <si>
    <t>(13135) 경기 성남시 수정구 양지동 을지대학교 성남시 수정구 산성대로 553(양지동) 을지대학교</t>
  </si>
  <si>
    <t>2014-3735</t>
  </si>
  <si>
    <t>에니어그램상담코치</t>
  </si>
  <si>
    <t>개인 성격유형 검사를 하고 이를 분석하여 각 개인의 유형에 따른 탁월함을 개발시켜주며, 의식 수준을 높여주어 자신있게 삶을 영위하도록 일대 일 개인 코칭을 한다. 또한 집단 라이프 코칭 과 에니어그램 코칭 교육의 보조강사 활동을 통해 에니어그램 코칭 프로그램의 이해와 강사로서의 자질 향상을 하여 전문 강사로 교육을 실시한다.</t>
  </si>
  <si>
    <t>개인코칭 및 그룹 코칭과 일반인  에니어그램 코칭 교육 및 슈퍼바이징</t>
  </si>
  <si>
    <t>개인 코칭 및 사례관리, 애니어그램 코칭 교육 보조 강사</t>
  </si>
  <si>
    <t>본 센터에서 개발한 에니어그램 설문지를 활용한 개인 성격 유형 검사 실시 및 분석.</t>
  </si>
  <si>
    <t>한국상담코칭센터</t>
  </si>
  <si>
    <t>070-8258-0190</t>
  </si>
  <si>
    <t>(06714) 서울특별시 서초구 남부순환로 2311-12 ( 방배동, 방배아트힐아파트 ) 106-2202</t>
  </si>
  <si>
    <t>2014-0039</t>
  </si>
  <si>
    <t>중소기업금융상담사(SME-FA)</t>
  </si>
  <si>
    <t>자금조달 및 운용, 수출입업무, 중소기업 지원제도 및 정책 활용 등 중소기업의 경영 활동에 수반되는 금융관련 상담을 통해 거래 기업의 경영 효율화를 지원</t>
  </si>
  <si>
    <t>자금조달 및 운용, 수출입업무, 중소기업 지원제도 및 정책활용 등 중소기업의 경영활동에 수반되는 금융관련 상담을  통해 거래 기업의 경영 효율화를 지원</t>
  </si>
  <si>
    <t>2014-5409</t>
  </si>
  <si>
    <t>신체적, 정신적인 문제로 인해 고통과 불안감을 가지고 있는 노인들을 대상으로 상담을 통해 그 문제점을 파악하고 해결해 나가는 심리상담</t>
  </si>
  <si>
    <t>2015-000015</t>
  </si>
  <si>
    <t>푸드아트를 매개로 하여 심리상담을 진행함으로써 대인관계의 어려움, 주의력결핍, 과잉행동, 정서적인 문제,  학교폭력 등으로 고통 받고 있는 아동들과 성인들을 돕는 전문가 활동</t>
  </si>
  <si>
    <t>푸드아트를 매개로 하여 심리상담을 진행함으로써 대인관계의 어려움, 주의력결핍, 과잉행동, 정서적인 문제,  학교폭력 등으로 고통 받고 있는 아동들과 성인들을 돕는 고급전문가 활동</t>
  </si>
  <si>
    <t>푸드아트를 매개로 하여 심리상담을 진행함으로써 대인관계의 어려움, 주의력결핍, 과잉행동, 정서적인 문제,  학교폭력 등으로 고통 받고 있는 아동들과 성인들을 돕는 초급 전문가 활동</t>
  </si>
  <si>
    <t>2015-000027</t>
  </si>
  <si>
    <t>부모교육 프로그램을 개발하여 부모들의 가치관을 정립하고 가정의 교육적 기능을 회복하는 부모교육 상담을 전문적으로 할 수 있는 상담사를 양성하여 부모교육에 관한 이론적 연구와 최적화된 상담 프로그램을 설계, 조직 , 운영하고 각종 프로그램을 개발 적용하는 전문적 상담 활동을 수행한다.</t>
  </si>
  <si>
    <t>부모교육상담사 1급으로서 여러 부모교육에 관한 프로그램을 개발하여 상담기관, 사회복지시설, 학교, 영.유아시설에서 관련 직무를 수행하며 부모교육에 관한 강의를 할 수 있음</t>
  </si>
  <si>
    <t>부모교육상담사 2급으로서 보모교육프로그램을 개발하고 교육하며 상담센터, 사회복지시설, 영.유아보육시설 등 부모교육을 필요로 하는 곳에서 관련 직무를 수행</t>
  </si>
  <si>
    <t>부모교육상담 전문가로서 부모교육에 필요한 여러가지 프로그램을 설계, 조직, 운영하고 각종 프로그램을 개발 적용하는 전문적 상담활동을 하며 부모교육에 대한 강의</t>
  </si>
  <si>
    <t>2015-000037</t>
  </si>
  <si>
    <t>병원, 발달센터, 복지기관, 지역공부방 등에서 인지발달이 지체되어 학업 및 또래관계를 원만하게 수행하지 못하는 부적응 유아 및 아동, 청소년을 대상으로 인지발달을 촉진하고 학습 및 또래관계를 지원하는 역할을 한다.</t>
  </si>
  <si>
    <t>인지행동상담사 2급과 3급을 지도하고 슈퍼비전할 수 있는 자.인지발달과 학습에 관한 전문성 교육을 진행할 수 있는 자.</t>
  </si>
  <si>
    <t>-독립적으로  부적응 유아 및 아동, 청소년을 대상으로 인지발달을 촉진하고 학습 및 또래관계를 지원하기 위한 인지학습프로그램을 계획하고 실천할 수 있는 자-2급 자격증 소지자의 역할을 돕는 자.</t>
  </si>
  <si>
    <t>-인지행동재활사 1급의 도움을 받아 부적응 유아 및 아동, 청소년을 대상으로 인지발달을 촉진하고 학습 및 또래관계를 지원하기 위한 인지학습프로그램을 계획하고 실천할 수 있는 자</t>
  </si>
  <si>
    <t>(주)연아혜윰</t>
  </si>
  <si>
    <t>http://yeona4u.com</t>
  </si>
  <si>
    <t>02-948-4085</t>
  </si>
  <si>
    <t>(01852) 서울특별시 노원구 동일로 1077 ( 공릉동 ) 스테이션빌딩 3층</t>
  </si>
  <si>
    <t>2013-2566</t>
  </si>
  <si>
    <t>심리상담 및 임상심리 이론과 실제기법을 바탕으로 상담현장에서 개인, 가족, 집단의 심리진단과 상담을 수행할 수 있는 책임자로써 갖추어야 할 능력을 갖춘 고급 수준</t>
  </si>
  <si>
    <t>심리상담 및 임상심리 이론과 실제기법을 바탕으로 상담현장에서 심리진단과 상담을 수행할 수 있는 중급 수준</t>
  </si>
  <si>
    <t>2015-000036</t>
  </si>
  <si>
    <t>사회행동상담사</t>
  </si>
  <si>
    <t>병원, 발달센터, 복지기관, 지역공부방, 학교 등에서 또래관계가 원만하지 못하고 잡단의 규칙을 준수하는데 어려움을 겪고 있는 유아 및 아동, 청소년을 대상으로 대인관계 및 사회성 기술을 습득하도록 지원하는 역할을 하는 자이다.</t>
  </si>
  <si>
    <t>-독립적으로 사회성 기술 증진을 위한 프로그램을 개발하고 이를 적용하여 유아, 아동 및 청소년을 도울 수 있는 자.-2급 자격증 소지자의 역할을 지도할 수 있는 자.</t>
  </si>
  <si>
    <t>-사회행동상담사 1급의 지도를 받아 또래관계의 어려움과 집단생활 적응의 어려움을 나타내는 유아 및 아동, 청소년을 대상으로 사회성 기술 증진 프로그램을 실시할 수 있는 자.</t>
  </si>
  <si>
    <t>2015-000011</t>
  </si>
  <si>
    <t>원예심리상담을 통해 심리상담관련 기관에서 상담 및 심리 평가를 실시할 수 있는 전문가</t>
  </si>
  <si>
    <t>원예심리상담을 통한 상담 관련기관 이용자에게 심리상담평가를 할 수 있는 전문가 교육</t>
  </si>
  <si>
    <t>원예상담을 통한 상담기관 및 심리상담 관련 기관에서 상담 및 심리평가를 실시 할 수 있는 준전문가 교육</t>
  </si>
  <si>
    <t>2014-2119</t>
  </si>
  <si>
    <t>노화로 인하여 신체적, 정신적으로 심리적 불안장애 등을 겪으며 정신건강이나 정서장애와 관련된 문제로 일상생활에 적응하지 못하고 행동상의 장애를 일으켜 도움을 필요로 하는 노인 및 그 가족들에게 일상생활 부적응 문제를 해결하며 정신적, 심리적 부분을 상담을 함으로써 마음의 안정을 찾을 수 있도록 복지서비스 업무를 담당하는 자이다.</t>
  </si>
  <si>
    <t>노인상담 지침과 기법을 활용하여 노인문제의 유형에 따라 체계적인 상담을 할 수 있는 노인심리상담 전문가로써 노인의 3고(질병, 가난, 고독)으로 부터 벗어나는 방안을 제시 할 수 있는 역할을 수행하며, 주로 상담기관, 종합복지관, 양로시설, 요양시설, 노인복지관 등 기타노인복지관련기관의 상담 업무를 수행함.</t>
  </si>
  <si>
    <t>노인상담 지침과 기법을 활용하여 노인문제의 유형에 따라 체계적인 상담을 할 수 있는 노인심리상담 전문가를 양성하여, 노인의 3고(질병, 가난, 고독)으로 부터 벗어나는 방안을 제시할 수 있는 역할 수행으로 주로 상담기관, 종합복지관, 양로시설, 요양시설, 노인복지관 등 기타 노인복지관련기관의 기간제 상담업무를 수행함</t>
  </si>
  <si>
    <t>2014-3040</t>
  </si>
  <si>
    <t>각 상담현장에서 내담자를 대상으로 문학작품 및 책읽기를 통한 심리상담 및 사회성 및 정서지도가 가능하며, 상담관련 제반업무(상담기록 및 사례분석 등)처리가 가능한 중상급의 독서심리상담능력을 갖추어 독서심리를 상담할 수 있다.</t>
  </si>
  <si>
    <t>각 상담현장에서 내담자를 대상으로 문학작품 및 책읽기를 통한 심리상담 및 사회성 및 정서지도가 가능하며, 상담관련 제반업무(상담기록 및 사례분석 등)처리가 가능한 중상급의 독서심리상담능력을 갖추어 상담한다.</t>
  </si>
  <si>
    <t>사단법인한국대학평생교육원협의회</t>
  </si>
  <si>
    <t>http://www.kauce.or.kr</t>
  </si>
  <si>
    <t>02-2203-2470</t>
  </si>
  <si>
    <t>(04551) 서울 중구 저동2가 78번지, 비즈센터 801호</t>
  </si>
  <si>
    <t>2014-3033</t>
  </si>
  <si>
    <t>사회ㆍ정서적 적응문제로 어려움을 겪는 아동 및 청소년에게 놀이를 상담의 매개체로 활용하여 적응능력 향상을 도모하며 긍정적 사고와 신념체계를 형성하도록 도움을 제공하고 정신적, 신체적 변화 및 삶의 질을 향상시킬 수 있도록 심리 상담을 수행한다.</t>
  </si>
  <si>
    <t>놀이ㆍ아동상담에 대한 전문지식을 가지고, 적응문제로 어려움을 겪는 아동, 청소년에게 놀이ㆍ아동상담 기술을 적용하여 적용능력 향상을 돕고 적절한 상담을 통해 발달적 향상을 도모하며 아동 및 청소년과 부모를 대상으로 정신건강 문제 예방 및 중재 프로그램을 실시한다.</t>
  </si>
  <si>
    <t>2013-2438</t>
  </si>
  <si>
    <t>독서심리전문상담사</t>
  </si>
  <si>
    <t>상담과 문학에 대한 이해를 바탕으로 내담자의 문제해결과 성장/ 발달을 도와주는 전문가 양성 제도임</t>
  </si>
  <si>
    <t>집단이나 개인에게 발달적으로 필요한 상담을 할 수 있고 전문가를 도와 보조자로 임할 수 있다</t>
  </si>
  <si>
    <t>집단이나 개인에게 발달적으로 필요한 상담을 할 수 있고 전문가를 도와 보조자로 임할 수 있다.</t>
  </si>
  <si>
    <t>정서적인 문제를 안고 있는 사람이나 정신건강을 위한 도움이 필요한 사람, 위기에 처한 사람 등의 전무낭담을 할 수 있다.</t>
  </si>
  <si>
    <t>한국독서치료학회</t>
  </si>
  <si>
    <t>http://www.bibliotherapy.or.kr/</t>
  </si>
  <si>
    <t>010-9957-0422</t>
  </si>
  <si>
    <t>(00000) 서울 종로구 명륜3가 명륜세레노 201호</t>
  </si>
  <si>
    <t>2014-5413</t>
  </si>
  <si>
    <t>미술심리의 이론을 이해하고 미술심리 과정에 중점을 두면서 미술심리의 기본지식, 심리적 전문지식과 미술심리상담사의 전문적 태도,  활동과정, 미술의 심리적 속성인 미술활동과 미술매체(도구)를 중심으로 지식과 기법을 습득하고 사례를 통하여 실제 현장에서 적용할 수 있도록 연구</t>
  </si>
  <si>
    <t>전문적 미술기술과 다양한 임상경험을 바탕으로 내담자의 보다 나은 정신적, 신체적 변화 및 삶의 질을 향상 시킬 수 있도록 미술심리 상담을 수행</t>
  </si>
  <si>
    <t>미술심리상담을 통해 내담자(들)의 성장과 발달을 촉진 하는 일을 수행하며, 미술심리상담자의 윤리적 자질향상에 매진하여, 자신의 발전과 미술심리상담분야의 발전에 기여</t>
  </si>
  <si>
    <t>2013-2646</t>
  </si>
  <si>
    <t>1급 : 아동문제, 청소년문제, 성인문제, 직장문제, 노인문제 등 인간활동과 관련된 심리적인 문제를 해소할 수 있도록 조언을 해 주는 일을 전문적으로 하는 자로 심리상당 및 교육, 심리상담프로그램의 연구·개발 및 보급, 인간의 갈등해소와 개인성장교육, 심리교육 및 문제예방교육 등의 업무를 수행2급 : 아동문제, 청소년문제, 성인문제, 직장문제, 노인문제 등 인간활동과 관련된 심리적인 문제를 해소할 수 있도록 조언을 해 주는 일을 준전문적으로 하는 자로 심리상담 및 교육, 심리상담 프로그램의 연구·개발 및 보급, 인간의 갈등해소와 개인성장교육, 심리교육 및 문제예방교육 등의 업무를 수행</t>
  </si>
  <si>
    <t>심리상당 및 교육, 심리상담프로그램의 연구·개발 및 보급, 인간의 갈등해소와 개인성장교육, 심리교육 및 문제예방교육 등의 업무를 수행</t>
  </si>
  <si>
    <t>인간활동과 관련된 심리적인 문제를 해소할 수 있도록 조언을 해 주는 일을 준전문적으로 하는 자로 심리상담 및 교육, 심리상담 프로그램의 연구·개발 및 보급 등의 업무를 수행</t>
  </si>
  <si>
    <t>2014-2122</t>
  </si>
  <si>
    <t>노화로 인하여 신체적, 정서적으로 심리적 불안장애 등을 겪으며 정신건강이나 정서장애와 관련된 문제로 일상생활에 적응하지 못하고 행동상의 장애를 일으켜 도움을 필요로 하는 노인(가족 포함)들에게 전문적 대면관계를 통하여 과학적 측정도구 사용이나 상담(면접)을 통해 종합적으로 진단하고 심리학적 방법을 활용하여 일상생활 부적응 문제를 해결하며 정신적, 심리적 원조 과정인 상담을 통하여 마음의 안정을 찾을 수 있도록 복지서비스 업무를 담당하는 노인심리상담지도사로 소정의 시험에 합격하여 자격을 취득한다.</t>
  </si>
  <si>
    <t>노화로 인하여 정신적,신체적,심리적 불안장애 등을 겪으며 일상생활에 적응하지 못하고 행동상의 장애를 일으켜 도움을 필요로 하는 노인들에게 전문가로서 문제해결에 도움을 줌</t>
  </si>
  <si>
    <t>노화로 인하여 정신적,신체적,심리적 불안장애 등을 겪으며 일상생활에 적응하지 못하고 행동상의 장애를 일으켜 도움을 필요로 하는 노인들에게 준전문가로서 문제해결에 도움을 줌</t>
  </si>
  <si>
    <t>2014-3816</t>
  </si>
  <si>
    <t>기독노인상담사</t>
  </si>
  <si>
    <t>기독교노인상담사는 급변하는 사회현상에서 노인 인구의 증가와 더불어 갈등과 황혼 이혼율이 나날이 급증하며, 또한 어르신들의 자살 사건이 놀랍게도 번지고 있는 현재 사회속에서 존재하는 교회 현장과 그 또한 침묵 속에 쌓인 깨어지는 가정을 도울 수 있다.</t>
  </si>
  <si>
    <t>기독교 현장에서 이루어진 노인문제와 심리문제, 부부갈등, 신학적, 종교적, 윤리, 노인의 성 등 다양한 인간의 문제를 상담한다.</t>
  </si>
  <si>
    <t>2013-1574</t>
  </si>
  <si>
    <t>펀리더십상담지도사</t>
  </si>
  <si>
    <t>웃음이론과 펀리더십이론을 바탕으로 인간관계회복과 더불의 사람들의 심리정서적 문제를 해소할수 있도록 전문적인 상담을 할 수 있도록 지도하는 역할 수행</t>
  </si>
  <si>
    <t>웃음이론과 펀리더십이론을 바탕으로 인간관계회복과 더불어 사람들의 심리정서적 문제를 해소할수 있도록 전문적인 상담을 할 수 있도록 지도하는 역할 수행</t>
  </si>
  <si>
    <t>2013-1573</t>
  </si>
  <si>
    <t>개인의 성장과 변화를 위한 체계적 심리상담기법으로 성격이론, 의사소통이론, 아동발달이론, 정신병리학이론을 바탕으로 개인상담과 집단상담등 전문적인 상담을 할 수 있도록 지도하는 역할수행</t>
  </si>
  <si>
    <t>교류분석이론,성격이론, 의사소통이론, 아동발달이론, 정신병리학이론을 바탕으로 개인상담과 집단상담등 전문적인 상담을 할 수 있도록 지도하는 역할수행</t>
  </si>
  <si>
    <t>2014-3039</t>
  </si>
  <si>
    <t>아동의 발달연령에 고려한 일반아동 및 문제아동을 대상으로 미술매체를 이용하여 내면을 이해하고 이를 중재, 자각, 통찰을 통해  건강하게 성장 할 수 있도록 발달심리, 심리학 이론, 아동그림을 통해 임상을 배우고 이에 대응하는 아동미술심리상담사로서의 자질을 익힌다.</t>
  </si>
  <si>
    <t>2015-000029</t>
  </si>
  <si>
    <t>필리아심리상담사</t>
  </si>
  <si>
    <t>1급1. 2급직무와 동일2. 상담관련 교육센터에서 강사로 교육생 배출 업무2급내담자와의 상담과 놀이 코칭을 통해 바람직한 양육방식을 알려주고 건전한 애착관계를 형성을 돕는다.</t>
  </si>
  <si>
    <t>내담자와의 상담과 놀이 코칭을 통해 바람직한 양육방식을 알려주고 건전한 애착관계를 형성을 돕는다.</t>
  </si>
  <si>
    <t>2014-4769</t>
  </si>
  <si>
    <t>발도르프부모교육상담사</t>
  </si>
  <si>
    <t>인지학에 토대를 둔 발도르프 부모교육 프로그램을 개발하여 부모들의 가치관을 정립하고 가정의 교육적 기능을 회복하는 부모교육 상담을 전문적으로 수행한다.부모교육에 관한 이론적 연구와 최적화된 상담 프로그램을 운영하고 각종 부모교육 강사로 활동한다.</t>
  </si>
  <si>
    <t>인지학에 바탕을 둔 심리학, 교육학, 인간학을 이해하여 아동발달단계에 맞는 환경적 정서적지지 기법을 습득함으로써 자녀의 잠재력을 발달시킬 수 있는 부모 역할을 수행할 수 있다. 부모교육 상담 프로그램을 훈련받아 상담기관이나 보육시설에서 관련 직무를 수행할 수 있다.</t>
  </si>
  <si>
    <t>부모교육 프로그램을 개발하여 부모들의 가치관을 정립하고 가정의 교육적 기능을 회복하는 부모교육 상담을 전문적으로 수행할 수 있다.부모교육에 관한 이론적 연구와 최적화된 상담 프로그램을 운영하고 각종 부모교육 강사로 활동할 수 있다.</t>
  </si>
  <si>
    <t>(사)한국슈타이너인지학센터</t>
  </si>
  <si>
    <t>http://www.steinercenter.org</t>
  </si>
  <si>
    <t>02-832-0523</t>
  </si>
  <si>
    <t>(04090) 서울특별시 마포구 독막로 230 (신수동 47-17) 우리빌딩 2층</t>
  </si>
  <si>
    <t>2013-2565</t>
  </si>
  <si>
    <t>심리상담 및 인지행동심리 이론과 실제기법을 바탕으로 상담현장에서 개인, 가족, 집단의 심리진단과 상담을 수행할 수 있는 책임자로써 갖추어야 할 능력을 갖춘 수준</t>
  </si>
  <si>
    <t>심리상담 및 인지행동심리 이론과 실제기법을 바탕으로 상담현장에서 개인, 가족, 집단의 심리진단과 상담을 수행할 수 있는 책임자로써 갖추어야 할 능력을 갖춘 고급 수준</t>
  </si>
  <si>
    <t>심리상담 및 인지행동심리 이론과 실제기법을 바탕으로 상담현장에서 심리진단과 상담을 수행할 수 있는 중급 수준</t>
  </si>
  <si>
    <t>2014-3811</t>
  </si>
  <si>
    <t>역학심리상담사</t>
  </si>
  <si>
    <t>역학심리상담사 1급 교육과정을 이수하고, 동양철학인 사주명리학과 서양의 상담심리학 이론과 실기 능력을 보유하여 음양오행과 사주풀이, 심리상담 등을 통해 내담자의 특성과 심리 상태를 판단하고, 내담자의 심리적 갈등과 고민, 스트레스, 부적응 현상 등을 스스로 극복 및 해결할 수 있는 방안을 제시하고, 긍정적이고 건전한 인생을 살 수 있도록 코칭하는 전문가</t>
  </si>
  <si>
    <t>역학심리상담사 1급 교육과정을 이수하고, 동양철학인 사주명리학과 서양의 상담심리학 이론과 실기 능력을 보유하여 음양오행과 사주풀이, 심리상담을 통해 내담자의 역리학적 특성과 개인 환경 및 심리 상태를 판단하고, 내담자의 심리적 갈등과 고민, 스트레스, 부적응 현상 등을 극복 및 해결 가능한 방안을 제시하고, 긍정적이고 건전한 인생을 살도록 코칭해주는 전문가</t>
  </si>
  <si>
    <t>역학심리상담사 2급 교육과정을 이수하고, 동양철학인 사주명리학과 서양의 상담심리학 이론과 실기 능력을 보유하여 음양오행과 사주풀이, 심리상담을 통해 내담자의 역리학적 특성과 개인 환경 및 심리 상태를 판단하고, 내담자의 심리적 갈등과 고민, 스트레스, 부적응 현상 등을 극복 및 해결 가능한 방안을 제시하고, 긍정적이고 건전한 인생을 살도록 코칭해주는 전문가</t>
  </si>
  <si>
    <t>한국역학자격협회</t>
  </si>
  <si>
    <t>http://www.edulicense.com</t>
  </si>
  <si>
    <t>02-511-5280</t>
  </si>
  <si>
    <t>(02591) 서울특별시 동대문구 서울시립대로 43 ( 전농동 ) 2층</t>
  </si>
  <si>
    <t>2013-2650</t>
  </si>
  <si>
    <t>[학교폭력상담사란] 학교폭력을 예방하기 위해서 상시적인 상담과 예방교육, 대처방안 등을 마련하여 학교폭력예방을 할 수 있는 프로그램을 작성/평가/지도/상담 할 수 있는 상담사를 양성하여, 학생, 학부모, 교사, 관련실무자를 대상으로 학교폭력상담을 할 수 있는 능력을 함양한다.{학교폭력상담사 2급}[학교폭력상담사 직무내용] 학교폭력으로 심리적, 정신적, 신체적 어려움을 겪는 개인이나 집단에 상담과 사회적응력을 향상시킬 수 있도록 조력을 할 수 있는 상급의 상담 능력 수준[학교폭력 법률적 근거 및 지원방법] [청소년 심리검사 및 해석][미술상담을 통한 학교폭력 조기방지법][상황 심리극을 통한 가해자/피해자 상담프로그램][학교폭력상담사례 이해][전문상담기법 및 실습]{학교폭력상담사 1급}[학교폭력상담사 직무내용]학교폭력에 대한 상담전문가로서 교사, 학부모, 전문가를 대상으로 상담수퍼비전을 할 수 있는 최상급의 상담 능력 수준</t>
  </si>
  <si>
    <t>학교폭력으로 심리적, 정신적, 신체적 어려움을 겪는 개인이나 집단에 상담과 사회적응력을 향상시킬 수 있도록 조력을 할 수 있는 상급의 상담 능력 수준</t>
  </si>
  <si>
    <t>학교폭력에 대한 상담전문가로서 교사, 학부모, 전문가를 대상으로 상담 수퍼비전을 할 수 있는 최상급의 상담 능력 수준</t>
  </si>
  <si>
    <t>사단법인기독교청소년협회</t>
  </si>
  <si>
    <t>http://www.cya21.org</t>
  </si>
  <si>
    <t>063-272-7022</t>
  </si>
  <si>
    <t>(00000) 전북 전주시 덕진구 인후동1가 1∼161 899-4</t>
  </si>
  <si>
    <t>2015-000033</t>
  </si>
  <si>
    <t>상담매니저</t>
  </si>
  <si>
    <t>사회 전 분야에서 고객과의 상품 상담시 보다 효율적인 접근이 가능한대화법을 비롯한 상담기법의 전문가를 양성하며보다 효과적인 상담 기술을 통한 서로에게 도움이 되는 결과 도출 및 비즈니스에 보다 효과적인 상담 스킬을 제안할 수 있는 전문가를 양성함그리고 기업 및 단체의 상담사들을 관리 교육할 수 있는 전문기술을 습득할 수 있음.</t>
  </si>
  <si>
    <t>국제멘토르협회</t>
  </si>
  <si>
    <t>http://www.4d2000.com</t>
  </si>
  <si>
    <t>02-1666-4064</t>
  </si>
  <si>
    <t>(06611) 서울특별시 서초구 강남대로 459 ( 서초동 ) 3층</t>
  </si>
  <si>
    <t>2014-3629</t>
  </si>
  <si>
    <t>1. 인성 및 심리이론의 기본지식을 구비하고, SMART프로그램의 활용능력을 갖추어, 인성교육 및 상담 전문가(2급)2. 심화한 인성 및 심리이론과 집단역학에 관한 전문지식을 구비하고,                   SMART프로그램의 응용능력과 인성교육 및 상담의 최고급 상담사(1급)3. 인성심리상담사 교육 및 지도, 상담코치/ 지도자</t>
  </si>
  <si>
    <t>학교폭력 및 따돌림 문제를 예방하고 학생 상담 및 학급지도관리 업무를 지원한다.</t>
  </si>
  <si>
    <t>학교폭력 및 따돌림 문제를 예방하고 학생 상담 및 학급지도관리 업무를 담당한다.</t>
  </si>
  <si>
    <t>학교폭력 문제 드의 사회 4대악 예방에 관한 교육업무</t>
  </si>
  <si>
    <t>한국인성교육연구원</t>
  </si>
  <si>
    <t>http://www.iui.or.kr</t>
  </si>
  <si>
    <t>031-478-9290</t>
  </si>
  <si>
    <t>(14067) 경기도 안양시 동안구 시민대로 230 ( 관양동 ) 아크로타워 B동 305-5호</t>
  </si>
  <si>
    <t>2014-4725</t>
  </si>
  <si>
    <t>가족상담 업무를 수행할 수 있는 능력을 보유하여 가족과 관련된 상담, 사무업무, 상담프로그램 보조진행 등을 할 수 있음</t>
  </si>
  <si>
    <t>전문가 활용능력을 가지고 있으며 다양한 임상경험과 실무경험이 있는 자로 가족상담이 가능하며 가족상담프로그램을 계획하고 운영이 가능하며 교육이 가능함,-전문가로서 교육이 가능한 수준,-가족상담 가능한 고급수준,-본 기관에서의 다양한 상담교육 프로그램 보조진행 가능</t>
  </si>
  <si>
    <t>가족상담 업무를 수행할 수 있는 능력을 보유하며 가족과 관련된 다양한 상담현장에서 직무, 실습을 수행하여 상담이가능함,-가족상담 보조가능,-가족상담관련 사무업무 가능</t>
  </si>
  <si>
    <t>노인심리상담사는 우울감과 불안감 등 마음의 병을 앓고 있는 노인들을 위해 적절한 상담을 통해 일상생활을 할 수 있도록 도와주는 조력자이다. 구체적으로 체력과 신체 기능이 저하되면서 찾아오는 심리적 불안감과 우울 증상에 대한 원인을 심리검사 및 행동관찰과 상담을 통해 파악하고 이를 통해 평안한 마음을 찾는 방법을 모색해 나갈 수 있는 역할을 수행한다. 자격증 소지자는 노인복지시설, 여성복지센터, 노숙인 복지, 지역복지, 지역자활센터 등에서 근무 및 상담하는데 도움을 줄 수 있다.</t>
    <phoneticPr fontId="1" type="noConversion"/>
  </si>
  <si>
    <t>2016-003722</t>
  </si>
  <si>
    <t>도형상담사는 다양한 도형을 통해서 개인의 갈등을 조정하고 자기표현과 승화과정을 통하여 자아실현을 촉진할 수 있는 역할이다.내담자에게 도형을 상담의 매개체로 활용하여 긍정적 사고와 신념체계를 형성할 수 있도록 도움을 제공하고, 보다나은 삶의 질을 향상 할 수 있도록 상담을 수행한다.</t>
  </si>
  <si>
    <t>사단법인 1000지지엘씨꿈사랑나눔</t>
  </si>
  <si>
    <t>http://graphictherapy.co.kr</t>
  </si>
  <si>
    <t>010-5381-2676</t>
  </si>
  <si>
    <t>(03489) 서울특별시 은평구 수색로16길 20 지하1층 1호 (수색동)</t>
  </si>
  <si>
    <t>2016-004928</t>
  </si>
  <si>
    <t>심리학의 한 분야인 타로카드를 사용, 다양한 상담 기능을 다루어 자아 존중 부족, 정서적 문제를 안고 있는 사람에게 정신 건강에 도움을 주는 상담전문가로서의 역할을 수행할 수 있다.</t>
  </si>
  <si>
    <t>2016-004956</t>
  </si>
  <si>
    <t>언약가정상담사</t>
  </si>
  <si>
    <t>가정해체 및 이혼이 증가하는 시대에 이를 예방하고 참된 언약가정의 특성과 행복한 가족관계 구축을 위한 교육과 돌봄 및 상담적 지원을 실시한다. 역기능가정의 부부관계개선 및 자녀양육에 관한 치유와 회복, 상담 및 각종 프로그램을 진행한다. 나아가 사회적, 국가적으로 건강한 가정을 위한 정책수립 및 진행에 기여함으로써 국민의 안녕과 복지증진에 기여한다.</t>
  </si>
  <si>
    <t>1, 2급의 직무 외에 언약결혼에 대한 연구와 발전을 위한 활동을 하고, 결혼상담사 양성한 위한 교육과 실습수련 등을 제공한다.</t>
  </si>
  <si>
    <t>2급의 직무 외에 교회나 학교, 복지관 관련 사회기관 등에서 참된 언약가정의 의미와 가치를 교육하고 출산과 자녀양육에 관한 정보와 돌봄 및 상담지원을 실시한다. 역기능가정의 부부관계 개선 및 자녀양육에 관한 치유와 회복, 상담 및 각종 프로그램을 진행함으로써 건강한 가정을 세우고, 증가하는 이혼 및 가정해체를 예방하고 국민의 안녕과 복지증진에 기여한다.</t>
  </si>
  <si>
    <t>다양한 이유로 가정해체 및 이혼이 증가하는 시대에 이를 예방하고, 참된 언약가정의 특성과 행복한 가족관계 구축을 위한 치유와 회복, 상담을 진행한다. 언약가정의 의마와 가치를 교육하고, 출산과 자녀양육에 관한 정보와 돌봄 및 상담지원을 실시하며 이를 통해 건강한 가정을 세움으로써 국민의 안녕과 복지증진에 기여한다.</t>
  </si>
  <si>
    <t>한국단기상담코칭연합회</t>
  </si>
  <si>
    <t>http://cafe.daum.net/k-lifeway</t>
  </si>
  <si>
    <t>010-2852-4264</t>
  </si>
  <si>
    <t>(10242) 경기도 고양시 일산서구 일현로 89 (탄현동)경기도 고양시 일산서구 일현로 89, 7층</t>
  </si>
  <si>
    <t>2016-005492</t>
  </si>
  <si>
    <t>주의력결핍과잉행동장애(ADHD)전문상담사</t>
  </si>
  <si>
    <t>상담전문기관 등 관련기관에서 심리지식을 바탕으로 상담을 통해 주의력결핍 과잉행동장애가 있는 내담자의 문제를 파악, 진단, 평가하여 해결방안을 모색하고 상담을 통해 안정적 상태를 유지할 수 있도록 도움을 주는 역할을 수행하는 전문가로 활동</t>
  </si>
  <si>
    <t>상담전문기관 등에서 상담을 통하여 내담자에게 나타나는 주의력결핍 과잉행동장애 문제를 해결할 수 있도록 도와주어 안정적 상태를 유지할 수 있도록 도움을 주는 최고수준의 전문가로 활동한다.</t>
  </si>
  <si>
    <t>상담전문기관 등에서 주의력결핍과잉행동장애(ADHD)전문상담사 수련감독급과 1급을 보조하고 주의력결핍과잉행동장애(ADHD)전문상담사 수련감독급의 지도아래 상담을 통하여 내담자에게 나타나는 주의력결핍과 과잉행동장애 문제를 해결할 수 있도록 도움을 주는 활동을 한다.</t>
  </si>
  <si>
    <t>상담전문기관 등에서 상담을 통하여 내담자에게 나타나는 주의력결핍 과잉행동장애 문제를 해결할 수 있도록 도와주어 안정적 상태를 유지할 수 있도록 도움을 주는 최고수준의 전문가로 활동하며 주의력결핍과잉행동장애(ADHD)전문상담사 1급,2급을 지도, 양성할 수 있다.</t>
  </si>
  <si>
    <t>2016-003686</t>
  </si>
  <si>
    <t>아동심리상담 프로그램을 계획하여 상담이 필요한 아동을 상대로 심리적, 인지적 문제증상을 진단하고 놀이기법, 음악기법, 역할극기법 등 다양한 방법을 통하여 맞춤상담을 수행하여 아동의 건강한 성장과 가정을 위한 전문지도자로서의 역할</t>
  </si>
  <si>
    <t>(주)한국교육평가개발원</t>
  </si>
  <si>
    <t>http://www.kyopyeong.com</t>
  </si>
  <si>
    <t>02-1688-7441</t>
  </si>
  <si>
    <t>(01853) 서울특별시 노원구 동일로197길 21 (공릉동) 우성빌딩 5층</t>
  </si>
  <si>
    <t>2017-003498</t>
  </si>
  <si>
    <t>스포츠심리학과 관련된 기본적 지식을 갖추고, 스포츠와 운동 현장에서 참가자의 참여와 수행촉진시킨다.스포츠와 운동 참가자를 대상으로 심리상태를 평가하고 심리기법을 적용하며 그와 관련된 적절한 상담과 심리기술훈련 등을 수행한다.스포츠심리 프로그램을 개발ㆍ감독하며, 스포츠심리를 측정 및 분석하는 서비스 등을 수행한다.</t>
  </si>
  <si>
    <t>스포츠심리상담을 할 수 있는 전문지식을 충분히 갖추고, 스포츠 및 운동과 관련된 현장에서 스포츠심리 프로그램을 개발ㆍ감독하고, 2급 및 3급 스포츠심리상담사를 훈련ㆍ양성하며, 스포츠심리 측정 및 분석 서비스 등을 수행한다.</t>
  </si>
  <si>
    <t>스포츠심리학에 관련된 전문지식을 갖추고, 스포츠와 운동 참가자를 대상으로 심리상태를 평가하고 심리기법을 적용하며 그와 관련된 적절한 상담과 심리기술훈련 등을 수행한다.</t>
  </si>
  <si>
    <t>스포츠심리학과 관련된 기본적 지식을 갖추고, 스포츠와 운동 현장에서 참가자의 참여와 수행을 촉진하는 역할 등을 수행한다</t>
  </si>
  <si>
    <t>한국스포츠심리학회</t>
  </si>
  <si>
    <t>http://www.kssp.or.kr</t>
  </si>
  <si>
    <t>053-811-3878</t>
  </si>
  <si>
    <t>(38541) 경상북도 경산시 대학로 280 (대동) 생활과학대학 별관 201호 운동심리실험실</t>
  </si>
  <si>
    <t>2016-002790</t>
  </si>
  <si>
    <t>펫로스상담사</t>
  </si>
  <si>
    <t>가족처럼 반려하던 동물들을 잃는일(펫로스)을 겪은 사람들이 받는 마음의 상처를 극복할 수 있도록 상담하고 극복방법들을 제시한다. 펫로스로 인한 우울증 극복에 도움을 주고 반려동물이 떠난뒤 사후관리에 필요한 단계들을 안내하여 혼란을 줄인다.</t>
  </si>
  <si>
    <t>가족처럼 반려하던 동물들을 잃는일(펫로스)을 겪은 사람들이 받는 마음의 상처를 극복할 수 있도록 상담하고 극복방법들을 제시한다.펫로스로 인한 우울증 극복에 도움을 주고 반려동물이 떠난뒤 사후관리에 필요한 단계들을 안내하여 혼란을 줄인다.</t>
  </si>
  <si>
    <t>반려동물문화교육원</t>
  </si>
  <si>
    <t>http://blog.naver.com/animalstalk</t>
  </si>
  <si>
    <t>010-4933-0402</t>
  </si>
  <si>
    <t>(08740) 서울특별시 관악구 남부순환로231길 32-3(봉천동) 201</t>
  </si>
  <si>
    <t>2017-002822</t>
  </si>
  <si>
    <t>뷰티심리상담사</t>
  </si>
  <si>
    <t>외적인 감각(헤어,옷맵시,화장,악세사리등) 및 색체감각을 통해 상대방의 심리상태를 파악하며, 상담를 통해 내재된 상처를 스스로 발견하여 해결될 수 있도록 도우며, 자신의 정체감을 찾는데 도움을 주는 역활을 한다. 복지관, 문화센터에서 활동이 가능하다.</t>
  </si>
  <si>
    <t>외적인 감각(헤어,옷맵시,화장,악세사리등) 및 색체감각을 통해 상대방의 심리상태를 파악하며, 상담를 통해 자신의 정체감을 찾는데 도움을 주는 상급 직무이며, 뷰티심리상담사를 양성할 수 있다.  복지관, 문화센터에서 활동이 가능하다.</t>
  </si>
  <si>
    <t>외적인 감각(헤어,옷맵시,화장,악세사리등) 및 색체감각을 통해 상대방의 심리상태를 파악하며, 상담를 통해 내재된 상처를 스스로 발견하여 해결될 수 있도록 도움을 주는 중급 직무이다.  복지관, 문화센터에서 활동이 가능하다.</t>
  </si>
  <si>
    <t>서원뷰티코칭교육개발원</t>
  </si>
  <si>
    <t>010-8942-1470</t>
  </si>
  <si>
    <t>(06121) 서울특별시 강남구 봉은사로 129(논현동, 거평타운) 10층1016호</t>
  </si>
  <si>
    <t>2016-005419</t>
  </si>
  <si>
    <t>군상담사</t>
  </si>
  <si>
    <t>1. 군대의 장병, 경찰의 간부 및 전의경 요원, 조직체를 상담2. 자살 및 악성사고, 대인관계 내에서의 의사소통, 조직 내 갈등해소로 조직목표 달성</t>
  </si>
  <si>
    <t>최고수준의 상담능력을 보유하고 있으며, 1급 군전문상담사 수준의 전문가 지도 및 감독, 군생활중인 병사의 고충을 청취하고, 자살, 위기, 중독 등의 불안정적인 요소를 파악하여 이를 다양한 상담이론과 방법으로 처리하는데 정통한 상담전문가</t>
  </si>
  <si>
    <t>전문가수준의 상담능력을 보유하고 있ㅇ며, 1급, 2급 군상담지도 및 감독, 군 생활중인 병사의 고충을 청취하고 자살, 위기, 중독 등의 불안정적인 요소를 파악하여 이를 다양한 상담이론과 방법으로 처리하는데 정통한 상담전문가</t>
  </si>
  <si>
    <t>준전문가수준의 상담능력을 보유하고 있으며, 2급 군상담사 지도 및 감독, 군 생활중인 병사의 고충을 청취하고, 자살, 위기, 중독 등의 불안정적인 요소를 파악하여 이를 다양한 상담이론과 방법으로 처리하는데 숙달된 상담전문가</t>
  </si>
  <si>
    <t>(사)한국군상담학회</t>
  </si>
  <si>
    <t>http://www.koamc.org</t>
  </si>
  <si>
    <t>031-659-8206</t>
  </si>
  <si>
    <t>(17869) 경기도 평택시 서동대로 3825 (용이동) 평택 대학교 대학원동 419</t>
  </si>
  <si>
    <t>2017-001060</t>
  </si>
  <si>
    <t>표현예술, 사진, 드라마, 동작, 꿈, 그림등 다양한 예술기법과, 상담이론을 토대로 스트레스와 정신건강을 요구하는 사람들을 대상으로 상담을 진행하는 일을 한다.</t>
  </si>
  <si>
    <t>음악, 동작, 그림등의 표현 예술 활동을 통해 내담자가 가지고 있는 심신의 어려움을 돕기위한 상담을 진행하는 일을 하게 된다.</t>
  </si>
  <si>
    <t>음악, 동작, 표현예술활동을 통해 내담자의 마음을 케어할 뿐만아니라, 표현예술심리상담사가 되기위한 내담자를 지도하는 직무</t>
  </si>
  <si>
    <t>사단법인한국색채심리치료협회</t>
  </si>
  <si>
    <t>http://www.color07.com</t>
  </si>
  <si>
    <t>02-703-8133</t>
  </si>
  <si>
    <t>(04158) 서울 마포구 도화동 559 마포트라펠리스B동 1303호</t>
  </si>
  <si>
    <t>2016-004963</t>
  </si>
  <si>
    <t>인간 심리와 상담에 대한 전문적 지식을 바탕으로 부부 가족 상담전문가로서 상담을 통해 문제 해결 및 대안등 을 제시하는 상담과 관련된 업무를 수행한다</t>
  </si>
  <si>
    <t>1) 부부 가족 상담의 접수 면접을 한다.2) 부부 가족 상담을 수행한다.3) 부부 가족을 대상으로 부모교육을 할 수 있다.4) 상담과 관련하여 사례를 정리하고 내담자 관리를 한다.</t>
  </si>
  <si>
    <t>(1) 개인 및 가족구성원의 자아실현, 적응 강화에 대한 조력 및 지도(2) 심리적 부적응 및 장애를 겪는 가족에 대한 진단, 평가, 부부가족 상담(3) 부부가족상담전문가 2급의 교육, 사례지도(4) 부부가족상담전문가 2급의 수련내용 평가인준 및 자격추천(5) 부부가족상담에 대한 연구</t>
  </si>
  <si>
    <t>(1) 다양한 수퍼비전 모델에 대한 충분한 지식을 가지고  이를 전달함3)상담전문가-내담자,수퍼바이저-상담전문가-내담자 관계를 관찰하고 설명한다.(4) 위의 관계들에서 생기는 문제를 인식, 감독, 평가(5) 다양한 수퍼비전 상황(예; 현장 또는 비디오를 통한 지도감독)에서 수퍼비전을 구조화하고 문제를 풀며 다양한 개입  (6) 지도감독에 대한 지도</t>
  </si>
  <si>
    <t>나우 청소년 가족치료 연구소</t>
  </si>
  <si>
    <t>http://blog.naver.com/nowtherapy</t>
  </si>
  <si>
    <t>032-328-7739</t>
  </si>
  <si>
    <t>(14544) 경기도 부천시 원미구 소향로 31 (상동) 청죽타워빌딩 504호</t>
  </si>
  <si>
    <t>2017-000106</t>
  </si>
  <si>
    <t>교회교육상담사</t>
  </si>
  <si>
    <t>교회교육상담사는 교회학교 학생들의 전인적 교육을 효과적으로 수행할 교사를 양성하고 교회학교 학생은 물론 일반성도들의 전인적 성장을 도모할 교육, 심리, 상담관련 분야의 전문 사역을 담당하는 자이다.</t>
  </si>
  <si>
    <t>교회교육상담사 2급은 교회학교 학생들의 전인적 교육을 효과적으로 수행할 교사를 양성하고 교회학교 학생은 물론 일반성도들의 전인적 성장을 돕는자이다.</t>
  </si>
  <si>
    <t>교회교육상담사 1급은 교회학교 학생들의 전인적 교육을 효과적으로 수행할 교사를 양성하고 교회학교 학생은 물론 일반성도들의 전인적 성장을 도모할 교육, 심리, 상담관련 분야의 전문 사역을 담당하는 자이다.</t>
  </si>
  <si>
    <t>2017-001668</t>
  </si>
  <si>
    <t>학교폭력상담에 대해 높은 이론과 경험수준의 이해와 실제를 가지고 상담을 통해 내담자의 사고, 정서, 행동 등에서 문제를 파악하고 또한 상담을 통해 내담자 자신의 정체성을 확립하게하고 성숙한 감정처리를 잘 할 수 있도록 도와 학교폭력이 생기지 않도록 돕는다.</t>
  </si>
  <si>
    <t>전문가(동종2급자격자로서 상담의 훌륭한 결과를 충분히 경험한자로서 실제 임상이 수십건이상이 되는자)수준의 학교폭력상담의 활용능력을 가지고 내담자의 심리문제에 상담을 통해 2급의 직무내용에다 더 심화된 여러 가지 상담스킬을 더하여 더욱 효과적인 상담으로 도울 수 있어야 하며 또한 2급 지원자의 상담사역을 돕는다.</t>
  </si>
  <si>
    <t>전문가(동종1급자격자로서 상담의 훌륭한 결과를 충분히 경험한자로서 다년동안 강사경력과 실제 임상이 수백건이상이 되는자) 수준 이상의 학교폭력상담의 활용능력을 가지고 내담자의 심리문제에 상담을 통해 1급의 직무내용에다 더 심화된 여러 가지 상담스킬을 더하여 더욱 효과적인 상담으로 도울 수 있을 뿐만 아니라 2급과 1급 지원자 모두를 슈퍼비전한다.</t>
  </si>
  <si>
    <t>오(5)차원 힐링센타</t>
  </si>
  <si>
    <t>http://치유.net</t>
  </si>
  <si>
    <t>02-899-9994</t>
  </si>
  <si>
    <t>(13991) 경기도 안양시 만안구 만안로 287 (안양동)</t>
  </si>
  <si>
    <t>2016-004714</t>
  </si>
  <si>
    <t>체계적인 음악활동으로 사람의 신체와 정신,심리 기능을 향상시키고 상담이 필요한 내담자들의 심리와 행동변화를 통해 보다 나은 삶으로의 여정에 도움을 준다.</t>
  </si>
  <si>
    <t>음악을 활용해 상담이나 상담기관에서 심리교육 프로그램을 기획하거나 실행전문가의 보조연구자, 또는 내담자 면담및 심리검사를 실시하고 음악심리교육 보조업무 및 상담행정, 정보 관리 업무를 수행한다.</t>
  </si>
  <si>
    <t>음악심리 상담 및 교육 프로그램 기획 및 운영과 음악심리상담센터 운영 및 상담지도, 음악재활 멘토링 지도 직무를 수행할 수 있다</t>
  </si>
  <si>
    <t>한국영재음악협회</t>
  </si>
  <si>
    <t>http://kimeg.org</t>
  </si>
  <si>
    <t>031-911-4563</t>
  </si>
  <si>
    <t>(10357) 경기 고양시 일산동구 정발산동 1131-6 1층</t>
  </si>
  <si>
    <t>2017-002755</t>
  </si>
  <si>
    <t>음악을 사용하여 대상자의 행동과 사회생활과 관련된 다양하고 부적절한 행동들을 교정하여 내담자가 더 나은 삶을 영위할 수 있도록 지도할 수 있다.</t>
  </si>
  <si>
    <t>음악이라는 청각적 도구를 사용하여 내담자의 행동, 학습능력, 정서적발달, 사회성 등 다양한 분야의 부적절한 부분들을 점진적으로 교정하여 보다 나은삶을 영위할 수 있도록 조력하며 음악적, 심리적 지식과 기법등을 접목하여 체계적 음악지원 활동을 구성하며 실행할 수 있다.</t>
  </si>
  <si>
    <t>음악활동을 체계적으로 사용하여 사람의 신체와 정신기능을 향상시켜 개인의 삶의 질을 추구하고 보다 나은 행동의 변화를 가져오게 할 수 있다.</t>
  </si>
  <si>
    <t>주식회사 한국교육콘텐츠진흥원</t>
  </si>
  <si>
    <t>http://www.kecca.co.kr</t>
  </si>
  <si>
    <t>02-2135-2352</t>
  </si>
  <si>
    <t>(08501) 서울특별시 금천구 가산디지털1로 219 (가산동) 벽산디지털밸리6차 15층 1510호</t>
  </si>
  <si>
    <t>2017-001681</t>
  </si>
  <si>
    <t>가족 간의 불화와 감정적 갈등을 해소하고 의사소통이 원활할 수 있도록 가족의 개념과 특성을 이해하고 가족의 순기능과 역기능을 파악하여 상담과 교육 및 여러 가지 심리프로그램을 통한 활동으로 개인 및 가정 사회의 변화에 적응하고 가족 문제를 해소하고 화목하게 보낼 수 있도록 상담, 지도한다.</t>
  </si>
  <si>
    <t>2017-001699</t>
  </si>
  <si>
    <t>아동스포츠행동심리상담지도사</t>
  </si>
  <si>
    <t>아동의 스포츠행동심리에 대한 연구를 통한 인간의 사고, 감정, 행동, 대인관계에 대한 사이에서 자기 자신에 대해서 탐색하도록 안내하여 다양한 자신의 문제들을 이해하고 변화하도록 돕는 직무</t>
  </si>
  <si>
    <t>행동의 무의식적 갈등이나 부모의 거부에 의해서 인지에 되는 관점이나 문제 반응과 부정적 습관을 직접 고쳐주려는 행동 변화에 대해서 이해하고 변화하도록 돕는 직무</t>
  </si>
  <si>
    <t>아동이 스포츠 놀이와 행동에 대한 유기적 대인관계에 대한 사이에서 자기 자신과 다른 아동과의 관계속에서 스포츠를 통한 인격 및 자아 형성을 탐색하도록 안내하여 자신의 문제들을 이해하고 변화하도록 돕는 직무</t>
  </si>
  <si>
    <t>사단법인 한국호국청소년연맹</t>
  </si>
  <si>
    <t>051-867-4243</t>
  </si>
  <si>
    <t>(48051) 부산광역시 해운대구 해운대로81번가길 47 4층(재송동)</t>
  </si>
  <si>
    <t>2016-004981</t>
  </si>
  <si>
    <t>개인의 심리적.정서적.사회문제를 해결하는데 도움을 주고자 하는 상담의 한분야로서 문학 및 독서활동을 기본으로 문화예술을 접목하여 개인의 정서적.사회적.부적응 심리문제들을 해결하는데 도움을 주고자 사람들의 심리를 진단분석한다</t>
  </si>
  <si>
    <t>2016-004716</t>
  </si>
  <si>
    <t>노인들의 심리내적 기능을 향상시키고 내적동기를 활성화하여 합리적인 의사결정과 문제해결을 할 수 있도록 상담지도하고 행복한 노년기를 위한 실버코칭 프로그램 개발 및 지원체계를 구축한다.</t>
  </si>
  <si>
    <t>노인들의 심리내적 기능을 향상시키고 내적동기를 활성화하여 합리적 의사결정과 문제해결을 할 수 있도록 상담지도하고 행복한 노년기를 위한 실버코칭 프로그램 개발 및 지원체계를 구축한다.</t>
  </si>
  <si>
    <t>한국케어교육대학협의회</t>
  </si>
  <si>
    <t>http://www.careswelfare-edu.or.kr</t>
  </si>
  <si>
    <t>031-896-0192</t>
  </si>
  <si>
    <t>(13499) 경기도 성남시 분당구 장미로 101(야탑동, 장미마을) 807동802호</t>
  </si>
  <si>
    <t>2017-002749</t>
  </si>
  <si>
    <t>심리상담에 관한 프로그램 기획 및 운영심리상담에 관한 교육과정 프로그램 기획심리상담사 양성과정 프로그램 기획 및 운영</t>
  </si>
  <si>
    <t>심리상담에 관한 프로그램 기획심리상담에 관한 교육과정 프로그램 기획</t>
  </si>
  <si>
    <t>심리상담에 관한 프로그램 기획 및 운영 심리상담에 관한 교육과정 프로그램 기획 심리상담사 양성과정 운영</t>
  </si>
  <si>
    <t>2017-002759</t>
  </si>
  <si>
    <t>심리상담소, 아동보호소, 종교기관,어린이집, NGO단체, 자원봉사센터등에서 음악을 사용하여 심리분석 및 상담업무를 수행할수 있습니다.</t>
  </si>
  <si>
    <t>2016-005399</t>
  </si>
  <si>
    <t>노인조형미술심리상담지도사</t>
  </si>
  <si>
    <t>조형미술심리상담 기법을 활용하여 우울증, 노환 등 다양한 요인으로 인하여 정서적으로 어려움을 겪고 있는 노인을 대상으로 조형미술활동을 통해 심리적으로 안정을 찾고 행복하고 건강한 삶을 살 수 있도록 도움을 줄 수 있는 노인조형미술심리상담 업무를 할 수 있다.</t>
  </si>
  <si>
    <t>조형미술심리상담 기법의 활용 능력이 뛰어난 전문가로 노인을 대상으로 조형미술활동을 통하여 심리적으로 안정을 찾고 행복하고 건강한 삶을 살 수 있도록 도움을 주는 노인조형미술심리상담 업무를 원활하게 수행할 수 있으며 노인조형미술심리상담사 사무책임자 업무를 수행할 수 있다.</t>
  </si>
  <si>
    <t>조형미술심리상담 기법의 활용 능력이 뛰어난 전문가로 노인을 대상으로 조형미술활동을 통하여 심리적으로 안정을 찾고 행복하고 건강한 삶을 살 수 있도록 도움을 주는 노인조형미술심리상담 업무를 원활하게 수행할 수 있다.</t>
  </si>
  <si>
    <t>마음표현심리상담협회</t>
  </si>
  <si>
    <t>010-5919-3289</t>
  </si>
  <si>
    <t>(51498) 경상남도 창원시 성산구 원이대로 716 (상남동) 206호</t>
  </si>
  <si>
    <t>2016-005411</t>
  </si>
  <si>
    <t>청소년가족심리상담사</t>
  </si>
  <si>
    <t>각 학교나 상담센터 등의 현장에서 청소년과 가족구성원을 대상으로 청소년 가족 상담이 가능하며, 상담관련 제반업무(청소년 가족심리상담 사례분석 등)가 가능하다.</t>
  </si>
  <si>
    <t>2016-003735</t>
  </si>
  <si>
    <t>아동상담사는 아동과 관련된 기관에 근무하며, 아동에게 일어나는 심리적 문제를 위한 아동상담 및 부모교육을 통해 아동의 성장발달에 유익한 환경을 제공한다</t>
  </si>
  <si>
    <t>아동과 관련된 기관에 근무하며, 아동에게 일어나는 심리적 문제를 위한 아동상담 및 부모교육을 통해 아동의 성장발달에 유익한 환경을 제공하고 슈퍼비전을 담당한다.</t>
  </si>
  <si>
    <t>아동과 관련된 기관에 근무하며, 아동에게 일어나는 심리적 문제를 위한 아동상담 및 부모교육을 통해 아동의 성장발달에 유익한 환경을 제공한다.</t>
  </si>
  <si>
    <t>한국아동상담학회</t>
  </si>
  <si>
    <t>051-518-4568</t>
  </si>
  <si>
    <t>(48059) 부산광역시 해운대구 센텀중앙로 48 (우동) 514호</t>
  </si>
  <si>
    <t>2016-004950</t>
  </si>
  <si>
    <t>가족상담사는 가족상담의 각종 이론과 실제를 익혀 상담을 통하여 가족 간의 갈등과 문제를 분석하고 가족 간의 역기능적인 관계를 순기능적인 관계로 변화시키는 역할을 수행하며, 건강한 가족의 회복을 위해 프로그램을 개발하고 운영하는 직무를 수행한다.</t>
  </si>
  <si>
    <t>휴먼하모니(HumanHarmony)</t>
  </si>
  <si>
    <t>010-2301-0040</t>
  </si>
  <si>
    <t>(34419) 대전광역시 대덕구 비래서로10번길 81 (비래동)</t>
  </si>
  <si>
    <t>2017-002702</t>
  </si>
  <si>
    <t>푸드를 활용한 상담기법을 통해 효율적인 상담으로 내담자의 불안한 심리를 안정화 시킬 수 있어 복지관, 문화센터, 심리센터 등에서 내담자와 작품형성 과정을 통해 스스로 문제를 해결 할 수 있도록 도와주고 운영, 지도 하는 직무.</t>
  </si>
  <si>
    <t>국제아동요리지도자협회</t>
  </si>
  <si>
    <t>010-2678-0095</t>
  </si>
  <si>
    <t>(48307) 부산광역시 수영구 남천동로 11-1 (남천동) 4층</t>
  </si>
  <si>
    <t>2016-002715</t>
  </si>
  <si>
    <t>성명학상담사</t>
  </si>
  <si>
    <t>한글의 원리를 파악하고 다양한 성명과 작명의 사례분석을 통해 성명을 독해하고 이름과 브랜드를 작명하는 등 성명학에 관해 상담하는 직무를 수행할 뿐만 아니라, 이러한 직무능력을 바탕으로 강사양성과 단체수업을 지도하는 직무 역시 수행함</t>
  </si>
  <si>
    <t>미금성명학협회</t>
  </si>
  <si>
    <t>070-8987-0094</t>
  </si>
  <si>
    <t>(05510) 서울특별시 송파구 올림픽로35길 93 (신천동, 더샵스타리버) 101동 308호</t>
  </si>
  <si>
    <t>2017-000147</t>
  </si>
  <si>
    <t>1.타로를 통하여 현대인의 정신건강 및 정서장애 관련 문제에 대한 심리상태를 파악하고 상담치료를 한다. 2.타로 상담을 통해 내면의 스트레스를 해결 할 수 있는 있도록 대상자들을 충분히 상담을 해주어 신체적,정신적으로 정상적인 생활을 할 수 있도록 해준다.</t>
  </si>
  <si>
    <t>2급 타로심리상담사는 현대인의 정신건강 및 정서장애 관련 문제에 대한 심리상태를 파악하고 상담치료를 한다 또한,타로 상담을 통해 내면의 스트레스를 해결 할 수 있는 있도록 대상자들을 충분히 상담을 해주어 신체적,정신적으로 정상적인 생활을 할 수 있도록 해준다.</t>
  </si>
  <si>
    <t>1급 타로심리상담사는 2급 타로 심리상담사에게 해결되지 못한 대상자의 문제에 대한 심리상태를 파악하고 상담치료를 한다 또한,타로 상담을 통해 내,외면의 스트레스를 해결 할 수 있는 있도록 대상자들을 충분히 상담을 해주어 신체적,정신적으로 정상적인 생활을 할 수 있도록 해준다.</t>
  </si>
  <si>
    <t>2016-004526</t>
  </si>
  <si>
    <t>직업상담코디네이트</t>
  </si>
  <si>
    <t>직업의 정보를 수집 분석하여 구직자가 필요로 하는 정보제공 및 구직자의 심리검사와 직업검사를 통하여 구직자 특성에 적합한 직업알선을 해주며, 직업안정기관, 직업교육훈련기관, 사설인력관련기관, 기업의 상담실등에서 업무를 수행하는 직업전문 코칭 전문가</t>
  </si>
  <si>
    <t>직업상담, 기획 및 운영(교육 및 프로그램진행)자격심사를 담당하는 전문 코디네이트</t>
  </si>
  <si>
    <t>구직자에 대하여 직업상담 및 강의진행, 현장업무지도를 수행하는 기초 상담 코디네이트</t>
  </si>
  <si>
    <t>2016-004291</t>
  </si>
  <si>
    <t>표현명상상담사</t>
  </si>
  <si>
    <t>표현명상 상담사는 표현명상과 명상학, 상담심리학의 기법을 학습한 후 상담현장에 적용하여 자신과 타인의 마음을 건강하게 관리하고 계속적인 교육과 수련을 통하여 상담의 업무를 원활하게 수행 할 수 있는 직무를 수행함.</t>
  </si>
  <si>
    <t>표현명상의 기초이론과 상담기법을 응용하여 자신과 타인의 마음을 건강하게 관리하기 위한 기초적인 교육과 상담을 안내할수 있는 준전문가로서의 임무.</t>
  </si>
  <si>
    <t>표현명상의 심화이론과 상담심리학의 기법을 응용하여 자신과 타인이 마음을 건강하게 관리하기 위한 교육과 상담을 안내하는 전문가로서의 임무</t>
  </si>
  <si>
    <t>표현명상의 제반 이론과 명상학, 상담심리학의 기법을 이해하고 응용하여 자신과 타인의 마음을 건강하게 관리하기 위한 교육과 상담을 안내할수 있는 숙련된 전문가로서의 임무수행.</t>
  </si>
  <si>
    <t>통담아카데미아 평생교육원</t>
  </si>
  <si>
    <t>http://www.tongdam.news</t>
  </si>
  <si>
    <t>02-2238-4832</t>
  </si>
  <si>
    <t>(04594) 서울특별시 중구 동호로8길 18 (신당동, 약수스카이빌) 2층 202호</t>
  </si>
  <si>
    <t>2017-002062</t>
  </si>
  <si>
    <t>음악심리상담가로서 내담자의 정신과 행동을 진단하고 음악을 활용하여 내담자의 문제를 해결할 수 있도록 상담사의 역할을 할 수 있다.</t>
  </si>
  <si>
    <t>음악을 사용하여 대상자의 행동과 사회생활과 관련된 다양하고 부적절한 행동들을 교정하여 내담자가 더 나은 삶을 영위할 수 있도록 지도하는 과정.</t>
  </si>
  <si>
    <t>2017-002747</t>
  </si>
  <si>
    <t>심리상담사 교육프로그램을 기획운영하며 심리와 상담의 전문적인 이론을 바탕으로 내담자의 변화를 위해 전문적이고 효과적인 조력을 하는 전문가로서 내담자가 겪고 있는 문제를 해결하고 성장하는데 필요한 심리상담을 수행</t>
  </si>
  <si>
    <t>심리와 상담의 전문적인 이론을 바탕으로 내담자의 변화를 위해 전문적이고 효과적인 조력을 하는 전문가로써 내담자가 겪고 있는 문제를 해결하고 성장하는데 필요한 심리상담을 수행</t>
  </si>
  <si>
    <t>심리상담사 교육프로그램을 기획운영하며 심리와 상담의 전문적인 이론을 바탕으로 내담자의 변화를 위해 전문적이고 효과적인 조력을 하는 전문가로써 내담자가 겪고 있는 문제를 해결하고 성장하는데 필요한 심리상담을 수행. 자격증 양성과정을 개설하여 후학양성.</t>
  </si>
  <si>
    <t>2017-002829</t>
  </si>
  <si>
    <t>심리상담 매체를 타로를 활용하여 내담자에게 정서적 심리정 안정을 제공하고, 매체를 통한 원활한 상호작용에 활용하여 집단 상담 및 개인 상담에 적절히 활용하고, 타로심리상담사 양성 및 취미활동을 위한 교육프로그램을 개발하고 타로심리상담에 대한 행정업무 및 제반 직무를 수행한다.</t>
  </si>
  <si>
    <t>심리상담 매체를 타로를 활용하여 전문가적심리상담을 내담자에게 제공하고 매체를 통한 원활한 상호작용에 활용하여 집단상담 및 개인 상담에 타로심리상담을 적용하여 상담하고, 타로심리상담사 양성 및 취미활동을 위한 교육프로그램을 개발하고 전문가적인 타로심리상담에 대한 행정업무 및 직무를 수행한다.</t>
  </si>
  <si>
    <t>심리상담 매체를 타로를 활용하여 준전문가적 심리상담을 내담자에게 제공하고, 매체를 통한 원활한 상호작용에 활용하여 집단상담 및 개인 상담에 타로심리상담을 적용하여 상담하고, 타로심리상담사 양성 및 취미활동을 위한 교육프로그램을 개발하고 준전문가적인 타로심리상담에 대한 행정업무 및 직무를 수행한다.</t>
  </si>
  <si>
    <t>일반인으로써 심리상담 매체를 타로를 활용하고, 집단상담 및 개인 상담에 타로심리상담을 적용하여 상담하고, 타로심리상담에 대한 교육 및 행정직무를 수행한다.</t>
  </si>
  <si>
    <t>2016-004175</t>
  </si>
  <si>
    <t>학교상담전문가</t>
  </si>
  <si>
    <t>초,중,고등학생의 학교생활과 관련한 전반적인 고민에 대하여 상담할 수 있도록 문제에 대한 개입, 평가를 수행하고 아동 및 청소년의 행동특성을 이해하여 바른 학교생활과 아동청소년기 활동을 돕는 전문업무수행</t>
  </si>
  <si>
    <t>초,중,고등학생의 학교생활과 관련한 전반적인 고민에 대하여 상담할 수 있도록 문제에 대한 개입, 평가를 수행하고 아동 및 청소년의 행동특성을 이해하여 바른 학교생활과 아동청소년기 활동을 돕는 초급전문가</t>
  </si>
  <si>
    <t>초,중,고등학생의 학교생활과 관련한 전반적인 고민에 대하여 상담할 수 있도록 문제에 대한 개입, 평가를 수행하고 아동 및 청소년의 행동특성을 이해하여 바른 학교생활과 아동청소년기 활동을 돕는 상급업무를 수행하며 하위자격등급 소지자의 직무교육을 담당한다.</t>
  </si>
  <si>
    <t>한국전문상담협회</t>
  </si>
  <si>
    <t>02-538-6810</t>
  </si>
  <si>
    <t>(02007) 서울특별시 중랑구 동일로157길 60 (묵동) 기림빌딩 B동 403호</t>
  </si>
  <si>
    <t>2016-003687</t>
  </si>
  <si>
    <t>미술심리상담 이론과 미술감상, 미술실습 등의 심리진단 기술을 활용하여 스트레스, 대내외적인 사건으로 인한 발생단 내담자의 우울, 불안, 공포, 강박 등 심리적 문제를 해결하여 건강하고 행복한 삶이 실현될 수 있도록 지원하는 전문적 상담사 역할</t>
  </si>
  <si>
    <t>2017-000549</t>
  </si>
  <si>
    <t>미술심리상담에 활용하는 전문적인 기법과 방법을 잘 알고 있으며 미술매체를 활용하여 개인과 집단의 심리를 검사하고 상담함으로써 내담자의 건강한 자아성장을 돕는 직무를 수행한다</t>
  </si>
  <si>
    <t>미술매체를 활용하여 개인과 집단의 심리를 검사하고 상담함으로써 내담자의 건강한 자아성장을 돕는 직무를 수행한다</t>
  </si>
  <si>
    <t>2017-002750</t>
  </si>
  <si>
    <t>아동심리상담에 관한 프로그램 기획 및 운영 아동심리상담에 관한 교육과정 프로그램 기획아동심리상담사 양성과정 운영</t>
  </si>
  <si>
    <t>아동심리상담에 관한 프로그램 기획 및 운영아동심리상담에 관한 교육과정 프로그램 기획아동심리상담사 양성과정 운영</t>
  </si>
  <si>
    <t>아동심리상담에 관한 프로그램 기획 아동심리상담에 관란 교육과정 프로그램 기획</t>
  </si>
  <si>
    <t>2017-003372</t>
  </si>
  <si>
    <t>심리적/정서적/사회적 장애를 겪고 있는 사람들에게 음악을 통해 개인갈등을 조절하고 자기표현과 자아성장을 촉진시키며 자기상실,왜곡,방어,억제 등의 상황에서 보다 명확한 자기개발과 자기실현을 표현하여 자신감,사회성,대인관계능력,운동력,학습능력,정서적발달 등 심리적/정서적 안정을 찾아 건강한 사회구성원이 될 수 있도록 조력해주는 전문가의 역할과 직무를 수행한다.</t>
  </si>
  <si>
    <t>(주)한국아동청소년문화진흥협회</t>
  </si>
  <si>
    <t>http://www.kcacpa.or.kr</t>
  </si>
  <si>
    <t>070-8833-5775</t>
  </si>
  <si>
    <t>(42412) 대구광역시 남구 현충로 236 (대명동, 동호빌딩) 3층</t>
  </si>
  <si>
    <t>2016-005423</t>
  </si>
  <si>
    <t>음악재활상담사</t>
  </si>
  <si>
    <t>음악재활상담사는 음악활동을 체계적으로 사용하여 사람의 신체적, 정신적, 사회적 건강을 복원, 유지 향상시켜 개인의 삶의 질을 추구하고 보다 나은 행동의 변화를 가져오게 하는 역할을 수행한다. 음악을 이용한 진단과 평가를 통해 다양한 필요를 정확히 사정하고 이를 기초로 음악재활활동을 구성·적용한 후 결과를 평가하고 결과에 대하 관련 전문가와 공유한다.</t>
  </si>
  <si>
    <t>정신 및 신체적 부적응 및 장애를 겪는 다양한 연령의 클라이언트의 문제를 음악재활 활동을 체계적으로 사용하여 평가 및 상담을 할 수 있는 능력과 음악재활 이론을 통해 종합적으로 진단하여 독자적으로 음악재활상담을 수행할 수 있다.</t>
  </si>
  <si>
    <t>음악을 재활적인 목적으로 사용하여 정신 및 신체건강을 복원할 수 있는 능력과 음악재활 진단과 평가 수행의 기초적인 능력 및  개인 또는 집단에 대한 기초적인 음악재활상담의 개입이 가능하다.</t>
  </si>
  <si>
    <t>음악재활의  기초적인 주요개념과 특징, 개입방법을 이해하고, 개인 및 개인 및 집단의 자아실현, 적응강화에 대한 음악재활 진단과 평가 및 음악재활 활동, 상담에 대한 조력이 가능하다.</t>
  </si>
  <si>
    <t>대한음악재활상담학회</t>
  </si>
  <si>
    <t>053-589-7689</t>
  </si>
  <si>
    <t>(42601) 대구광역시 달서구 달서대로 675 (신당동) 계명문화대학교 유아특수보육과(예술관 2212호)</t>
  </si>
  <si>
    <t>2016-004958</t>
  </si>
  <si>
    <t>부모교육상담지도사</t>
  </si>
  <si>
    <t>부모의 역할에 따라 자녀의 성장에 엄청난 영향력을 행사하게 되는데, 자녀의 좋은 성품을 기르고 사회공동체 안에서 올바른 삶을 영위할 수 있도록 돕는 능력을 갖고 역할을 수행할 수 있는 부모에 대한 교육과 상담을 담당하는 직무수행</t>
  </si>
  <si>
    <t>자녀의 문제로 상담을 원하는 부모님을 위해 상담기초 자료를 수집하고 파악하여 라포형성에 도움을 주는 초급단계의 업무수행</t>
  </si>
  <si>
    <t>자녀의 문제로 상담을 원하는 부모님을 위해 상담을 진행하고 프로그램을 적용 실행하며 평가단계까지 수행 할 수 있는 능력을 갖고 보유하고, 하위등급의 자격소지자의 직무교육을 진행 한다.</t>
  </si>
  <si>
    <t>2016-004914</t>
  </si>
  <si>
    <t>뉴시니어뷰티코칭상담사</t>
  </si>
  <si>
    <t>성인 및 노인을 대상으로 인문학소양을 융합하여 내적인 미와 패션을 포함 한 외적인 아름다움에 대한 욕구를  충족시켜주어, 삶의 질을 향상시키는데 도움을 주는 뷰티분야 직무이다. 복지관, 문화센터, 평생교육원에서 활동이 가능하다.</t>
  </si>
  <si>
    <t>2017-002745</t>
  </si>
  <si>
    <t>분노의 원인, 표현방법등 분노조절에 관한 이론과 실제를 익힌후 다양한 상담지도와 기법을 통하여 정신건강을 증진시키는 역할을 한다.</t>
  </si>
  <si>
    <t>전문적인 분노조절 상담 지식을 바탕으로 다양한 환경에 노출되어 있는 현대인들의 정신건강 증진을 위한 프로그램을 이해하고 그에 맞는 분노조절에 관한 이론과 실제를 충분히 익혀 분노조절상담지도사로서의 균형 있는 상담을 한다.</t>
  </si>
  <si>
    <t>분노가 무엇인지, 왜 분노가 나는지, 분노를 효율적으로 다스리는 방법을 익혀 분노조절이 어려운 사람들에 대한 상담을 한다.</t>
  </si>
  <si>
    <t>(주)교원캠퍼스</t>
  </si>
  <si>
    <t>http://www.teacher21.co.kr</t>
  </si>
  <si>
    <t>02-830-4208</t>
  </si>
  <si>
    <t>(08389) 서울특별시 구로구 디지털로 272 (구로동) 한신아이티타워 907호</t>
  </si>
  <si>
    <t>2016-005259</t>
  </si>
  <si>
    <t>미술심리상담을 통하여 개인 및 가족구성원의 문제를 진단 평가할 뿐만 아니라, 이를 바탕으로 개인 및 가족을 대상으로 미술심리상담을 제공할 뿐만 아니라 학교현장을 비롯한 다양한 교육 및 상담현장에서 개인 및 집단 미술심리상담서비스를 제공</t>
  </si>
  <si>
    <t>1. 미술검사를 통하여 개인 및 가족 구성원의 문제와 심리를 진단할 수 있어야 한다.   2. 개인 및 가족을 대상으로 미술심리상담을 제공할 수 있어야 한다.   3. 상위급 미술심리상담사의 지도 아래에 집단 미술심리상담 프로그램을 진행 할 수 있어야 한다.</t>
  </si>
  <si>
    <t>1. 미술검사를 통하여 개인 및 가족 구성원의 문제와 심리를 진단하고, 그에 따른 개입방안을 기획할 수 있어야 한다.     2. 개인 및 가족을 대상으로 미술심리상담을 제공할 수 있어야 한다.   3. 집단 미술심리 프로그램을 진행 할 수 있어야 한다.</t>
  </si>
  <si>
    <t>전문가급 미술심리상담사는 개인 및 가족욕구의 진단과 평가를 바탕으로 미술심리상담과 관련된 프로그램의 기획 및 운영관련 업무의 전반적인 전문가로서의 역할을 수행하며, 1·2급 미술심리상담사의 훈련과 평가를 할 수 있다.</t>
  </si>
  <si>
    <t>한국가족상담복지학회</t>
  </si>
  <si>
    <t>010-9899-6297</t>
  </si>
  <si>
    <t>(38344) 경상북도 청도군 청도읍 고수산복길 7-6 1층 한국가족상담복지학회 사무실</t>
  </si>
  <si>
    <t>2016-003738</t>
  </si>
  <si>
    <t>고령화 사회에 따른 노인인구 증가로 사회적, 가정적 어려움을 겪고있는 분들께 심신의 안정을 드리기 위하여 상담프로그램 개발 및 운영에 전문적인 지식을 바탕으로 직무하게 되며 심리상담소 및 노인복지관등에서 활용이 가능하다.</t>
  </si>
  <si>
    <t>전문가 수준의 뛰어난 노인심리상담 활용능력을 가지고 있으며 노인상담 분야의 상담 프로그램 개발 및 강의에 직접적인 활용을 한다.</t>
  </si>
  <si>
    <t>준전문가 수준의 노인심리상담 활용능력을 가지고 있으며 노인심리상담 분야의 운영 보조 및 행정 보조능력을 가지고 직접적으로 활용한다.</t>
  </si>
  <si>
    <t>2017-002763</t>
  </si>
  <si>
    <t>예술심리상담사는 현대인들의 부조화를 도울 수있는 다양한 예술(미술, 음악, 오이리트미 등)이라는 매체와 심리상담에 관한 전문지식과 기술을 가지고 유치원, 병원, 치료센터, 보호시설 등 에서 심리검사 및 상담, 대상별 프로그램구성, 심리적 문제의 개선과 정신건강 그리고 자기개발과 성장에 도움을 줄 수 있으며 실생활에서 삶의 질을 향상 시킬 수 있다.</t>
  </si>
  <si>
    <t>예술심리상담사1급소지자는 예술, 심리, 상담, 철학, 교육 등 다양한 분야의 상담능력으로 탐색, 통찰, 실행 기술 능력을 기본으로 하여 내담자의 심리검사 및 치료, 상담을 할 수 있으며 상담목표와 전략을 제시하여 내담자의 증상 개선을 도와주어 상담종결 후에도 개선된 내용이 유지될 수있도록 한다.</t>
  </si>
  <si>
    <t>예술심리상담사2급자격 소지자는 루돌프 슈타이너의 인지학과 교육학에 근거한 기초와 바탕을 둔 예술교육의 이론과 실습에 접근 할 수 있으며 여러가지 예술매체에 대한 연구 및 실무를 수행할 기본 능력을 갖추고 유치원, 미술학원, 치료센터 등에서 보조치료사로써 기본 심리검사 파악 및 상담에 대해 이해하고 설명할 수 있다.</t>
  </si>
  <si>
    <t>쿤스트하우스</t>
  </si>
  <si>
    <t>http://kunst.kr</t>
  </si>
  <si>
    <t>053-252-2004</t>
  </si>
  <si>
    <t>(42137) 대구광역시 수성구 신천동로 276-10 (중동) 1/2층</t>
  </si>
  <si>
    <t>2016-005496</t>
  </si>
  <si>
    <t>아동발달재활상담사</t>
  </si>
  <si>
    <t>아동발달이론과 상담이론을 바탕으로 전문상담기관, 유치원, 보육기관 등 관련기관에서 상담을 통하여 아동에게 정신적, 신체적 발달에 도움을 주고 문제가 있는 아동은 부모와의 상담을 통하여 부모에게 문제를 해결 할 수 있도록 도움을 주는 전문가로 활동</t>
  </si>
  <si>
    <t>전문상담기관, 유치원, 보육기관 등 관련기관에서 상담을 통하여 아동이 정신적, 신체적으로 건강하게 발달할 수 있도록 도움을 주고 심리적 문제를 겪고 있는 아동은 부모와의 상담을 통해 부모에게 문제를 해결 할 수 있도록 조언을 하여 도움을 주는 활동을 한다.</t>
  </si>
  <si>
    <t>전문상담기관 등 관련기관에서 아동발달재활상담사 1급을 보조하는 직무를 수행하며 아동발달재활상담사 1급의 지도아래 아동을 대상으로 도움을 주는 상담 진행한다.</t>
  </si>
  <si>
    <t>2017-000547</t>
  </si>
  <si>
    <t>심리상담지도사는 심리상담 영역에서 문제개입을 위한 평가 및 상담, 개인 및 집단의 자아실현, 적응강화에 대한 조력 및 지도, 다양한 영역에서 심리적 부적응 및 장애를 겪는 개인 또는 집단에 대한 평가 및 상담, 심리상담 영역에 대한 연구를 할 수 있다.</t>
  </si>
  <si>
    <t>아동의 심리상담영역에서 문제개입을 위한 평가 및 상담, 개인 및 집단의 자아실현, 적응강화에 대한 조력 및 지도, 심리적 부적응 및 장애를 겪는 개인 또는 집단에 대한 평가, 심리상담영역에 대한 연구를 할 수 있다.</t>
  </si>
  <si>
    <t>청소년의 심리상담영역에서 문제개입을 위한 평가 및 상담, 개인 및 집단의 자아실현, 적응강화에 대한 조력 및 지도, 심리적 부적응 및 장애를 겪는 개인 또는 집단에 대한 평가, 심리상담영역에 대한 연구를 할 수 있다.</t>
  </si>
  <si>
    <t>성인과 노인의 심리상담영역에서 문제개입을 위한 평가 및 상담, 개인 및 집단의 자아실현, 적응강화에 대한 조력 및 지도, 심리적 부적응 및 장애를 겪는 개인 또는 집단에 대한 평가, 심리상담영역에 대한 연구를 할 수 있다.</t>
  </si>
  <si>
    <t>(주)이에스에스</t>
  </si>
  <si>
    <t>http://www.부일ess.com</t>
  </si>
  <si>
    <t>051-257-3355</t>
  </si>
  <si>
    <t>(48954) 부산광역시 중구 광복로 92 (광복동1가) (주)ESS</t>
  </si>
  <si>
    <t>2016-003685</t>
  </si>
  <si>
    <t>일상생활에서 도움을 필요로 하는 노인들에게 전문적인 대면관계를 활용한 과학적 상담을 통하여 종합적으로 진단하고 심리학적 방법을 활용하여 일상생활 부적을 문제를 해결하여 심리적인 안정감과 개인의 삶의 질을 높이는 전문적인 상담 직무</t>
  </si>
  <si>
    <t>2017-003594</t>
  </si>
  <si>
    <t>미술심리기질성향상담사</t>
  </si>
  <si>
    <t>유아들의 인지발달,발문기록을 통한 소통,인성교육,융합인재 육성을 위한 송아트 그리기 지도법으로 유아들의 창의적인 사고, 논리적인 사고를 분석한다. 유아의 그림 표상에서 심리,기질,성향을 판독분석 한 후 유아들의 심리를 사랑으로 감싸주며 두뇌의 특징을 인정하고 성향에 맞추어 행동수정 및 교육방법을 제공하여 자존감과 정체성있는 어린이로 성장시킨다.</t>
  </si>
  <si>
    <t>아이들의 심리를 먼저 사랑으로 이해하고 감싸주며 그 아이만의 두뇌의 특징을 인정하고 성향에 맞추어 교육방법을 제공하여 아이가 인정받아 자신감 있고 행복하게 자신의 의견을 타인과 나누며 도와주고 용서하는 리더십을 지닌 자주적인 어린이로 성장하도록 돕는다.</t>
  </si>
  <si>
    <t>SGS서진교육</t>
  </si>
  <si>
    <t>http://www.songart.co.kr</t>
  </si>
  <si>
    <t>02-884-0110</t>
  </si>
  <si>
    <t>(08750) 서울특별시 관악구 봉천로27길 62 (봉천동) 쌍용빌딩 6층</t>
  </si>
  <si>
    <t>2016-004640</t>
  </si>
  <si>
    <t>두뇌계발사진심리상담사</t>
  </si>
  <si>
    <t>내담자가 직접 촬영한 사진을 통해 글을 쓰는  PIE와 예술적 행위 과정에서 심리적 안정을 이끌어주며, 사진을 통한 다양한 경험을 통해 내담자의 잠재능력을 일깨워준다.</t>
  </si>
  <si>
    <t>내담자가 직접 촬영한 사진을 통해 글을 쓰는 PIE와 다양한 사진을 보고 느끼는 과정에서 심리적요인을 분석하고 예술적 행위를 기반으로한 잠재력을 계발하며,심리적 안정을 도모한다.</t>
  </si>
  <si>
    <t>한국사진심리상담협회</t>
  </si>
  <si>
    <t>02-3664-7276</t>
  </si>
  <si>
    <t>(07587) 서울특별시 강서구 공항대로41길 66 ( 등촌동 ) 503호 현대문화사진연구소</t>
  </si>
  <si>
    <t>2016-003679</t>
  </si>
  <si>
    <t>최면, NLP, 시간선치료, 상담심리학에 대한 전문지식을 기반으로 심리적 불편과 고통을 경험하고 있는 내담자의 심리를 상담하여 문제를 해결함. 심리상담 과정에서 최면기법을 활용함으로써 내담자의 보다 깊은 심층 심리를 이해하고 잠재능력을 개발하여 문제를 해결하는데서 나아가 심적으로 건강하며 생산적인 삶을 살 수 있도록 도와줌.</t>
  </si>
  <si>
    <t>아래와 같은 상태의 내담자를 최면심리상담 할 수 있음. -내담자의 심리적 상태나 고통: 정상적인 생활은 가능하지만 그 문제 때문에 본인이 상당한 정도의 불편함과 고통을 겪고 있는 상태. 주변 사람들에게까지 피해는 주지 않으나 자신의 발전과 성장에는 장애가 되고 있는 정도.</t>
  </si>
  <si>
    <t>아래와 같은 상태의 내담자를 최면심리상담 할 수 있음- 내담자의 심리적 상태나 고통: 정상적인 생활은 가능하나 그 문제 때문에 본인이 불편함을 겪고 있는 상태. 주변 사람들에게까지 피해는 주지 않으나 자신의 발전과 성장에는 장애가 되고 있는 정도</t>
  </si>
  <si>
    <t>아래와 같은 상태의 내담자를 최면심리상담 할 수 있음, 내담자의 심리적 상태나 고통: 정상적인 생활은 가능하나 그 문제를 인지하고 있는 상태. 주변 사람들에게까지 피해는 주지 않으나 자신의 발전과 성장에는 장애가 되고 있는 정도</t>
  </si>
  <si>
    <t>2016-004513</t>
  </si>
  <si>
    <t>푸드아트라는 매체를 이용하여 내담자의 심리와 문제행동을 파악 후 그에 적절한 상담유형을 선택하여 상담, 프로그램 설계, 문제행동 심리상태를 안정화시키는 훈련 등을 실행</t>
  </si>
  <si>
    <t>2017-003595</t>
  </si>
  <si>
    <t>다양한 놀이를 통해 성장발달과 심리적 어려움을 겪는 유아, 청소년들을 진단하고 상담하여 놀이에 대한 이해를 바탕으로 건강한 발달을 촉진시켜 주도록 도와 놀이방, 문화센터, 홈스쿨 등에서 지도가능한 전문가</t>
  </si>
  <si>
    <t>다양한 놀이를 통해 성장발달과 심리적 어려움을 겪는 유아, 청소년들을 진단하고 상담하여 놀이에 대한 이해를 바탕으로 건강한 발달을 촉진시켜 주도록 도와 놀이방, 문화센터, 홈스쿨 등에서 지도가능한 준전문가</t>
  </si>
  <si>
    <t>2017-003396</t>
  </si>
  <si>
    <t>건축물분양상담사</t>
  </si>
  <si>
    <t>건축물 분양과 관련된 부동산 이론 및 관계법규에 대한 전문지식과 마케팅기법을 습득하고 분양 대상 건축물에 대한 지역시장 등 정보조사와 분석을 통하여 분양전략 및 기획업무를 수행하거나 분양의 주체인 시공사 또는 시행사를 대행하여 건축물 수요자를 대상으로 부동산에 대한 정보제공 및 상담 등 복합적인 업무를 수행</t>
  </si>
  <si>
    <t>한국부동산법률협회</t>
  </si>
  <si>
    <t>02-888-3033</t>
  </si>
  <si>
    <t>(06193) 서울특별시 강남구 선릉로90길 38 (대치동) 5층</t>
  </si>
  <si>
    <t>2016-005261</t>
  </si>
  <si>
    <t>상담의 전문가로 독자적 상담을 수행할 수 있는 능력을 보유한 자로서 개인 또는 집단의 심리적 성숙과 사회적 적응능력향상, 심리적 부적응을 겪는 집단에 대한 상담, 지역사회상담교육, 사회병리적 문제에 대한 예방활동, 상담 및 심리상담에 대한 연구, 상담행정업무, 상담 사례와 사례관리기법 강의 및 지도를 시행한다.</t>
  </si>
  <si>
    <t>다른 심리상담전문가들에게 상담에 필요한 이론, 상담 기술, 검사 도구의 사용 및 해석, 사례 분석에 대해서 교육하고, 슈퍼비전을 제공한다.</t>
  </si>
  <si>
    <t>심리상담전문가 1급은 개인 및 집단 심리상담을 진행하며, 검사와 분석, 부모교육, 인간관계 자문 및 심리교육 및 상담실 운영에 필요한 행정 사무를 처리한다.</t>
  </si>
  <si>
    <t>심리상담전문가 2급은 초중고 학생들을 대상으로 하는 심리상담, 케이스 연구, 슈퍼비전을 통한 상담 훈련 및 상담원 행정업무 및 부모교육에 관련된 일을 한다.</t>
  </si>
  <si>
    <t>균형심리학연구소</t>
  </si>
  <si>
    <t>010-3236-1934</t>
  </si>
  <si>
    <t>(08392) 서울특별시 구로구 시흥대로 525(구로동, 태천대) 1009호</t>
  </si>
  <si>
    <t>2016-005908</t>
  </si>
  <si>
    <t>미술이라는 기법을 이용하여 노인의 정서장애, 불안, 우울, 대인기피 등의 고통을 겪고 있는 개인과 집단에 대하여 심리상태를 분석하고 상담하며 해결 할 수 있는 프로그램을 실행하는 전문가 업무를 수행</t>
  </si>
  <si>
    <t>노인 내담자의 정서장애, 불안, 대인기피등에 대한 상담을 준비하기 위하여 초기 라포형성과 기초 자료를 파악하는 상담초기단계의 업무를 수행한다.</t>
  </si>
  <si>
    <t>미술이라는 기법을 이용하여 노인의 정서장애, 불안, 우울, 대인기피 등의 고통을 겪고 있는 개인과 집단에 대하여 심리상태를 분석하고 상담하며 해결 할 수 있는 프로그램을 기획하고 실행하며 평가할수 있는 직무를 수행한다.</t>
  </si>
  <si>
    <t>2016-005318</t>
  </si>
  <si>
    <t>일상생활에 적을하지 못한 아동 청소년 성인 그리고 노인들을 대상으로 학교 복지관 실버타운 회사원 그리고 부부갈등 문제등을 상담심리를 통해 해결하고 사회적응 능력과 자신감을 찾게 해주는 역할자로 심리적 안정과 대인관계에서의 문제해결에 도움을 주는 직무를 수행한다</t>
  </si>
  <si>
    <t>아동 청소년 성인 그리고 노인의 문제등을 상담심리를 통해 해결하고  사회적응 능력과 자신감을 찾게 해주는 역할자로 심리적 안정과 대인관계에서의 문제해결에 도움을 주는 전문 심리상담사의 직무를 수행한다</t>
  </si>
  <si>
    <t>2016-004957</t>
  </si>
  <si>
    <t>자녀 양육과 문제행동에 대해 부모들을 위한 상담을 실시하고 자녀에 대한 발달 및 성공적인 성장을 위하여 부모의 역할을 효과적으로 수행 할 수 있도록 체계적인 교육을 실시하여 부모들의 가치관을 정립하고 가정의 교육적 기능을 회복하는 부모교육 상담을 전문적으로 수행하는 직무이다.</t>
  </si>
  <si>
    <t>CH 오름교육</t>
  </si>
  <si>
    <t>010-8530-8856</t>
  </si>
  <si>
    <t>(11178) 경기도 포천시 소흘읍 송우로 53(우덕프라자) 4층 404호 CH오름교육</t>
  </si>
  <si>
    <t>2016-003652</t>
  </si>
  <si>
    <t>세미어시스타로심리상담사</t>
  </si>
  <si>
    <t>룬, 타로카드, 컬러테라피 등 전통적인 상징 기호들을 활용하여 개발된 상담도구 세미어시스 타로카드를 통해 내담자의 개인 문제, 인간관계, 진로 등의 고민을 상담한다. 무작위로 선택된 기호들을 통하여 내담자의 심리를 파악하고 상담서비스를 제공한다.</t>
  </si>
  <si>
    <t>세미어시스 타로카드를 활용하여 인간관계, 진로 및 학업, 정서적 문제 등 현대인이 안고 있는 개인 문제에 대하여 보다 전문적인 상담을 진행한다.</t>
  </si>
  <si>
    <t>세미어시스 타로카드의 기본적인 내용을 이해하고 인간관계, 진로 및 학업, 정서적 문제 등 현대인이 안고 있는 개인 문제에 대하여 기본적인 상담을 진행한다.</t>
  </si>
  <si>
    <t>2016-005346</t>
  </si>
  <si>
    <t>인간이해와 심리학을 기본으로 모래상자와 각종 상징물을 이용한 모래놀이 활동을 통해 내담자 및 가족구성원의 심리상태를 관찰하고 심층적인 상담기법을 활용하여 심리적 제 문제들을 해소시킬 수 있다.</t>
  </si>
  <si>
    <t>심층적인 모래놀이 심리상담을 통해 심리적 부적응이나 정서 발달상 문제가 있는 내담자 및 가족구성원의 심리적 장애 요인을 찾아내서 이를 치유하는 심리상담 전문가</t>
  </si>
  <si>
    <t>심층적인 모래놀이 심리상담을 통해 심리적 부적응이나 정서 발달상 문제가 있는 내담자 및 가족구성원의 심리적 장애 요인을 찾아내서 이를 치유하는 심리상담 준 전문가</t>
  </si>
  <si>
    <t>심층적인 모래놀이 심리상담을 통해 심리적 부적응이나 정서 발달상 문제가 있는 내담자 및 가족구성원의 심리적 장애 요인을 찾아내서 이를 치유하는 심리상담 보조 전문가</t>
  </si>
  <si>
    <t>041-733-1361</t>
  </si>
  <si>
    <t>(32975) 충청남도 논산시 중앙로353번길 20-1 (취암동) 1층</t>
  </si>
  <si>
    <t>2016-002793</t>
  </si>
  <si>
    <t>생활 주변에서 쉽게 구할 수 있는 음식재료, 곡류, 채소, 과일 등을 이용해 심리적인 문제를 치유해 주는 자연주의적 심리치료의 한 분야로써 “내면세계를 감성적으로 표현한 작품 형성과정을 통해 우울증과 최근 유행처럼 번지는 생명존중 교육에 희망을 주는 과정으로 봉사활동 및 강사활동을 수행함.</t>
  </si>
  <si>
    <t>생활 주변에서 쉽게 구할 수 있는 음식재료, 곡류, 채소, 과일 등을 이용해 심리적인 문제를 치유해 주는 자연주의적 심리치료의 한 분야로써 “내면세계를 감성적으로 표현한 작품 형성과정을 통해 우울증과 최근 유행처럼 번지는 생명존중 교육에 희망을 주는과정으로 봉사활동 및 강사 활동을 수행함.</t>
  </si>
  <si>
    <t>2016-002791</t>
  </si>
  <si>
    <t>미술활동과 대화를 통해서 내담자의 심리적 문제를 진단하고 미술에 대한 흥미, 인지적 발달, 정서상의 문제점등을 파악한다. 진단 결과를 토대로 내담자 심리상담을 위한 프로그램을 경정하고 내담자에게 그림완성하기, 풍경화구성하기 등 미술심리상담을 수행한다. 프로그램의 진행결과에 대해서 상담일지를 작성하고 상담결과를 평가한다.</t>
  </si>
  <si>
    <t>사회복지시설이나 기관, 지역사회 정신보건센터 등에서 미술심리전문 사회복지사로 활동 가능하며,여성복지관등에서 미술심리상담전문가로 활동이 가능하며 내담자의 심리를 분석 진단하고 내담자의 심리평가하고 상담이 가능함</t>
  </si>
  <si>
    <t>준전문가 수준의 미술심리상담사로서 활용능력을 가지고 있으며 내담자의 무의식적 소망을 의식화해 자신이 누구인지를 통찰하도록 하는 준전문가 수준의 미술심리교육자, 미술심리상담 사무 책임자로의 기술을 익힌다.</t>
  </si>
  <si>
    <t>사회복지사로서 복지현장에서 클라이언트를 미술심리상담을 통한 면접이 가능하며 주민자치단체, 문화센터, 시민단체, 노인그룹 홈, 단기보호센터, 주간보호센터, 노인건강과 관련시설에서 미술심리상담사로서 직무가 가능하며 자원봉사자로도 활동이 가능 함</t>
  </si>
  <si>
    <t>2017-002830</t>
  </si>
  <si>
    <t>색의 다양한 의미를 이해하고 현재의 심리상태를 색채를 통하여 표현되고, 분석하고 진단하여 내담자의 정서와 심리를 안정시킬 수 있도록 도와주는 색채심리상담사로서 전문적인 활동을 할 수있도록 업무를 수행한다</t>
  </si>
  <si>
    <t>전문가로써 색의 다양한 의미를 이해하고 내담자의 심리상태를 색채를 통하여, 분석하고 진단하여 내담자의 정서와 심리를 안정시킬 수 있도록 도와주고 색채심리상담사 전문가로써 슈퍼비젼이 가능하며, 색채심리상담의전문적인 상담활동과 행정업무를 수행한다</t>
  </si>
  <si>
    <t>준전문가적 색채심리상담 능력을 가지고 있으며 색의 다양한 의미를 이해하고 현재의 심리상태를 색채를 통하여, 분석하고 진단하여 내담자의 정서와 심리를 안정시킬 수 있도록 도와주는 색채심리상담사로서 슈퍼비젼이 가능하며, 색채심리상담의 상담활동과 행정업무를 수행한다</t>
  </si>
  <si>
    <t>일반인으로써 색채학과 심리상담학의 지식을 갖추고 있으며 색채심리상담사의 초급 수준의 활동을 할 수 있도록 상담 및 행정 업무를 수행한다.</t>
  </si>
  <si>
    <t>2016-004572</t>
  </si>
  <si>
    <t>스포츠분야 종사자 또는 운동관련 분야 종사자의 부상, 승부욕, 진로와 관련한 고민, 스트레스, 슬럼프, 트라우마에 대한 고민을 상담을 통하여 해소하고 건전한 삶을 영위 할 수 있는 프로그램을 기획하고 운영하는 전문가</t>
  </si>
  <si>
    <t>스포츠 및 운동을 직업으로 갖고 있는 내담자의 심리적 상태를 파악하고 평온한 마음으로 상담에 임할 수 있도록 초기 라포형성을 담당하는 직무를 주로 수행</t>
  </si>
  <si>
    <t>스포츠 및 운동을 직업으로 갖고 이는 내담자의 심리분석, 심리상담, 심리상담프로그램 기획 및 적용과 평가를 통하여 생활에 적응하는데 어려움을 겪지 않도록 돕는 상급 심리상담전문가</t>
  </si>
  <si>
    <t>2016-002792</t>
  </si>
  <si>
    <t>도형과 기질론을 접목한 심리상담의 한 기법으로, 도형 그리기를 통해서 각자의 내면에 내재되어 있는 심리상태를 발견하여 상처를 치유하며, 해당 개인의 선천적 기질과 후천적 성격, 적성, 심리를 파악하여, 진로상담, 성격의 보완 및 잠재력 개발을 지도한다.</t>
  </si>
  <si>
    <t>사단법인 한국자격검정협회</t>
  </si>
  <si>
    <t>010-3644-0079</t>
  </si>
  <si>
    <t>(44676) 울산광역시 남구 삼산로 45(신정동) 43 2층</t>
  </si>
  <si>
    <t>2017-003370</t>
  </si>
  <si>
    <t>원예를 이용해서 내담자의 정서적, 사회적, 신체적 장애를 겪고 있는 사람들의 육체적 재활과 정신적 회복을 돕고, 내담자에게 다양한 원예매체와 조형표현활동 등 비언어적 표현 활동을 통해 내면의 심리정서를 진단평가하고, 원예관리, 재배기술 기법을 활용 긍정적사고, 정서이완 및 행동변화를 도와주는 상담직무를 하는 자격</t>
  </si>
  <si>
    <t>2016-002762</t>
  </si>
  <si>
    <t>요리심리는 다양한 식재료를 활용하여 내담자가 직접 요리를 체험하면서 심리안정을 갖을수 있도록 지도,상담하는것을 말합니다. 요리심리상담사는 프로그램을 짜서 요리재료를 선별해 교육목적에 맞도록 지도하며 모든 대상의 요리심리상담을 지도하는 직무를 수행할 수 있다.</t>
  </si>
  <si>
    <t>요리심리상담사는 프로그램을 짜서 요리재료를 선별해 교육목적에 맞도록 지도하며 모든 대상의 요리심리상담을 지도하는 직무를 수행할 수 있다.</t>
  </si>
  <si>
    <t>K-외식교육문화협회</t>
  </si>
  <si>
    <t>http://blog.naver.com/bestcook11</t>
  </si>
  <si>
    <t>070-4251-7761</t>
  </si>
  <si>
    <t>(13625) 경기도 성남시 분당구 정자동25-1 킨스타워320호</t>
  </si>
  <si>
    <t>2016-005345</t>
  </si>
  <si>
    <t>다양한 색 매체를 활용한 활동을 통해 내담자 및 가족구성원의 심리상태를 관찰하고 심층적인 상담기법을 활용하여 심리적 제 문제들을 해소시킬 수 있다.</t>
  </si>
  <si>
    <t>다양한 색채심리상담을 통해 심리적 부적응이나 정서 발달상 문제가 있는 내담자 및 가족구성원의 심리적 장애 요인을 찾아내서 이를 치유하는 심리상담 전문가</t>
  </si>
  <si>
    <t>다양한 색채심리상담을 통해 심리적 부적응이나 정서 발달상 문제가 있는 내담자의 심리적 장애 요인을 찾아내서 이를 치유하는 심리상담 준 전문가</t>
  </si>
  <si>
    <t>다양한 색채심리상담을 통해 심리적 부적응이나 정서 발달상 문제가 있는 내담자의 심리적 장애 요인을 찾아내서 이를 치유하는 심리상담 보조 전문가</t>
  </si>
  <si>
    <t>2016-004962</t>
  </si>
  <si>
    <t>국제화시대의 다양한 인종 속에 살아가는 가족들의 심리적 고충에 대한 연구 및 기술적 상담기술을 습득하고 다양한 문화혼재 속에서 발생하는 가족구성원인 아동 청소년 및 부부와 부모의 심리문제를 전문가수준으로 상담하며, 상담관련교육 강사의 임무를 수행한다</t>
  </si>
  <si>
    <t>국제화시대의 다양한 인종 속에 살아가는 가족들의 심리적 고충에 대한 연구 및 기술적 지도를 담당한다.세계의 다양한 문화 유입으로 인한 국민들의 다양한 가족형태와 행복한 삶에 대한 철학을 확립한다.</t>
  </si>
  <si>
    <t>국제화시대의 다양한 인종 속에 살아가는 가족들의 심리적 고충에 대한 연구 및 기술적 상담기술을 습득하고 다양한 문화혼재 속에서 발생하는 가족구성원인 아동 청소년 및 부부와 부모의 심리문제를 전문가수준으로 상담하며, 상담관련교육 강사의 임무를 수행한다.</t>
  </si>
  <si>
    <t>국제화시대의 다양한 인종 속에 살아가는 가족의 심리적 고충에 대한 연구 및 기술적 지도를 담당한다.세계의 다양한 문화 유입으로 인한 문화적 갈등이 가정에 미치는 문제로 발생하는 정서적 문제와 심리적 문제를 상담하며 프로그램을 기획 운영한다.</t>
  </si>
  <si>
    <t>2017-003591</t>
  </si>
  <si>
    <t>교정상담사</t>
  </si>
  <si>
    <t>범죄 및 반사회 심리에 관련된 지식을 갖추고 교정에 관련된 정책을 제안한다. 또한 범죄예방, 치료 모형 및 구체적인 교육프로그램을 평가하고 개발·보급한다.</t>
  </si>
  <si>
    <t>교정상담사는 범죄 및 반사회 심리에 관련된 지식을 갖추고 교정에 관련된 정책을 제안한다. 또한 범죄예방, 치료 모형 및 구체적인 교육프로그램을 평가하고 개발·보급한다. 또한 교정상담사2급을 수련, 교육하여 양성하며 심리 상담과 치료 자문을 한다.</t>
  </si>
  <si>
    <t>범죄 및 반사회 심리에 관련된 기초적인 지식을 갖추고 현장실무에서 평가, 상담 및 치료를 하며 교정심리상담 전문가의 역할을 보조한다.</t>
  </si>
  <si>
    <t>2016-005400</t>
  </si>
  <si>
    <t>미술심리상담 기법을 활용하여 정서적·심리적으로 문제가 있거나 사회생활에 어려움을 겪는 사람을 대상으로 미술활동을 통해 심리 상태를 진단, 해석하고 심리적으로 안정을 찾을 수 있는 방법을 찾아가는 상담 업무를 수행할 수 있다.</t>
  </si>
  <si>
    <t>미술심리상담 기법의 활용 능력이 뛰어난 전문가로 대상자의 심리 상태를 진단·해석하고 정서적으로 안정을 찾을 수 있는 방법을 찾아가는 미술심리상담 업무를 원활하게 수행할 수 있으며 미술심리상담지도사 사무책임자 업무를 수행할 수 있다.</t>
  </si>
  <si>
    <t>미술심리상담 기법의 활용 능력이 뛰어난 전문가로 대상자의 심리 상태를 진단·해석하고 정서적으로 안정을 찾을 수 있는 방법을 찾아가는 미술심리상담 업무를 원활하게 수행할 수 있다.</t>
  </si>
  <si>
    <t>2016-001989</t>
  </si>
  <si>
    <t>아동을 대상으로 미술을 매개로 하여 정서적 부분과 심리적 부분을 이해하고 파악하여 말로써 표현하기 힘든 생각을 미술로 표현하게 하여 안도감과 감정의 정화를 경험하고 내면의 심리를 돌아볼 수 있도록 하여 현장에서 내담자를 대상으로 미술 조형활동을 통해 미술심리 프로그램을 진행하여, 심리적인 안정에 도움을 줄 수 있는 직무</t>
  </si>
  <si>
    <t>아동에게 미술을 매개로 하여 내담자의 정서적 부분과 심리적 부분을 이해하고 파악하여 말로써 표현하기 힘든 생각을 미술로 표현하게 하여 심리진단 및 상담이 가능하며 안도감과 감정의 정화를 주어 자아성장을 촉진시키는 것</t>
  </si>
  <si>
    <t>정서적, 심리적으로 불안정한 아동을 미술 매체를 통해 진단하고, 그 진단 결과에 따라 적절한 미술 매체 및 상담기법을 활용하여 내담자의 심리적인 안정에 도움을 줄 수 있도록 돕는다.</t>
  </si>
  <si>
    <t>(10387) 경기도 고양시 일산서구 주엽로 134 (주엽동) 시대프라자 705호</t>
  </si>
  <si>
    <t>2016-004960</t>
  </si>
  <si>
    <t>부부의 이혼준비, 재혼 부부에 대한 심리적 부적응과 부부관계갈등을 겪는 부부의 진단, 평가에 관한 다양한 상담을 할수 있는 부부심리상담 전문가 교육과 부부로서 친밀감 형성과 대화를 통한 상호 신뢰와 협력적인 방법이나 기법을 교육하고 별거 해소나 이혼 방지를 목적으로 심리상담을 하여서 행복하고 건강한 부부로 살도록 부부심리상담자 교육</t>
  </si>
  <si>
    <t>사단법인해피패밀리</t>
  </si>
  <si>
    <t>http://thehappy.org</t>
  </si>
  <si>
    <t>031-281-8891</t>
  </si>
  <si>
    <t>(16996) 경기도 용인시 기흥구 중부대로 793 (상하동) 2층</t>
  </si>
  <si>
    <t>2016-005319</t>
  </si>
  <si>
    <t>상담대상자의 심리적 문제를 해결하고 심리진단 능력을 미술심리상담 이론을 바탕으로 실제적 상담에 응용하여 미술이라는매체로 상담하고 그 문제를 해결할수 있도록 도와주고 내담자들에게 사회 적응 능력을 키워 주는 역할을 한다</t>
  </si>
  <si>
    <t>미술심리상담 이론을 바탕으로 실제적 상담에 응용하여 미술이라는매체로 상담하고 그 문제를 해결할수 있도록 도와주며 내담자의 사회적 적응 능력을 키워주는 역할을 한다.</t>
  </si>
  <si>
    <t>2016-003737</t>
  </si>
  <si>
    <t>미술심리상담사는 비언어적 커뮤니케이션 기법을 반복 시행함에 따라 시각적 이미지를 통해 대상자가 지금까지의 자기의 상실, 왜곡, 방어, 억제 등의 상황에서 보다 명확한 자기 동일시, 자기실현을 꾀하게 하며 상담을 미술이라는 매체를 활용하여 갈등해소와 승화, 성장, 긍정적인 변화를 이끌어 주는 역활을 수행한다.</t>
  </si>
  <si>
    <t>미술심리상담 프로그램 운영, 내담자 초기면담 실시, 상담기관 및 복지시설 미술상담관련 업무를 수행할 수 있다.</t>
  </si>
  <si>
    <t>발달적 미술상담 프로그램 기획 및 보조, 비언어적 의상소통 교류분석 직무, 교육프로그램개발보조 등 전문상담 활동을 할 수 있다.</t>
  </si>
  <si>
    <t>2016-004717</t>
  </si>
  <si>
    <t>케어미술심리상담사</t>
  </si>
  <si>
    <t>치매나 노화로 인지기능이 떨어진 노인들에게 미술매체를 통한 심리진단과 상담을 수행하고 다양한 미술활동을 통해 심리적 안정과 편안함을 얻도록 돕는 상담직무이다.</t>
  </si>
  <si>
    <t>다양한 미술매체를 활용한 심리진단과 상담활동을 통해 치매나 노화로 감퇴된 노인들의 인지기능의 유지향상을 돕고 심리적 안정과 편안함을 얻도록 돕는 상급수준의 상담직무이다.</t>
  </si>
  <si>
    <t>다양한 미술매체를 통해 치매나 노화로  감퇴된 노인들에게 인지기능의 유지향상을 돕고 심리적 안정과 편안함을 얻도록 돕는 중급수준의 상담직무이다.</t>
  </si>
  <si>
    <t>2017-002766</t>
  </si>
  <si>
    <t>시니어심리상담사</t>
  </si>
  <si>
    <t>신체적 정서적 장애를 겪거나 일상생활에서 적응하지 못하는 중장년 및 노년 등 시니어계층과 그 가족들을 대상으로 심리상담을 통해 문제해결을 주는 전문가 역할을 수행한다.</t>
  </si>
  <si>
    <t>신체적 정서적 장애를 겪거나 일상생활에서 적응하지 못하는 중장년 및 노년 등 시니어계층과 그 가족들을 대상으로 심리검사와 심리상담을 통해 문제해결에 도움을 주어 건강한 삶을 살아가도록 상담활동을 지원하는 전문가 역할을 수행한다.</t>
  </si>
  <si>
    <t>신체적 정서적 장애를 겪거나 일상생활에서 적응하지 못하는 중장년 및 노년 등 시니어계층과 그 가족들을 대상으로 심리검사 및 분석과 심리상담을 통해 문제해결에 도움을 주고 시니어심리상담 프로그램을 기획 및 운영하는 직무를 수행한다.</t>
  </si>
  <si>
    <t>한국기질상담심리연구소</t>
  </si>
  <si>
    <t>http://www.rapacenter.co.kr</t>
  </si>
  <si>
    <t>032-518-1388</t>
  </si>
  <si>
    <t>(21379) 인천광역시 부평구 부평대로87번길 14(부평동, 유진빌딩) 인천 광역시 부평구 부평대로 87번길 14(부평동, 유진빌딩)</t>
  </si>
  <si>
    <t>2017-003577</t>
  </si>
  <si>
    <t>심리, 정서행동의 부적응 문제를 가지고 있는 내담자에게 심리검사와 전문적인 상담기법을 활용하여 긍정적 사고와 신념체계를 형성하고 건강한 가족구성원이 될 수 있도록 지원하며 과학적 측정도구 사용이나 상담을 통해 종합적으로 진단 하고 심리학적 방법을 활용하여 도와줌으로서 다시 건강한 가족으로 행복한  가족으로 돌아갈 수  있도록 돕는 일을 한다.</t>
  </si>
  <si>
    <t>심리, 정서행동의 부적응 문제를 가지고 있는 내담자에게 심리검사와 상담을 통해 긍정적 사고와 신념체계를 형성하고 건강한 가족구성원이 될 수 있도록 지원하며 기본적인 상담 실무를 수행한다.</t>
  </si>
  <si>
    <t>심리, 정서행동의 부적응 문제를 가지고 있는 내담자에게 심리검사와 상담을 통해 긍정적 사고와 신념체계를 형성하고 건강한 가족구성원이 될 수 있도록 지원한다. 1급 가족상담사는 상담 실무뿐만 아니라 슈퍼바이저로서 슈퍼비전을 제공한다.</t>
  </si>
  <si>
    <t>심리, 정서행동의 부적응 문제를 가지고 있는 내담자에게 심리검사와 상담을 통해 긍정적 사고와 신념체계를 형성하고 건강한 가족구성원이 될 수 있도록 지원한다. 전문 가족상담사는 상담 실무 및 슈퍼비전뿐만 아니라 전문 강사로서 인력을 양성한다.</t>
  </si>
  <si>
    <t>2016-004872</t>
  </si>
  <si>
    <t>직업의 종류, 전망, 취업기회 등에 관한 자료를 수집, 관리하며 구직자 면담과 검사를 통하여 취미, 적성, 흥미, 성격 등의 요인을 조사하고 적성검사, 흥미검사 등 직업심리 검사를 실시하여 구직자의 적성에 알맞은 직업정보를 제공하고 직업 선택에 관해 조언 및 직업윤리 등을 교육하고 직업지도 개발과 운영에 대한 상담 직무</t>
  </si>
  <si>
    <t>주식회사 인컴트랜드</t>
  </si>
  <si>
    <t>http://www.iava.co.kr</t>
  </si>
  <si>
    <t>032-219-0800</t>
  </si>
  <si>
    <t>(21394) 인천광역시 부평구 부평대로 6 6층 601호(부평동, 대신스카이프라자)</t>
  </si>
  <si>
    <t>2016-002721</t>
  </si>
  <si>
    <t>아동 발달단계별 특성에 대한 이해와 상담에 대한 전문적 지식을 바탕으로 다양한 심리검사방법을 활용하여 심리적·정서적 원인을 종합적으로 진단·분석하고, 적절한 교육적 자극과 상담을 통해 심리적 정서적으로 안정감을 갖게 하여 아동의 전인적 성장을 이끌 수있도록 도와준다</t>
  </si>
  <si>
    <t>아동 발달단계별 특성에 대한 이해와 상담에 대한 준전문적 지식을 바탕으로 종합적으로 진단·분석하고, 적절한 교육적 자극과 상담을 통해 심리적 정서적으로 성장을 이끌 수 있도록 도와준다</t>
  </si>
  <si>
    <t>2016-001993</t>
  </si>
  <si>
    <t>동그라미 세모 네모 에스 네가지의 간단한 도형그리기를 통해 상대방의 기질적성심리상태를 파악하여 대화를 통해 내재된 상처를 스스로 발견하여 해결할수 있도록 도우는 직무</t>
  </si>
  <si>
    <t>동그라미 세모 네모 에스 네가지의 간단한 도형그리기를 통해 상대방의 기질적성심리상태를 파악하여 대화를 통해 내재된 상처를 스스로 발견하여 해결할수 있도록도우는 직무형태</t>
  </si>
  <si>
    <t>2급도형 그리기를통해 아동및 청소년의 성격유형에 대한 분석으로 심리상담과 진로 적성및자기 존재감을 찾는데 도움을 주는 역활을 감당하며, 방향성을 찾도록 전문적인 도움을 주는 역활을 담당한다</t>
  </si>
  <si>
    <t>2017-001682</t>
  </si>
  <si>
    <t>부모교육정서코칭심리상담사</t>
  </si>
  <si>
    <t>건강한 사회 기초를 위해 필요한 온전하고 건강한 부모 자녀간의 정서적 건강을 지향한다. 이에 필요한 의사소통, 관계 애착, 부모 역할 이해, 아동 발달 이해, 양육 패턴 이해, 양육에 필요한 부부 관계 점검 등을 토대로 보다 나은 자녀 양육과 부모로서의 정체성을 도모하여 성숙한 가정의 모습을 이루도록 돕는다.</t>
  </si>
  <si>
    <t>1)다양한 전문영역에서 부모와 자녀간의 정신건강 증진을 위한 전문적인 조력 및 지도 2)정서코칭에 대한 연구와 실천 전략에 대한 프로그램을 개발, 보급, 평가 3)부모자녀 정서코칭 상담 인력을 위한 교육, 훈련 4)부모교육 정서 코칭 심리상담사 2급 교육 지원 및 참관</t>
  </si>
  <si>
    <t>1)부모와 자녀간의 정신건강 증진을 위한 전문적인 조력 및 지도 2)아동의 심리적 정서 장애에 대한 진단, 평가 및 개입 3)정서코칭에 대한 연구와 상담 프로그램의 운영 4)자녀 양육 유형 진단 검사 결과 및 유형 이해 5)부모와 자녀의 대화법 :  정서를 인식하고 문제를 해결하는 일련의 구체적인 행동 수정 및 실천 방안제시</t>
  </si>
  <si>
    <t>1)부모와 자녀간의 정신건강 증진을 위한 전문적인 조력 2)아동의 심리적 정서 장애에 대한 진단, 평가 3)정서코칭 및 심리치료에 대한 연구와 상담 프로그램의 수행 4)자녀 양육 유형 진단 검사 결과 및 유형 이해 5) 부모와 자녀의 대화법 : 정서를 인식하고 문제를 해결하는 일련의 구체적인 행동 수정</t>
  </si>
  <si>
    <t>2017-000552</t>
  </si>
  <si>
    <t>말로써 표현하기 힘든 느낌, 생각들을 미술활동을 통해 감정이나 내면세계를 표현하도록 유도하고 전문적인 상담을 통해 감정적 스트레스를 완화하여 Client가 안정적인 생활을 할 수 있도록 전문적인 지도를 수행</t>
  </si>
  <si>
    <t>미술심리분석도구를 활용하여 Client이 심리상태를 분석하고 전문적인 상담을 통해 감정적 스트레스를 완화하여 Client가 안정적인 생활을 할 수 있도록 전문적인 지도를 수행</t>
  </si>
  <si>
    <t>미술활동을 통해 Client의 심리상태를 분석하고 Client가 심리적인 안정을 가질 수 있도록 상담을 수행</t>
  </si>
  <si>
    <t>2016-003732</t>
  </si>
  <si>
    <t>식물과 꽃 그리고 창의적인 작품 활동 등을 활용하여 인간의 심리를 심층적으로 이해하고 식물과 꽃을 매개체로 한 상담기법으로 원예심리상담을 수행함.</t>
  </si>
  <si>
    <t>식물과 꽃 그리고 창의적인 작품 활동 등을 활용하여 인간의 심리를 심층적으로 이해하고 식물과 꽃을 매개체로 한 상담기법으로원예심리상담을 수행할 수 있는 최상급의 지도자</t>
  </si>
  <si>
    <t>식물과 꽃 그리고 창의적인 작품 활동 등을 활용하여 인간의 심리를 심층적으로 이해하고 식물과 꽃을 매개체로 한 상담기법으로원예심리상담을 수행할 수 있는 상급의 지도자</t>
  </si>
  <si>
    <t>한국웃음행복연구소</t>
  </si>
  <si>
    <t>http://cafe.daum.net/speechcare</t>
  </si>
  <si>
    <t>031-452-6005</t>
  </si>
  <si>
    <t>(15831) 경기 군포시 금정동 742-3 대흥빌딩 302호</t>
  </si>
  <si>
    <t>2016-004713</t>
  </si>
  <si>
    <t>로저스심리상담사</t>
  </si>
  <si>
    <t>1.심리적인 어려움이 있는 사람을 대상으로 로저스의 인본주의 이론을 바탕으로 한 전문적인 심리상담을 지원함2.개인상담, 집단상담, 조직 상담, 부모교육, 심리검사</t>
  </si>
  <si>
    <t>일반적인 상담전반의 업무를 수행할 수 있다. 집단상담에서 공동지도자 업무를 수행할 수 있으며 상담업무의 행정적 실무를 담당할 수 있다.</t>
  </si>
  <si>
    <t>상담전반의 업무를 수행할 수 있으며 행정업무를 총괄 할 수 있다. 내담자의 각 문제 영역에 대한 전문적인 개입과 심리검사 해석 및 응, 집단 지도자자 업무를 수행할 수 있다. 2급, 3급 로저스심리상담사 교육 및 훈련을 할 수 있다.</t>
  </si>
  <si>
    <t>상담 정책 개발 및 로서스 상담기관 설립 및 운영을 할 수 있다.1급, 2급, 3급 로저스심리상담사 교육 및 훈련을 할 수 있다.</t>
  </si>
  <si>
    <t>로저스심리상담센터</t>
  </si>
  <si>
    <t>http://rogers.co.kr</t>
  </si>
  <si>
    <t>044-866-5221</t>
  </si>
  <si>
    <t>(30150) 세종특별자치시 한누리대로 2143 (보람동) 금강시티타워 610호</t>
  </si>
  <si>
    <t>2016-004635</t>
  </si>
  <si>
    <t>원예상담이 필요한 대상자들에게 원예활동을 통해서 심리적,정신적인 부분을 상담하며 대상자에게 정서적이고 신체적,지적으로 약한 부분이 개선 될 수 있도록 해주는 역할을 담당한다.</t>
  </si>
  <si>
    <t>원예활동을 통해서 심리적,정신적인 부분을 심리상담하여 대상자에게 정서적,신체적,지적인 약한 부분에 효과가 있고 특히, 자라고 있는 아동들에게 집중력과 사회성를 기르는데 도움을 줄 수 있는지를 평가하며 원예심리상담의 이해와 원예상담 교육관련 이론 및 지식,학습자의 원예심리상담 및 지도를 한다.</t>
  </si>
  <si>
    <t>원예활동을 통해서 심리상태가 심하지 않는 대상자들을 상대로 심리적,정신적인 부분을 심리상담하여 대상자에게 정서적,신체적,지적인 약한 부분에 효과가 있고 특히, 자라고 있는 아동들에게 집중력과 사회성를 기르는데 도움을 줄 수 있는지를 평가하며 원예심리상담의 이해와 원예상담 교육관련 이론 및 지식,학습자의 원예심리상담 및 지도를 한다.</t>
  </si>
  <si>
    <t>2016-005494</t>
  </si>
  <si>
    <t>아동심리놀이상담사</t>
  </si>
  <si>
    <t>어린이집, 유치원, 전문상담기관 등에서 아동이론과 심리이론을 바탕으로 아동과 놀이를 통하여 아동의 특성을 관찰, 파악하고 보호자와 아동에게 상담을 통하여 아동의 건강한 성장과 발달을 촉진하는 전문가로 활동</t>
  </si>
  <si>
    <t>어린이집, 유치원, 전문상담기관 등에서 아동이론, 심리이론을 토대로 아동의 특성을 관찰, 파악하여 보호자와 아동에게 상담을 통한 아동의 문제행동의 조기개입, 정서발달을 지원하고 건강한 성장과 발달을 촉진할 수 있도록 도움을 주며 아동심리놀이상담사 1급, 2급을 지도, 양성할 수 있다.</t>
  </si>
  <si>
    <t>어린이집, 유치원, 전문상담기관 등에서 아동이론, 심리이론을 토대로 아동의 특성을 관찰, 파악하여 보호자와 아동에게 상담을 통한 아동의 문제행동의 조기개입, 정서발달을 지원하고 건강한 성장과 발달을 촉진할 수 있도록 도움을 준다.</t>
  </si>
  <si>
    <t>어린이집, 유치원, 전문상담기관 등에서 아동심리놀이상담사 수련감독급과 1급을 보조하며, 수련감독급의 지도아래 상담을 통하여 아동에게 건강한 성장발 발달을 촉진할 수 있도록 도움을 준다.</t>
  </si>
  <si>
    <t>2016-002756</t>
  </si>
  <si>
    <t>현대사회에는 다양한 갈등이 발생하고 있다. 그러나 갈등관리를 잘 못하여 대인관계 및 직장생활, 학교생활에서 어려움을 겪고 있는 사람들이 많이 있다. 하여 개인 상호 간, 가족 관계, 직장, 학교 등에서 발생하는 다양한 갈등에 대하여 전문가적인 지식과 기술을 가지고 도움을 주는 전문가 활동이다.</t>
  </si>
  <si>
    <t>현대사회에는 다양한 갈등이 발생하고 있다. 그러나 갈등관리를 잘 못하여 대인관계 및 직장생활, 학교생활에서 어려움을 겪고 있는 사람들이 많이 있다. 하여 개인 상호 간, 가족 관계, 직장, 학교 등에서 발생하는 다양한 갈등에 대하여 전문가적인 지식과 기술을 가지고 도움을 주는 고급전문가 활동.</t>
  </si>
  <si>
    <t>현대사회에는 다양한 갈등이 발생하고 있다. 그러나 갈등관리를 잘 못하여 대인관계 및 직장생활, 학교생활에서 어려움을 겪고 있는 사람들이 많이 있다. 하여 개인 상호 간, 가족 관계, 직장, 학교 등에서 발생하는 다양한 갈등에 대하여 전문가적인 지식과 기술을 가지고 도움을 주는 초급전문가 활동</t>
  </si>
  <si>
    <t>2016-004965</t>
  </si>
  <si>
    <t>가족심리상담 전문지식을 바탕으로 여러 상황에서 여러가지 갈등과 문제를 가진 가족의 갈등과 고민에 대해 상담해주고, 현대가족의 심각한 문제를 해소하는데 일조하는 가족심리상담전문가로 활동한다.</t>
  </si>
  <si>
    <t>가족심리상담 전문지식을 바탕으로 여러 상황에서 여러가지 갈등과 문제를 가진 가족의 갈등과 고민에 대해 상담해주고, 현대가족의 심각한 문제를 해소하는데 도움을 준다.</t>
  </si>
  <si>
    <t>가족심리상담 전문지식을 바탕으로 여러 상황에서 여러가지 갈등과 문제를 가진 가족의 갈등과 고민에 대해 상담해줄 수 있다.</t>
  </si>
  <si>
    <t>2016-004031</t>
  </si>
  <si>
    <t>- 노화로 인하여 정신건강이나 정서장애 문제로 일상생활 부적응 및 행동상의 장애를 가진 노인(가족포함)들에게  전문적이고 과학적인 측정도구나 상담을 통해 종합적으로 진단하고 심리학적 방법을 활용한 노인복지 상담서비스 및 전문심리상담 지도 및 교육</t>
  </si>
  <si>
    <t>한국심리상담교육협회</t>
  </si>
  <si>
    <t>051-206-4778</t>
  </si>
  <si>
    <t>(49431) 부산광역시 사하구 하신번영로201번길 17 (신평동) 3층</t>
  </si>
  <si>
    <t>2017-002827</t>
  </si>
  <si>
    <t>여러가지 도형으로 크기 모양 위치등을 분석하여 내담자의 성격 기질 적성등 내면을 분석하고 활용가능하도록하며, 도형심리상담 프로그램을 개발하고 도형심리상담사 슈퍼비젼이 가능하며 도형을 활용한 심리진단 및 분석이 가능하며 도형심리상담사 양성교육과 관련 행정업무를 수행한다</t>
  </si>
  <si>
    <t>전문가수준의 도형심리상담이 가능하며 여러가지 도형으로 크기 모양 위치등을 분석하여 내담자의 성격 기질 적성등 내면을 분석하고 활용가능하도록하며, 도형심리상담 프로그램을 개발하고 도형심리상담사 슈퍼비젼이 가능하여야하며 도형을 활용한 심리진단 및 분석이 가능하며 도형심리상담사 양성교육과 관련 행정업무를 수행한다</t>
  </si>
  <si>
    <t>준 전문가수준의 도형심리상담이 가능하며 여러가지 도형으로 크기 모양 위치등을 분석하여 내담자의 성격 기질 적성등 내면을 분석하고 활용하며, 도형심리상담 프로그램을 개발하고 도형을 활용한 심리진단 및 분석이 가능하며 도형심리상담사 관련 행정업무를 수행한다</t>
  </si>
  <si>
    <t>일반인으로써 여러가지 도형으로 크기 모양 위치등을 분석하여 내담자의 성격 기질 적성등 내면을 분석하고 활용하며, 도형을 활용한 심리진단 및 분석이 가능하며 도형심리상담사 관련 행정업무를 수행한다</t>
  </si>
  <si>
    <t>2016-002716</t>
  </si>
  <si>
    <t>만다라심리상담사</t>
  </si>
  <si>
    <t>만다라 그리기 및 만들기 활동을 통하여 내담자의 내면세계를 이해하고 상담을 통해 긍정적인 삶을 살 수 있도록 하고 여러 가지 심리적인 문제에 대한 원만한 인격형성에 도움을 주는 심리상담을 함</t>
  </si>
  <si>
    <t>준전문가로써 만다라 그리기 및 만들기 활동을 통하여 내담자의 내면세계를 이해하고 상담을 통해 긍정적인 삶을 살 수 있도록 하고 여러 가지 심리적인 문제에 대한 원만한 인격형성에 도움을 주는 심리상담을 함</t>
  </si>
  <si>
    <t>전문가로써 만다라 그리기 및 만들기 활동을 통하여 내담자의 내면세계를 이해하고 상담을 통해 긍정적인 삶을 살 수 있도록 하고 여러 가지 심리적인 문제에 대한 원만한 인격형성에 도움을 주는 심리상담을 함</t>
  </si>
  <si>
    <t>한미상담심리학회</t>
  </si>
  <si>
    <t>http://www.hca.or.kr</t>
  </si>
  <si>
    <t>051-246-2781</t>
  </si>
  <si>
    <t>(48964) 부산광역시 중구 대청로 39 (보수동2가)</t>
  </si>
  <si>
    <t>2017-002821</t>
  </si>
  <si>
    <t>도형심리상담사로서 도형심리의 이론 및 도형분석을 통해 원기질을 파악하고 기질의 장·단점이 심리적 요인에 미치는 영향과 생활에 나타나는 특징을 파악하여 관련기관 등에서 심리전문상담사로서 도형 기질검사를 실시하여 심리상담하고 나아가 도형심리상담사를 양성하는 업무를 한다.</t>
  </si>
  <si>
    <t>도형심리상담사로서 도형심리의 이론 및 도형분석을 통해 원기질을 파악하고 기질의 장·단점이 심리적 요인에 미치는 영향과 생활에 나타나는 특징을 파악하여 관련기관 등에서 심리전문상담사로서 도형 기질검사를 실시하여 심리상담하고 상담사를 양성하는 업무를 수행한다.</t>
  </si>
  <si>
    <t>도형심리상담사로서 도형심리의 이론 및 도형분석을 통해 원기질을 파악하고 기질의 장·단점이 심리적 요인에 미치는 영향과 생활에 나타나는 특징을 파악하여 관련기관 등에서 심리전문상담사로서 도형 기질검사를 실시하여 심리상담하는 업무를 수행한다.</t>
  </si>
  <si>
    <t>도형심리상담사로서 도형심리의 이론 및 도형분석을 통해 원기질을 파악하고 기질의 장·단점이 심리적 요인에 미치는 영향과 생활에 나타나는 특징을 파악하여 관련기관 등에서 심리상담 하는 업무를 수행한다.</t>
  </si>
  <si>
    <t>2016-005143</t>
  </si>
  <si>
    <t>심리상담 운영에 대한 전문지식과 심리진단 기법을 습득하여 아동, 청소년 및 성인을 대상으로 심리·사회적 어려움에서 정서적 안정을 찾도록 돕는 교육 및 상담 업무와 심리상담 전문강사로써의 능력을 갖춘 심리상담지도사를 양성</t>
  </si>
  <si>
    <t>심리상담 운영에 대한 이론 및 실제를 바탕으로 심리진단 기법을 익혀 심리·사회적 어려움에서 정서적 안정을 찾도록 돕는 교육 및 상담 업무와 심리상담지도사를 양성</t>
  </si>
  <si>
    <t>심리상담 운영에 대한 이론 및 실제를 바탕으로 심리진단 기법을 익혀 개인의 심리 상태를 파악하고 심리·사회적 어려움에서 정서적 안정을 찾도록 돕는 교육 및 상담 업무</t>
  </si>
  <si>
    <t>한국교육문화협회</t>
  </si>
  <si>
    <t>043-285-8923</t>
  </si>
  <si>
    <t>(28633) 충청북도 청주시 서원구 청남로 1883 (미평동) 301호</t>
  </si>
  <si>
    <t>2017-002751</t>
  </si>
  <si>
    <t>NLP심리상담전문가</t>
  </si>
  <si>
    <t>NLP심리상담전문가는 사람의 마음과 언어 행동안에서 일어나는 원리를 파악하고 효과적인 변화를 위하여 언어적인 방법으로 사람의 마음과 행동을 변화시키는 기술을 이용하여 긍정적인 마인드를 심어 보다낳은 삶을 영위하도록 도와주는 역할을 한다.</t>
  </si>
  <si>
    <t>NLP심리상담전문가1급지도자는 사람의 마음과 언어 행동안에서 일어나는 원리를 파악하고 효과적인 변화를 위하여 언어적인 방법으로 사람의 마음과 행동을 변화시키는 기술을 이용하여 긍정적인 마인드를 심어 보다낳은 삶을 영위하도록 도와주는 역할을 하며 2급지도자를 양성할수 있다.</t>
  </si>
  <si>
    <t>NLP심리상담전문가2급 전문가는 사람의 마음과 언어 행동안에서 일어나는 원리를 파악하고 효과적인 변화를 위하여 언어적인 방법으로 사람의 마음과 행동을 변화시키는 기술을 이용하여 긍정적인 마인드를 심어 보다낳은 삶을 영위하도록 도와주는 역할을 한다.</t>
  </si>
  <si>
    <t>2017-001703</t>
  </si>
  <si>
    <t>가정과 기타기관에서 발생하는 문제의 유형을 분석하여 이를 기반으로 부모의 가치관을 정립하고 가정의 기능을 회복하게 도움을 줄 수 있는 상담직무를 수행함, 훌륭한 부모를 목표로 하여 그들을 돕고 지도하는데 필요한 지식이나 능력, 태도를 익힐 수 있게 도움을 줌.</t>
  </si>
  <si>
    <t>부모교육 프로그램을 개발하여 부모들의 가치관을 정립하고 가정의 교육적 기능을 회복하는 부모교육 상담을 전문적으로 진행하는 전문가. 상담프로그램을 설계, 조직, 운영하고 각종 프로그램을 개발, 적용하는 전문적 상담활동을 진행.</t>
  </si>
  <si>
    <t>2017-000553</t>
  </si>
  <si>
    <t>과학적 측정이론, 심리학적지식, 전문적인 상담기술을 활용하여 내담자가 건강하고 바른 생활을 할 수 있도록 하며 가족갈등, 인간관계, 직장적응, 감정조절등의 대내외적 사건과 스트레스로 인하여 발생되는 우울, 불안, 공포, 강박등의 문제해결을 지원하는 전문심리상담사 역할을 수행한다.</t>
  </si>
  <si>
    <t>과학적 측정이론, 심리학적지식, 전문적인 상담기술을 활용하여 Client의 문제를 분석하고 가족갈등, 인간관계, 직장적응, 감정조절등의 대내외적 사건과 스트레스로 인하여 발생되는 우울, 불안, 공포, 강박등의 문제해결을 지원하는 전문심리상담 역할을 수행</t>
  </si>
  <si>
    <t>전문적인 상담기술을 활용하여 Client의 심리상태를 분석하고, 정서적인 안전을 가질 수 있도록 기초적인 심리상담업무를 수행</t>
  </si>
  <si>
    <t>2017-002064</t>
  </si>
  <si>
    <t>문학텍스트를 좀 더 깊이 이해하고 활용하여 예술활동과 통합한 문학심리상담 프로그램을 연령별, 대상별, 해결과제별, 심리적 문제별, 삶의 전반에 걸쳐 개발하고 이를 개인 또는 집단 심리당담을 진행 할 수 있음. 또한 문학심리상담 이론과 실무적 경험을 바탕으로 상담기관을 설립, 운영하고 문학심리상담에 대한 연구를 통해 상담인력 양성 교육에 참여할 수 있음</t>
  </si>
  <si>
    <t>문학심리상담사의 기본 소양인 심리상담 기법과 문학텍스트를 이해, 활용하는 통찰력을 바탕으로 시, 동화, 소설, 수필, 자기개발서 등의 문학적 텍스트를 더불어 그림, 연극, 동작, 음악 등의 통합적 예술활동으로 유아부터 노인까지의 다양한 심리와 사회적 문제를 해결하는데 도움을 줌.</t>
  </si>
  <si>
    <t>2017-002765</t>
  </si>
  <si>
    <t>심리분석상담전문가</t>
  </si>
  <si>
    <t>내담자의 심리상태를 심리상담이론(기법)과 심리검사를 통하여 근본적인 원인을 파악하고 이를 해결할 수 있도록 분석할뿐만아니라 분석결과를 상담에 활용함으로써 내담자가 자신에 대한 정체성을 회복하고 건강한 삶을 살 수 있도록 조력하는 전문가 역할.</t>
  </si>
  <si>
    <t>내담자의 심리상태를 심리상담이론과 심리검사를 통하여 근본적인 원인을 파악하고 이를 해결할 수 있도록 분석할뿐만아니라 분석결과를 상담에 활용함으로써 내담자가 자신에 대한 정체성을 회복하고 건강한 삶을 살 수 있도록 조력하는 직무를 수행한다.</t>
  </si>
  <si>
    <t>심리상담교육이론을 바탕으로 심리적,정서적으로 문제나 어려움을 겪는 아동,청소년,성인,노인을 대상으로 심리검사를 통해 내담자의 문제를 분석하여 내담자 스스로 자신의 문제를 해결해 나갈 수 있도록 심리상담을 지원하여 내담자의 심리적,정서적 안정과 건강함을 도모하는 고급수준의 전문가 업무를 수행한다.</t>
  </si>
  <si>
    <t>2017-001748</t>
  </si>
  <si>
    <t>부모교육에 대한 이해와 부모들의 가치관을 확립하고 자녀의 성공적인 성장을 위하여 시기별특징에 따른 부모의 역할에 대해 정립하고 가정의 교육적 기능을 회복하는 부모교육을 통해 상담을 전문적으로 수행하는 직무이다.</t>
  </si>
  <si>
    <t>2016-004883</t>
  </si>
  <si>
    <t>2017-001099</t>
  </si>
  <si>
    <t>진로교육상담사</t>
  </si>
  <si>
    <t>진로교육상담사는 개인의 다양한 진로문제에 관하여 적절한 진로, 적성, 성격검사를 융합하여 대상별로 생애진로의 측면에서 교육프로그램을 구성 및 상담한다.</t>
  </si>
  <si>
    <t>준전문가 수준으로서 진로교육 이론과 기법을 숙지하고 상급 상담을 통하여 학생들의 학습 및 생활지도와 진로지도를 원활하게 수행할 수 있도록 한다.</t>
  </si>
  <si>
    <t>진로교육 이론과 기법을 숙지하고 중급 상담을 통하여 학생들의 학습 및 생활지도와 진로지도를 원활하게 수행할 수 있도록 한다.</t>
  </si>
  <si>
    <t>2017-002831</t>
  </si>
  <si>
    <t>타로상담과 관련된 다양한 상담현장(사설 및 공공 심리상담소, 학교내 아동지도실, 사회복지관, 노인요양시설, 개인타로샵, 등등)에서 타로카드를 이용하여 내담자의 일상의 스트레스나 심신불균형을 개선하는데 전문적 도움과 지식을 지원하여 국민의 정신적 복지와 건강증진에 기여한다.</t>
  </si>
  <si>
    <t>타로심리상담사 최고급과정으로 문화센터, 복지관, 사회교육시설, 학교 등에서 [어린이], [청소년], [성인]들을 대상으로 강의 및 상담을 수행하며, 타로를 이용해 개인 및 집단상담을 통해 정신적 스트레스가 심한 내담자의 심신불균형을 개선하는데 기여한다. 또한 타로상담사 1급, 2급의 상담기술 향상과 스트레스해소를 위해 조언자(슈퍼바이저) 역할을 한다.</t>
  </si>
  <si>
    <t>1급: 타로심리상담사 고급과정으로 문화센터, 복지관, 사회교육시설, 학교 등에서 [어린이], [청소년], [성인]들을 대상으로 강의 및 상담을 수행하며, 타로를 이용해 개인 및 집단상담을 통해 정신적 스트레스가 심한 내담자의 심신불균형을 개선하는데 기여한다. 또한 타로상담사 2급의 상담기술 향상과 스트레스해소를 위해 조언자(슈퍼바이저) 역할을 한다.</t>
  </si>
  <si>
    <t>타로심리상담사 중급급과정으로 문화센터, 복지관, 사회교육시설, 학교 등에서 [어린이], [청소년], [성인]들을 대상으로 강의 및 상담을 수행하며, 타로를 이용해 개인 및 집단상담을 통해 정신적 스트레스가 심한 내담자의 심신불균형을 개선하는데 기여한다.</t>
  </si>
  <si>
    <t>리산</t>
  </si>
  <si>
    <t>http://leesantaro.modoo.at/</t>
  </si>
  <si>
    <t>010-7276-0202</t>
  </si>
  <si>
    <t>(08740) 서울특별시 관악구 행운7길 16-6 (봉천동) B05호</t>
  </si>
  <si>
    <t>2016-002714</t>
  </si>
  <si>
    <t>심리복지상담사</t>
  </si>
  <si>
    <t>아동, 청소년, 노인, 여성, 가족, 장애인 등 다양한 사회적, 개인적 문제로 인해 심리,정서적 고통을 받고 있는 사람들을 대상으로 이들에 대한 상담을 주요직무로 한다.</t>
  </si>
  <si>
    <t>한국자격검정진흥원</t>
  </si>
  <si>
    <t>(06777) 서울특별시 서초구 마방로4길 11 (양재동) 2층동</t>
  </si>
  <si>
    <t>2017-002826</t>
  </si>
  <si>
    <t>심리학 이론과 심리상담 기법을 활용하여 다양한 집단 상담과 개인상담에 적용 가능하도록 심리상담 전반에 관한 업무를 알 수 있고 갈등관계에 놓인 내담자를 심리진단 및 평가, 심리적 갈등을 해결을 하는 방법을 찾고 심리상담사 양성 교육 및 심리상담 교육업무를 수행한다.</t>
  </si>
  <si>
    <t>심리학 이론과 심리상담 기법을 활용하여 전문가 수준의 다양한 집단 상담과 개인상담에 적용 가능하도록 심리상담 전반에 관한 업무를 알 수 있고 갈등관계에 놓인 내담자를 심리진단 및 평가, 심리적 갈등을 해결을 하는 방법을 찾고 슈퍼비젼이 가능하며, 심리상담사 양성 교육 및 심리상담 교육업무를 수행한다.</t>
  </si>
  <si>
    <t>심리학 이론과 심리상담 기법을 활용하여 준전문가 수준의 다양한 집단 상담과 개인상담에 적용 가능하도록 심리상담 전반에 관한 업무를 알 수 있고 갈등관계에 놓인 내담자를 심리진단 및 평가, 심리적 갈등을 해결을 하는 방법을 찾고 심리상담 프로그램을 연구하고 심리상담업무 및 행정업무를 수행한다.</t>
  </si>
  <si>
    <t>일반인으로써 심리학 이론과 심리상담 기법을 활용하여 수준의 다양한 집단 상담과 개인상담에 적용 가능하도록 심리상담 전반에 관한 업무를 알 수 있고 심리상담업무 및 행정업무를 수행한다.</t>
  </si>
  <si>
    <t>2017-001760</t>
  </si>
  <si>
    <t>가족간의 영역 확립과 역할수행을 위한 효율적 기술지도 및 전문 지도 프로그램을 통해 가족간의 신뢰개선과 자녀의 올바른 성장에 도움을 주는 전문적 조력자의 임무를 갖는다.</t>
  </si>
  <si>
    <t>센터나 복지관 기타 사회적 기여기관 기타 상담을 필요로 하는  이웃이나 다른 가족원들간의 심화된 갈등의 문제를 진단하고 이웃이나 다른 가족원들과의 대화나 중재를 통해 문제해결 및  가족과 가족간의 프로그램을 구성하여  꾸준한 활동과 훈련지도 등을 통한 사회적 가족 공통체 발전에 도움을 준다.</t>
  </si>
  <si>
    <t>센터나 복지관 기타 사회적 기여기관 기타 상담을 필요로 하는 장애가족의 장애가족으로 인한 가족의 해체위기 및 정서적 불안과 우울에 대한 전문적 지식을 갖추고  가족원간의 갈등과 대립, 사회적 도태현상을 진단하여 전문적 프로그램을 구성하여  장애가족원들의 위기해소 및 사회환경적 적응에 도움을 준다.</t>
  </si>
  <si>
    <t>센터나 복지관 기타 사회적 기여기관 기타 상담을 필요로 하는 가족 또는 집단을 유지 혹은 발전시키는 방향에서 문제해결에 전문적 능력을 갖추고 도움을 준다. 가족집단 내에서 유발된 문제에서 역기능적 상호작용에 관한  프로그램 구성하여  가족원과의 관계개선에 어려움을 겪는 현대인들에게 도움을 제공하는 역할을 담당한다.</t>
  </si>
  <si>
    <t>한국심리문화교육개발원</t>
  </si>
  <si>
    <t>032-213-7802</t>
  </si>
  <si>
    <t>(21589) 인천광역시 남동구 인주대로 856 (만수동) 3층 302호</t>
  </si>
  <si>
    <t>2016-005424</t>
  </si>
  <si>
    <t>문화위기상담지도사</t>
  </si>
  <si>
    <t>인간의 생활 속에는 문화가 존재한다. 사람마다의 문화 차이는 대인관계에 영향을 준다. 자국인이든, 타국인이든 마찬가지이다. 이 문화의 차이는 위기를 경험하게 한다. 따라서 문화위기상담지도사 자격취득 과정을 통하여 문화위기에 대한 심화적 지식을 습득하여 문화위기를 예방하는 대처능력을 강화시키는 역할을 할 수 있다. 문화위기를 상담, 교육, 지도 한다.</t>
  </si>
  <si>
    <t>인간의 생활 속에는 문화가 존재하며, 사람마다의 문화 차이는  자국인이든, 타국인이든 누구나 겪을 수 있으며, 위기를 동반한다. 따라서 문화위기상담지도사는 문화위기에 대한 지식을 습득하고 문화위기를 예방, 위기당사자에게는 대처능력을 강화시키는 역할을 한다. 2급소지자는 상담소나 복지시설, 쉼터,탈북인과 외국인 모임과 같은 유사한 곳에서 상담할 수 있다.</t>
  </si>
  <si>
    <t>사람의 생활 속에는 문화가 있고, 사람마다의 문화 차이는 대인관계에 영향을 준다. 자국인이든, 타국인이든 마찬가지이다. 문화의 차이는 위기를 경험할 수 있다. 문화위기상담지도사는 문화위기에 대한 지식을 습득하고 위기당사자를 돕는 일을 할 수 있다. 1급소지자는 상담소, 복지시설, 쉼터, 탈북인이나 외국인 모임에서 상담뿐아니라 강의(교육)도 할 수 있다.</t>
  </si>
  <si>
    <t>문화위기를 당한 문화위기당사자들을 위해 상담, 교육, 지도하는 문화위기상담사들에게 상담지식, 상담과정의 기술능력을 강화시켜 주는 역할을 함.</t>
  </si>
  <si>
    <t>2016-003720</t>
  </si>
  <si>
    <t>정서적으로 어려움을 호소하는 유아, 아동 및 청소년과 성인 및 노인들에게 삼담심리 이론을 바탕으로 하여 다양한 미술관련 상담기법을 적용하여 돕는 것으로 학교 및 사회복지 기관과 공공기관 및 민간기관에서 미술심리상담사로 직무를 수행함</t>
  </si>
  <si>
    <t>1. 미술기법 프로그램 개발 및 연구조사 2. 집단연상화 및 난화기법 해석 및 분석 3. 통합적 예술매체기법 활용상담 4. 3급-1급 임상수련 지도</t>
  </si>
  <si>
    <t>1. 심리적 부적응 내담자 진단 및 상담 2. 꼴라주 기법 적용 및 해석 3. 연상화 기법 상담적용 4. 만다라 기법 상담적용</t>
  </si>
  <si>
    <t>1. 난화기법 상담적용 2. 문제별 미술상담 적용 3. 발달심리별 미술상담</t>
  </si>
  <si>
    <t>2016-004959</t>
  </si>
  <si>
    <t>가족의 개념과 특성을 이해하고 가족의 순기능과 역기능을 파악하여 가족문제의 개입상황에서 가족구성원들을 바람직한 방향으로 상담하여 가족의 당면 문제를 해소하여 화목한 가정을 만들수 있도록 돕는 전문가</t>
  </si>
  <si>
    <t>가족의 개념과 특성을 이해하고 가족의 순기능과 역기능을 파악하여 가족문제의 개입상황에서 가족구성원들을 바람직한 방향으로 상담하여 가족의 문제를 해소하여 화목한 가정을 만들수 있도록 돕는 역할의 초기 문제파악 단계의 업무를 수행하는 준 전문가</t>
  </si>
  <si>
    <t>가족의 개념과 특성을 이해하고 가족의 순기능과 역기능을 파악하여 가족문제의 개입상황에서 가족구성원들을 바람직한 방향으로 상담하여 가족의 당면문제를 해소하여 화목한 가정을 만들수 있도록 돕는 역할을 수행하는 전문가로서 상담프로그램의 기획, 상담진행 등을 할 수 있다.</t>
  </si>
  <si>
    <t>2016-004237</t>
  </si>
  <si>
    <t>학습코칭의 기법들을 기초로 수업 대상자들이 자기주도적으로 생활하는 습관을 기를 수 있도록 도움을 주며 학습활동의 전과정에 보다 적극적으로,자율적으로 참여하게 되므로 개인의 학습문제 진단은 물론 자신의 학습필요와 욕구를 정확하게 파악하는데 도움을 주고 학습동기 향상과, 시간관리 전략등을 코치하는 코치역할</t>
  </si>
  <si>
    <t>학습코칭의 기법들을 기초로 수업 대상자들이 자기주도적으로 생활하는 습관을 기를 수 있도록 도움을 주며 학습활동의 전과정에 보다 적극적으로,자율적으로 참여하게 되므로 개인의 학습문제 진단은 물론 자신의 학습필요와 욕구를 정확하게 파악하는데 도움을 주고 학습동기 향상과, 시간관리 전략등을 코치할 수 있다.</t>
  </si>
  <si>
    <t>학습활동의 전과정에 보다 적극적으로,자율적으로 참여하게 되므로 개인의 학습문제 진단은 물론 자신의 학습필요와 욕구를 정확하게 파악하는데 도움을 주고 학습동기 향상과, 시간관리 전략등을 코치할 수 있다.</t>
  </si>
  <si>
    <t>2017-002769</t>
  </si>
  <si>
    <t>타로라는 상담심리매체를 통해 개인 또는 집단 내담자에게 정서적, 심리적 안정을 주고 타로카드에 대한 교육을 할 수 있다. 타로심리상담사로서 문화센터, 방과후학교, 기업출강 등 타로 마스터로서 교육 활동 강사를 할 수 있다.</t>
  </si>
  <si>
    <t>2016-004929</t>
  </si>
  <si>
    <t>식물의 향기 성분인 아로마 오일에 대한 전문적 지식을 습득하고, 향기가 심리에 미치는 영향 및 원리·특성을 이해하고 아로마를 활용하여 상담하는 상담 전문가로 심리적 검사 및 해석의 역할과 조언, 교육하는 전문가의 역할을 수행하며 개인상담소, 각종 단체, 시설, 지원센터 등에서 활동할 수 있다.</t>
  </si>
  <si>
    <t>2016-004882</t>
  </si>
  <si>
    <t>학교폭력예방상담사는 학교폭력의 이론적 이해와 실무경험을 바탕으로 학교폭？의 예방과 상담을 전문적으로 할 수 있는 상담사로서 학교폭력의 피해를 받은 학생들이 정상적인 학교생활에 적응할 수 잇도록 도움을 주고 학교폭력예방 프로그램을 설계,조직, 운영의 업무를 수행한다. 또한 향후 소규모 상담실,주민센터,문화센터 등에서 활동이 가능함.</t>
  </si>
  <si>
    <t>학교폭력예방상담사 교육강사는 학교폭력의 이론적 이해와 실무경험을 바탕으로 학교폭력의 예방과 상담을 전문적으로 할 수 있는 상담사로서 학교폭력의 피해를 받은 학생들이 정상적인 학교생활에 적응할 수 있도록 도움을 주고 학교폭력예방 프로그램을 설계,조직, 운영의 업무를 수행한다. 또한 향후 소규모 상담실,주민센터,문화센터 등에서 활동이 가능함.</t>
  </si>
  <si>
    <t>학교폭력예방상담사 1급은 학교폭력의 이론적 이해와 실무경험을 바탕으로 학교폭력의 예방과 상담을 전문적으로 할 수 있는 상담사로서 학교폭력의 피해를 받은 학생들이 정상적인 학교생활에 적응할 수 있도록 도움을 주고 학교폭력예방 프로그램을 설계,조직, 운영의 업무를 수행한다. 또한 향후 소규모 상담실,주민센터,문화센터 등에서 활동이 가능함.</t>
  </si>
  <si>
    <t>학교폭력예방상담사 2급은 학교폭력의 이론적 이해와 실무경험을 바탕으로 학교폭력의 예방과 상담을 전문적으로 할 수 있는 상담사로서 학교폭력의 피해를 받은 학생들이 정상적인 학교생활에 적응할 수 있도록 도움을 주고 학교폭력예방 프로그램을 설계,조직, 운영의 업무를 수행한다. 또한 향후 소규모 상담실,주민센터,문화센터 등에서 활동이 가능함.</t>
  </si>
  <si>
    <t>국제문화예술심리협회</t>
  </si>
  <si>
    <t>010-2563-3698</t>
  </si>
  <si>
    <t>(51768) 경상남도 창원시 마산합포구 무학로 32(월영동, 화인아파트) 104동202호</t>
  </si>
  <si>
    <t>2016-005336</t>
  </si>
  <si>
    <t>상담을 필요로 하는 곳에서 미술이라는 매개를 통해 바람직한 방향으로 나아가도록 도와주며, 교육현장이나 시설이용자, 입원환자등 상담을 요하는 곳에서 정서활동을 지원 할 수 있다. 또한, 개인의 성장과 발전의 수단으로 생각하는 건강한 사람에게도 미술활동을 통해 예방 및 도움을 줄수 있다.</t>
  </si>
  <si>
    <t>미술심리활동 연구소나 미술심리활동과 관계된 기관을 창립하여 청각, 지체, 언어등에 어려움을 겪는 신체장애나 자폐증, 지적, 조현병등 정신장애, 노인, 이주가정등 심리적 고통을 겪는 다양한 사람들에게 심리지원 활동을 할 수 있다. 또한 미술심리상담사 과정에 필요한 강의를 맡아 강사로 활동할 수 있다.</t>
  </si>
  <si>
    <t>상담을 필요로 하는 곳에서 미술이라는 매개를 통해 바람직한 방향으로 나아가도록 도와주며, 교육현장이나 시설이용자, 입원환자등 상담을 요하는 곳에서 정서활동을 지원 할 수 있다.</t>
  </si>
  <si>
    <t>개인의 성장과 발전의 수단으로 생각하는 건강한 사람에게 미술활동을 통해 예방 및 도움을 줄수 있다.</t>
  </si>
  <si>
    <t>꿈그린아이미술창의성개발연구소</t>
  </si>
  <si>
    <t>http://www.kidsgallery.net</t>
  </si>
  <si>
    <t>053-652-0946</t>
  </si>
  <si>
    <t>(42736) 대구광역시 달서구 구마로52안길 92 (송현동) 2층</t>
  </si>
  <si>
    <t>2016-004271</t>
  </si>
  <si>
    <t>주택수리상담사</t>
  </si>
  <si>
    <t>주택수리상담사는 쾌적한 주거환경과 건강한 생활을 영위하기 위해서 주택 및 건축물을 수리하거나 집 구조를 편리하게 바꾸기를 원하는 사람들에게 분야별 직종별로 분석하고 견적을 제공하여 보다 쉽게 집수리서비스를 받을 수 있도록 상담을 통하여 도와주는 역할을 수행하는 직무</t>
  </si>
  <si>
    <t>(주)한국자격교육협회</t>
  </si>
  <si>
    <t>http://www.koreaedu.tv/</t>
  </si>
  <si>
    <t>02-744-5900</t>
  </si>
  <si>
    <t>(03075) 서울특별시 종로구 혜화로3길 19(명륜2가, 아남아파트) 상가 3층 302호</t>
  </si>
  <si>
    <t>2016-001981</t>
  </si>
  <si>
    <t>교류분석의 주요개념과 특징, 개입방법을 충분히 이해함과 동시에정신적 심리적 부적응 및 장애를 겪거나 도움이 필요한 내담자의 문제를 교류분석 이론을 통해 종합적으로 진단, 평가 및 상담할 수 있는 능력과 개인 및 집단이 경험할 수 있는 자아실현과 적응력강화 등 문제해결을 위해 교류분석을 통한 개입을 독자적 상담을 수행</t>
  </si>
  <si>
    <t>1.정신적 심리적 부적응 및 장애를 겪는 내담자의 문제를 교류분석 이론을 통해 종합적으로 진단, 평가 할 수 있다.2.개인 및 집단이 경험할 수 있는 자아실현과 적응력강화 등 문제해결을 위해 교류분석을 통한 개입방법을 선택할 수 있다.3.개인 및 집단의 행동변화를 위한 교류분석적인 개입을 실시할 수 있다.</t>
  </si>
  <si>
    <t>1.심리적 부적응적 장애를 겪는 개인 또는 집단에 대한 기초적인 교류분석 진단과 평가 및 상담(개입)이 가능한 정도를 측정할 수 있다. 2. 개인 및 집단의 자아실현과 적응력 강화에 대한 일반상담학과 교류분석적인 상담개입의 차이를 이해할 수 있다.3. 개인의 문제해결을 위해 사례를 개념화하고 교류분석의 진행을 협조할 수 있다.</t>
  </si>
  <si>
    <t>1.교류분석의 기초적인 주요개념과 특징, 개입방법을 이해한다.2.개인 및 집단의 자아실현, 적응강화에 대한 교류분석적 진단, 평가, 조력 및 지도가 가능한 능력을 측정</t>
  </si>
  <si>
    <t>한국교류분석학회</t>
  </si>
  <si>
    <t>http://www.berne.kr</t>
  </si>
  <si>
    <t>010-3025-3504</t>
  </si>
  <si>
    <t>(41927) 대구광역시 중구 달구벌대로 1993 (대신동) 서문메디칼빌딩 5층</t>
  </si>
  <si>
    <t>2016-005322</t>
  </si>
  <si>
    <t>가족전문상담사</t>
  </si>
  <si>
    <t>가족전문상담사는 가족의 위기가 발생하지 않도록 또는 최소화 할 수 있도록 상담을 통해서 예방하는 일을 하며, 더불어 현재의 가족문제를 이해하고 그 예방법과 대처법을 제시하는 역할을 한다.</t>
  </si>
  <si>
    <t>전문분야에서 가족관계 부적응을 겪는 개인 또는 집단에 대한 진단, 평가 및 상담, 가족상담 프로그램 개발 및 평가</t>
  </si>
  <si>
    <t>가족적응상담, 각종 심리검사 실시, 분석, 평가 등, 각급 학교 상담 센터, 사회복지기관, 청소년 가족상담; 인성검사 실시  및 평가분석; 방과 후 가족상담프로그램 계획, 상담사례연구 지도</t>
  </si>
  <si>
    <t>청소년 가족 및 진로상담, 심리검사 실시 및 분석, 가족집단 상담프로그램 진행, 청소년 진학지도, 사회복지기관 및 복지시설에서 가족상담, 학습정보 수집 및 활용, 상담센타의 행정</t>
  </si>
  <si>
    <t>2017-001056</t>
  </si>
  <si>
    <t>심리적, 정신적 스트레스를 겪는 사람을 대상으로 타로카드 매체를 활용하여 심리를 진단하고, 해결점을 찾아 심리적 안정을 시키는 직무로써, 내담자가 건강하고 바른 심리상태를 가지고 주어진 환경에 잘 적응하며 생활할 수 있도록 도움을 주는 직무이다.  복지관, 문화센터등에서 활동이 가능하다.</t>
  </si>
  <si>
    <t>타로카드 매체를 활용하여 심리를 진단하고, 해결점을 찾아 심리적 안정을 시키는 상급직무로써, 타로심리상담 프로그램 개발 및 운영을 할 수 있으며, 타로심리상담사를 양성할 수 있다. 복지관, 문화센터등에서 활동이 가능하다.</t>
  </si>
  <si>
    <t>타로카드 매체를 활용하여 심리 진단 및 해결점을 찾아 심리적 안정을 시키는 중급직무이며, 내담자가 바른 심리상태를 가지고 주어진 환경에 잘 적응할 수 있도록 도움을 줄 수 있다. 복지관, 문화센터등에서 활동이 가능하다.</t>
  </si>
  <si>
    <t>주식회사 누리보듬</t>
  </si>
  <si>
    <t>070-4195-1849</t>
  </si>
  <si>
    <t>(44244) 울산광역시 북구 두부곡10길 13 (연암동) 2층</t>
  </si>
  <si>
    <t>2017-003552</t>
  </si>
  <si>
    <t>물상명리상담사</t>
  </si>
  <si>
    <t>자신의 인생 및 사업의 성공을 원하는 의뢰인에게 물상명리학의 출생연월일시에 근거하여 기존의 부정적인 고정관념을 일소할 수 있도록 도와주어 긍정적인 마인드를 심어 주고 현재의 성격 및 적성에 기초하여 성공의 가능성이 높은 진로를 찾을 수 있도록 인생상담을 수행하는 직무임</t>
  </si>
  <si>
    <t>전문가 수준의 물상명리학 이론과 실무의 활용능력을 바탕으로 경영전문 컨설팅, 기업체 인사담당 관리직의 활용, 사회교육원, 평생교육원, 문화센터, 기업체 등의 강사, 철학 상담원 운영, 기타 동양술수학 학술 전문요원으로 활동하며 물상명리학의 교육과 인생상담 책임자로서 직무를 수행한다.</t>
  </si>
  <si>
    <t>준전문가 수준의 물상명리학 이론과 실무의 활용능력을 바탕으로 경영전문 컨설팅, 기업체 인사담당 관리직의 활용, 사회교육원, 평생교육원, 문화센터, 철학 상담원 운영 등 현재의 성격 및 적성에 기초하여 성공의 가능성이 높은 진로를 찾을 수 있도록 인생상담자로써 직무를 수행한다.</t>
  </si>
  <si>
    <t>물상명리학회</t>
  </si>
  <si>
    <t>031-715-4818</t>
  </si>
  <si>
    <t>(13595) 경기도 성남시 분당구 황새울로 224 (수내동, 청구블루빌) 321호</t>
  </si>
  <si>
    <t>2016-003693</t>
  </si>
  <si>
    <t>분노와 동반되는 정신적인 문제와 그로 인해 감정통제가 어려운 사람들을 대상으로 상담과 더불어 색채심리를 적용하여 대상자들에게 내면에 억압된 감정을 밖으로 표출하여 나를 되돌아봄으로서 부정적인 감정을 효과적으로 개선하고, 삶의 만족도를 증진시키는데 도움을 주는 역할을 한다.</t>
  </si>
  <si>
    <t>2017-002828</t>
  </si>
  <si>
    <t>만다라 그리기 및 만들기 활동을 다양한 재료를 통하여 접근하고 내담자의 표현하기 어려운 내면을 표현하여 이해하고 공감하며 통해 긍정적인 삶을 살 수 있도록 하고 정서적, 심리적인 문제에 대한 통찰을 도와 삶의 질을 높이고 강의 및 심리상담 직무를 수행한다</t>
  </si>
  <si>
    <t>전문가로써 만다라 그리기 및 만들기 활동을 다양한 재료를 통하여 접근하고 내담자의 표현하기 어려운 내면을 표현하여 이해하고 공감하며 통해 긍정적인 삶을 살 수 있도록 하고 정서적, 심리적인 문제에 대한 통찰을 도와 삶의 질을 높이고 만다라심리상담프로그램 개발, 슈퍼비젼 및 강의 직무를 수행한다.</t>
  </si>
  <si>
    <t>준 전문가로써 만다라 그리기 및 만들기 활동을 다양한 재료를 통하여 접근하고 내담자의 표현하기 어려운 내면을 표현하여 이해하고 공감하며 통해 긍정적인 삶을 살 수 있도록 하고 정서적, 심리적인 문제에 대한 통찰을 도와 삶의 질을 높이는 직무를 수행한다.</t>
  </si>
  <si>
    <t>일반인으로써 만다라 그리기 및 만들기 활동을 다양한 재료를 통하여 접근하고 내담자의 표현하기 어려운 내면을 표현하여 이해하고 공감하며 통해 긍정적인 삶을 살 수 있도록 하고 정서적, 심리적인 문제에 대한 통찰을 도와 삶의 질을 높이는 직무를 수행한다.</t>
  </si>
  <si>
    <t>2017-001736</t>
  </si>
  <si>
    <t>현대사회의 가족의 변화에 대한 이해를 기초로 가족상담을 통해 가족상담자의 역할을 수행하며, 가족상담 및 치료에 꼭 필요한 가족사정 및 가족평가, 가족상담, 심리상담 프로그램을 개발하고 진행하는 역할을 한다.</t>
  </si>
  <si>
    <t>메가원격평생교육원지점</t>
  </si>
  <si>
    <t>http://www.caedu.co.kr</t>
  </si>
  <si>
    <t>02-1577-0792</t>
  </si>
  <si>
    <t>(01811) 서울특별시 노원구 공릉로 232 (공릉동) 서울테크노파크 1206-2호</t>
  </si>
  <si>
    <t>2016-005909</t>
  </si>
  <si>
    <t>노화로 인하여 신체적,정서적으로 심리적 불안장애 등을 겪으며 정신건강이나 정서장애와 관련된 문제로 일상생활에 적응하지 못하고 행동상의 장애를 일으켜 도움을 필요로 하는 노인(가족 포함)들에게 전문적 대면관계를 통하여 과학적 측정도구 사용이나 상담(면접)를 통해 종합적으로 진단하고 심리학적 방법을 활용하여 마음의 안정을 찾을 수 있도록 복지서비스 업무담당</t>
  </si>
  <si>
    <t>일상생활에 적응하지 못하고 행동상의 장애를 일으켜 도움을 필요로 하는 노인(가족포함)들에게 전문적 대면관계를 통하여 과학적 측정도구 사용이나 상담(면접)을 통해 종합적으로 진단하고 심리학적 방법을 활용하여 일상생활 부적응 문제를 해결하며 마음의 안정을 찾을 수 있도록 복지서비스 업무를 담당하며 노인심리상담사 양성가로서 활동한다.</t>
  </si>
  <si>
    <t>일상생활에 적응하지 못하고 행동상의 장애를 일으켜 도움을 필요로 하는 노인(가족포함)들에게 전문적 대면관계를 통하여 과학적 측정도구 사용이나 상담(면접)을 통해 종합적으로 진단하고 심리학적 방법을 활용하여 일상생활 부적응 문제를 해결하며 마음의 안정을 찾을 수 있도록 복지서비스 업무를 담당</t>
  </si>
  <si>
    <t>주식회사 다소</t>
  </si>
  <si>
    <t>010-3861-3952</t>
  </si>
  <si>
    <t>(47734) 부산광역시 동래구 중앙대로1333번길 12 (온천동) 1층</t>
  </si>
  <si>
    <t>2016-004502</t>
  </si>
  <si>
    <t>가족들의 해체가 심각한 사회 문제가 되고 있는 현대 사회에 가족들간의 심리 및 문제를 파악하고 행복한 가정생활을 영위할 수 있도록 돕는다.</t>
  </si>
  <si>
    <t>2017-001751</t>
  </si>
  <si>
    <t>사회와 문화의 변화로 인한 가족 간의 갈등이나 예기치 못한 스트레스와 겹쳐 가족생활주기의 진행이 방해를 받거나 진로에서 벗어나는 증상이 발생할 때 가족 구성원 전체를 대상으로 전문적인 개입하고, 신체적, 심리정서적, 행동상의 증상이나 가족관계상의 갈등 등에 관해 문제 해결</t>
  </si>
  <si>
    <t>상담책임자로서의 역할을 수행하며, 핵가족화로 가족 간의 갈등이나 예기치 못한 스트레스와 겹쳐 가족생활주기의 진행이 직무내용 방해를 받거나 진로에서 벗어나는 증상이 발생할 때 가족 구성원 전체를 대상으로 전문적인 개입을 하고 문제를 해결할 수 있도록 상담하는 직무</t>
  </si>
  <si>
    <t>복잡한 현대사회의 가족 개념과 특성을 이해하고 가족들 사이에서 발생할 수 있는 다양한 문제에 대한 체계적인 상담을 하고 1급 가족상담사를 보조하는 직무</t>
  </si>
  <si>
    <t>개인 및 가족 구성원의 자아실현, 평가 조력 및 지도, 심리적 부적응을 겪는 가족에 대한 직무내용 진단 및 평가와 부부가족 상담을 통한 지도, 상담에 관한 전반 업무를 수행하고 1급, 2급 가족 상담사를 보조하는 역할 하는 직무</t>
  </si>
  <si>
    <t>사단법인 한국인재뱅크</t>
  </si>
  <si>
    <t>http://koreasafe.org</t>
  </si>
  <si>
    <t>051-817-7777</t>
  </si>
  <si>
    <t>(46272) 부산광역시 금정구 중앙대로 1610 (부곡동) 304호 대동빌딩</t>
  </si>
  <si>
    <t>2016-002722</t>
  </si>
  <si>
    <t>기독교역동상담사</t>
  </si>
  <si>
    <t>기독교역동상담사 수련과정을 거친 상담자가 전문적 도움을 필요로 하는 내담자와의 면접상담을 통해 자신의 심리내적 문제의 원인에 대한 통찰을 얻도록 조력한다. 이와 함께 기독교적 접근인 묵상기도를 병행함으로써 내담자 영성생활에 긍정적 변화를 도모한다. 상담은 주로 주1회, 50분을 진행하며 면접상담을 원칙으로 한다.</t>
  </si>
  <si>
    <t>감독의 지도 감독하에 내담자의 상태가 비교적 안정적이거나 치료적 중재가 많이 필요치 않은 경우의 상담을 수행한다. 여기서 상태가 안정적이라 함은 증상이 심하지 않거나 혹은 약물치료가 진행되어 기본적인 신뢰관계(라포) 형성으로 현 상태를 유지하도록 도울 수 있는 상태를 말한다.</t>
  </si>
  <si>
    <t>감독의 지도 감독하에 면담에서 상담자의 개입으로 내담자 증상의 역동적인 측면을 다루어 나가는 상담을 수행한다. 즉 내담자와 상담자 사이에 치료적인 관계를 형성하며, 그 관계의 발전을 통해 내담자 문제의 정서적인 장애를 극복하도록 돕는 역할을 한다.</t>
  </si>
  <si>
    <t>내담자 문제의 역동적인 측면을 심층적으로 이해하며, 치료적인 관게를 형성한다. 그 관계의 발전 과정에서 내담자 문제에 대한 구체적인 치료동맹을 맺어 그 증상에 대한 근원적인 통찰을 돕는다.</t>
  </si>
  <si>
    <t>한국영성치유연구소</t>
  </si>
  <si>
    <t>http://rodemcounsel.modoo.at</t>
  </si>
  <si>
    <t>02-717-0475</t>
  </si>
  <si>
    <t>(04109) 서울특별시 마포구 백범로 24 (노고산동) 금용빌딩 3층</t>
  </si>
  <si>
    <t>2017-000152</t>
  </si>
  <si>
    <t>노인세대가 많아짐에 따라 고령화 노인의 여유롭고 건강한 심신활력 강화를 위한 미술심리상담 등을 통해 회상, 매체를 통해서 심신안정,집중력 강화 등 여가시간 활용을 돕는 직무를 수행함.</t>
  </si>
  <si>
    <t>노인교육에 대한 미술매체 활용 미술심리상담 분석 등을 통해서 미술상담 프로그램 및 교육을 통해 실제노 노인들의 건강한 심신을 위해 노력하는 직무를 수행함.</t>
  </si>
  <si>
    <t>미술심리상담의 준 전문가로서 복지관 및 요양시설등에서 노인의 심신활력을 강화하기 위한 다양한 미술심리상담을 실시할수 있으며 노인의 정신건강에 도움을 줄수 있는 직무를 수행함.</t>
  </si>
  <si>
    <t>미술심리상담의전문가로서 2급,1급의 지도사를 양성할수 있으며 복지관 요양시설에서 노인의 미술심리상담과 집중력 강화에 더 많은 도움을 줄수있는 방법을 끊임없는 연구를 통해 전문가 배출에 노력을 기울일 수 있는 직무를 수행함.</t>
  </si>
  <si>
    <t>국제능력교육원주식회사</t>
  </si>
  <si>
    <t>http://www.iaedi.or.kr/</t>
  </si>
  <si>
    <t>02-1661-2079</t>
  </si>
  <si>
    <t>(08511) 서울특별시 금천구 디지털로9길 65 (가산동) 백상스타타워1차 606호</t>
  </si>
  <si>
    <t>2017-002752</t>
  </si>
  <si>
    <t>음악을 매개물로 삼아 개인의 정신적, 신체적, 정서적 이상 상태를 복원, 유지, 향상시키는 것을 도우며, 심리학을 바탕으로 하여 창조적이고 주관적인 분야의 음악과 과학적이고 객관적인 분야인 심리상담이 체계적으로 결합되어 내담자의 삶에 긍정적인 영향을 준다.</t>
  </si>
  <si>
    <t>음악심리상담사 전문가는 음악심리상담에서의 가치와 목표, 학자들의 이해, 다양한 기법,사례들을 통한 깊이있는 연구와 음악심리상담적인 요소의 습득, 음악심리상담 전문가로서의 수준높은 적용프로그램등을 심층 연구하고 분석한다</t>
  </si>
  <si>
    <t>음악심리상담사 1급은 음악심리상담에 대한 전문적인 이론과 음악적 도구를 활용한 상담기법을 토대로 음악심리상담 사례 및 프로그램을 현장에서 사용할수있는 능력을 갖추어 내담자에세 실제적인 음악심리상담사로서의 역할을 담당한다</t>
  </si>
  <si>
    <t>음악심리상담에 필요한 전반적인 이론과 음악활동에 필요한 기능을 습득하고 적용할수있는 능력을 갖추어 상담현장에서 내담자에게 긍정적인 도움을 줄수있는 역할을 담당한다</t>
  </si>
  <si>
    <t>2017-002704</t>
  </si>
  <si>
    <t>상담을 원하는 사람에게 그림이라는 도구를 통하여 상담자가 표현한 그림으로 자아감과 대인관계 및 심리상태 등을 진단하여 미술활동을 통해 심신안정,집중력강화,등 여가시간 활용을 돕고, 이들에게 미술을 통한 상담을 진행하여 감정적인 스트레스가 완화될수 있도록 직무를 수행함</t>
  </si>
  <si>
    <t>상담을 원하는 사람에게 그림이라는 도구를 통하여 상담자가 표현한 그림으로 자아감과 대인관계 및 심리상태 등을 진단하여 미술활동을 통해 마음을 다스릴수 있게 할수 있도록한다, 업무수행은 보조업무를 담당한다</t>
  </si>
  <si>
    <t>상담을 원하는 사람에게 그림이라는 도구를 통하여 상담자가 표현한 그림으로 자아감과 대인관계 및 심리상태 등을 진단하며 기초자료를 파악하는 상담초기 단계의 업무를 수행한다</t>
  </si>
  <si>
    <t>2016-005923</t>
  </si>
  <si>
    <t>보육기초지식과 상담심리이론을 활용하여 아동에 대하여 과학적 측정도구를 활용하여 심리상태를 분석한다. 나아가 아동의 불안한 심리를 진단하고, 다양한 상담기법을 통해 긍정적인 방향으로 이끌어 주는 전문가이다.</t>
  </si>
  <si>
    <t>2017-000476</t>
  </si>
  <si>
    <t>아동 및 청소년은 물론 성인들을 대상으로 미술작업 (회화, 조형, 콜라쥬 등)을 통한 내면세계의 외현화 과정 속에서 개인의 갈등적인 심리상태나 정서 상태를 파악하고, 거기에 연루된 갈등관계에 있는 심리, 정서적인 요소를 창작을 통하여 조화롭게 해결하도록 도와줌으로써 심리적인 갈등을 완화시켜 원만하고 창조적인 삶을 살아갈 수 있도록 도와준다.</t>
  </si>
  <si>
    <t>미술심리상담사로서 내담자의 상황에 맞는 적절한 수준의 상담을 진행하고 아동 및 청소년, 성인 대상으로 개인상담은 물론 집단 상담 프로그램을 기획하고 전 회기에 걸쳐 내담자의 호소문제에 따른 미술 표현 방법을 제시한다.</t>
  </si>
  <si>
    <t>미술심리상담사로서 아동 및 청소년을 대상으로 미술의 다양한 기법을 이용하여 가족 및 대인관계 등 주 호소 문제를 파악하고 이에 대한 상담을 진행한다. 또한 아동 및 청소년을 대상으로 집단상담의 리더로 전체 회기를 이끌어 간다.</t>
  </si>
  <si>
    <t>주식회사 한국융합인재교육원</t>
  </si>
  <si>
    <t>http://www.ksteamedu.co.kr</t>
  </si>
  <si>
    <t>02-511-8825</t>
  </si>
  <si>
    <t>(16047) 경기도 의왕시 모락로 108-14(오전동, 철쭉마을한광샤인빌리지) 202-203</t>
  </si>
  <si>
    <t>2017-002065</t>
  </si>
  <si>
    <t>노화로 인해 신체 정서적으로 심리적 불안장애 등을 겪으며 정신건강이나 정서장애와 관련된 문제가 생기는 노인들에게 과학적 측정도구 사용이나 상담을 통해 질 높은 노년기에 도움을 주는 상담사</t>
  </si>
  <si>
    <t>노인에 대한 이해도가 높고, 상담기법을 이해하여 현장에서 활동할 수 있는 전문 상담사</t>
  </si>
  <si>
    <t>2016-004780</t>
  </si>
  <si>
    <t>음악심리의 기본지식, 음악심리 과정에서 요구되는 심리적 전문지식을 활용하여 내담자에게 음악적 상담기법을 활용하여 부정적 감정을 이완, 말로써 표현하기 어려운 느낌이나 생각 등을 음악활동으로 표현하여 감정을 정화하고 자기 성찰을 촉진시키는 심리상담을 수행할 수 있을 뿐만 아니라, 일반인을 상대로 기본적인 이론과 기법을 지도하는 직무 역시 수행한다.</t>
  </si>
  <si>
    <t>주식회사 엔드림</t>
  </si>
  <si>
    <t>063-275-2996</t>
  </si>
  <si>
    <t>(54959) 전라북도 전주시 완산구 문학대2길 7-5 (효자동3가) 101호</t>
  </si>
  <si>
    <t>2016-005925</t>
  </si>
  <si>
    <t>아동의 심리적 성숙과 사회적 적응능력 향상을 위한 조력 및 지도심리적 부적응을 겪는 아동에 대한 심리평가 및 상담아동성격유형 분석을 통한 심리평가 및 상담</t>
  </si>
  <si>
    <t>전문가 수준의 아동의 심리적 성숙과 사회적 적응능력 향상을 위한 조력 및 지도전문가 수준의 심리적 부적응을 겪는 아동에 대한 심리평가 및 상담전문가 수준의 아동성격유형 분석을 통한 심리평가 및 상담</t>
  </si>
  <si>
    <t>준 전문가 수준의 아동의 심리적 성숙과 사회적 적응능력 향상을 위한 조력 및 지도준전문가 수준의 심리적 부적응을 겪는 아동에 대한 심리평가 및 상담준전문가 수준의 아동성격유형 분석을 통한 심리평가 및 상담</t>
  </si>
  <si>
    <t>대한라이프케어협회</t>
  </si>
  <si>
    <t>031-433-8826</t>
  </si>
  <si>
    <t>(12192) 경기도 남양주시 화도읍 경춘로2515번길 10-1 대한라이프케어협회</t>
  </si>
  <si>
    <t>2017-002746</t>
  </si>
  <si>
    <t>음악심리의 기본지식,음악심리과정의 음악적 상담기법등 전문지식을 활용하여 전문적으로 음악심리지도와 음악적 상담기법을 통하여 부정적 감정을 이완 및 정화를 통한 자기성찰 촉진을 통한 심리적 문제의 해결을 돕는 직무</t>
  </si>
  <si>
    <t>음악심리의 기본지식, 음악심리과정의 음악적 상담기법등 전문지식을 활용하여 전문적으로 음악심리지도와 음악적 상담기법을 통하여 부정적 감정을 이완 및 정화를 통한 자기성찰 촉진을 통한 심리적 문제의 해결을 돕는 직무</t>
  </si>
  <si>
    <t>음악심리의 기본지식,음악심리과정의 음악적 상담기법등 전문지식을 활용하여 전문적으로 음악심리지도와 음악적 상담기법을 통하여 부정적 감정을 이완 및 정화를 통한 자기성찰 촉진을 통한 심리적 문제의 해결을 돕는 직무. 자격증 양성과정을 개설하여 후학 양성</t>
  </si>
  <si>
    <t>2017-000084</t>
  </si>
  <si>
    <t>장애인전문상담교육사</t>
  </si>
  <si>
    <t>장애인은 몸과 마음에 결함이 있어 일상생활 및 사회생활에 제약을 받는 사람을 말하지만 동등한 인격체를 가진 사람으로 긴관심과 사랑과 이해가 필요한 사람에게 서로의지하며 잘 적응 할수 있도록 상담교육한다. 사회복지시설, 장애인 단체에서 일 할 수 있다.</t>
  </si>
  <si>
    <t>2016-003714</t>
  </si>
  <si>
    <t>다양한 사진 상담기법을 활용하여 내담자의 상황심리를 진단, 평가하고 이를 분석하여 가정,학교,사회 적응력을 높여주는 기능을 수행하고, 말로써 표현하기 어려운 느낌이나 생각 등을 음악활동으로 표현하여 감정을 정화하고 자기성찰을 촉진시키는 심리상담 전문가</t>
  </si>
  <si>
    <t>교육현장 속에서 사진활동을 통해 바람직한 방향으로 나가도록 도와주며, 사진을 개인의 성장과 발전의 수단으로 생각하는 건강한 사람들과 심리적 갈등을 겪고 있는 사람들에게 사진심리 활동으로 도움을 줄 수 있다.</t>
  </si>
  <si>
    <t>교육현장 속에서 사진활동을 통해 바람직한 방향으로 나가도록 도와주며, 시설 수용자나 입원환자, 심리적 갈등자에게 심리지도 활동을 할 수 있다. 또한 사진을 개인의 성장과 발전의 수단으로 생각하는 건강한 사람들에게도 사진심리 활동으로 도움을 줄 수 있다.</t>
  </si>
  <si>
    <t>교육현장 속에서 사진활동을 통해 바람직한 방향으로 나가도록 도와주며, 시설 수용자나 입원환자, 심리적 갈등자에게 심리지도 활동을 할 수 있다. 또한 사진을 개인의 성장과 발전의 수단으로 생각하는 건강한 사람들에게도 도움을 줄 수 있다. 사진심리활동 연구소나 사진심리활동 센터를 할 수 있다.</t>
  </si>
  <si>
    <t>2016-002737</t>
  </si>
  <si>
    <t>자원봉사상담사</t>
  </si>
  <si>
    <t>자원봉사상담사는 자원봉사상담 분야 또는 관련분야에서, 다양한 자원봉사상담 기법을 통하여 자원봉사의 문제점을 해결하고 건전한 자원봉사 관계를 형성 할 수 있도록 상담하는 전문가 역할을 수행한다.</t>
  </si>
  <si>
    <t>자원봉사상담사는 자원봉사상담 분야 또는 관련분야에서, 다양한 자원봉사상담 기법을 통하여 자원봉사의 문제점을 해결하고 건전한 자원봉사 관계를 형성 할 수 있도록 상담하는 준전문가 역할을 수행한다.</t>
  </si>
  <si>
    <t>2016-003739</t>
  </si>
  <si>
    <t>분노조절상담을 통하여 분노조절장애의 원인을 파악하고 학습자로 하여금 전문 분노조절심리  및 상담지도를 주도하여 종합적으로 학습자에게 분노조절심리 및 상담을 전문적으로 하는 직무</t>
  </si>
  <si>
    <t>2016-004608</t>
  </si>
  <si>
    <t>인지학습발달재활상담사</t>
  </si>
  <si>
    <t>인지학습발달재활상담사로서 상담소,복지관,학교등 기관에서 학습장애,발달지연 내담자가 지닌 정서적 불편감, 행동 문제들로 인해 학습사태에서 일어나는 여러 역기능적 문제들을 수정하여 정서적 불편감과 행동문제들을 해결하고 학습시 필요한 지각,인식,의미,이해,의식적경험등 정보를 올바르게 조작할 수 있도록하여 인지과정을 올바르게 형성할 수 있도록 돕는 직무</t>
  </si>
  <si>
    <t>한국휴먼중심상담협회</t>
  </si>
  <si>
    <t>(27929) 충청북도 증평군 증평읍 삼보로7길 13 한국휴먼중심상담협회</t>
  </si>
  <si>
    <t>2016-005344</t>
  </si>
  <si>
    <t>실제적이고 다양한 임상미술활동을 통해 내담자 및 가족구성원의 심리상태를 관찰하고 심층적인 상담기법을 활용하여 심리적 제 문제들을  해소시킬 수 있다.</t>
  </si>
  <si>
    <t>실질적인 임상미술심리상담을 통해 심리적 부적응이나 정서 발달상 문제가 있는 내담자 및 가족구성원의 심리적 장애 요인을 찾아내서 이를 치유하는 심리상담 전문가</t>
  </si>
  <si>
    <t>실질적인 임상미술심리상담을 통해 심리적 부적응이나 정서 발달상 문제가 있는 내담자의 심리적 장애 요인을 찾아내서 이를 치유하는 심리상담 준 전문가</t>
  </si>
  <si>
    <t>실질적인 임상미술심리상담을 통해 심리적 부적응이나 정서 발달상 문제가 있는 내담자의 심리적 장애 요인을 찾아내서 이를 치유하는 심리상담 보조 전문가</t>
  </si>
  <si>
    <t>2016-004232</t>
  </si>
  <si>
    <t>학교폭력으로부터 보호할 수 있는 역량과 폭력에 대한 대처방안을 마련할 수 있는 역량을 갖춘, 학교폭력예방과 대책에 필요한 교육과 상담을 전문적으로 할 수 있는 상담사를 양성하여, 학교폭력에 대한 이론적 연구와 최적화된 학교폭력 예방 프로그램을 설계, 조직, 운영하고 각종 프로그램을 개발하고 이를 적용하는 전문적인 상담활동을 수행함</t>
  </si>
  <si>
    <t>학교폭력으로부터 보호할 수 있는 역량과 폭력에 대한 대처방안을 마련할 수 있는 역량을 갖춘, 학교폭력 예방과 대책에 필요한 교육과 상담을 전문적으로 할 수 있는 상담사를 양성하여, 학교폭력에 대한 이론적 연구와 최적화된 학교폭력 예방 프로그램을 설계, 조직, 운영하고 각종 프로그램을 개발하고 이를 적용하는 전문적인 상담활동을 수함</t>
  </si>
  <si>
    <t>한국창의인재육성개발단</t>
  </si>
  <si>
    <t>http://http://cafe.naver.com/women54.cafe</t>
  </si>
  <si>
    <t>042-320-9155</t>
  </si>
  <si>
    <t>(35263) 대전광역시 서구 계룡로553번안길 69 ( 탄방동 ) 3층</t>
  </si>
  <si>
    <t>2016-005199</t>
  </si>
  <si>
    <t>심신안정상담사</t>
  </si>
  <si>
    <t>심신수련원과 요양원, 청소년 수련원 등에서 심신활성을 위한 상담과 운동을 통하여 심신의 안정 및 건강을 도모하며, 심신의 기능저하를 예방하고 개선시켜 개개인의 삶의 질을 향상시키고 활기찬 생활을 영위할 수 있도록 지원한다.</t>
  </si>
  <si>
    <t>전문적인 수준으로 심신수련원과 요양원, 청소년 수련원 등에서 심신활성을 위한 상담과 운동을 통하여 심신의 안정 및 건강을 도모하며, 심신의 기능저하를 예방하고 개선시켜 개개인의 삶의 질을 향상시키고 활기찬 생활을 영위할 수 있도록 지원</t>
  </si>
  <si>
    <t>사단법인 대한여성무예협회</t>
  </si>
  <si>
    <t>http://www.prop.or.kr</t>
  </si>
  <si>
    <t>02-594-0675</t>
  </si>
  <si>
    <t>(06131) 서울특별시 강남구 논현로93길 4 (역삼동) 3층</t>
  </si>
  <si>
    <t>2017-000181</t>
  </si>
  <si>
    <t>교류분석전문상담교육사</t>
  </si>
  <si>
    <t>학생.아동.청소년 및 일반인 심리적으로 지친 내담자에게 교류분석을 활용하여 심신의 상태를 알아보고 심리적 안정감을 느끼도록 도와주며 개인 및 가정.직장.사회생활을 적극적으로 참여해 나가도록 학교.청소년관련센터.사회복시설 등에서 상담교육한다.</t>
  </si>
  <si>
    <t>심리적으로 지친 내담자에게 교류분석을 활용하여 심신의 상태를 알아보고 심리적 안정감을 느끼도록 도와주며 개인 및 가정.직장.사회생활을 적극적으로 참여해 나가도록 상담교육한다.</t>
  </si>
  <si>
    <t>2016-001986</t>
  </si>
  <si>
    <t>고령화 사회에 진입한 현대사회의 노인 문제의 심각성을 인지하고 노인에 대한 심층적 이해와 다양한 문제를 분석하여 개인은 물론 가족과 사회를 위해서 교육과 상담을 하도록 한다.노인관련 기관에서 현실적으로 일어나고 있는 우울, 학대, 사별, 치매, 황혼 이혼등의 문제를 최소화 할분만 아니라 궁극적 문제를 해결할 수 있도록 도움으로 질높은 삶을 유지하도록 한다</t>
  </si>
  <si>
    <t>1. 노인관련 문제및 사례 분석2. 개인상담, 가족상담, 집단상담3. 경로당, 노인회, 노인복지관, 노인요양원의 노인상담역할4. 노인 관련 교육및 프로그램관리및 진행</t>
  </si>
  <si>
    <t>1. 발달단계에 따른 노인에 대한 다양한 이해 (신체적, 정신적, 사회적)를 통한 노인 관리및 상담2. 고령화 사회의 노인 문제 분석및 상담을 통한 문제 예방과 해결</t>
  </si>
  <si>
    <t>2016-003657</t>
  </si>
  <si>
    <t>①방과후수업 등에서 상담과 심리이론을 바탕으로 한 다양한 미술상담기법을 통해서 자기이해 및 자기수용 능력을 길러 발달을 촉진시키고, 타인 그리고 삶 자체를 긍정적으로 받아들이게 하여 유치원, 학교, 사회, 가정생활에 잘 적응할 수 있도록 상담과 코칭하는 직무 ③전문지식을 활용하여 상담커리큘럼과 상담 고급화방안을 수립하는 직무를 수행함</t>
  </si>
  <si>
    <t>①방과후수업 등에서 기본적인 상담과 심리이론을 바탕으로 다양한 미술상담기법을 통해서 유치원, 학교, 사회, 가정 등 내담자가 속해 있는 조직과 그에 따른 생활에 잘 적응할 수 있도록 지원하는 직무 ② 미술심리상담사로써 가지고 있는 전문 지식활용 능력을 문서화하여 정리하는 직무와 더불어 1급을 보조하는 직무를 수행함</t>
  </si>
  <si>
    <t>마인드스토리 미술심리상담연구소</t>
  </si>
  <si>
    <t>070-8638-3967</t>
  </si>
  <si>
    <t>(41444) 대구광역시 북구 관음동로 39 (관음동) 2층</t>
  </si>
  <si>
    <t>2017-001734</t>
  </si>
  <si>
    <t>주인공한마음상담사</t>
  </si>
  <si>
    <t>생활 속의 주인공으로 주인의식과 핵임감을 간직하며 나로 부터 출발하여 타인에 대한 책임과 공동체 속에서 책임을 다하며 '참나'를 실천하는 직무를 수행한다. 너와 나 둘이 아닌 일체 생명들과 함께 하는 한마음의 실천으로 상대방을 존중하며, 이웃들과 화합하여 봉사하며 밝은 사회를 이루고, 대한민국 사회를 행복한 복지국가로 구현하는 상담사로서의 실무를 담당한다.</t>
  </si>
  <si>
    <t>주인공으로 주인의식과 핵임감을 간직하며 어린이, 청소년, 기업체 임직원 등에게  1.나로 부터 출발하여 타인에 대한 책임과 공동체 속에서 책임을 다하기 2.너와 나 둘이 아닌 한마음의 실천으로 평등하게 이웃들과 화합하며 봉사하기 3.상대방을 존중하고 배려하며 도와주기 등으로 밝은 사회를 이루며 대한민국 사회를 행복한 복지국가로 구현하는 상담사로서의 수행</t>
  </si>
  <si>
    <t>주인공으로 주인의식과 핵임감을 간직하며 어린이, 청소년, 대학생 등에게  1.나로 부터 출발하여 타인에 대한 책임과 공동체 속에서 책임을 다하기 2.너와 나 둘이 아닌 한마음의 실천으로 평등하게 이웃들과 화합하며 봉사하기 3.상대방을 존중하고 배려하며 도와주기 등으로 밝은 사회를 이루며 복지국가로 구현하는 상담사로서의 수행</t>
  </si>
  <si>
    <t>주인공으로 주인의식과 핵임감을 간직하며 어린이에게  1.나로 부터 출발하여 타인에 대한 책임과 공동체 속에서 책임을 다하기 2.너와 나 둘이 아닌 한마음의 실천으로 평등하게 이웃들과 화합하며 봉사하기 3.상대방을 존중하고 배려하며 도와주기 등으로 어린이에게 교육을 통하여 밝은 사회를 이루며 복지국가를 구현하는 상담사로서의 수행</t>
  </si>
  <si>
    <t>2016-002713</t>
  </si>
  <si>
    <t>아동부터 노인까지 전 연령층을 대상으로 심리적 충격을 경험을 했거나 우울증 및 불안적응의 어려움이 있는 아동과 청소년, 말로써 자신의 어려움을 표현하기 어렵거나 꺼려하는 성인을 대상으로 미술표현을 통해 감정이나 내면세계를 표현하도록 함으로써 기분의 이완과 감정적 스트레스를 완화시키도록 도와주는 역할</t>
  </si>
  <si>
    <t>2016-004710</t>
  </si>
  <si>
    <t>한국지인교육심리협회</t>
  </si>
  <si>
    <t>053-801-9109</t>
  </si>
  <si>
    <t>(38687) 경상북도 경산시 경산로13길 3-12 (옥곡동) 202호</t>
  </si>
  <si>
    <t>2017-001052</t>
  </si>
  <si>
    <t>살아있는 식물을 매체로 다양한 원예활동을 통하여 개인 및 가정 사회생활을 위한  심리적. 정서적 혹은 신체적 적응을 기르고 이를 통하여 육체적 재활과 심리. 정신적 회복을 할 수 있도록 상담한다.</t>
  </si>
  <si>
    <t>다양한 식물과 원예활동을 상담도구로 하는 원예프로그램을 계획, 적용하여 대상자의 사회적, 교육적, 정서적 적응력 회복을 돕는 보조자 업무를 수행한다.</t>
  </si>
  <si>
    <t>전문이론 및 임상경험을 토대로 다양한 식물과 원예활동을 상담도구로 하는 원예프로그램 계획, 전문적 심리상담 및 적응 활동 프로그램 연계, 문화 교육 프로그램을 진행할 수 있으며 감성 증진 소통 교육, 예술을 포함한 내면 안정 상담을 전문가로서 수행한다.</t>
  </si>
  <si>
    <t>2016-004238</t>
  </si>
  <si>
    <t>아동에 대한 기본 이해뿐 아니라 아동 폭력의 개념과 사례를 이해하고, 폭력으로부터 아동을 보호하고 예방할 수 있는 업무를 담당하며 아동이 밝고 건강하게 자라 행복한 가정과 건강한 사회환경에 적응할 수 있도록 돕는다.</t>
  </si>
  <si>
    <t>아동의 발달 및 아동폭력의 개념과 사례, 상담기법을 이해하고 폭력으로부터 아동을 보호하고 예방할 수 있도록 하며 아동이 하나의 인격체로서 권리를 존중받고 보다 안정적인 정서를 함양할 수 있도록 도울 수 있다.(초등학교 기타 유아 및 아동관련 기관에서 아동폭력예방교육을 진행할 수 있는 전문가)</t>
  </si>
  <si>
    <t>아동의 발달 및 아동폭력의 개념과 사례, 상담기법을 이해하고 폭력으로부터 아동을 보호하고 예방할 수 있도록 하며 아동이 하나의 인격체로서 권리를 존중받고 보다 안정적인 정서를 함양할 수 있도록 한다.(초등학교 기타 유아 및 아동관련 기관에서 아동폭력예방교육을 진행할 수 있는 전문가)</t>
  </si>
  <si>
    <t>2016-004162</t>
  </si>
  <si>
    <t>개인의 적성에 맞는 진로를 지도하는 전문가로서, 올바른 진로결정과 진로 목표를 달성하게 도와주고, 진로적성 지도 프로그램을 설계, 운영하여 개개인 적성에 맞는 진로결정에 도움을 주며, 진로적성상담사를 양성하는 전문가적 직무이다.</t>
  </si>
  <si>
    <t>2017-003414</t>
  </si>
  <si>
    <t>상담기관이나,공부방, 문화센터등에서진로 장애를 겪는 개인이나 집단에 대한 진단, 평가 및 진로 및 학습 상담 등 진로적성교육에 관련된 전반적인 업무를 수행할수 있습니다.</t>
  </si>
  <si>
    <t>아동복지시설, 공부방, 문화센터등에서 개인의 진로에 관련된 다양한 문제를 해결 방법 및 분석 평가등을 처리할수 있는 업무를 수행할수 있습니다.</t>
  </si>
  <si>
    <t>상담기관,아동복지시설, 공부방, 문화센터,학원등에서다양한 개인의 진로문제에 관한 검사, 진단,문제해결 방법등을 해결할수 있으며 학교생활, 사회생활, 문화생활에 잘 적응하게끔 지도할수 있는 업무를 수행할수 있습니다</t>
  </si>
  <si>
    <t>2017-003584</t>
  </si>
  <si>
    <t>군심리상담 이론과 교육기법을 습득하여,군문제를 예방교육하고, 군 환경에서 발생할 수 있는 문제행동과 신체, 정신을 이해하며, 신세대장병에 대한 갈등 해결에 대한 심리상담적 방법을 적용하여 가치관교육과 심리상담지도를 통해 신세대장병의 문제과 갈등을 조절 완화하고 적절한 문제예방교육을 하는 직무</t>
  </si>
  <si>
    <t>(사)국가인성교육진흥협회</t>
  </si>
  <si>
    <t>http://www.국가인성교육진흥협회.kr</t>
  </si>
  <si>
    <t>(12507) 경기도 양평군 옥천면 북부길 32-5</t>
  </si>
  <si>
    <t>2016-004712</t>
  </si>
  <si>
    <t>미술색채심리상담사</t>
  </si>
  <si>
    <t>2016-003646</t>
  </si>
  <si>
    <t>타로카드의 상징코드에 대한 지식과 경험, 소양에 기초해 타로카드를 리딩하고 내담자가 해소하고자 하는 문제들에 대한 가이드를 제공, 타로에 대한 직관적 이해와 전문적인 지식의 실제적 적용활동을 연구하고 교육, 상담활동 등의 실무</t>
  </si>
  <si>
    <t>타로카드의 상징코드에 대한 지식과 경험, 소양에 기초해 타로카드를 리딩하고 내담자가 해소하고자 하는 문제들에 대한 가이드를 제공, 타로에 대한 직관적 이해와 전문적인 지식의 실제적 적용활동을 연구하고 교육, 상담활동 등의 실무 능력을 갖추고 복지관이나 사회서비스제공기관, 문화센터 등에서 상담이나 교육프로그램을 운영할 수 있다.</t>
  </si>
  <si>
    <t>바른교육아카데미</t>
  </si>
  <si>
    <t>http://cafe.naver.com/yangsanedu</t>
  </si>
  <si>
    <t>055-364-2225</t>
  </si>
  <si>
    <t>(50629) 경상남도 양산시 양산역로 103 (중부동) 골든세븐빌딩4층</t>
  </si>
  <si>
    <t>2017-001088</t>
  </si>
  <si>
    <t>다양한 개인의 진로문제에 관한 검사, 진단, 문제분류, 문제 구체화, 문제해결 등의 단계를 거쳐 진로상담 대상별로 생애진로의 측면에서 국내에 적응할 수 있는 상담을 진행하는 진로활동 코칭 전문가.</t>
  </si>
  <si>
    <t>다양한 개인의 진로문제에 관한 검사, 진단, 문제분류, 문제 구체화, 문제해결 등의 단계를 거쳐 진로상담 대상별로 생애진로의 측면에서 국내에 적응할 수 있는 상담을 하는 전문가.</t>
  </si>
  <si>
    <t>진로상담에 대한 개요를 이해하고 진로정보, 상담을 전문적으로 진행하며 대상별로 생애진로의 측면에서 직어환경이나 교육환경 등의 변화와 전망에 따른 정보로 전문상담을 진행하는 전문가.</t>
  </si>
  <si>
    <t>2017-001098</t>
  </si>
  <si>
    <t>학교폭력상담사는 학교폭력 예방교육, 대처방안 등을 마련하고 학교폭력 피해자와 가해자, 학부모 및 교사들을 대상으로 학교폭력상담을 주도한다.</t>
  </si>
  <si>
    <t>학교폭력 예방에 관한 이론과 사례연구를 이해할 수 있으며, 학교폭력으로 어려움을 겪는 개인이나 집단을 대상으로 전문적인 상담을 진행할 수 있다. 또한 학교폭력을 예방하기 위한 프로그램 개발 및 운영할 수 있다.</t>
  </si>
  <si>
    <t>학교폭력 예방에 관한 이론과 사례연구를 이해할 수 있으며, 학교폭력으로 어려움을 겪는 개인이나 집단을 대상으로 일반적인 상담을 진행할 수 있다.</t>
  </si>
  <si>
    <t>2016-003654</t>
  </si>
  <si>
    <t>미술과 음악 등 예술심리상담에 관한 전문적 지식을 갖추고 있고, 최근 늘어나는 정신건강문제에 예술을 활용하여 아동·청소년 및 성인을 대상으로 정신건강문제 및 예술심리를 평가할 수 있으며, 적절한 정신건강증진의 방향을 제시할 수 있다.</t>
  </si>
  <si>
    <t>전문가로서 임상경험이 풍부하게 있는 자로서 예술심리상담에 대한 전문적인 지식을 갖추고 있고 예술심리상담의 프로그램개발과 평가의 방향을 제시하며 예술심리상담의  임상감독자로서의 능력을 갖추고 수퍼비전을 실시한다.</t>
  </si>
  <si>
    <t>현장에서 임상경험이 있는 자로서 예술심리상담에 대한 전문적 지식을 갖추고 있고 예술심리상담프로그램을 진행 할 수 있으며 예술심리연구 및 정신건강증진 방향을 제시할 수 있다.</t>
  </si>
  <si>
    <t>예술심리상담에 대한 전문적 지식을 갖추고 있고, 부모교육. 예술심리상담프로그램 진행 적절한 정신건강증진 방향을 제시할 수 있다.</t>
  </si>
  <si>
    <t>2017-000735</t>
  </si>
  <si>
    <t>가족상담이론과 기법을 활용하여 부부간 외도문제 및 가족의 다양한 갈등과 문제를 파악, 진단, 평가하고 가족구성원간의 갈등과 문제를 해결할 수 있는 상담을 통해 가족구성원들의 관계개선에 도움을 주며 건강한 가족관계를 형성할 수 있도록 상담하는 직무를 수행할 뿐만 아니라, 이러한 직무능력을 바탕으로 상담전문가양성과 단체수업을 지도하는 직무 역시 수행함</t>
  </si>
  <si>
    <t>연합가족상담연구소</t>
  </si>
  <si>
    <t>02-559-6005</t>
  </si>
  <si>
    <t>(06211) 서울특별시 강남구 테헤란로 322 13층(역삼동, 외11필지 한신인터밸리24제13층 1415, 1416호)</t>
  </si>
  <si>
    <t>2017-001559</t>
  </si>
  <si>
    <t>대인관계상담사</t>
  </si>
  <si>
    <t>대인관계 상담사는 사회학의 변동에 따른 가족, 부부, 인간발달, 친구, 대인관계 등을 향상시키기 위한 효율적 방법을 제시하고, 인간관계에서 작용하는 여러 가지 심리적인 요인들과 인간관계상의 의사소통, 스트레스, 갈등 등 문제의 원인과 탐색하여 해결 방안을 제시하는 역할을 한다.</t>
  </si>
  <si>
    <t>2017-002811</t>
  </si>
  <si>
    <t>아동심리상담사 프로그램을 계획하여 심리적, 인지, 문제행동들의 대해 진단을 하고 각종 심리검사 방법을 활용하여 적절한 상담, 프로그램적용 등 맞춤상담을 수행하여 아동의 자아 존중감을 키워 나가고 긍정적인 자아 개념을 형성할 수 있도록 한다.</t>
  </si>
  <si>
    <t>국제융합교육지도자협회</t>
  </si>
  <si>
    <t>010-7666-2582</t>
  </si>
  <si>
    <t>(46919) 부산광역시 사상구 사상로 508 (모라동, 모라동 골든파크) 골든파크 909호</t>
  </si>
  <si>
    <t>2017-002920</t>
  </si>
  <si>
    <t>교육관련 기관 및 상담현장에서 학생, 청소년들의 심리를 알고 학습이 제대로 이루어지지 않는 요인들을 찾아내어 상담 및 조언을 통해 학습을 원활하게 수행 할 수 있도록 한다. 또 그에 맞는 사무 업무(교육 프로그램 개발, 진행, 기타)를 수행한다.</t>
  </si>
  <si>
    <t>청소년, 학생들의 심리를 상담 및 검사를 통해 알고 학습이 제대로 이루어지지 않는 요인들을 파악하여 상담 및 코칭을 통해 도우며 학습상담사 교육자로써 양성에 힘쓰고 그에 따른 사무 업무를 총괄 책임하여 담당한다.</t>
  </si>
  <si>
    <t>상담 및 검사를 통해 학생, 청소년들의 심리를 알고 학습이 제대로 이루어지지 않는 요인들을 파악하여 상담 및 코칭을 통해 원활하게 이루어질 수 있도록 도우며 그에 따른 사무 업무(학습설계, 검사 등)을 수행할 수 있다.</t>
  </si>
  <si>
    <t>2016-004777</t>
  </si>
  <si>
    <t>노화로 인한 육체적, 정신적으로 심리적 불안 장애를 겪으며 일상 생활에 적응하지 못하고 행동장애를 일으켜 문제를 야기하는 노인 및 가족에 대한 전문적인 노인 심리상담기술을 제공하여 사회 부적응 문제를 해결하고 마음의 안정을 찾도록 도움을 제공한다.</t>
  </si>
  <si>
    <t>2017-001873</t>
  </si>
  <si>
    <t>군인권상담사</t>
  </si>
  <si>
    <t>개인이 가지는 가치와 기본적 인권을 보장해 주어야 하므로 군 환경 특수사회에서 장병들의  인격모독, 구타가혹행위, 자살까지 이어지지 않도록 하기 위한 군 인권 상담1. 군 인권 상담2. 징계 및 형사절차 안내3. 군 인성검사 이해 및 해석</t>
  </si>
  <si>
    <t>주식회사 평생직업능력개발원</t>
  </si>
  <si>
    <t>http://psedu.kr</t>
  </si>
  <si>
    <t>063-907-1001</t>
  </si>
  <si>
    <t>(55121) 전라북도 전주시 완산구 평화19길 20 (평화동1가, 일성아파트) 105동 1411호</t>
  </si>
  <si>
    <t>2016-005248</t>
  </si>
  <si>
    <t>반려동물상담사</t>
  </si>
  <si>
    <t>반려동물상담사는 인간과 반려동물과의 상호작용을 이해하고 반려동물의 행동상담을 통해 동물보호자 가족과 반려동물의 올바른 관계성을 도와주는 전문가</t>
  </si>
  <si>
    <t>전문가의 반려동물상담사 수준으로 다음의 직무를 수행함.1. 동물의 문제행동 교정2. 반려동물의 행동 상담3. 사무실의 운영 및 관리4. 반려동물상담사 양성과정 교수요원 활동 수행</t>
  </si>
  <si>
    <t>한국동물매개치료견협회</t>
  </si>
  <si>
    <t>010-3723-5234</t>
  </si>
  <si>
    <t>(18329) 경기도 화성시 봉담읍 최루백로 243 한국동물매개치료견협회</t>
  </si>
  <si>
    <t>2017-002761</t>
  </si>
  <si>
    <t>사회복지시설,상담센터,학교 및 교육기관등에 활동할수 있으며, 분노표출을 신체적, 정신적으로 안정화를 유지할수 있도록 상담하는 직무를 수행 할수있습니다.</t>
  </si>
  <si>
    <t>사회복지시설,상담센터등에 활동할수 있으며, 분노표출을 신체적, 정신적으로 안정화를 유지할 수 있도록 상담하는 직무를 수행할 수 있습니다.</t>
  </si>
  <si>
    <t>사회복지시설,상담센터,학교 및 교육기관에서 활동할수 있으며,분노의 역기능적이고 부적응적인 관계를 효과적으로 개선할 수 있도록 상담하는 업무를 수행할 수 있습니다.</t>
  </si>
  <si>
    <t>2017-002803</t>
  </si>
  <si>
    <t>심리분석 전문가로서 아동과 청소년기에 나타날 수 있는 적응장애, 과잉행동 장애, 불안장애 등 각종 증상들을 발달단계에따른 이해와 심리검사를 통해 분석하고 이를 해결할 수 있도록 심리상담, 지도의 직무를 수행함.</t>
  </si>
  <si>
    <t>심리검사 방법들을 활용하여 문제행동을 진단하며 일상생활과 학교생활에서의 문제를 해결할 수 있도록 전문적인 상담과 지도를 수행하며, 전문과정을 개설하여 아동과 청소년 심리상담의 이론과 기법을 강의함.</t>
  </si>
  <si>
    <t>아동과 청소년기의 적응장애, 과잉행동 장애 등 각종 병리증상들을 아동과 청소년기의 발달단계에 따라 이해하고 심리검사 방법들을 활용하여 문제행동을 진단, 해결할 수 있도록 심리상담과 지도, 감독함.</t>
  </si>
  <si>
    <t>(주)홍인진로적성아카데미</t>
  </si>
  <si>
    <t>http://www.hongin.org</t>
  </si>
  <si>
    <t>010-3178-4368</t>
  </si>
  <si>
    <t>(62277) 광주광역시 광산구 월계로 203 (월계동) 대상파크타운 304-1호</t>
  </si>
  <si>
    <t>2017-001053</t>
  </si>
  <si>
    <t>음악을 활용하여 내담자의 성격이해, 심리분석, 문제행동 진단 및 교정, 그리고 부정적 감정을 이완시키며 말로써 표현하기 어려운 느낌이나 생각 등을 음악활동으로 표현하여 감정을 정화하고 자기 성찰을 촉진시키는 심리상담을 수행할 수 있을 뿐만 아니라 음악을 듣고 인지하는 청각적 감정 변화과정을 음악을 사용하여 도와줄수 있습니다.</t>
  </si>
  <si>
    <t>2017-003484</t>
  </si>
  <si>
    <t>불안정한 심리 및 정신상태 등으로 갈등과 문제로 고통 받고 있는 스포츠 선수들을 대상으로 심리상태를 파악하여 적절한 진단과 상담, 교육을 통하여 건강하고 최상의 컨디션을 유지시켜 최고의 실력을 낼 수 있도록 돕는 심리상담 역할을 수행 함.</t>
  </si>
  <si>
    <t>2017-001076</t>
  </si>
  <si>
    <t>아동발달과 상담 과정을 숙지하고, 아동의 행동양식에 따른 상담 기술에 대한 심도 깊은 탐색을 토대로 아동문제에 적합한 해결방법을 지도하는 전문가로 활동</t>
  </si>
  <si>
    <t>아동상담사 수준으로 다음의 직무를 수행함. 1. 아동상담 교육프로그램을 기획 및 운영2. 아동상담사의 교육훈련과 수련활동에 관한 프로그램 기획 및 운영3. 아동상담사 양성과정 교수요원 활동 수행 4. 아동상담, 자문지도 및 각종 프로그램 진행</t>
  </si>
  <si>
    <t>(주)휴넷</t>
  </si>
  <si>
    <t>http://www.hunet.co.kr</t>
  </si>
  <si>
    <t>02-6220-2641</t>
  </si>
  <si>
    <t>(08389) 서울특별시 구로구 디지털로26길 5(구로동, 에이스하이엔드타워1차) 818호</t>
  </si>
  <si>
    <t>2016-003179</t>
  </si>
  <si>
    <t>다양한 미술, 놀이, 음악, 표현활동 등을 통한 통합예술심리지도 및 상담으로 내면의 심리정서를 진단하고 정서이완 및 행동변화를 주어 자아성장을 촉진시키고 통합 예술을 통해 자기개발과 자기실현을 표현하여 신체적, 정신적, 사회적으로 긍정적으로 변화시키는 역할을 수행한다</t>
  </si>
  <si>
    <t>전문가 수준의 다양한 미술, 놀이, 음악, 표현활동 등을 활용하여 내담자에게 통합예술심리상담 지도 및 고급 상담을 통하여 슈퍼비전을 주도하여 내담자의 심리적인 어려움과 문제 행동을 지도한다. 음악 심리에 대한 전문적 교육을 진행 업무한다</t>
  </si>
  <si>
    <t>준전문가 수준의 다양한 미술, 놀이, 음악, 표현활동 등을 활용하여 내담자에게 통합예술심리상담 지도 및 상급 상담을 통하여 내담자의 심리적인 어려움과 문제 행동을 지도한다</t>
  </si>
  <si>
    <t>기초 수준의 다양한 미술, 놀이, 음악, 표현활동 등을 활용하여 내담자에게 보조상담사로서 통합예술심리상담 지도 및 상담을 도와준다</t>
  </si>
  <si>
    <t>2017-001087</t>
  </si>
  <si>
    <t>학교폭력 예방과 대책에 필요한 교육과 상담을 전문적으로 진행하며 학교폭력에 대한 이론적 연구와 최적화된 학교폭력 예방 프로그램을 설계, 조직, 운영하고 각종 프로그램을 개발하고 이를 적용하는 전문적인 상담활동을 수행하는 상담사.</t>
  </si>
  <si>
    <t>학생들을 학교폭력으로부터 보호할 수 있는 역량과 폭력에 대한 대처방안을 마련할 수 있는 역량을 갖출 수 있는 전문과정.학교폭력예방 프로그램을 설계, 조직, 운영하고 각종 프로그램을 개발하고 이를 적용하는 전문적인 상담활동을 수행하는 고급수준 전문 상담사.</t>
  </si>
  <si>
    <t>학생들을 학교폭력으로부터 보호할 수 있는 역량과 폭력에 대한 대처방안을 마련할 수 있는 역량을 갖출 수 있는 전문과정.학교폭력예방 프로그램을 설계, 조직, 운영하고 각종 프로그램을 개발하고 이를 적용하는 전문적인 상담활동을 수행하는 전문상담사.</t>
  </si>
  <si>
    <t>2017-002809</t>
  </si>
  <si>
    <t>우울, 분노, 공포 등의 부정적인 감정들로 인하여 사회생활에 어려움을 겪는 학생, 직장인을 대상으로 다양한 심리검사 방법과 프로그램</t>
  </si>
  <si>
    <t>을 활용하여 부정적인 감정을 효과적으로 조절하고 극복할 수 있도록 지도하고 정서적으로 보다 안정된 삶을 누릴 수 있도록 조력하는 감정조절 심리상담 업무를 수행한다.</t>
  </si>
  <si>
    <t>우울, 분노, 공포 등의 부정적인 감정들로 인하여 사회</t>
  </si>
  <si>
    <t>생활에 어려움을 겪는 학생, 직장인을 대상으로 다양한 심리검사 방법과 프로그램</t>
  </si>
  <si>
    <t>NMC교육연구소</t>
  </si>
  <si>
    <t>http://foodart.smpon.kr</t>
  </si>
  <si>
    <t>032-511-6193</t>
  </si>
  <si>
    <t>(21395) 인천광역시 부평구 경원대로 1415 (부평동) 705호</t>
  </si>
  <si>
    <t>2016-005218</t>
  </si>
  <si>
    <t>귀분석상담사</t>
  </si>
  <si>
    <t>귀는 사람의 지문처럼 사람마다 고유의 귀모양을 가지고 있으며  관상학적으로도 중요한 부분을 차지한다. 귀분석 상담사는 개인의 귀의 형태를 근본으로 귀를 분도법으로 나눈 후 관찰하여 형태를 보고 그 사람의 지능과 총명성, 현재 생활습관, 직업, 성격을 유추한 후 상담과정을 사회 전반에 걸쳐 더 나은 생활을 영위할 수 있도록 도움을 주는 상담자 역할을 한다.</t>
  </si>
  <si>
    <t>2급 상담사는 귀의 형태를 근본으로 귀를 분도법으로 나누어 귀의 형태를 관찰하여 음양오행에 맞추어 상담과정을 거쳐 얼굴의 균형과 비례를 고려하여 예쁜 귀의 형태를 만드는 방법을 제시하고 미래에는 사회 전반에 걸쳐 더 나은 생활을 영위할 수 있도록 도움을 주는 상담자 역할을 하고 귀분석상담사를 교육하고 양성 한다.</t>
  </si>
  <si>
    <t>3급 상담사는 귀의 형태를 근본으로 귀를 분도법으로 나눌 수 있으며 귀의 형태를 관찰하여 형태를 보고 상담과정을 거쳐 얼굴의 균형과 비례를 고려하여 예쁜 귀의 형태를 만드는 방법을 제시하고 미래에는 사회 전반에 걸쳐 더 나은 생활을 영위할 수 있도록 도움을 주는 상담자 역할을 한다.</t>
  </si>
  <si>
    <t>토킹라이프저널</t>
  </si>
  <si>
    <t>http://www.eargood.co.kr</t>
  </si>
  <si>
    <t>063-287-4675</t>
  </si>
  <si>
    <t>(55134) 전라북도 전주시 완산구 맏내3길 14 (평화동1가) 2층</t>
  </si>
  <si>
    <t>2017-001077</t>
  </si>
  <si>
    <t>진로상담에 대한 이론 및 다양한 기법을 바탕으로 다양한 계층에게 진로상담에 관한 프로그램을 만들어 고민, 방향설정, 진로선택 등을 할 수 있도록 관련기관 등에서 상담하는 업무를 수행한다.</t>
  </si>
  <si>
    <t>진로상담에 대한 이론 및 다양한 기법을 바탕으로 다양한 계층에게 진로에 관한 고민, 방향설정, 진로선택 등을 할 수 있도록 관련기관 등에서 상담하는 업무를 수행한다.</t>
  </si>
  <si>
    <t>2017-001953</t>
  </si>
  <si>
    <t>미술심리상담의 전문적인 지식과 능력을 종합적으로 이해하고 상황에 맞는 상담을 실행할 수 있다. 미술교육의 기초이론과 함께 미술작품에 담긴 표현기법과 아동의 발달환경, 아동의 미술표현의 진단과 해석 등을 실시한다.</t>
  </si>
  <si>
    <t>아동미술의 발달적 특성에 따라 사회, 정서와 미술, 표현의 특징을 이해하고 해석할 수 있으며 이를 바탕으로 미술심리상담을 진행하여 바람직한 인격을 만들 수 있도록 지도하는 직무를 수행할 수 있다.</t>
  </si>
  <si>
    <t>2016-003648</t>
  </si>
  <si>
    <t>갈등상담사</t>
  </si>
  <si>
    <t>사회복지기관 또는 교육기관의 개인, 가족, 기업 및 지역사회 내에 갈등의 원인을 찾고 갈등관리 및 해결이 가능하도록 돕는 전문가(사회복지시설의 방문상담 및 초·중·고 교육기관의 비행청소년 왕따 폭력 등에 의한 또래조정을 통한 갈등해소 및 폭력으로부터 평화적 해결 등)</t>
  </si>
  <si>
    <t>(사)한국갈등관리연구원</t>
  </si>
  <si>
    <t>042-633-1049</t>
  </si>
  <si>
    <t>(34570) 대전광역시 동구 태전로140청운빌딩301호 (사)한국갈등관리연구원</t>
  </si>
  <si>
    <t>2016-004869</t>
  </si>
  <si>
    <t>진로상담전문강사</t>
  </si>
  <si>
    <t>청소년, 대학생, 일반인의 진로상담자를 대상으로 진로검사 및 상담분석과 진로선택 등을 위해 내담자 진로적성검사 등을 분석하고 다양한 진로상담 이론과 기법을 활용하여 지도강사로서 진로 상담지도 교육을 수행하는 자격.</t>
  </si>
  <si>
    <t>진로상담 최상위 전문강사로서 진로검사 및 분석, 생애 진로설계프로그램 계획, 적성검사, 진로집단상담 프로그램연구, 진로흥미검사, 적성탐색검사, 성격검사 평가분석 등 전문강사로서의 진로상담 지도직무</t>
  </si>
  <si>
    <t>2016-004516</t>
  </si>
  <si>
    <t>성장발달심리상담사</t>
  </si>
  <si>
    <t>성장발달심리상담사는 성장운동 능력, 움직임(운동)심리치료, 성장운동상담 등으로 다음과 같은 직무를 수행 할 수 있다.1.아동(유소년)기의 신체운동(움직임)활동을 통한 성장발달 2.아동(유소년)기의 신체운동(움직임)과 관련하여 심리상담3.아동 및 청소년기의 성장발달과 관련한 심리적 상담을 통한 바른 성장유도</t>
  </si>
  <si>
    <t>성장발달심리상담사는 성장운동 능력, 움직임(운동)심리치료, 성장운동상담 등 세부내용의 직무를 수행 할 수 있다. 1. 아동(유소년)기의 신체운동(움직임)활동을 통한 성장발달  2. 아동(유소년)기의 신체운동(움직임)과 관련하여 심리상담 3. 아동 및 청소년기의 성장발달과 관련한 심리적 상담을 통한 바른 성장유도</t>
  </si>
  <si>
    <t>사단법인 한국멘탈스포츠진흥원</t>
  </si>
  <si>
    <t>051-722-7104</t>
  </si>
  <si>
    <t>(46062) 부산광역시 기장군 기장읍 차성로344번길 13 (한신아파트) 한신상가 5호</t>
  </si>
  <si>
    <t>2017-002834</t>
  </si>
  <si>
    <t>APL전문상담사</t>
  </si>
  <si>
    <t>APL전문상담사는 아동 청소년 및 성인의 진로. 심리. 학습관련 진단 및 개입 상담 전문가를 말한다.</t>
  </si>
  <si>
    <t>전문가로서 아동.청소년 및 성인의 진로, 심리, 리더십, 학습 영역의 전문가적 문제진단과 중재개입, 관련 전문가들의 교육과 지도감독 활동</t>
  </si>
  <si>
    <t>준 전문가로서 아동.청소년 및 성인의 진로, 심리, 학습 영역의 문제진단업무, 상담계획과 보고업무, 관련 문제를 가진 내담자 상담 업무활동, 보호자 교육활동.</t>
  </si>
  <si>
    <t>기초개입 전문가로서 아동.청소년 및 성인의 진로, 심리, 학습 영역의 문제에 대한 기초적 진단업무, 기초 상담업무, 보호자에 대한기초 교육 업무활동.</t>
  </si>
  <si>
    <t>한국학습치료협회</t>
  </si>
  <si>
    <t>http://learningtherapy.or.kr</t>
  </si>
  <si>
    <t>02-3423-2260</t>
  </si>
  <si>
    <t>(02076) 서울 중랑구 신내동 666번지 620호</t>
  </si>
  <si>
    <t>2016-003166</t>
  </si>
  <si>
    <t>1)부동산관련분야[양택(건축 또는 실내인테리어,상점입지 분석,주택위치 선정 등),음택(묘지),토지선별 등]에서 전문적인 풍수상담 지식을 적용해 상담업무 수행함.2)부동산풍수상담관련 교육관(대학 사회교육원,평생교육원,기업체,관공서 특강 등)에서 부동산풍수상담 강사로 활동3)풍수상담 책임자로서 사무직 취업4)기타 필요한 업무 수행</t>
  </si>
  <si>
    <t>한국부동산풍수협회 . 한국부동산풍수학회</t>
  </si>
  <si>
    <t>010-5580-9046</t>
  </si>
  <si>
    <t>(47880) 부산광역시 동래구 충렬대로 296 (낙민동) 503호(낙민동.석천빌딩)</t>
  </si>
  <si>
    <t>2016-005914</t>
  </si>
  <si>
    <t>도형분석상담사</t>
  </si>
  <si>
    <t>사람과의 관계성과 심리의 이해에 있어서 네모, 세모, 동그라미, 에스 등 4가지 도형을 통해 크기, 모양, 위치 등을 분석하여 청소년과 성인을 대상으로 형과 기질, 성격 등 내면에 내재된 심리상태를 분석하여 원인을 찾고 문제와 상처를 상담하여 마음을 치유하여 바람직한 삶을 갖게 하는 상담 직무 수행</t>
  </si>
  <si>
    <t>한국교육컨설팅개발원</t>
  </si>
  <si>
    <t>http://www.mspeech.com</t>
  </si>
  <si>
    <t>032-330-1393</t>
  </si>
  <si>
    <t>(21345) 인천광역시 부평구 충선로 170-3 3층 (부개동,부림빌딩)</t>
  </si>
  <si>
    <t>2017-002814</t>
  </si>
  <si>
    <t>도형과 기질론을 접목한 심리상담의 한 기법으로, 도형 그리기를 통해서 각자의 내면에 내재되어 있는 심리상태를 발견하여 개인의 선천적 기질과 후천적 성격, 적성, 심리를 파악하여 진로상담, 성격의 보완 및 잠재력을 개발을 지도할수 있다.</t>
  </si>
  <si>
    <t>도형 그리기를 통해서 각자의 내면에 내재되어 있는 심리상태를 발견하여 개인의 선천적 기질과 후천적 성격, 적성, 심리를 파악하여 진로상담, 성격의 보완 및 잠재력을 개발 할 수 있으며, 도형심리상담사지도사 양성교육업무를 진행한다.</t>
  </si>
  <si>
    <t>도형 그리기를 통해 각자의 내면에 내재되어 있는 심리상태를 발견하여 진로상담 등 초급의 도형심리상담업무를 진행 할 수 있다.</t>
  </si>
  <si>
    <t>2016-003134</t>
  </si>
  <si>
    <t>미술심리상담전문가는 미술을 이용해서 아동, 청소년, 노인에게 미술심리상담을 실시할 수 있는 전문가이다. 그러므로 방과후학교, 사회복지관, 노인요양병원 등에서 미술심리상담전문가로 활동할 수 있다.</t>
  </si>
  <si>
    <t>미술심리상담전문가는 미술을 이용해서 아동, 청소년, 노인에게 미술심리상담을 실시할 수 있다. 그러므로 방과후학교, 사회복지관, 노인요양병원 등에서 미술심리상담전문가로 활동할 수 있다.</t>
  </si>
  <si>
    <t>미술심리상담전문가는 미술을 이용해서 아동, 청소년에게 미술심리상담을 실시할 수 있다. 그러므로 방과후학교, 사회복지관 등에서 미술심리상담전문가로 활동할 수 있다.</t>
  </si>
  <si>
    <t>미술심리상담전문가는 미술을 이용해서 아동에게 미술심리상담을 실시할 수 있다. 그러므로 방과후학교 등에서 미술심리상담전문가로 활동할 수 있다.</t>
  </si>
  <si>
    <t>2017-001955</t>
  </si>
  <si>
    <t>심리내적으로 어려움은 없으나, 현재에서 자기이해를 보다 성장시켜서 타인과의 관계향상과 심리적 역량을 개발할 수 있도록 심리상담사로서 역할을 수행합니다.선천적 후천적 심리내적으로 어려움을 겪고 있는 사람들에게 심리검사 및 진단을 통해 내담자의 의식의 정상화, 사고의 확대로 합리적 결정을 할 수 있도록 돕는 심리지원서비스전문가역할을 수행합니다</t>
  </si>
  <si>
    <t>지역에서 생활의 불편이나 심리내적으로 큰 어려움은 없으나, 현재에서 자기를 보다 성장시키기 위한 심리교육과 행정지침에 맞는 서류작성, 타인과의 관계향상과 심리적 역량을 개발할 수 있도록 심리상담사로서 역할을 수행합니다.</t>
  </si>
  <si>
    <t>심리정서적으로 어려움을 겪고 있는 내담자를 검사하고 해석하고 분석을 통해 다양한 경우의 실제 심리상담과 교육, 행정수행 및 심리지원서비스를 제공합니다.</t>
  </si>
  <si>
    <t>에폴트EFFORT학습코칭 심리연구소</t>
  </si>
  <si>
    <t>http://http://cafe.daum.net/sjhjc</t>
  </si>
  <si>
    <t>052-289-5882</t>
  </si>
  <si>
    <t>(44243) 울산광역시 북구 두부곡19길 29-1(연암동) 울산광역시 북구 두부곡19길 29-1(연암동)</t>
  </si>
  <si>
    <t>2017-000146</t>
  </si>
  <si>
    <t>현대사회의 각종 병리현상과 가치관의 변화, 저출산 및 고령화 사회, 핵가족화 등으로 인하여 사회적 병폐로 야기되어지는 다양한 형태의 갈등과 불안한 심리 및 정서와 생활의 부적응 문제를 가진 내담자와의 상담 및 심리검사 및 분석을 통하여 자신의 존재가치를 인식시켜 심리적 안정과 각자의 위치에서 주어진 직무에 충실할 수 있도록 지지 역할과 상담업무를 수행한다.</t>
  </si>
  <si>
    <t>1. 심리상담을 통한 심리검사 및 분석과 심리상담프로그램 계획 수립, 구체적인 심리상담업무 수행2. 개인 및 집단의 자아의 존엄성을 인식시키고 자아실현, 주어진 환경 적응의 강화를 위한 상담업무 수행</t>
  </si>
  <si>
    <t>사단법인 대한학교폭력예방장학협회</t>
  </si>
  <si>
    <t>http://www.kasvips.or.kr</t>
  </si>
  <si>
    <t>032-213-5304</t>
  </si>
  <si>
    <t>(21317) 인천광역시 부평구 새갈로 15, 3층</t>
  </si>
  <si>
    <t>2016-002757</t>
  </si>
  <si>
    <t>고령화 시대에 나타날 수 있는 여러가지 노인들의 어려움이 해결 되도록 방안을 찾고, 더 나아가 노인들의 정신적, 신체적 건강을 향상 시키고 안정된 노년기를 보내실 수 있도록 돕는다.</t>
  </si>
  <si>
    <t>고령화 시대에 따른 노인들의 심리적, 신체적 건강을 향상 시키고 안정된 노년기를 보내실 수 있도록 돕는다</t>
  </si>
  <si>
    <t>2017-001949</t>
  </si>
  <si>
    <t>상담현장, 교육계, 사회복지계, 기업체, 종교계 등 사회 전반에서 심리정서적인 어려움과 소통과 대인관계에 어려움을 겪고는 피교육자 및 내담자들에게 색채를 통해 성격유형을 분석하고, 이를 기초로 자신과 타인을 이해할 수 있도록 이론적 지식과 상담기술을 지도하는 전문가 활동을 한다.</t>
  </si>
  <si>
    <t>상담현장, 교육계, 사회복지계, 기업체, 종교계 등 사회 전반에서 심리정서적인 어려움과 소통과 대인관계에 어려움을 겪고는 피교육자 및 내담자들에게 색채를 통해 성격유형을 분석하고, 이를 기초로 자신과 타인을 이해할 수 있도록 이론적 지식과 상담기술을 지도하는 고급전문가 활동을 한다.</t>
  </si>
  <si>
    <t>상담현장, 교육계, 사회복지계, 기업체, 종교계 등 사회 전반에서 심리정서적인 어려움과 소통과 대인관계에 어려움을 겪고는 피교육자 및 내담자들에게 색채를 통해 성격유형을 분석하고, 이를 기초로 자신과 타인을 이해할 수 있도록 이론적 지식과 상담기술을 지도하는 초급전문가 활동을 한다.</t>
  </si>
  <si>
    <t>2016-005347</t>
  </si>
  <si>
    <t>휴먼디자인심리상담사</t>
  </si>
  <si>
    <t>휴먼디자인 심리상담사의 역할은 모든 인간의 존엄성과 가치를 존중하고 다양한 조력활동을 통해, 인간 개개인의 잠재력과 독창성을 신장하여 저마다 자기를 실현하는 삶을 살도록 돕는 것이다. 휴먼디자인의 분석 도구를 활용해 선척적 기질 유형의 이해를 통해 개인, 가족 및 관계 문제에 대한 심리상담 및 관리감독을 각 등급의 직무에 따라서 수행한다.</t>
  </si>
  <si>
    <t>휴먼디자인 심리상담사 3급의 직무내용은 휴먼디자인 유형 분석 도구를 활용한 기초분석을 실시하고 심리상담과 내담자 기초 안내교육 및 일반사무를 담당한다.</t>
  </si>
  <si>
    <t>휴먼디자인 심리상담사 2급의 직무내용은 휴먼디자인 유형 분석 도구를 활용한 중급 프로파일 분석을 통한 개인 심리상담을 진행 할 수 있으며 내담자 교육을 담당한다.</t>
  </si>
  <si>
    <t>휴먼디자인 심리상담사 1급의 직무내용은 휴먼디자인 유형 분석 도구를 활용한 고급 프로파일 분석을 통한 개인 및 집단 심리상담을 진행 할 수 있으며 내담자 전문교육을 실시하며 상담센터 실무운영을 담당한다.</t>
  </si>
  <si>
    <t>한국휴먼디자인학회</t>
  </si>
  <si>
    <t>http://http://cafe.naver.com/hdkr</t>
  </si>
  <si>
    <t>010-6239-8592</t>
  </si>
  <si>
    <t>(04635) 서울특별시 중구 퇴계로 36 (남창동) 13층 1316호</t>
  </si>
  <si>
    <t>2017-001956</t>
  </si>
  <si>
    <t>통합음악심리상담사</t>
  </si>
  <si>
    <t>심리적, 정서적, 사회적 장애를 겪고 있는 사람들에게 음악이라는 도구와 멜로디, 리듬을 통해 개인 갈등을 조절하고 자기표현과 자아성장을 촉진시키며 자기상실, 왜곡, 방어, 억제 등의 상황에서 보다 명확한 자기개발과 자기실현을 표현하여 자신감, 사회성, 대인관계능력, 학습능력, 정서적 발달 등 심리적, 정서적 안정을 돕는 능력</t>
  </si>
  <si>
    <t>인간의 발달적, 심리적, 장애별 음악심리상담프로그램 연구 및 계발음악적 진단평가 분석1·2급 교육자 양성 및 교육 기획상담센터 총괄 운영수퍼바이저</t>
  </si>
  <si>
    <t>인간의 발달적 음악심리상담 프로그램을 계획내담자 초기상담 면담지 분석과 상담프로그램 계획 및 운영 평가 보조상담사 교육지도업무음악적 진단 및 평가내담자의 문제해결을 촉진하기 위한 통합적 예술매체 기법 활용능력 계발</t>
  </si>
  <si>
    <t>인간의 발달적 음악심리상담 프로그램 계획발달 음악심리상담 프로그램을 운영내담자 초기면담 시 음악적 진단 실시내담자 초기면담지에 기록 후 보고 음악심리상담 관련 정보 수집상담실 운영보조</t>
  </si>
  <si>
    <t>2016-005255</t>
  </si>
  <si>
    <t>부모와 자녀와의 관계 및 자녀의 발달 단계별 부모의 역할에 대한 교육이론을 학습하고 전문 지식을 습득하여 전문 인력으로써 부모교육지도 프로그램을 기획·운영, 부모·자녀 상담, 교육과 코칭 및 부모교육상담 전문강사로써의 능력을 갖춘 부모교육상담지도사를 양성</t>
  </si>
  <si>
    <t>부모교육상담 전문인력으로써 자녀와 가족의 소통 강화에 대한 조력 및 지도, 유형에 따른 부모역할 훈련프로그램 등의 지원, 부모·자녀의 기능 강화와 의사소통 활성화를 위한 교육 및 상담 업무와 부모교육상담 전문강사로 활동</t>
  </si>
  <si>
    <t>2016-002720</t>
  </si>
  <si>
    <t>NLP심리코칭상담사</t>
  </si>
  <si>
    <t>NLP심리코칭상담사란 NLP상담기법과 코칭을 통해 자신의 상태를 컨트롤 할 수 있는 능력을 배양하여 자신과 타인의 갈등을 해소하고 개인과 집단을 코칭 및 상담하여 성장시키는 프로그램으로서 학습, 비즈니스, 스포츠, 라이프 현장에서 개인과 집단을 코칭 및 상담하고 교육시키며 교육프로그램을 개발하여 보급하는 직무</t>
  </si>
  <si>
    <t>NLP심리코칭상담사란 NLP상담기법과 코칭을 통해 자신의 상태를 컨트롤 할 수 있는 능력을 배양하여 자신과 타인의 갈등을 해소하고 개인과 집단을 코칭 및 상담하여 성장시키는 프로그램으로서 학습, 비즈니스, 스포츠, 라이프 현장에서 개인과 집단을 코칭 및 상담하고 교육시키며 교육프로그램을 개발하여 보급.</t>
  </si>
  <si>
    <t>NLP심리코치상담사 1급의 직무는 NLP에 대한 고급 이상의 이해와 NLP상담기법과 코칭을 통해 자신의 상태를 컨트롤 할 수 있는 능력을 배양하여 자신과 타인의 갈등을 해소하고 개인과 집단을 코칭 및 상담하여 성장시키는 프로그램으로서 학습, 비즈니스, 스포츠, 라이프 현장에서 개인과 집단을 코칭 및 상담하고 교육시키며 교육프로그램을 개발하여 보급.</t>
  </si>
  <si>
    <t>한국학습코치협회</t>
  </si>
  <si>
    <t>http://www.klcoach.or.kr</t>
  </si>
  <si>
    <t>02-3472-7762</t>
  </si>
  <si>
    <t>(06959) 서울 동작구 상도4동 190-10 3층</t>
  </si>
  <si>
    <t>2017-002808</t>
  </si>
  <si>
    <t>내담자에게 동그라미, 네모, 세모, 에스 등 4가지 유형의 도형을 그리게 하여 도형의 크기, 모양,  위치 등을 분석해 각자의 내면에 내재되어 있는 심리상태를 발견하여 내담자의 장단점과 성격으로 인한 문제 등을 찾아 진로상담, 성격의 보완 및 잠재력 개발 등에 대하여 상담해 주는 전문가</t>
  </si>
  <si>
    <t>내담자에게 동그라미, 네모, 세모, 에스 등 4가지 도형을 그리게 하여 도형의 크기, 모양, 위치 등을 분석해 내면에 내재되어 있는 심리상태를 발견하여 내담자의 장단점과 성격으로 인한 문제 등을 찾아 상담해 주는 전문가로, 도형심리상담 프로그램을 개발하고 상담프로그램 계획 및 운영 평가와 상담사 1, 2급에 대한 교육지도업무를 담당함.</t>
  </si>
  <si>
    <t>도형상담사례에 대한 분석 및 활용이 가능하고 내담자의 심리문제에 대하여 동그라미, 네모, 세모, 에스 등 4가지 유형의 도형을 그리게 하여, 도형의 크기, 모양, 위치 등을 분석하여 상담업무를 진행하고 2급 지도자 양성교육과 도형심리상담에 관련된 연구활동과 전문 상담업무를 담당하는 자</t>
  </si>
  <si>
    <t>내담자의 심리문제에 대하여 동그라미, 네모, 세모, 에스 등 4가지 유형의 도형을 그리게 하여, 도형의 크기, 모양,  위치 등을 분석하여 상담업무를 진행할 수 있는 준전문가로, 도형심리상담에 대한 연구 활동과 전문상담 업무를 담당하는 자</t>
  </si>
  <si>
    <t>한국도형심리상담연합회</t>
  </si>
  <si>
    <t>02-1800-4413</t>
  </si>
  <si>
    <t>(03489) 서울특별시 은평구 은평터널로1길 3-15 (수색동)</t>
  </si>
  <si>
    <t>2016-003699</t>
  </si>
  <si>
    <t>미술상담지도사(Art Counseling Consultant)라 함은 상담전문가로 미술상담의 도구와 방법에 따라, 이상행동과 다양한 문제들을 호소하는 클라이언트를 대상으로 미술상담을 진행하고 지도하는 자를 말한다.</t>
  </si>
  <si>
    <t>미술상담지도사 최고위 상담가로, 이상행동과 다양한 문제들을 호소하는 클라이언트를 대상으로 미술상담을 하며, 미술상담지도사의 상담에 대한 수퍼비전과 각종 미술상담 관련 교육을 실시한다.</t>
  </si>
  <si>
    <t>미술상담지도사 고급 상담가로, 이상행동과 다양한 문제들을 호소하는 클라이언트를 대상으로, 상위 등급의 미술상담지도사의 지도 없이, 보다 전문적인 방법으로, 개별상담, 집단상담, 부모상담 등 제반 상담을 실시한다.</t>
  </si>
  <si>
    <t>바이블상담협회</t>
  </si>
  <si>
    <t>02-2058-2636</t>
  </si>
  <si>
    <t>(06777) 서울특별시 서초구 마방로6길 8-30 (양재동) 동산빌딩 2층</t>
  </si>
  <si>
    <t>2016-005922</t>
  </si>
  <si>
    <t>색채를 통한 성격유형 분석을 통해 자신과 타인의 성격을 알고 이해하는 차원을 넘어 우리사회에 만연해 있는 소통에의 장애를 극복하는 데 도움을 줄 수 있으며, 상담에 색채의 활용을 폭넓게 활용하여 내담자의 심리상태를 파악하고 상담을 진행한다.</t>
  </si>
  <si>
    <t>색채를 통한 성격유형 분석을 통해 자신과 타인의 성격을 알고 이해하는 차원을 넘어 우리사회에 만연해 있는 소통에의 장애를 극복하는 데 도움을 줄 수 있으며, 상담에 색채의 활용을 폭넓게 활용하여 내담자의 심리상태를 파악하고 상담을 진행하며 상담프로그램 기획과 실행 평가를 담당하고 하위등급소지자의 직무교육을 실시한다.</t>
  </si>
  <si>
    <t>2016-003187</t>
  </si>
  <si>
    <t>일상생활에서 접하는 음식이나 음식재료를 이용하여 창의적인 작품을 만들어 스트레스를 해소하며 내면 무의식의 문제행동을 파악하고 심리적 불안을 해소하는데 도움을 주며 심리 안정에 도움을 주는 역활을 한다. 푸드아트심리상담기법을 활용하여 심리상담소, 아동기관, 복지관 등 상담이 필요로하는 다양한 기관에서 상담사로 활동한다.</t>
  </si>
  <si>
    <t>2016-003191</t>
  </si>
  <si>
    <t>생활 속에서 여러 가지 심리적 갈등과 고민 등의 내담자들의 문제를 해결에 도움이 되고 긍정적이고 밝은 정신과 마음을 촉진하기 위한 타로 심리 상담 업무 수행</t>
  </si>
  <si>
    <t>타로 심리 상담사 기초 과정으로 생활 속에서 여러 가지 심리적 갈등과 고민 등의 내담자들의 문제를 해결에 도움이 되고 긍정적이고 밝은 정신과 마음을 촉진하기 위한 타로 심리 상담 업무</t>
  </si>
  <si>
    <t>2016-004293</t>
  </si>
  <si>
    <t>뷰티헬스심리상담사</t>
  </si>
  <si>
    <t>뷰티와 헬스 전반의 이해와 각각 개개인의 심리 상담을 통해 뷰티 스타일과 건강관리에 필요한 뷰티헬스 밸런스를 진단하여 아름다운 몸매와 스타일링을 통해 아름다움을 가꿀 수 있도록 컨설턴트 할 수 있으며, 학교, 문화센터, 기업체 등 교육을 통한 집단 상담이 가능함</t>
  </si>
  <si>
    <t>뷰티와 헬스 전반의 이해와 각각 개개인의 심리 상담을 통해 뷰티 스타일과 건강관리에 필요한 뷰티헬스 밸런스를 진단하여 아름다운 몸매와 스타일링을 통해 아름다움을 가꿀 수 있도록 컨설턴트 할 수 있다.</t>
  </si>
  <si>
    <t>사단법인한국문화예술국제교류협회</t>
  </si>
  <si>
    <t>http://koreamgh.org</t>
  </si>
  <si>
    <t>02-517-4111</t>
  </si>
  <si>
    <t>(06056) 서울특별시 강남구 선릉로145길 5-11 ( 논현동 ) 주영빌딩6층</t>
  </si>
  <si>
    <t>2016-003708</t>
  </si>
  <si>
    <t>NLP전문상담사는 다양한 심리적 외상을 NLP심리 도구로 사용하고 정신적 건강을 되찾을 수 있도록 상담 지원하는 전문 인력을 말하며,NLP전문상담을 필요로 하는 국가기관이나 민간기관, 또는 소규모 사무실을 운용하여 NLP전문상담을 활용할 수 있다.</t>
  </si>
  <si>
    <t>NLP전문상담사 1급은 다양한 심리적 외상을 NLP심리 도구로 사용하고 정신적 건강을 되찾을 수 있도록 상담 지원하는 전문 인력을 말하며,NLP전문상담을 필요로 하는 국가기관이나 민간기관, 또는 소규모 사무실을 운용하여 NLP전문상담을 활용할 수 있다.</t>
  </si>
  <si>
    <t>NLP전문상담사 2급은 다양한 심리적 외상을 NLP심리 도구로 사용하고 정신적 건강을 되찾을 수 있도록 상담 지원하는 준전문 인력을 말하며,NLP전문상담을 필요로 하는 국가기관이나 민간기관, 또는 소규모 사무실을 운용하여 NLP전문상담을 활용할 수 있다.</t>
  </si>
  <si>
    <t>국제 NLP최면교육협회</t>
  </si>
  <si>
    <t>010-7799-9028</t>
  </si>
  <si>
    <t>(08502) 서울특별시 금천구 가산디지털1로 212 202호 (가산동, 코오롱애스턴)</t>
  </si>
  <si>
    <t>2017-002820</t>
  </si>
  <si>
    <t>심리상담코칭사</t>
  </si>
  <si>
    <t>심리상담 코칭사는 어려운 문제를 가지고 있는 사람이 자신의 문제를 빨리 해결하고자 할때, 스스로의 힘을 이용하여, 변화하려는 마음이 없는 사람이나, 저항 또는 반발이 있는 사람에게 유익한 해결지향 코칭 방법으로, 유. 아동상담, 부모상담, 의무경찰, 교사 교육등의 상담을 돕는 일을 하는 담당하게 된다.</t>
  </si>
  <si>
    <t>심리상담코칭사2급은 문제가 아닌 해결에 중점을 둔 방식의 상담 코칭사로 본인, 가족, 친구등을 건강하게 도울 수 있도록 하기위한 단순한 상담코칭 일을 하게 된다.</t>
  </si>
  <si>
    <t>심리상담코칭사1급은 주변사람들을 다룰 때 문제를 가지고 있는 사람에게 해결방법을 요구하는 것이 아니라, 상대의 힘을 잘 이용하도록 하는 것으로, 변화하려고 하는 마음이 없거나, 저항, 반발하는 사람에게 관련되는 방법을 다루기위한 기술과 해결을 위한 협동작업을 구축하는 수준있는 상담가의 일을 담당하게 된다.</t>
  </si>
  <si>
    <t>2017-002816</t>
  </si>
  <si>
    <t>가족관계의 갈등속에서 가족구성원의 건강한 관계유지를 목표로 가족관계대화법,가족상담,관계획복등에 관한 상담을 통해 정서적안정을 도모하여 건강한 가정을 이룰 수 있도록 돕는 업무를 수행함.</t>
  </si>
  <si>
    <t>가족관계의 갈등속에서 가족구성원의 건강한 관계유지를 목표로 가족관계대화법,가족상담,관계회복등에 관한 상담을 통해 정서적안정을 도모하여 건강한 가정을 이룰 수 있도록 돕는 업무를 수행함.</t>
  </si>
  <si>
    <t>가족심리상담에 대한 이해를 바탕으로 가족구성원의 갈등을 완화하기 위하여 기본상담을 할 수 있는 기본업무를 수행함.</t>
  </si>
  <si>
    <t>명지상담교육개발원</t>
  </si>
  <si>
    <t>031-904-5412</t>
  </si>
  <si>
    <t>(10401) 경기도 고양시 일산동구 중앙로1275번길 38-10 (장항동)2층 203호(장항동,우림로데오스위트)</t>
  </si>
  <si>
    <t>2017-003376</t>
  </si>
  <si>
    <t>장애인에 대한 비장애인들의 인식개선을 위하여 장애인에 대한 편견·차별해소 및 장애인에 대한 올바른 이해의 기회를 제공하여 장애인이 사회 내에서 비장애인과 구분되고 차별되는 존재가 아니라 우리 사회 내에서 차별 없이 동등한 대우를 받을 수 있도록 장애인인식개선에 대한 전문지식을 갖추고 있으면서 이들을 대상으로 문제를 해결하며 상담하는 업무를 수행</t>
  </si>
  <si>
    <t>주식회사케이엘에이</t>
  </si>
  <si>
    <t>http://www.kl.re.kr</t>
  </si>
  <si>
    <t>055-274-5114</t>
  </si>
  <si>
    <t>(51523) 경상남도 창원시 성산구 중앙대로 37 (중앙동) 609</t>
  </si>
  <si>
    <t>2017-000518</t>
  </si>
  <si>
    <t>타로카드가 지닌 각각의 속성을 이해하고, 상담자와의 관계에서 내담자가 일상 생활에서 해결하고자 하는 부분의 조절점을 모색하여 타로 심리 상담 프로그램을 개발하고 교육하는 직무를 수행한다.</t>
  </si>
  <si>
    <t>타로 카드를 가지고 심리 상담을 할 수 있는 기본적 지식과 각각의 타로카드가 지닌 의미를 인식하고 이를 활용하여 심리상담을 진행하는 직무를 수행한다.</t>
  </si>
  <si>
    <t>다양한 타로 상담기법을 인식하고 각각의 타로 상담기법을 활용하여 내담자의 필요에 따른 심리 상담을 진행하는 직무를 수행한다.</t>
  </si>
  <si>
    <t>타로카드가 지닌 각각의 속성을 이해하고, 상담자와의 관계에서 내담자가 일상 생활에서 해결하고자 하는 부분의 조절점을 모색하여 심리상담을 진행하며, 타로 심리 상담 프로그램을 개발하고 교육하는 직무를 수행한다.</t>
  </si>
  <si>
    <t>태초의빛색채심리상담협회</t>
  </si>
  <si>
    <t>031-631-8004</t>
  </si>
  <si>
    <t>(17370) 경기도 이천시 애련정로 111 (창전동) 2층</t>
  </si>
  <si>
    <t>2016-005488</t>
  </si>
  <si>
    <t>트라우마상담전문가</t>
  </si>
  <si>
    <t>전문상담기관에서 심리적 피해로 인한 잠재된 무의식의 상처와 깊은 갈등을 치유하는 상담기법으로 내담자의 트라우마를 회복하게 도와주고 일상적 생활을 할 수 있도록 돕는 전문 상담사로 활동한다.</t>
  </si>
  <si>
    <t>전문상담기관에서 심리이론을 바탕으로 트라우마상담전문가 수련감독급, 1급을 보조하며 트라우마상담전문가 수련감독급의 지도아래 트라우마를 겪고 있는 내담자의 상담을 진행한다.</t>
  </si>
  <si>
    <t>전문상담기관에서 상담을 통하여 내담자의 경험으로 인한 잠재 무의식의 상처와 갈등을 치유할 수 있도록 하고 일상생활에서의 문제를 진단, 파악하여 해결할 수 있도록 도움을 주는 상담전문가로 활동하며 트라우마상담전문가  1급, 2급을 지도, 양성할 수 있다.</t>
  </si>
  <si>
    <t>2016-004706</t>
  </si>
  <si>
    <t>교육이나 상담분야에서 도형과 색채심리를 활용한 검사를 실시하고 인간내면의 심리와 성격특성을 분석하여 조직개발이나 개인의 인적자원개발을 지원할 수 있으며 강점을 강화하고 보완점을 개선하며 올바른 인성을 갖춘 리더를 육성할 수 있도록 교육이나 상담 및 코칭할 수 있는 준전문가이다.</t>
  </si>
  <si>
    <t>교육이나 상담분야에서 도형과 색채심리를 활용한 검사를 실시하고 인간내면의 심리와 성격특성을 분석하여 조직개발이나 개인의 인적자원개발을 지원할 수 있으며 강점을 강화하고 보완점을 개선하며 올바른 인성을 갖춘 리더를 육성할 수 있도록 교육이나 상담 및 코칭할 수 있는 전문가이다.</t>
  </si>
  <si>
    <t>주식회사 티앤티인재개발원</t>
  </si>
  <si>
    <t>http://tnthrd.com</t>
  </si>
  <si>
    <t>02-446-6587</t>
  </si>
  <si>
    <t>(05112) 서울특별시 광진구 자양로4길 21 (자양동) 서울시 광진구 자양동 4길 21</t>
  </si>
  <si>
    <t>2017-002815</t>
  </si>
  <si>
    <t>불안전문심리상담사</t>
  </si>
  <si>
    <t>불안전문심리상담사로서 특정한 불안이나 범불안 등으로 인한 심리상담의 이론과 불안에 관한 전문심리상담 기법을 활용하여 관련 기관 등에서 불안전문 심리상담 프로그램을 만들어 심리상담을 하는 업무를 수행한다.</t>
  </si>
  <si>
    <t>불안전문심리상담사로서 특정한 불안이나 범불안 등으로 인한  심리상담의 최고급이론과 다양한 전문심리상담 기법을 활용하여 관련기관 등에서 불안전문 심리상담 프로그램 개발 및 불안전문 심리상담을 하는 업무를 수행한다.</t>
  </si>
  <si>
    <t>불안전문심리상담사로서 특정한 불안이나 범불안 등으로 인한 심리상담의 고급이론과 다양한 전문심리상담 기법을 활용하여 관련기관 등에서 책임자 업무와 불안전문 심리상담하는 업무를 수행한다.</t>
  </si>
  <si>
    <t>불안전문심리상담사로서 특정한 불안이나 범불안 등으로 인한 심리상담의 기본이론과 다양한 전문심리상담 기법을 활용하여 관련기관 등에서 불안전문 심리상담하는 업무를 수행한다.</t>
  </si>
  <si>
    <t>2016-003715</t>
  </si>
  <si>
    <t>다양한 유형의 음악적 상담기법을 활용하여 내담자의 상황심리를 진단, 평가하고 이를 분석하여 가정,학교,사회 적응능력을 높여주는 기능을 수행하고, 말로써 표현하기 어려운 는낌이나 생각 등을 음악활동으로 표현하여 감정을 정화하고 자기성찰을 촉진시키는 심리상담 전문가</t>
  </si>
  <si>
    <t>교육현장 속에서 음악활동을 통해 바람직한 방향으로 나가도록 도와주며, 음악을 개인의 성장과 발전의 수단으로 생각하는 건강한 사람들과 심리적 갈등을 겪고 있는 사람들에게 음악심리 활동으로 도움을 줄 수 있다.</t>
  </si>
  <si>
    <t>교육현장 속에서 음악활동을 통해 바람직한 방향으로 나가도록 도와주며 시설수용자나 입원환자, 심리적 갈등자에게 심리지도 활동을 할 수 있다. 또한 음악을 개인의 성장과 발전의 수단으로 생각하는 건강한 사람들에게도 음악심리 활동으로 도움을 줄 수 있다.</t>
  </si>
  <si>
    <t>교육현장 속에서 음악활동을 통해 바람직한 방향으로 나가도록 도와 주며, 시설 수용자나 입원환자, 심리적 갈등자에게 심리지도 활동을 할 수 있다. 또한 음악을 개인의 성장과 벌전의 수단으로 생각하는 건강한 사람들에게도 도움을 줄 수 있다. 음악심리활동 연구소나 음악심리활동 센터를 할 수 있다.</t>
  </si>
  <si>
    <t>2017-002810</t>
  </si>
  <si>
    <t>미술매체를 이용하여 정서적, 심리 및 스트레스에서 어려움을 겪고 있는 사람을 대상으로 심리 상태를 진단, 해석하고 내담자의 자신을 발견하고 심리적으로 안정을 찾을 수 있도록 돕는 상담 업무를 수행함.</t>
  </si>
  <si>
    <t>2016-005915</t>
  </si>
  <si>
    <t>다양한 미술활동을 통해서 상담 대상이 느끼는 감정, 생각들을 표현 시킬 수 있도록 도움을 주고 상담과정을 통해 감정의 변화, 자아발전을 실현 시킬 수 있도록 도와주는 역할을 한다.</t>
  </si>
  <si>
    <t>다양한 미술활동을 통해서 상담 대상이 느끼는 감정, 생각들을 표현 시킬 수 있도록 도움을 주고 상담과정을 통해 감정의 변화, 자아발전을 실현 시킬 수 있도록 도와주는 역할을한다.</t>
  </si>
  <si>
    <t>사단법인다사랑복지회</t>
  </si>
  <si>
    <t>032-204-8274</t>
  </si>
  <si>
    <t>(21083) 인천 계양구 계산동 304-2</t>
  </si>
  <si>
    <t>2016-004639</t>
  </si>
  <si>
    <t>임상연극심리상담사</t>
  </si>
  <si>
    <t>학교/청소년 교육현장, 발달장애인, 심리적 장애(위기관리를 위한 개인치료/집단치료 등)이 있거나 자아발견과 인격적 성숙을 원하는 사람들에게 연극 매체를 활용한 심리적 지원과 상담 활동. 학부모 교육, 상담, 자문</t>
  </si>
  <si>
    <t>학교/청소년 교육현장, 발달장애인, 심리적 장애(위기관리를 위한 개인치료/집단치료 등)이 있거나 자아발견과 인격적 성숙을 원하는 사람들에게 연극 매체를 활용한 심리적 지원과 상담 활동. 학부모 교육, 상담, 자문, 연극치료 프로그램 개발, 임상연극심리상담사 1급 및 2급 수련지도감독, 치료센터개설</t>
  </si>
  <si>
    <t>사단법인 한국임상연극심리치료협회</t>
  </si>
  <si>
    <t>http://kacdp.or.kr/</t>
  </si>
  <si>
    <t>02-742-4718</t>
  </si>
  <si>
    <t>(02880) 서울특별시 성북구 성북로5길 9-3 (성북동1가) 지하</t>
  </si>
  <si>
    <t>2017-001927</t>
  </si>
  <si>
    <t>커플상담사</t>
  </si>
  <si>
    <t>커플상담사는 커플상담 지도에 관한 이론적 연구와 학교 및 사회의 각 분야에 최적화된 커플상담 지도를 행하고, 커플상담 지도와 관련된 각종 프로그램을 설계, 조직, 운영함으로써 바람직한 인재를 양성하는 데 필요한 전문적 교육 활동을 수행한다.</t>
  </si>
  <si>
    <t>커플상담사 2급 자격을 갖춘 사람은 현장지도 경력 1년 이상의 준전문가로서 보다 전문적인 커플상담 지도 프로그램을 설계, 조직, 운영할 수 있다.</t>
  </si>
  <si>
    <t>커플상담사 지도 1급 자격을 갖춘 사람은 현장지도 경력 3년 이상의 전문가로서 일반 및 특수 대상자를 위한 전문적인 커플상담 지도 프로그램을 설계, 조직, 운영할 수 있다.</t>
  </si>
  <si>
    <t>두리모아인재문화개발원</t>
  </si>
  <si>
    <t>02-581-7300</t>
  </si>
  <si>
    <t>(06664) 서울특별시 서초구 방배로 126 지층(방배동)</t>
  </si>
  <si>
    <t>2016-003718</t>
  </si>
  <si>
    <t>복지기관, 문화센터, 요양시설 등에서 아동와 성인을 대상으로 상담 및 강사로 활동하며 다음과 같은 직무를 수행한다.1. 아동과 성인을 대상으로 그림 그리기를 통한 상담과 피드백2. 성인을 대상으로 미술상담 강의 및 강사교육3. 미술상담 프로그램의 기획 및 운영</t>
  </si>
  <si>
    <t>2017-002754</t>
  </si>
  <si>
    <t>책을 비롯한 문학매체를 이해하고 이를 다양한 예술치유활동으로 연결,활용하여서 더욱 복잡하고 다양해진 현대사회에서 개인의 심리적, 정서적, 사회적 부적응 문제를 해결하는데 도움을 주고자 유아, 청소년, 성인, 노인의 폭넓은 대상에게 정확한 문학심리상담 프로그램을 개발하고 상담과정을 진행함</t>
  </si>
  <si>
    <t>문학텍스트를 좀더 깊이 이해,활용하여 예술활동과 통합한 문학심리상담 프로그램을 연령별, 대상별, 해결과제별, 심리적 문제별, 삶의 전반에 걸쳐 개발하고 이를 개인 또는 집단 심리상담을 진행할 수 있으며 또한 문학심리상담 이론과 실무적 경험을 바탕으로 상담기관을 설립, 운영하고 문학심리상담에 대한 연구를 통해 상담인력 양성 교육에 참여할 수 있다.</t>
  </si>
  <si>
    <t>문학심리상담의 기본 소양인 심리상담 기법과 문학텍스트를 이해,활용하는 통찰력을 바탕으로 시, 동화, 소설, 수필, 자기개발서 등의 문학적 텍스트를 더불어 그림, 연극, 동작, 음악등의 통합적 예술활동으로 유아부터 노인까지의 여러 대상들의 다양한 심리, 사회적 문제를 해결하는데 도움을 줄 수 있다.</t>
  </si>
  <si>
    <t>2016-005924</t>
  </si>
  <si>
    <t>아동심리상담사는 다양한 심리검사와 상담, 놀이치료를 통해 아동에 대한 진단을 하여 신체적, 심리적, 사회적으로 안전하고 건전한 사고방식을 갖고 바른 생활을 할 수 있도록 아동심리상담을 통하여 도와주며 사회복지 시설 및 개인 상담기관 상담사, 교육기관의 강사로 활동한다.</t>
  </si>
  <si>
    <t>아동발달단계별 특성에 대한 이해와 상담에 대한 전문적 지식을 바탕으로 다양한 심리검사방법을 활용하여 심리적,정서적 원인을 종합적으로 진단,분석하고 적절한 교육적 자극과 상담을 통해 심리적 정서적으로 안정감을 갖게 하여 아동의 성장을 이끌수 있도록 상담,교육하는 역할을 한다. 상담센터 설립 및 운영 가능, 복지시설 및 개인 기관상담사, 교육기관 강사로 활동</t>
  </si>
  <si>
    <t>아동발달단계별 특성에 대한 이해와 상담에 대한 전문적 지식을 바탕으로 다양한 심리검사방법을 활용하여 심리적,정서적 원인을 종합적으로 진단,분석하고 적절한 교육적 자극과 상담을 통해 심리적 정서적으로 안정감을 갖게 하여 아동의 성장을 이끌수 있도록 상담 하는 업무,복지시설 및 개인 기관상담사, 교육기관 강사로 활동(프로그램 기획 강의)을 한다.</t>
  </si>
  <si>
    <t>아동발달단계별 특성에 대한 이해와 상담에 대한 전문적 지식을 바탕으로 다양한 심리검사방법을 활용하여 심리적,정서적 원인을 종합적으로 진단,분석하고 적절한 교육적 자극과 상담을 통해 심리적 정서적으로 안정감을 갖게 하여 아동의 성장을 이끌수 있도록 상담 업무를 한다.복지시설 및 개인기관상담사로 활동한다.</t>
  </si>
  <si>
    <t>2017-003141</t>
  </si>
  <si>
    <t>타로를 매개로 내담자가 갖고 있는 다양한 정신적, 정서적 관련 문제와 스트레스, 갈등 등에 대해 긍정적인 심리상태로 이끄는데 도움을 주고 정서적 안정과 건강한 삶을 유지할 수 있도록 상담자의 역할과 타로교육을 수행하는 전문 상담가로서 역할 수행활동영역은 학교, 복지관, 공공기관, 평생교육원, 문화센터, 방과 후 교실등에서 상담 전문가로서의 역할 수행</t>
  </si>
  <si>
    <t>타로심리상담 전문가로써 타로라는 매개체를 통해 전문적인 상담을 함으로써 현대인의 고충인 인간관계, 진로, 학업, 사회 전반적인 문제를 해결하는데 조력자의 역할을 하며 전문 상담, 전문교육 및 창업 지도를 할 수 있다.</t>
  </si>
  <si>
    <t>타로심리상담 준전문가로써 타로 상담에 대한 이론과 타로를 완벽히 이해하고 리딩 할 수 있으며 실제 상담 및 교육 현장에서 보조 지도를 할 수 있다.</t>
  </si>
  <si>
    <t>타로상담 이론과 타로를 이해하고 전달(해석) 할 수 있으며 일상생활속에서 내담자의 심리적, 정서적 문제해결에 조언을 줄 수 있는 상담자로써의 역할 수행</t>
  </si>
  <si>
    <t>글로벌평생교육진흥원</t>
  </si>
  <si>
    <t>010-9543-0210</t>
  </si>
  <si>
    <t>(41560) 대구광역시 북구 침산로 158 (침산동, 건영하이츠) 102동1108호</t>
  </si>
  <si>
    <t>2016-003707</t>
  </si>
  <si>
    <t>최면심리상담사는 다양한 심리적 외상을 최면심리 도구로 사용하고 정신적 건강을 되찾을 수 있도록 상담 지원하는 전문 인력으로 향후 전문적인 최면심리 상담이 필요한 국가기관이나 민간기관, 또는 개인 사무실에서 심리상담이 가능함.</t>
  </si>
  <si>
    <t>최면심리상담사 1급은 다양한 심리적 외상을 최면심리 도구로 사용하고 정신적 건강을 되찾을 수 있도록 상담 지원하는 전문 인력으로 향후 전문적인 최면심리 상담이 필요한 국가기관이나 민간기관, 또는 개인 사무실에서 심리상담이 가능함</t>
  </si>
  <si>
    <t>최면심리상담사 2급은 다양한 심리적 외상을 최면심리 도구로 사용하고 정신적 건강을 되찾을 수 있도록 상담 지원하는 전문 인력으로 향후 전문적인 최면심리 상담이 필요한 국가기관이나 민간기관, 또는 개인 사무실에서 심리상담이 가능함.</t>
  </si>
  <si>
    <t>2016-005142</t>
  </si>
  <si>
    <t>유아, 아동, 청소년, 성인, 노인 등 다양한 집단속에서 다양한 갈등을 겪는 사람들을 대상으로 심리상담을 실시하여 대상자의 문제점을 파악하고 심리학적 이론과 기법을 활용하여 문제점을 해결해나가기 위해 노력함으로써 정신적으로 건강한 삶을 영위할 수 있도록 도와주는 심리 상담업무를 수행한다.</t>
  </si>
  <si>
    <t>심리학적 이론과 기법의 활용 능력이 뛰어난 전문가로다양한 집단속에서 다양한 갈등을 겪는 사람들을 대상으로 심리상담을 실시하여 대상자의 문제점을 파악하고 이를 해결해나가는 방법을 찾는 심리 상담업무를 원활하게 수행할 수 있으며 심리상담사 양성 교육 업무를 수행할 수 있다.</t>
  </si>
  <si>
    <t>심리학적 이론과 기법의 활용 능력이 뛰어난 전문가로다양한 집단속에서 다양한 갈등을 겪는 사람들을 대상으로 심리상담을 실시하여 대상자의 문제점을 파악하고 이를 해결해나가는 방법을 찾는 심리 상담업무를 원활하게 수행할 수 있다.</t>
  </si>
  <si>
    <t>2016-003716</t>
  </si>
  <si>
    <t>미술활동을 통해 감정이나 내면 세계를 표현하고 기분의 이완과 감정적 스트레스를 완화시키기 위한 상담활동으로서, 말로써 표현하기 힘든 느낌, 생각들을 미술활동을 통해 표현함으로써 감정의 정화를 경험하게 하고 내면의 마음을 돌아볼 수 있도록 하며 또한  자아성장을 촉진시키며 비언어적 의사소통으로 내담자의 무의식을 의식화하는데 매우 유용함.</t>
  </si>
  <si>
    <t>교육현장 속에서 미술활동을 통해 바람직한 방향으로 나가도록 도와주며, 미술을 개인의 성장과 발전의 수단으로 생각하는 건강한 사람들과 심리적 갈등을 겪고 있는 사람들에게 미술심리 활동으로 도움을 줄 수 있다.</t>
  </si>
  <si>
    <t>교육현장 속에서 미술활동을 통해 바람직한 방향으로 나가도록 도와주며, 시설수용자나 입원환자, 심리적 갈등자에게 심리지도활동을 할 수 있다. 또한 미술을 개인의 성장과 발전의 수단으로 생각하는 건강한 사람들에게도 미술심리 활동으로 도움을 줄 수 있다.</t>
  </si>
  <si>
    <t>교육현장 속에서 미술활동을 통해 바람직한 방향으로 나가도록 도와주며, 시설수용자나 입원환자, 심리적 갈등자에게 심리지도 활동을 알 수 있다. 또한 미술을 개인의 성장과 발전의 수단으로 생각하는 건강한 사람들에게 도움을 줄 수 있다. 미술심리활동 연구소나 미술심리활동 센터를 할 수 있다.</t>
  </si>
  <si>
    <t>2016-005435</t>
  </si>
  <si>
    <t>힐링코드심리상담사</t>
  </si>
  <si>
    <t>힐링코드심리상담은 인간의 개인적인 특성을 객관적 검사를 통해 이상심리를 분석하고 해석하는 심리검사 시스템인 힐링코드와 그림 또는 사진의 이미지와 상징 등 활동으로심리적 부적응 및 장애를 겪는 개인 혹은 집단에 대한 진단과 분석 및 상담,사회복지 및 상담기관, 병원 등에서 전문 상담활동,힐링코드심리검사 실시, 분석과 평가,상담기관 및 센터의 책임자 업무</t>
  </si>
  <si>
    <t>-인간의 발달적 심리적 힐링코드심리상담 프로그램 연구 및 개발 업무-사회복지시설, 상담센터, 병원, 기업체 등에서 전문 상담활동-힐링코드심리상담 영역의 과학적인 연구, 조사, 분석,-힐링코드심리상담 교육, 수퍼비전 지도 -힐링코드심리상담기관의 설립 및 운영</t>
  </si>
  <si>
    <t>-개인의 영역에서 부적응문제에 대한 진단, 분석 및 상담-법무부, 경찰서, 군부대, 교도소, 사회복지시설, 상담센터, 병원 등에서 전문 상담활동 -힐링코드심리검사 실시 및 분석과 평가, -대학, 학교, 기업체 등 기관 및 단체에서 인사, 적성검사 직무-힐링코드심리상담 교육 강사,-상담기관 및 센터의 책임자</t>
  </si>
  <si>
    <t>-힐링코드심리상담 심리검사 분석 수행직무, -힐링코드심리상담 프로그램 계,획에 따른 진행 업무수행,-상담실내의 행정, 정보관리직무-상담기관 및 복지시설에서 상담관련 업무 수행,-힐링코드심리상담에 대한 연구보조,-힐링코드심리상담 교육 보조강사</t>
  </si>
  <si>
    <t>힐링코드심리센터</t>
  </si>
  <si>
    <t>http://helingcode.smpon.kr</t>
  </si>
  <si>
    <t>02-426-6728</t>
  </si>
  <si>
    <t>(10556) 경기도 고양시 덕양구 삼송로139번길 1 (삼송동) 3층(삼송동)</t>
  </si>
  <si>
    <t>2016-005865</t>
  </si>
  <si>
    <t>노화로 인하여 신체적, 정서적으로 심리적 불안장애 등을 겪으며 정신건강이나 정서장애와 관련된 문제로 일상생활에 적응하지 못하고 행동상의 장애를 일으켜 도움을 필요로 하는 노인(가족 포함)들에게 종합적으로 진단하고 심리학적 방법을 활용하여 더 나은 생활을 할 수 있도록 상담하는 역할을 한다.</t>
  </si>
  <si>
    <t>신체적, 정신적, 심리적으로 위축되어 있는 노인과 해당 가족의 문제를 예방, 해결하고 개인의 삶을 질을 높이는 일을 하는 역할을 상담 할 수  있는 전문가로써 노인상담 분야의 프로그램을 개발 및 강의에 활용할수 있는 역할을 수행한다.</t>
  </si>
  <si>
    <t>신체적, 정신적, 심리적으로 위축되어 있는 노인과 해당 가족의 문제를 예방, 해결하고 개인의 삶을 질을 높이는 일을 하는 역할을 상담 한다.</t>
  </si>
  <si>
    <t>신체적, 정신적, 심리적으로 위축되어 있는 노인과 해당 가족의 문제를 예방, 해결하고 개인의 삶을 질을 높이는 일을 하는 역할을 기본 상담을 한다.</t>
  </si>
  <si>
    <t>2016-003711</t>
  </si>
  <si>
    <t>청소년 기관,복지관,방과후 학교,상담시설,다문화지원 시설, 지역아동센터 등에서 무용동작 심리상담으로 정서, 인지, 심리적 안정을 돕는 전문가 활동</t>
  </si>
  <si>
    <t>교육현장 속에서 무용동작 활동을 통해 바람직한 방향으로 나가도록 도와주며, 무용동작을 개인의 성장과 발전의 수단으로 생각하는 건강한 사람들과 심리적 갈등을 겪고 있는 사람들에게 무용동작 심리 활동으로 도움을 줄 수 있다.</t>
  </si>
  <si>
    <t>교육현장 속에서 무용동작 활동을 통해 바람직한 방향으로 나가도록 도와주며, 시설수용자나 입원환자, 심리적 갈등자에게 심리지도 활동을 할 수 있다. 또한 무용동작을 개인의 성장과 발전의 수단으로 생각하는 건강한 사람들에게도 무용동작 심리활동으로 도움을 줄 수 있다.</t>
  </si>
  <si>
    <t>교육현장 속에서 무용동작 활동을 통해 바람직한 방향으로 나가도록 도와주며, 시설수용자나 입원환자, 심리적 갈등자에게 심리지도 활동을 할 수 있다. 또한 무용동작을 개인의 성장과 벌전의 수단으로 생각하는 건강한 사람들에게도 도움을 줄 수 있다. 무용동작 심리활동 연구소나 무용동작 심리활동 센터를 할 수 있다.</t>
  </si>
  <si>
    <t>2016-001995</t>
  </si>
  <si>
    <t>장애인동료상담사</t>
  </si>
  <si>
    <t>1. 1대1 동료상담 및 집단상담2. 정보제공 및 의뢰3. 권익옹호4. 자립생활기술훈련5. 장애인식개선교육6. 사례관리7. 자립 및 복지상담8. 슈퍼바이저9. 기타 장애인 역량강화 관련 상담</t>
  </si>
  <si>
    <t>동료상담, 정보제공, 권익옹호, 자립생활기술훈련, 장애인식개선교육, 사례관리, 자립상담, 슈퍼바이저, 복지상담 등 장애인 자립 및 복지 관련 모두를 포괄 상담</t>
  </si>
  <si>
    <t>동료상담, 정보제공, 권익옹호, 자립생활기술훈련, 장애인식개선교육, 사례관리, 자립 및 복지상담 등 장애인 자립 및 복지 관련 상담</t>
  </si>
  <si>
    <t>동료상담, 정보제공, 권익옹호, 자립생활기술훈련 등 장애인 자립생활 관련 상담</t>
  </si>
  <si>
    <t>(사)한국장애인자립생활센터총연합회</t>
  </si>
  <si>
    <t>http://www.koil.kr</t>
  </si>
  <si>
    <t>02-785-7060</t>
  </si>
  <si>
    <t>(07236) 서울특별시 영등포구 의사당대로 22(여의도동, 이룸센터) 6층 2호 (사)한국장애인자립생활센터총연합회</t>
  </si>
  <si>
    <t>2017-002756</t>
  </si>
  <si>
    <t>통합색채미술심리상담사</t>
  </si>
  <si>
    <t>상담이론을 기본바탕으로 하여 색채와 미술을 통한 진단기법과 매체활용을 통해 심리, 정서 및 스트레스로 인해 생활에 어려움을 겪고 있는 내담자의 심리를 진단, 상담을 진행함으로 내담자의 문제개선 및 건강한 자아발전에 도움을 줄 수 있는 통합색채미술심리상담전문가로써 상담현장에서의 업무를 원활하게 수행할 수 있으며 프로그램을 계획 운영할 수 있다</t>
  </si>
  <si>
    <t>통합색채미술심리상담의 심리상담이론 및 색채, 미술지식을 바탕으로 심리, 정서 및 스트레스로 인해 상담을 필요로 하는 내담자의 심리를 진단, 상담을 진행함으로 내담자의 문제개선 및 건강한 자아발전에 도움을 줄 수 있으며 그에 따른 프로그램을 계획 운영할 수 있으며 1,2급과정을 진행할 수 있다.</t>
  </si>
  <si>
    <t>통합색채미술심리상담의  심리상담이론 및 색채, 미술지식을 바탕으로 심리, 정서 및 스트레스로 인해 상담을 필요로 하는 내담자의 심리를 진단, 상담을 진행함으로 내담자의 문제개선 및 건강한 자아발전에 도움을 줄 수 있으며 그에 따른 프로그램을 진행할 수 있다</t>
  </si>
  <si>
    <t>심리상담이론 및 색채, 미술지식을 바탕으로 심리, 정서 및 스트레스로 인해 상담을 필요로 하는 내담자를 이해하고 상담을 도와줄 수 있다</t>
  </si>
  <si>
    <t>2017-001948</t>
  </si>
  <si>
    <t>영화심리상담전문가</t>
  </si>
  <si>
    <t>청소년단체, 초？중등학교, 심리상담센터, 복지관, 아동센터, 청소년수련기관, 부모교육기관, 대학 학교상담센터, 학교 등에서 심리적인 문제를 소유하고 있는 내담자들을 대상으로 영화를 매개로한 심리상담을 제공하여 내담자가 문제를 해결 할 수 있도록 돕고, 영화심리상담관련 특강을 진행하여 피교육자들을 대상으로 영화심리상담관련 교육을 진행 할 수 있는 직무수행</t>
  </si>
  <si>
    <t>청소년단체, 초？중등학교, 심리상담센터, 복지관, 아동센터, 청소년수련기관, 부모교육기관, 대학 학교상담센터, 학교 등에서 심리적인 문제를 소유하고 있는 내담자들을 대상으로 영화를 매개로한 심리상담을 제공하여 내담자가 문제를 해결 할 수 있도록 돕고, 1급, 2급 영화심리전문가에게 슈퍼비젼을 제공 할 수 있는 직무수행</t>
  </si>
  <si>
    <t>청소년단체, 초？중등학교, 심리상담센터, 복지관, 아동센터, 청소년수련기관, 부모교육기관, 대학 학교상담센터, 학교 등에서 영화심리상담관련 특강을 진행하여 피교육자들을 대상으로 영화심리상담관련 교육을 진행 할 수 있고, 2급 영화심리전문가를 대상으로 교육을 진행 할 수 있는 직무수행</t>
  </si>
  <si>
    <t>청소년단체, 초？중등학교, 심리상담센터, 복지관, 아동센터, 청소년수련기관, 부모교육기관, 대학 학교상담센터, 학교 등에서 영화심리상담관련 특강을 진행하여 피교육자들을 대상으로 영화심리상담관련 교육을 진행 할 수 있는 직무수행</t>
  </si>
  <si>
    <t>2016-003712</t>
  </si>
  <si>
    <t>심리적 상담에 효과적인 심리극, 사회극, 역할극 비블리오드라마, 교육연극,  등을 활용하여 유아, 아동, 청소년, 성인과 학교,기업 등을 대상으로 개인과 집단의 갈등 및 문제해결을 위한 심리상담 전문가.</t>
  </si>
  <si>
    <t>교육현장 속에서 드라마활동을 통해 바람직한 방향으로 나가도록 도와주며, 드라마를 개인의 성장과 발전의수단으로 생각하는 건강한사람들과 심리적 갈등을 겪고 있는 사람들에게 드라마 심리 활동으로 도움을 줄 수 있다.</t>
  </si>
  <si>
    <t>교육현장속에서 드라마활동을 통해 바람직한 방향으로 나가도록 도와주며, 시설수용자나 입원환자, 심리적 갈등자에게 심리지도 활동을 할 수 있다. 또한 드라마를 개인의 성장과 발전의 수단으로 생각하는 건강한 사람들에게도 드라마심리 활동으로 도움을 줄 수 있다.</t>
  </si>
  <si>
    <t>교육현장 속에서 드라마활동을 통해 바람직한 방향으로 나가도록 도와주며, 시설수용자나 입원환자, 심리적 갈등자에게 심리지도 활동을 할 수 있다. 또한 드라마를 개인의 성장과 발전의 수단으로 생각하는 건강한 사람들에게도 도움을 줄 수 있다. 드라마심리활동 연구소나 드라마심리활동 센터를 할 수 있다.</t>
  </si>
  <si>
    <t>2017-001521</t>
  </si>
  <si>
    <t>주인공학부모상담사</t>
  </si>
  <si>
    <t>학부모가 아이들의 눈높이에서 생각하고 바라보도록 하며, 학부모의 내면세계를 풍성하게 살찌우는 역할을 하며 성숙한 학부모의 역할을 일깨운다.가족관계 회복프로그램으로 가정교육의 중요성, 부모역할과 마음 다스리기로 자녀와의 소통 및 공감, 인성지도와 진로진학 지도, 위인에 대한 감사교육을 통한 리더십 교육, 자녀의 힘을 북돋우는 부모교육 등의 직무를 수행한다.</t>
  </si>
  <si>
    <t>초.중.고등학교 학부모가 관심을 가지고 자녀의 눈높이에서 생각하고 바라봐 주며, 학부모 내면을 풍성하게 살찌워 자녀에게 평화로운 마음을 갖게 한다. 가족관계 회복프로그램으로 가족관계의 중요성, 마음 다스리기로 자녀와의 소통과 대화법, 인성지도와 진로지도, 자녀의 힘을 북돋우는 부모역할, 가정교육의 중요성 등의 교육을 수행한다.</t>
  </si>
  <si>
    <t>초.중학교 학부모가 관심을 가지고 자녀의 눈높이에서 생각하고 바라봐 주며, 학부모 내면을 풍성하게 살찌워 자녀에게 평화로운 마음을 갖게 한다. 가족관계 회복프로그램으로 가족관계의 중요성, 마음 다스리기로 자녀와의 소통과 대화법 교육울 수행한다. 특히 인성지도와 진로지도에 중점을 둔다. 자녀의 힘을 북돋우는 부모역할, 가정교육의 중요성 등의 교육을 수행한다.</t>
  </si>
  <si>
    <t>초등학교 학부모가 관심을 가지고 자녀의 눈높이에서 생각하고 바라봐 주며, 학부모 내면을 풍성하게 살찌워 자녀에게 평화로운 마음을 갖게 한다. 가족관계 회복프로그램으로 가족관계의 중요성, 마음 다스리기로 자녀와의 소통과 대화법 교육울 수행한다. 특히 자녀의 힘을 북돋우는 부모역할, 가정교육의 중요성 등의 교육을 수행한다</t>
  </si>
  <si>
    <t>2017-002275</t>
  </si>
  <si>
    <t>아동심리상담사는 출생에서부터 아동기에 이르기까지 각 연령단계에 따른 정신건강이나 정서장애, 신체적, 인지적, 정서적, 언어적, 심리적 성장발달에 관계된 문제들을 체계적으로 상호작용을 통해 문제해결은 돕고 올바른 방법으로 대처할 수 있도록 학습지도하여 안전하고 건전한 사고방식을 갖을 수 있도록 돕는 전문가입니다.</t>
  </si>
  <si>
    <t>출생에서부터 아동기에 이르는 각 연령대에 따른 언어적, 심리적 성장발달에 연관된 문제들을 체계적으로 상호작용하여 심리적 상담을 진행하고, 올바른 방식으로 도움을 줄 수 있도록 돕는 심리상담 전문가.</t>
  </si>
  <si>
    <t>아동상담에 대한 이해와 상담 과정에 대한 체계적인 활용을 바탕으로 아동기와 청소년기의 심리평가에 대해 이해하고, 상담론적으로 접근하며 건강한 사고방식을 가질 수 있도록 돕는 아동심리상담 전문가.</t>
  </si>
  <si>
    <t>2016-005227</t>
  </si>
  <si>
    <t>언약결혼상담사</t>
  </si>
  <si>
    <t>결혼과 출산을 기피하는 남성과 여성들에게 참된 결혼의 의미와 필요 및 목적을 교육하고 권면하며 결혼 및 출산을 장려하는 전문적 활동을 실시한다. 경제적인 혼수장만 및 결혼식을 위한 과정을 안내하고 지원한다. 나아가 행복한 부부생활과 출산, 자녀양육을 위한 정보와 돌봄 및 상담적 지원을 제공함으로써 가정해체를 예방하고 국민의 안녕과 행복증진에 기여한다.</t>
  </si>
  <si>
    <t>1, 2급의 직무 외에 언약결혼에 대한 연구와 발전을 위한 전문적인 활동을 실시한다. 교회나 사회관련 기관에서 언약결혼예비교육과 결혼과정, 가족관계에 대한 상담을 수행한다. 이를 통해 의미있는 방식으로 언약결혼을 진행함으로써 건강한 가정, 국민의 안녕과 복지에 기여한다. 또한 언약결혼상담사 양성을 위하여 교육 및 실습수련을 실시한다.</t>
  </si>
  <si>
    <t>2급의 직무 외에 교회나 학교, 복지관, 관련 사회기관 등에서 참된 언약결혼의 의미와 가치를 교육하고 출산과 자녀양육에 관한 정보와 돌봄 및 상담지원을 실시한다. 궁극적으로 결혼을 원하는 남녀를 연결하고, 결혼에 이르는 제반 과정을 안내함으로써 건강한 가정을 세우고, 증가하는 이혼 및 가정해체를 예방함으로써 국민의 안녕과 복지에 기여한다.</t>
  </si>
  <si>
    <t>다양한 이유로 결혼과 출산을 기피하는 사람들에게 참된 언약결혼의 의미와 가치를 교육하고 출산과 자녀양육에 관한 정보와 돌봄 및 상담지원을 실시한다. 궁극적으로 결혼을 원하는 남녀를 연결하고, 결혼에 이르는 제반 과정을 안내함으로써 건강한 가정을 세우고, 증가하는 이혼 및 가정해체를 예방함으로써 국민의 안녕과 복지에 기여한다.</t>
  </si>
  <si>
    <t>2016-003705</t>
  </si>
  <si>
    <t>미술작업은 미술심리에서 단순한 조형작품이 아니라 그 사람을 나타내는 의사소통의 통로이므로 미술 작업을 통해 내담자의 정서적 갈등과 심리적 갈등의 원인을 찾아내고 부정적인 에너지의 배출과 갈등해소를 돕는다. 내담자의 심리를 긍정적 에너지로 바꾸고 수용력을 높이는 역할을 수행한다.</t>
  </si>
  <si>
    <t>미술작업은 미술심리에서 단순한 조형작품이 아니라 그 사람을 나타내는의사소통의 통로이므로 미술 작업을 통해 내담자의 정서적 갈등과 심리적 갈등의 원인을 찾아내고 부정적인 에너지의 배출과 갈등해소를 돕는다. 내담자의 심리를 긍정적 에너지를 바꾸고 수용력을 높이는 역할을 수행한다.</t>
  </si>
  <si>
    <t>2016-003713</t>
  </si>
  <si>
    <t>다양한 놀이활동을 통해 심리적으로 부적응하고 있는 아동 또는 정서발달상의 문제가 있는 아동들의 심리적 장애요인의 원인을 분석, 평가 진단하여 아동의 조화롭고 균형잡힌 발달을 전개하고 아동의 지체된 발달 및 심리적 상태를 지지 또는 치유하는 역할을 담당하는 상담 전문가</t>
  </si>
  <si>
    <t>교육현장 속에서 아동들이 놀이활동을 통해 바람직한 방향으로 나가도록 도와주며 심리적 갈등을 겪고 있는 아동들에게 놀이심리 활동으로 도움을 줄 수 있다.</t>
  </si>
  <si>
    <t>교육현장 속에서 놀이활동을 통해 바람직한 방향으로 나가도록 도와 주며, 시설수용자나 입원환자, 심리적 갈등자에게 심리지도 활동을 할 수 있다.</t>
  </si>
  <si>
    <t>교육현장 속에서 놀이 활동을 통해 바람직한 방향으로 나가도록 도와주며, 시설수용자나, 입원환자, 심리적 갈등자에게 심리지도 활동을 할 수 있다. 놀이심리활동 연구소나 놀이심리활동 센터를 할 수 있다.</t>
  </si>
  <si>
    <t>2016-002623</t>
  </si>
  <si>
    <t>아동 및 청소년의 심리와 문제행동을 파악할수 있도록 심리평가 도구를 사용하여 평가하고 그에 적절한 상담유형을 선택하여 상담하거나 프로그램을 진행하여 문제행동과 심리상태를 안정적으로 이끌어주는 역할자</t>
  </si>
  <si>
    <t>아동심리상담 전문가 수준으로 아동 및 청소년 대상의 내담자의 심리상태를 파악하기 위하여 다양한 유형의 심리검사를 진행하고 문제의 근원을 해결하기 위한 상담 및 프로그램을 진행하는 아동ㅅ미리상담 전문인력 양성 및 상담사 역할</t>
  </si>
  <si>
    <t>2016-004048</t>
  </si>
  <si>
    <t>부부가족심리상담사</t>
  </si>
  <si>
    <t>부부와 가족 간의 심리 정서적 부적응을 겪는 내담자에 대한 심리상담을 하여 사고 및 행동, 감정측면의 인간적 성장을 가져오게 한다. 부부가족심리상담사를 양성하고 실제적 상담을 진행하며 교육과 수련 내용 평가, 상담에 대한 연구, 상담사로서의 프로그램을 진행하여 내담자의 심리적인 안정에 도움을 줄 수 있는 직무</t>
  </si>
  <si>
    <t>부부와 가족 간의 갈등과 부적응에 대해 내담자의 정서적 부분과 심리적 부분을 이해하고 파악하여 갈등을 해결하기 위한 긍정적인 심리진단 및 상담이 가능하며 심리적, 정서적, 신체적 갈등에서 오는 차이점을 조절하고 자아정체감과 인간 내적 가치를 높이고 긍정적 미래를 위한 사례 관리를 하며 동시에 전문가를 양성함</t>
  </si>
  <si>
    <t>부부와 가족 간의 갈등과 부적응에 대해 내담자의 정서적 부분과 심리적 부분을 이해하고 파악하여 갈등을 해결하기 위한 긍정적인 심리진단 및 상담이 가능하며 안도감과 감정의 정화를 주어 자아성장을 촉진시키는 것</t>
  </si>
  <si>
    <t>2017-002075</t>
  </si>
  <si>
    <t>노화로 인해 신체적ㆍ정서적으로 심리적인 불안을 느끼며 정신건강이나 정서장애 등의 문제로 일상생활에서 도움을 필요로 하는 노인들에게 심리상담을 통해 심리적ㆍ정서적 안정감을 주고 삶의 질을 높일 수 있도록 돕는다.</t>
  </si>
  <si>
    <t>다양한 심리상담기법을 활용하여 노인의 심리사례를 분석하고, 심리상담 프로그램을 기획하여 이를 심층적이고 전문적으로 실행할 수 있는 있도록 돕는다.</t>
  </si>
  <si>
    <t>노인심리를 이해하고 노화로 인한 정신건강이나 정서장애 등의 문제로 일상생활에서 도움을 필요로 하는 노인들에게 심리상담을 통해 심리적ㆍ정서적 안정감을 주고 삶의 질을 높일 수 있도록 돕는다.</t>
  </si>
  <si>
    <t>2016-005317</t>
  </si>
  <si>
    <t>음악심리상담전문가</t>
  </si>
  <si>
    <t>음악심리의 전문적인 훈련을 통하여 마음의 문제를 복원 및 행복한 상황으로 유지시켜주고 향상시키기 위해 음악을 활용하여 심리상담 을 한다. 아동 성인 노인에 이르기까지 행복한 마음을 유지시켜주는  역할자로 학교 회사 복지관 등에서 기쁨을 주는 전달자의 직무를 수행한다.</t>
  </si>
  <si>
    <t>2016-005913</t>
  </si>
  <si>
    <t>놀이활동을 통해 심리적으로 부적응하고 있는 아동 또는 정서발달상의 문제가 있는 아동들의 심리적 장애요인 원인을 분석, 평가, 진단하여 아동의 조화롭고 균형 잡힌 발달을 전개하고 아동의 지체된 발달 및 심리적 상태를 지지하는 역할을 수행한다.</t>
  </si>
  <si>
    <t>놀이활동을 통해 심리적으로 부적응하고 있는 아동 또는 정서발달상의 문제가 있는 아동들의 심리적 장애요인의 원인을 분석, 평가, 진단하여 아동의 조화롭고 균형 잡힌 발달을 전개하고 아동의 지체된 발달 및 심리적 상태를 지지한다.</t>
  </si>
  <si>
    <t>2017-001957</t>
  </si>
  <si>
    <t>통합미술심리상담사란 사람의 정서적, 사회적으로 부적응적인 문제들을 해결하는데 도움을 주고자 하는 상담의 한 분야로써, 내담자에게 미술매체와 조형표현활동을 통한 내면의 심리정서를 진단하고, 정서이완 및 행동변화를 도와주는 업무를 수행할 수 있는 직무능력의 유무</t>
  </si>
  <si>
    <t>인간의 발달적, 심리적, 장애별 통합미술심리상담프로그램 연구 및 계발통합미술심리검사 진단평가 분석1·2급 교육자 양성 및 교육 기획상담센터 총괄 운영수퍼바이저</t>
  </si>
  <si>
    <t>인간의 발달적 통합미술심리상담 프로그램을 계획내담자 초기상담 면담지 분석과 상담프로그램 계획 및 운영 평가보조상담사 교육지도업무통합미술심리검사 실행 및 해석내담자의 문제해결을 촉진하기 위한 통합적 예술매체 기법 활용능력 계발</t>
  </si>
  <si>
    <t>인간의 발달적 통합미술심리상담 프로그램 계획발달 미술심리상담 프로그램을 운영내담자 초기면담 시 통합미술심리검사 실시내담자 초기면담지에 기록 후 보고통합미술심리상담 관련 정보 수집상담실 운영보조</t>
  </si>
  <si>
    <t>2016-003658</t>
  </si>
  <si>
    <t>①방과후수업 등에서 청소년이나 일반인을 대상으로 내담자의 심리상태를 에니어그램기법에 의해 원인을 파악하고 장단점을 알게 하는 직무 ②에니어그램에 의해 파악된 바를 활용, 상담과 코칭을 통해 내담자들의 삶을 위해 이들의 정체성을 회복하고 자신감을 가지도록 하는 직무 ③전문지식을 활용하여 에니어그램상담 커리큘럼과 상담 고급화방안을 수립하는 직무를 수행함</t>
  </si>
  <si>
    <t>①방과후수업 등에서 청소년을 대상으로 심리적 문제를 에니어그램 기법으로 접근하여 근본원인을 파악하고 이를 보완할 수 있도록 유도함으로써 내담자가 자신의 장단점을 깨달아 긍정적인 삶을 살아가도록 상담과 코칭을 실행하는 직무 ② 에니어그램심리분석전문가로써 가지고 있는 전문 지식활용 능력을 문서화하여 정리하는 직무와 더불어 1급을 보조하는 직무를 수행함</t>
  </si>
  <si>
    <t>2016-004138</t>
  </si>
  <si>
    <t>또래문화상담사는 또래에 대한 진솔하고 깊이 있는 이해와 공감을 통해 또래의 대화를 경청하고 그들과의 소통하며, 자신이 경험을 바탕으로 또래가 겪고 있는 개인적, 심리사회적 어려움을 해결할 수 있도록 도움으로써 또래문화형성에 기여하고, 더불어 성장할 수 있도록 돕는다.</t>
  </si>
  <si>
    <t>또래에 대한 깊이 있는 이해와 공감을 통해 또래와의 대화를 리드하여 소통할 수 있도록 하며, 자신의 경험을 바탕으로 조언함으로써 또래가 겪고 있는 다양한 어려움을 해결 할 수 있도록 도와 건전한 또래 문화를 형성하고, 더불어 성장할 수 있도록 한다.</t>
  </si>
  <si>
    <t>또래에 대한 깊이 있는 이해와 공감을 통해 또래와의 대화를 경청하고 공감함으로써 또래가 겪고 있는 다양한 문제에 대하여 함께 고민하여 또래가 겪는 다양한 어려움을 해결할 수 있도록 도와 건전한 또래 문화를 형성하고, 더불어 성장할 수 있도록 한다.</t>
  </si>
  <si>
    <t>2017-000482</t>
  </si>
  <si>
    <t>자신의 감정을 원만하게 다스리지 못하고  주위사람과 잘 어울리지 못하거나 주변 환경에 따라 심리적으로 불안에 하는 사람들을 대상으로 올바른 사회생활을 할 수 있도록 감정 다스림과 심리에 대한 전문지식을 갖추고 있으면서 이 들을 상담하고 문제를 해결하며 코칭하는 업무를 수행</t>
  </si>
  <si>
    <t>2016-004266</t>
  </si>
  <si>
    <t>기업심리상담사</t>
  </si>
  <si>
    <t>산업분야 및 기업 내 에서의 인사, 조직적응문제, 인간관계 등에서 오는 다양한 심리적 갈등을 상담을 통하여 파악하고 적절하게 해소 할 수 있는 개인, 또는 집단 상담 프로그램을 통하여 기업문화에 적응 할 수 있는 개인과 조직을 만드는 상담프로그램 전문가</t>
  </si>
  <si>
    <t>기업 내에서의 인사, 조직적응문제, 인간관계에서 오는 다양한 심리적갈등을 겪고 있는 개인 과 집단에 대한 상담을 준비하는 초급전문가</t>
  </si>
  <si>
    <t>기업 내에서의 인사, 조직적응문제, 인간관계 에서오는 다양한 심리적 갈등을 겪고 있는 개인 및 집단에 대한 상담을 통하여 문제를 진단하고 해결 할 수 있는 프로그램을 기획하여 적용하는 상급전문가</t>
  </si>
  <si>
    <t>2016-004184</t>
  </si>
  <si>
    <t>학습자 개인의 학습성격 및 동기, 학습전략을 분석하여 개개인의 특성에 맞는 학습법을 컨설팅함으로써 학습자 스스로가 공부의 즐거움을 찾고 스스로 공부하는 방법을 배우고 익힐 수 있도록 돕는 코치 역할을 수행합니다.</t>
  </si>
  <si>
    <t>학습자 개인의 학습성격 및 동기, 학습전략을 분석하여 개개인의 특성에 맞는 학습법을 컨설팅하고 학습자 스스로가 공부의 즐거움을 찾고 스스로 공부하는 방법을 배우고 익힐 수 있도록 돕는 준 코치 역할을 수행합니다.</t>
  </si>
  <si>
    <t>(주)퓨쳐플랜</t>
  </si>
  <si>
    <t>http://futureplan.co.kr</t>
  </si>
  <si>
    <t>02-557-7925</t>
  </si>
  <si>
    <t>(06199) 서울특별시 강남구 역삼로64길 22 (대치동) 2층</t>
  </si>
  <si>
    <t>2016-002887</t>
  </si>
  <si>
    <t>이혼준비가정이나 재혼예비가족에 대하여 가정생활에 대두될 수 있는 주요 문제에 대하여 상담(면접)을 통해 사전 점검하는 기회를 제공하며, 과거가 아닌 현재의 상황을 정확히 분석하여 이혼을 미리 방지 할 수 있는 틀을 제시하고, 부부로서 유대감과 상호 협력적인 태도를 형성 재혼 시 재이혼 방지를 목적으로 하는 전문가로 활동</t>
  </si>
  <si>
    <t>전문가의 부부심리상담 수준으로 다음의 직무를 수행함. 1. 부부심리상담 교육프로그램을 기획 및 운영  2. 부부심리상담사의 교육훈련과 수련활동에 관한 프로그램 기획 및 운영3. 부부심리상담실의 운영 및 관리4. 부부심리상담사 양성과정 교수요원 활동 수행5. 부부심리상담 교육, 자문지도 및 각종 프로그램 진행</t>
  </si>
  <si>
    <t>2016-004174</t>
  </si>
  <si>
    <t>학교폭력의 예방과 대책에 필요한 교육과 상담을 전문적으로 할 수 있는 상담사로 학교폭력예방에 관한 이론적 연구와 최적화된 예방프로그램을 설계, 조직, 운영하고 각종 프로그램을 개발 적용하는 전문적 상담활동을 수행한다.</t>
  </si>
  <si>
    <t>학교폭력의 예방과 대책에 필요한 교육과 상담을 전문적으로 할 수 있으며 학교폭력예방에 관한 이론적 연구와 최적화된 프로그램을 설계 할 수있다.</t>
  </si>
  <si>
    <t>학교폭력의 예방과 대책에 필요한 교육과 상담을 전문적으로 할 수 있는 상담사로서 예방프로그램을 설계, 교육, 운영하는 최상급 전문가이며 하위자격소지자의 직무교육을 수행한다.</t>
  </si>
  <si>
    <t>2016-002751</t>
  </si>
  <si>
    <t>인간행동과의 다양한 요소와 이들의 상호작용을 위해 인지행동상담을 통해 심리적 문제 해결방안을 제시 해주며, 노인시설이나 방과후교실 또는 복지관등에서 수행.</t>
  </si>
  <si>
    <t>인간행동과의 다양한 요소와 이들의 상호작용을 위해 인지행동상담을 통해 심리적 문제 해결방안을 제시 해주며, 노인시설이나 방과후교실 또는 복지관등에서 수행할 수 있는 직무</t>
  </si>
  <si>
    <t>(주)여기스터디</t>
  </si>
  <si>
    <t>http://www.yeogicyber.co.kr</t>
  </si>
  <si>
    <t>02-2676-4000</t>
  </si>
  <si>
    <t>(07354) 서울특별시 영등포구 영등포로 422 ( 신길동 ) 305(신길동 , 정오빌딩)</t>
  </si>
  <si>
    <t>2016-005911</t>
  </si>
  <si>
    <t>노년층의 경제적 사정으로 심리적 어려움을 전문상담기법을 통해 상담 지도하여, 노년기의 행복한 삶을 영위 할 수 있도록 도와주는 전문가로서의 역할 수행</t>
  </si>
  <si>
    <t>노년층의 경제적인 문제로 인한 심리적 소외감을 상담기법을 통해 지도하여, 노년기의 행복한 삶을 영위 할 수 있도록 도와주는 전문가</t>
  </si>
  <si>
    <t>노년의 심리적 자존감등 어려움을 상담기법을 통해 상담지도 하는 기초 상담사</t>
  </si>
  <si>
    <t>2016-004120</t>
  </si>
  <si>
    <t>부모교육상담사는 예비 부모를 포함한 부모를 대상으로 심리적, 신체적 등으로 다양한 올바른 부모의 역활에 대하여 상담을 통하여 교육하고 이를 실천 할 수 있도록 도와주는 역활을 한다.</t>
  </si>
  <si>
    <t>전문가 수준의 뛰어난 부모교육상담 활용능력을 가지고 있으며 부모교육상담 과정 강사 및 부모교육상담 프로그램 개발 및 운영이 가능하다.</t>
  </si>
  <si>
    <t>준전문가 수준의 부모교육상담 활용능력을 가지고 있으며 부모교육상담 실무 및 보조의 역할이 수행 가능하다.</t>
  </si>
  <si>
    <t>2017-002819</t>
  </si>
  <si>
    <t>심리적,정서적 안정을 필요로 하는 사람을 대상으로 공예활동을 통하여 심리상태를 파악하여,심리적 안정, 갈등조절, 자기개발 및 자신의 정체감을 찾는데 도움을 주는 역활을 한다. 복지관, 문화센터 등에서 활동이 가능하다.</t>
  </si>
  <si>
    <t>공예활동을 통하여 심리상태를 파악하여,심리적 안정,갈등조절, 자기개발 및 자신의 정체감을 찾는데 도움을 주는 상급직무로써,공예심리상담사를 양성할 수 있다. 복지관,문화센터등에서 활동이 가능하다.</t>
  </si>
  <si>
    <t>공예활동을 통하여 심리상태를 파악하여,심리적 안정,갈등조절, 자기개발 및 자신의 정체감을 찾는데 도움을 주는 중급직무이다. 복지관,문화센터등에서 활동이 가능하다.</t>
  </si>
  <si>
    <t>사단법인 한국실용아트문화창작협회</t>
  </si>
  <si>
    <t>http://kpaa21.or.kr</t>
  </si>
  <si>
    <t>031-858-8681</t>
  </si>
  <si>
    <t>(11354) 경기도 동두천시 중앙로7번길 15 ( 송내동 ) 팬타월드402 (송내동 675-1)</t>
  </si>
  <si>
    <t>2017-002040</t>
  </si>
  <si>
    <t>그림에 의한 색채 심리 진단과 이론 및 색채 매체 기법 등을 통한 심리 상담 등을 통하여 사회복지시설, 방과후학교, 군부대, 지역아동지원센터, 아동발달지원센터, 유치원, 어린이집,미술학원,영재원,문화센터,평생교육시설, 쉼터 등에서 활동시 색채심리 상담 전문가로서의 지도</t>
  </si>
  <si>
    <t>미래인재교육원</t>
  </si>
  <si>
    <t>051-293-2354</t>
  </si>
  <si>
    <t>(49329) 부산광역시 사하구 당리길 9 (당리동) 1층</t>
  </si>
  <si>
    <t>2017-000178</t>
  </si>
  <si>
    <t>상담을 원하는 성인에게 그림이라는 도구를 통하여 상담자가 표현한 그림으로 자아감과 대인관계 및 심리상태 등을 진단하여, 미술 활동을 통해 심리적 마음을 다스릴 수 있는 상담  업무를 성인을 대상으로 수행한다.</t>
  </si>
  <si>
    <t>보통 상담을 원하는 사람에게 그림을 그리게 하여 그 그림으로 자아감과 대인관계 및 심리상태 등을 진단하는 업무를 수행하며, 자존감과 자신감을 찾을 수 있도록 집단프로그램이나 개인프로그램 업무를 수행 할 수 있다.</t>
  </si>
  <si>
    <t>보통 상담을 원하는 사람에게 그림을 그리게 하여 그 그림으로 자아감과 대인관계 및 심리상태 등을 진단하는 보조업무를 수행한다.일반인에게 상담을 접근 시 미술 활동을 통해 마음을 다스릴 수있게 할 수 있도록 한다.</t>
  </si>
  <si>
    <t>한국평생교육상담협회</t>
  </si>
  <si>
    <t>http://www.kceca.kr</t>
  </si>
  <si>
    <t>010-3560-7578</t>
  </si>
  <si>
    <t>(03396) 서울특별시 은평구 통일로 739 (대조동) 308호</t>
  </si>
  <si>
    <t>2017-000571</t>
  </si>
  <si>
    <t>조향심리상담사</t>
  </si>
  <si>
    <t>식물에서 추출된 천연 에센셜오일을 매개체로 심리적, 사회적 불안과 스트레스로 인한 우울 등을  해결하는 심리상담의 방법을 활용하여 내담자의 심리적, 정서적 안정을 도모하고 문제해결을 도와주는 심리상담가로서 단체, 기업, 개인상담, 창업을 동한 다양한 영역에서의 강의와 상담 활동을 수행한다.</t>
  </si>
  <si>
    <t>2017-003142</t>
  </si>
  <si>
    <t>타로카드가 지닌 각각의 속성을 이해하고 상담자와의 관계에서 내담자가 일상 생활에서 해결하고자하는 부분의 조절점을 모색하여 타로심리상담 프로그램을 개발하고 교육하는 직무를 수행한다.</t>
  </si>
  <si>
    <t>다양한 타로 상담기법을 인식하고 각각의 타로 상담기법을 활용하여 내담자의 필요에 따른 심리상담을 진행하는 직무를 수행한다.</t>
  </si>
  <si>
    <t>2017-001921</t>
  </si>
  <si>
    <t>DISC2.0상담전문가</t>
  </si>
  <si>
    <t>교육 및 강연에서 DISC2.0에 대한 학습과 실습을 통해 청소년 및 성인 등 종류와 상황에 따라, 적절한 해석과 상담, 강연으로 내담자의 성향을 파악 및 해석을 하고, 대상에게 유형을 이해시켜주는 업무를 담당하며, 주로 기업 및 공공기관, 각 교육기관의 교육업무를 총괄 운영, 책임자 역할을 담당한다.</t>
  </si>
  <si>
    <t>교육 및 강연에서 DISC2.0에 대한 학습과 실습을 통해 청소년 및 성인 등 종류와 상황에 따라, 적절한 해석과 상담 및 강연으로 개개인 내담자의 성향을 파악 및 해석해주는 업무를 담당한다.</t>
  </si>
  <si>
    <t>2017-002841</t>
  </si>
  <si>
    <t>다중지능지문적성상담사는 상담의 최고 전문가로 전문적 능력과 상담자교육 및 상담사 수련 능력을 보유한 자로서, 다양한 전문영역에서 개인 및 집단의 자아실현, 적응강화에 대한 조력 및 지도, 개인 및 집단상담의 주진행자,다중지능지문적성 전문강사로서 다양한 전문영역에서 부적응 및 장애를 겪는 개인 혹은 집단에 대한 진단, 평가 및 상담</t>
  </si>
  <si>
    <t>개인 및 집단상담의 주진행자 및 보조자, 상담기법 및 프로그램에 대한 연구 보조, 기업상담 및 상담프로그램 지연, 상담기획 및 행정담당 또는 보조</t>
  </si>
  <si>
    <t>해당 전문영역세서 개인 및 집단의 자아실현,적응강화에 대한 조력 및 지도, 개인 및 집단상담의 주진행자 및 부적응, 장애를 겪는 개인 혹은 집단에 대한 진단, 평가 및 상담, 2급 교육 및 강사, 상담기법 및 프로그램에 대한 개발연구, 기업상담 및 전문영역의 프로그램 진행</t>
  </si>
  <si>
    <t>다양한 전문영역에서 개인 및 집단의 자아실현,적응강화에 대한 조력 및 지도, 개인 및 집단상담의 추진행사,다중지능지문적성상담 전문강사, 개인 혹은 집단에 대한 진단, 평가 및 상담,상담기법 및 프로그램 개발연구, 상담기관의 설립 및 운영, 기업상담 및 프로그램 진행</t>
  </si>
  <si>
    <t>2017-001377</t>
  </si>
  <si>
    <t>협동조합창업상담사</t>
  </si>
  <si>
    <t>기획재정부</t>
  </si>
  <si>
    <t>협동조합에 대한 이론을 바탕으로 협동조합 설립과정부터 운영에 관한 필요한 다양한 프로그램을 만들고 관련기관 등에서 협동조합창업에 관하여 상담하는 업무를 수행한다.</t>
  </si>
  <si>
    <t>협동조합에 대한 고급이론을 바탕으로 협동조합 설립과정부터 운영에 관한 필요한 다양한 프로그램을 만들어 관련기관 등에서 협동조합창업에 관하여 상담하는 업무를 수행한다.</t>
  </si>
  <si>
    <t>협동조합에 대한 기본이론을 바탕으로 협동조합 설립과정부터 운영에 관한 필요한 다양한 기법들을 관련기관 등에서 상담하는 업무를 수행한다.</t>
  </si>
  <si>
    <t>2017-002818</t>
  </si>
  <si>
    <t>아동심리상담에 대한 이해를 바탕으로 아동의 심리적,환경적 성숙과 적응능력을 위해 아동성격유형별 상담을 통한 심리평가 및 상담을 원활히 할 수 있는 업무를 수행함.</t>
  </si>
  <si>
    <t>아동심리상담에 대한 이해를 바탕으로 아동의 심리적,환경적 성숙과 적응능력을 위해 아동성격유형별 상담을 통한 심리평가 및 다양한상담기법을 통하여 아동의 불안한심리를 긍정적방향으로 지도 할 수 있는 책임자업무를 수행함.</t>
  </si>
  <si>
    <t>아동심리상담에 대한 이해를 바탕으로 아동의 심리적,환경적성숙을 증진하기 위하여 기본상담을 할 수 있는 기본업무를 수행함.</t>
  </si>
  <si>
    <t>2016-005256</t>
  </si>
  <si>
    <t>가족구성원 간에 발생하는 정서적 어려움에서 정서적 안정을 찾도록 다양한 상담기법을 통해 가족관계 안에서 어려움을 돌봄과 복지 차원에서 극복하고 예방할 수 있게 도와주는 프로그램을 기획·운영, 상담 업무와 가족복지상담지도사를 양성</t>
  </si>
  <si>
    <t>가족복지상담 전문인력으로써 가족구성원 간에 발생하는 정서적 어려움에서 정서적 안정을 찾도록  다양한 상담기법을 통해 가족관계 안에서 어려움을 돌봄과 복지 차원에서 극복하고 예방할 수 있게 도와주는 프로그램을 기획·운영, 상담 업무</t>
  </si>
  <si>
    <t>2017-001835</t>
  </si>
  <si>
    <t>방과후학교,자기주도학습코치 강사를 할 수 있으며,자기주도학습 능력을 배양하는 학습관을 운영할 수 있고, 청소년 스스로가 목표를 설정하고 이를 수행하며 평가하는 업무를 수행 할 수 있습니다.</t>
  </si>
  <si>
    <t>방과후 학교 강사로 파견을 나갈 수 있으며, 자기주도학습 능력을 배양하는 학습관을 운영할 수 있으며, 청소년 스스로 자기 문제에 대한 해결방법을 찾을수 있도록 상담하는 직무를 수행할 수 있습니다.</t>
  </si>
  <si>
    <t>자기주도학습코치 강사를 할수있으며, 청소년 스스로가 목표를 설정하고 이를 수행하며 평가하는 업무를 수행할 수 있습니다.</t>
  </si>
  <si>
    <t>2017-000477</t>
  </si>
  <si>
    <t>아동을 대상으로 미술활동과 색채를 매개로 활용하여 프로그램을 운용해서 아동의 안정된 정서발달과 긍정적인 관계형성에 도움을 주는 미술활동을 통해 상담하는 직무를 수행한다.</t>
  </si>
  <si>
    <t>아동의 미술활동을 지원함으로 자기 표현을 할 수 있도록 안내하며, 표현하는 과정과 내면의 생각들을 나누며 심리 상담하는 직무를 수행한다.</t>
  </si>
  <si>
    <t>아동을 대상으로 미술활동과 색채를 매개로 활용하여 프로그램을 운용해서 아동의 안정된 정서발달과 긍정적인 관계형성에 도움을 주는 미술활동을 통해 심리상담하는 직무를 수행한다.</t>
  </si>
  <si>
    <t>아동의 발달단계에 따른 특성을 알고, 아동의 심리적인 부분과 사회성, 정서적 안정을 위한 미술활동 프로그램을 기획하고, 이를 적용하여 심리상담하는 직무를 수행한다.</t>
  </si>
  <si>
    <t>2016-002433</t>
  </si>
  <si>
    <t>다양한 심리적 부적응을 갖는 가족구성원에 대하여 역기능적 가족의 어렴움을 둘러싼 주변환경을 재구조화하고 다양한 상담기법을 통해 가족관계상의 어려움을 극복하고 예방할수 있게 도와주는 프로그램을 작성 및 평가하는 전문 상담가로서의 역할을 수행한다.</t>
  </si>
  <si>
    <t>2017-000184</t>
  </si>
  <si>
    <t>2016-004781</t>
  </si>
  <si>
    <t>노령화와 핵가족화로 인해 노인들의 심리적, 정서적으로 불안하고 외로움에 갇혀 있는 노인들을 돕기 위해 노인들에게 필요한 다양한 심리상담의 이론과 실제, 상담과정, 상담기법을 배워 교육프로그램을 기획하고 개발하여 노인들의 행복한 생활을 영위할 수 있도록 도와주는 직무</t>
  </si>
  <si>
    <t>노령화와 핵가족화로 인해 노인들의 심리적, 정서적으로 불안하고 외로움에 갇혀 있는 노인들을 돕기 위해 노인들에게 필요한 다양한 심리상담의 이론과 실제, 상담과정, 상담기법을 배워 교육프로그램을 기획하고 개발하여 노인들의 행복한 생활을 영위할 수 있도록 도와주는 전문가 과정</t>
  </si>
  <si>
    <t>2017-001818</t>
  </si>
  <si>
    <t>각급 학교, 복지센터, 청소년쉼터 등의 관련 기관에서 심리상담, 적성탐색, 직업탐구활동 등 진로상담과 관련한 전문지식을 기반으로 아동 청소년 및 성인을 대상으로 한 교육프로그램을 기획 및 운영하여 진로상담을 수행한다.</t>
  </si>
  <si>
    <t>아동과 청소년, 성인을 대상으로 직업상담, 직업정보, 진로검사 등 취업진로상담과 관련한 교육프로그램을 기획 및 운영하여 취업진로상담을 수행한다.</t>
  </si>
  <si>
    <t>아동과 청소년을 대상으로 심리상담, 적성탐색, 직업탐구활동 등 진로상담과 관련한 교육프로그램을 기획 및 운영하여 취업진로상담을 수행한다.</t>
  </si>
  <si>
    <t>사단법인경남청소년교육문화</t>
  </si>
  <si>
    <t>http://www.happyedu.co.kr</t>
  </si>
  <si>
    <t>070-7554-0111</t>
  </si>
  <si>
    <t>(51446) 경상남도 창원시 의창구 신사로 58 (신월동) 학원상가 2층</t>
  </si>
  <si>
    <t>2016-003661</t>
  </si>
  <si>
    <t>예술심리상담사는 음악, 미술, 문학, 연극, 무용 등의 통합적 예술매체를 상담도구로 활용하여 내담자의 심리상태를 이해하고 긍정적인 심리상태로 이끄는데 도움을 주는 역할을 한다.</t>
  </si>
  <si>
    <t>성인 및 학생을 대상으로 최적화된 예술심리상담 교육 프로그램을 운용하고 지도 및 상담하는 업무를 수행함은 물론 예술심리상담 교육 프로그램을 연구 개발하여 이를 프로그램으로 구성하고 예술심리상담사 2급을 지도할 수 있다.</t>
  </si>
  <si>
    <t>성인 및 학생을 대상으로한  예술심리상담 교육 프로그램을 이해하고 이를 현장에서 운용하고 지도 및 상담하는 업무를 수행하거나 예술심리상담사 1급의 활동을 보조한다</t>
  </si>
  <si>
    <t>미래인재교육연구소(EFT)</t>
  </si>
  <si>
    <t>010-2254-6691</t>
  </si>
  <si>
    <t>(18452) 경기도 화성시 동탄반석로 230(석우동, 동탄 예당마을 신일유토빌) 132-2403</t>
  </si>
  <si>
    <t>2016-003689</t>
  </si>
  <si>
    <t>상담의 전문지식을 토대로 상담심리 교육 및 프로그램 운영, 상담심리사로서 내담자의 특성과 심리적 문제에 접근하여 원할한 상담을 해 줌으로써 보다 건강하고 행복한 자아 형성을 촉진시키며 상담심리사로서 역할을 수행하는 직무를 한다.</t>
  </si>
  <si>
    <t>상담의 이론적 지식을 바탕으로 다양한 갈등과 심리적인 문제로 고통을 겪는 내담자에게 적합한 상담을 해줌으로써 개인갈등을 조절하고 관계 회복을 통해 자아 성장 할 수 있도록 도움을 준다.</t>
  </si>
  <si>
    <t>상담의 기본과정을 이해하고 상담기초이론을 바탕으로 내담자의 특성과 심리적 문제에 접근하여 개인 갈등을 조절하고 관계 회복을 통해 자아 성장을 할 수 있도록 도움을 준다.</t>
  </si>
  <si>
    <t>멘토링평생교육원</t>
  </si>
  <si>
    <t>http://www.mentoringlife.net</t>
  </si>
  <si>
    <t>02-2254-4550</t>
  </si>
  <si>
    <t>(04992) 서울 광진구 구의동 78-2 대각빌딩 3층</t>
  </si>
  <si>
    <t>2016-004153</t>
  </si>
  <si>
    <t>두사람 이상이 사귀는 중 언어,비언어등의 수단을 통해 자기가 가지고 있는 의견,감정,정보를 전달하다가 심리적,언어적,행동적인 문제발생하여 이를 정상적인 수준으로 회복하고자 상대방의 현재 상태를 수용하고 인정하며 의도를 순수하게 받아들이는 태도로 교정하며 상대방의 의도와 감정을 주목하고 감정에 맞추어서 대화하고 배려하여 좋은 대인관계를 상담으로 만드는 전문가</t>
  </si>
  <si>
    <t>2016-005243</t>
  </si>
  <si>
    <t>아동청소년폭력예방상담사</t>
  </si>
  <si>
    <t>학교학생 사이에 일어나는 폭행, 협박, 따돌림 때문에 학교내외에서 발생하고 있는 폭력으로 고통 받는 피해학생과 상담을 통해 분쟁조정을 돕게 되며, 보호자를 포함한 성인에 의한 아동학대 및 폭력으로 부터 아동을 보호하고 아동이 밝고, 건강하게 자라 행복한가정과 건강한 사회환경에 적응할 수 있도록 돕는 전문가</t>
  </si>
  <si>
    <t>2016-002724</t>
  </si>
  <si>
    <t>심리상담사는 심리학적 지식과 과학적 측정기술을 바탕으로 다양한 상담기술을 활용하여 내담자가 사회에서 겪는 여러갈등과 문제를 해결할수 있도록 함으로써 원만한 생활을 하도록 돕는다</t>
  </si>
  <si>
    <t>전문가 수준의  심리학적 지식과 과학적 측정도구를 활용하여 내담자를 분석하고, 적합한 심리상담 프로그램을 기획·운영함으로써 내담자의 문제 또는 갈등의  해결을 도와 원만한 생활을 하도록 할 수 있다</t>
  </si>
  <si>
    <t>준전문가 수준의 심리학적 지식을 바탕으로 내담자의 문제를 파악하고, 다양한 상담 기술을 활용하여 문제 또는 갈등의  해결을 도와 원만한 생활을 하도록 할 수 있도록 한다.</t>
  </si>
  <si>
    <t>2017-003169</t>
  </si>
  <si>
    <t>현대사회에 많은 심리적 고통을 안고 살아가는 다양한 계층에게 도형 만들기 도형그리기 등 도형을 통하여 각자에 처한 문제점을 해결하고 이를 통해 심신의 안정과 마음의 힐링을 동시에 체험 할수 있도록 상담과 코칭을 하는 역할을 수행한다.</t>
  </si>
  <si>
    <t>2016-005910</t>
  </si>
  <si>
    <t>다양한 상담이론과 노인문제, 복지문제에 대한 기본지식을 바탕으로 상담과 심리검사를 통하여 노인의 심리, 성격 ,적성 등을 파악하고,안정적인 생활이 가능하도록 상담하며 돕는다.</t>
  </si>
  <si>
    <t>2016-004709</t>
  </si>
  <si>
    <t>법오동양심리상담사</t>
  </si>
  <si>
    <t>법오동양심리상담사는 동양 심리,체질,성격, 환경 분석등을 통해 개인적인 상담사 역할을 수행할수 있으며, 향후 상담 카운셀러업을 개원할수 있다. 또 자격증을 가지고 실무경력 5년이상인자는 대학교 강의, 기업체 강의 등을 수행할수 있도록 하여 사회복지와 건전한 사회 여건 형성에 기여하도록 함</t>
  </si>
  <si>
    <t>전문 심리 상담사의 역할을 부여해 대중을 대상으로한 개원과 학교 및 관련기관에 강의 등을 통하여 전문상담사로서의 건전한 사회기반조성에 기여함-각 대학 강좌개설시 강사로 활동-자격증 관련 평생교육원 관련 강좌-일반인 성격 심리 체질 분석 상담-다문화 가족 집단 상담 및 개인 상담-기타 심리 상담요하는 기관 동양심리 상담 등</t>
  </si>
  <si>
    <t>기초 심리 상담사로서 동양심리학의 심리 성격 체질 분석을 통한 개인의 기와 질을 미리 예측하고 인간대상의 심리.성격.체질을 분석한다.-청소년 상담관련 체질 성격 심리 분석 상담-학교 단체 성격 심리 진로 분석 상담-일반인 기초 심리 상담-심리 상담 요하는 기관 단체 대상 동양심리 상담</t>
  </si>
  <si>
    <t>아리랑평생교육원</t>
  </si>
  <si>
    <t>http://boepo.co.kr</t>
  </si>
  <si>
    <t>055-353-1707</t>
  </si>
  <si>
    <t>(50422) 경상남도 밀양시 북성로6길 2 (내이동)</t>
  </si>
  <si>
    <t>2016-005529</t>
  </si>
  <si>
    <t>학교내.외에서 일어나는 폭행, 협박, 따돌림 때문에 신체.정신적 피해를 보는 피해학생과 상담을 통해 분쟁조정을 돕고 학교폭력이 발생하지 않도록 상시적인 상담과 예방, 대처방안등을 마련하고 가해학생의 보복에 대한 두려움으로부터 피해학생을 보호, 가해학생의 선도 교육및 분쟁조정을 도와 건강한 학교생활을 적응해가며 건강한 사회구성원으로 성장하도록 돕는 전문가</t>
  </si>
  <si>
    <t>사회단체 온누리복지연합회</t>
  </si>
  <si>
    <t>062-654-3465</t>
  </si>
  <si>
    <t>(61722) 광주광역시 남구 서문대로 775(주월동, 인덕전기조명) 3층, 4층</t>
  </si>
  <si>
    <t>2016-004045</t>
  </si>
  <si>
    <t>- 직무분야 또는 영역  상담센터운영, 교육기관, 센터, 병원, 복지관, 보육시설,  장애인생활시설, 요양원, 노인병원 등에서 근무 가능- 직무 내용 : 1)심리상담프로그램계획 및 수행2)심리상담프로그램감독 및 평가3)초기면담진행 및 초기상담기록지 작성4)사전, 사후검사 진행 및 평가5)심리상담 기록지 작성6)교수 또는 강사로 활동</t>
  </si>
  <si>
    <t>-직무분야 또는 영역  상담센터를 개인이 직접 운영하거나 교육기관(초·중·고,  특수학교 등), 센터, 병원, 복지관, 보육시설, 장애인생활시설,  요양원, 노인병원 등에서 근무 가능-직무내용 1)심리상담프로그램 계획2)심리상담프로그램 수행3)초기면담진행 및 초기상담기록지 작성4)사전,사후검사 진행 및 평가5)심리상담 기록지 작성</t>
  </si>
  <si>
    <t>-직무분야 또는 영역 상담센터운영,교육기관,센터,병원,복지관,보육시설,    장애인생활시설,요양원,노인병원 등에서 근무가능-직무내용 1)심리상담프로그램계획 및 수행2)심리상담프로그램감독 및 평가3)초기면담 진행 및 초기상담 기록지 작성4)사전,사후검사진행 및 평가5)심리상담기록지 작성6)교수 또는 강사로 활동가능, 2급과정 수강생 지도</t>
  </si>
  <si>
    <t>-직무분야 또는 영역 상담센터운영,교육기관,센터,병원,복지관,보육시설, 장애인생활시설,요양원,노인병원 등에서 근무가능-직무내용1)심리상담프로그램계획 및 수행2)심리상담프로그램감독 및 평가3)초기면담진행 및 초기상담기록지 작성4)사전,사후검사진행 및 평가5)심리상담기록지 작성6)교수 또는 강사로 활동가능, 2급과 1급과정 수강생 지도</t>
  </si>
  <si>
    <t>국제심리상담재활협회</t>
  </si>
  <si>
    <t>http://www.kjsl.co.kr</t>
  </si>
  <si>
    <t>070-7627-3312</t>
  </si>
  <si>
    <t>(14721) 경기도 부천시 소사구 중동로 57, 상가동 2층 203호(송내동, 뉴서울아파트)</t>
  </si>
  <si>
    <t>2017-000494</t>
  </si>
  <si>
    <t>이 자격을 취득한 자는 유아, 청소년, 성인 부부, 노인 등, 심리적인 갈등과 아픔을 겪고 있는 여러 사람들에게 모래놀이를 통해 정신 병리를 판별하고 올바른 분석을 통하여 스스로 치유해 가는 힘을 키우는 상담을 할 수 있다.</t>
  </si>
  <si>
    <t>모래놀이라는 매체를 이용하여 유아, 청소년, 성인 부부, 노인등, 심리적인 갈등과 아픔을 겪고 있는 여러 사람들에게 모래놀이를 통해 마음의 상처를  판별하고 올바른 분석을 통하여 스스로 치유해 가는 힘을 키울 수 있도록 모래놀이 지도를 하는 직무를 담당한다.</t>
  </si>
  <si>
    <t>내담자의 심리적 정서적 이상과 병리적 현상을 모래놀이를 통하여 판별하고 한층 심층적인 심리 분석을 통하여 치유를 돕고  모래놀이 상담사를 지도하고  교육을 담당하는 직무를 수행한다</t>
  </si>
  <si>
    <t>휴먼전인치유연구소</t>
  </si>
  <si>
    <t>http://www.humancare.kr</t>
  </si>
  <si>
    <t>032-235-7589</t>
  </si>
  <si>
    <t>(14545) 경기도 부천시 원미구 상동로 90 ( 상동 ) 메가플러스308-1호</t>
  </si>
  <si>
    <t>2016-005662</t>
  </si>
  <si>
    <t>승마전문상담교육사</t>
  </si>
  <si>
    <t>승마에 대한 기초지식 이론교육과 승마를 통한 기본상담기술과 승마를 이용한 개인 및 집단상담을 실시하여 상담자의 보다 진취적인 심신을 단련하고 실기를 통하여 몸과 마음을 안정시켜 정서적인생활을 목표로 상담교육한다.</t>
  </si>
  <si>
    <t>2016-005251</t>
  </si>
  <si>
    <t>살아있는식물을 대상으로 인간의 심리적 갈등을 다양한 원예활동을 통하여 개인 및 가정 사회생활을 위한 교육으로 심리적.정서적.혹은 신체적 적응을 기르고 이를통하여 육체적 재활과 심리.정신적 회복을 할수있도록 상담한다.</t>
  </si>
  <si>
    <t>살아있는 식물을 대상으로 인간의 심리적 갈등을 다양한 원예활동을 통하여 개인 및 가정 사회생활을 위한 교육으로 심리적. 정서적. 혹은 신체적 적응을 기르고 이를통하여 육체적 재활과 심리.정신적 회복을 할수있도록 상담한다.</t>
  </si>
  <si>
    <t>2016-005041</t>
  </si>
  <si>
    <t>최고수준의 스포츠 심리상담 활용능력을 가지고 있으며, 다양한 스포츠심리이론과 상담기법을 활용하여, 엘리트선수 뿐만 아니라 일반인들을 대상으로 심리상태를 파악하고 그와 관련된 적절한 진단과 상담, 교육 등을 진행할 수 있는 책임자의 직무</t>
  </si>
  <si>
    <t>최고수준의 스포츠 심리상담 활용능력을 가지고 있으며, 최고 전문가로써 다양한 스포츠심리이론과 상담기법을 활용하여, 엘리트선수 뿐만 아니라 일반인들을 대상으로 심리상태를 파악하고 그와 관련된 적절한 진단과 상담, 교육 등을 진행할 수 있는 전담 책임 관리자의 직무</t>
  </si>
  <si>
    <t>준전문가 수준의 스포츠 심리상담 활용능력을 가지고 있으며, 다양한 스포츠심리이론과 상담기법을 활용하여, 엘리트선수 뿐만 아니라 일반인들을 대상으로 심리상태를 파악하고 그와 관련된 적절한 진단과 상담, 교육 등을 진행할 수 있는 담당자의 직무</t>
  </si>
  <si>
    <t>으뜸주식회사</t>
  </si>
  <si>
    <t>055-276-7011</t>
  </si>
  <si>
    <t>(51423) 경상남도 창원시 성산구 창원천로 288 (반지동) 상가동 503호(반지동, 대동그린코아상가)</t>
  </si>
  <si>
    <t>2016-005863</t>
  </si>
  <si>
    <t>노인음악심리상담사</t>
  </si>
  <si>
    <t>노화로 인해 인생의 문제, 심리적인 문제, 정신건강이나 정서장애와 관련된 문제 등을 겪고 있는 노인을 대상으로 하여 전문적 대면관계를 활용한 음악적 상담기법을 활용하여 부정적 감정을 이완, 말로써 표현하기 어려운 느낌이나 생각 등을 음악활동으로 표현하여 감정을 정화하고 자기성찰을 촉진시키는 심리 상담 및 지도하는 직무역시 수행함</t>
  </si>
  <si>
    <t>2016-005869</t>
  </si>
  <si>
    <t>요리심리상담사의 기본적인 지식을 바탕으로 활동 대상자의 특성에 맞게 활동방향과 활동요리, 활동목표 등을 계획할 수 있으며  생애주기별 대상자에 따른 다양한 요리활동프로그램을 계획하고 운영, 요리심리상담 프로그램을 개발할수 있는 여부</t>
  </si>
  <si>
    <t>요리심리상담사의 기본적인 지식을 바탕으로 활동 대상자의 특성에 맞게 활동방향과 활동요리, 활동목표 등을 계획할 수 있으며  생애주기별 대상자에 따른 다양한 요리활동프로그램을 계획하고 운영, 요리심리상담 프로그램을 개발</t>
  </si>
  <si>
    <t>한국재능개발연구소</t>
  </si>
  <si>
    <t>010-3304-5425</t>
  </si>
  <si>
    <t>(61125) 광주광역시 북구 대천로157번길 70(문흥동) 광주광역시 북구 대천로157번길 70(문흥동)</t>
  </si>
  <si>
    <t>2016-002466</t>
  </si>
  <si>
    <t>학교폭력예방교육상담사</t>
  </si>
  <si>
    <t>학교폭력의 예방과 대책에 필요한 교육과 상담을 통해 학교 폭력을 예방할 뿐 아니라, 피해 학생들을 보호하고, 가해학생들을 선도함으로써 즐겁고 안전한 학교생활을 할 수 있도록 도움</t>
  </si>
  <si>
    <t>서귀포YWCA</t>
  </si>
  <si>
    <t>http://www.sgpoywca.or.kr</t>
  </si>
  <si>
    <t>064-762-1400</t>
  </si>
  <si>
    <t>(63596) 제주특별자치도 서귀포시 부두로 3 ( 서귀동 ) 서귀포YWCA</t>
  </si>
  <si>
    <t>2017-001928</t>
  </si>
  <si>
    <t>타로상담교육사</t>
  </si>
  <si>
    <t>청소년(중고등학교) 심리상담, 타로상담, 타로교육 (내부,외부)일반인 대상 심리상담 및 타로교육타로를 이용한 집단상담 (청소년, 성인)교육기관(학교,회사) 내부,외부 타로상담 및 교육중고등학교 내부,외부 타로체험학습중고등학교 C.A 활동 (타로카드 배우기)일반인, 청소년 타로카드 프로그램 진행(내부,외부 행사)</t>
  </si>
  <si>
    <t>청소년, 성인, 교육기관 심리상담 및 타로상담 교육- 청소년 심리상담, 타로상담, 타로교육- 일반인 대상 심리상담 및 타로교육- 타로를 이용한 집단상담(청소년,성인)- 교육기관 타로상담 및 교육- 3급 타로상담교육사 교육</t>
  </si>
  <si>
    <t>심리상담 및 타로상담청소년교육, 성인상담 - 청소년 대상 심리상담 및 타로교육(심리상담및 타로카드교육)- 청소년 타로 체험학습 (타로카드 체험)- 청소년 방과 후 C.A 활동 (타로카드 배우기)- 성인 타로상담 (타로카드로 심리상담)</t>
  </si>
  <si>
    <t>타로상담과 교육청소년 교육보조- 1,2급 자격자 상담 및 교육보조- 청소년 상딤및 타로 교육 보조- 청소년 타로카드 상담- 일반인, 청소년 타로 프로그램 진행보조</t>
  </si>
  <si>
    <t>한국타로상담협회</t>
  </si>
  <si>
    <t>http://www.tarotac.co.kr</t>
  </si>
  <si>
    <t>02-2633-0175</t>
  </si>
  <si>
    <t>(04071) 서울특별시 마포구 양화진길 21 (합정동) 3층</t>
  </si>
  <si>
    <t>2016-005260</t>
  </si>
  <si>
    <t>모래놀이심리상담사는 각종 복지시설, 상담소, 학교 등 임상현장에서 근무하며 아동, 청소년, 성인의 발달 과정에서 생겨난 여러 어려움을 파악하고, 모래놀이를 활용한 전문상담을 제공할 수 있다.</t>
  </si>
  <si>
    <t>1. 개인 및 가족 구성원의 문제와 심리를 진단하고, 그에 따른 개입방안을 기획할 수 있어야 한다.     2. 개인 및 가족을 대상으로 기초적인 모래놀이상담을 제공할 수 있어야 한다.   3. 상위급 모래놀이상담사의 지도 아래에 집단 모래놀이 프로그램을 진행 할 수 있어야 한다.</t>
  </si>
  <si>
    <t>1. 개인 및 가족 구성원의 문제와 심리를 진단하고, 그에 따른 개입방안을 기획할 수 있어야 한다.     2. 개인 및 가족을 대상으로 기초적인 모래놀이상담을 제공할 수 있어야 한다.   3. 집단 모래놀이 프로그램을 진행 할 수 있어야 한다.   4. 하위급 모래놀이상담사에 대한 지도, 감독을 수행할 수 있어야 한다.</t>
  </si>
  <si>
    <t>전문가급 모래놀이상담사는 개인 및 가족욕구의 진단과 평가를 바탕으로 모래놀이상담과 관련된 프로그램의 기획 및 운영관련 업무의 전반적인 전문가로서의 역할을 수행하며, 1·2급 모래놀이상담사의 훈련과 평가를 할 수 있다.</t>
  </si>
  <si>
    <t>2016-003659</t>
  </si>
  <si>
    <t>타로심리상담사는  타로카드를 상담도구로 활용하여 내담자의 심리상태를 이해하고 긍정적인 심리상태로 이끄는데 도움을 주는 역할을 한다.</t>
  </si>
  <si>
    <t>성인 및 학생을 대상으로 최적화된 타로상담교육 프로그램을 운용하고 지도 및 상담하는 업무를 수행함은 물론 타로상담교육 프로그램을 연구 개발하여 이를 프로그램으로 구성하고 타로심리상담사 2급을 지도할 수 있다.</t>
  </si>
  <si>
    <t>성인 및 학생을 대상으로한  타로상담교육 프로그램을 이해하고 이를 현장에서 운용하고 지도 및 상담하는 업무를 수행하거나 타로심리상담사 1급의 활동을 보조한다</t>
  </si>
  <si>
    <t>2016-002723</t>
  </si>
  <si>
    <t>예술심리상담사란 언어적인 구사를 회피하는 클라이언트에게 음악.미술.무용을 개인의 특성에 맞게 적용하여 클라이언트를 돕는 과정으로 사회복지시설,보육교사,돌봄서비스(요양보호사),상담시설에서 예술심리상담사 자격으로 내담자를 만나 상담관리할수 있으며 자격기준에 따라 전문가.1급.2급.3급으로 분류하여 전문가.1급.2급은 전문상담사로 활동하게된다</t>
  </si>
  <si>
    <t>예술심리상담사3급 과정을 이수하고 자격취득과정을 인증 받은 자로서, 돌봄 서비스 직군(보육시설, 요양시설)등에서 예술심리상담3급 과정을 적용하여 대상자를 관리 할 수 있고, 보조심리상담사로서의 역할을 할 수 있다.</t>
  </si>
  <si>
    <t>예술심리상담사2급 과정을 이수하고 자격취득과정을 인증 받은 자로서, 사회복지센터, 상담기관과 같은 현장에서 예술심리상담사2급 자격으로 내담자를 만나 상담하고 관리할 수 있고, 심리 상담을 요하는 남녀노소를 대상으로 상담 및 강의할 수 있다.</t>
  </si>
  <si>
    <t>예술심리상담사1급 과정을 이수하고 자격취득과정을 인증 받은 자로서 사회복지센터, 상담기관과 같은 현장에서 예술심리상담사 1급 자격으로 내담자를 만나 상담하고 관리할 수 있다.대상별 접근방법에 따른 프로그램을 개발할 수 있으며 심리적 안정을 요하는 남녀노소를 대상으로 심리상담 및 강의할 수 있다.</t>
  </si>
  <si>
    <t>(주)한국기업가치혁신원</t>
  </si>
  <si>
    <t>http://www.kocovi.co.kr</t>
  </si>
  <si>
    <t>02-830-7826</t>
  </si>
  <si>
    <t>(02713) 서울특별시 성북구 서경로 124(정릉동, 서경대학교) 본관 704호</t>
  </si>
  <si>
    <t>2016-003192</t>
  </si>
  <si>
    <t>상담기법의 한 분야로 색채와 그림을 통해 현대인들의스트레스의 감정을 상담하고 심리상담사로서의 자질과 인격을 갖추고 미술과 색채를 만지고 칠하는 과정에서 행복과 만족을 주는 상담기법을 통하여 아동에서부터 실버에 이르기까지 사회와 가정생활에 행복지수를 높여주는 역할</t>
  </si>
  <si>
    <t>색채심리상담사1급은 아동에서 부터 성인 노인에 이르기까지 다양한 프로그램으로 색채로 상담하는 상담 기법을 배워서 직업인으로 나아가고 현 시대에 꼭 필요한 한 분야로 각광을 받는 분야로 색채심리 상담사로 활용하여 현대인들에게 안정된 생활을 할수있도록 만드는 역할</t>
  </si>
  <si>
    <t>아동과 성인 그리고 노인복지분야의 상담사의 역할로 마음을 편안하게 해 주고 행복하게 해주는데 그 바탕을 두고 현대인들의 가벼운 스트레스 문제를 해결하고 상담하는 역할자로 미술과 시각적 색채의 매체를 통하여 심리상담에 임하고  활동합니다</t>
  </si>
  <si>
    <t>2016-004503</t>
  </si>
  <si>
    <t>가족상담사란 신체적, 심리정서적, 행동상의 증상이나 가족관계상의 갈등 등에 관해 문제를 호소하거나 변화를 도모하는 개인(내담자) 혹은 가족에게 가족에 대한 체계적 조망을 통해 문제를 해결하고, 가족간의 상호작용을 향상시키며 가족체계의 기능과 건강성을 촉진시키는 일을 돕고 지원하는 역할을 한다.</t>
  </si>
  <si>
    <t>개인 및 가족 구성원의 자아실현, 평가 조력 및 지도,심리적 부적응을 겪는 가족에 대한 진단 및 평가와 부부가족상담을 통한 지도,상담에 관한 전반 업무를 수행</t>
  </si>
  <si>
    <t>1급 가족상담사는 상담책임자로서의 역할을 수행하며, 2급 가족상담사의 훈련과 평가를 한다</t>
  </si>
  <si>
    <t>가족상담 수퍼바이저는 상담책임자로서의 역할을 수행하며, 상담 프로그램의 개발을 위한 전반적인 업무를 담당한다. 또한 2급 또는 1급 가족상담사의 훈련과 평가를 할 수 있으며, 2급 또는 1급 가족상담사를 상위급의 가족상담사로 추천할 수 있다.</t>
  </si>
  <si>
    <t>사단법인 한국가족관계학회</t>
  </si>
  <si>
    <t>http://www.kafr.or.kr/</t>
  </si>
  <si>
    <t>010-2247-9700</t>
  </si>
  <si>
    <t>(03016) 서울특별시 종로구 홍지문2길 20(홍지동, 상명대학교) 상명대학교 가복복지학과내</t>
  </si>
  <si>
    <t>2017-003345</t>
  </si>
  <si>
    <t>WPI상담코칭전문가</t>
  </si>
  <si>
    <t>WPI(Whang’s Personality Inventory) 성격 검사에 따른 성격 이론에 대하여 전문지식을 가지고 심리상담 현장에서 WPI 검사 결과를 활용하여 심리상담 직무를 수행</t>
  </si>
  <si>
    <t>주식회사 위즈덤센터</t>
  </si>
  <si>
    <t>http://wisdomcenter.co.kr/</t>
  </si>
  <si>
    <t>02-6207-7430</t>
  </si>
  <si>
    <t>(06015) 서울특별시 강남구 선릉로162길 27-3 (청담동) 4,5층</t>
  </si>
  <si>
    <t>2017-003351</t>
  </si>
  <si>
    <t>노인들의 노화에 따른 정신적, 심리적문제로 인하여 일상생활에 어려움을 겪고 있는 노인들 대상으로 전문적 상담기법을 통해 상담지도하고 클라이언트의 유형에 따라 다양한 심리검사 진단을 활용하여 노인의 심리적 문제점을 파악해서 안정적인 생활을 할 수 있도록 상담지원해 주는 전문가</t>
  </si>
  <si>
    <t>전문적 심리진단 상담능력과 심리검사기법을 잘 활용하는 자로써 바로 현장에 투입해서 상담할 수 있는 능력을 가지고 있고, 노인심리상담의 통합적 원조서비스 제공능력을 갖춘 최고 전문가</t>
  </si>
  <si>
    <t>전문가로서 노인들의 심리적장애, 정서장애, 일상생활의 장애를 가진 노인들에게 종합진단을 통해 상담지도, 상담진단검사 등의 심리적 지원서비스를 제공해 줄 수 있는 전문가</t>
  </si>
  <si>
    <t>노인들의 심리적 소외감과 자존감등의 어려움을 진단하고 심리검사와 상담기법을 통해 일반적 상담을 다루고 개개인의 고민 심리상담을 지원해줄 수 있는 준전문가</t>
  </si>
  <si>
    <t>한국노인운동협동조합</t>
  </si>
  <si>
    <t>http://cafe.daum.net/happysilverlife</t>
  </si>
  <si>
    <t>02-876-3687</t>
  </si>
  <si>
    <t>(06376) 서울특별시 강남구 헌릉로571길 20 강남1단지 105-202호</t>
  </si>
  <si>
    <t>2017-003379</t>
  </si>
  <si>
    <t>타로상담과 관련된 다양한 상담현장에서 직무를 수행할 수 있는 전문적 지식을 갖춘 타로심리상담사를 통하여 학습자가 타로 지도 및 심리상담을 주도하여 상담자에게 종합적인 타로지도 및 심리상담을 전문적으로 하는 역할을 하는 직무이다.</t>
  </si>
  <si>
    <t>타로상담과 관련된 다양한 상담현장에서 직무를 수행할 수 있는 전문적 지식을 갖춘 타로심리상담사를 통하여 학습자가 타로 지도 및 심리상담을 주도하여 상담자에게 종합적인 타로지도 및 심리상담을 전문적으로 하는 역할을 하는 직무.</t>
  </si>
  <si>
    <t>타로상담에서 관련된 다양한 상담현장에서 직무를 수행할 수 있는 전문적 지식과 기술을 검증하고, 전문적 지식을 갖춘 타로심리상담사를 통하여 학습자가 타로 지도 및 심리상담을 주도하여 상담자에게 종합적인 타로지도 및 심리상담을 전문적으로 하는 역할을 하는 직무.</t>
  </si>
  <si>
    <t>2017-002044</t>
  </si>
  <si>
    <t>도형과 기질론을 접목한 심리상담기법으로 상담자가 내담자의 내면 심리상테를 빠르게 파악하여 마음의 상처를 대면하여 상담의 효과를 높이고 자기표현과 승화과정을 통해서 자아성장 및 자아실현을 할 수 있도록 잠재력 개발을 촉직하는것을 직무로 한다</t>
  </si>
  <si>
    <t>도형과 기질론을 접목한 심리상담기법으로 상담자가 내담자의 내면 심리상테를 빠르게 파악하여 마음의 상처를 대면하여 상담의 효과를 높이고 자기표현과 승화과정을 통해서 자아성장 및 자아실현을 할 수 있도록 잠재력 개발을 촉진하여 전문교육기관에서 교육/관리/개발의 직무를 수행한다</t>
  </si>
  <si>
    <t>도형과 기질론을 접목한 심리상담기법으로 상담자가 내담자의 내면 심리상테를 빠르게 파악하여 마음의 상처를 대면하여 상담의 효과를 높이고 자기표현과 승화과정을 통해서 자아성장 및 자아실현을 할 수 있도록 잠재력 개발을 촉진하여 학원기관에서 교육/관리의 직무를 수행한다</t>
  </si>
  <si>
    <t>도형과 기질론을 접목한 심리상담기법으로 상담자가 내담자의 내면 심리상테를 빠르게 파악하여 마음의 상처를 대면하여 상담의 효과를 높이고 자기표현과 승화과정을 통해서 자아성장 및 자아실현을 할 수 있도록 잠재력 개발을 촉진하여 방과후 학교에서 교육의 직무를 수행한다</t>
  </si>
  <si>
    <t>미래교육 이룸 협동조합</t>
  </si>
  <si>
    <t>http://2loom0110.modoo.at/</t>
  </si>
  <si>
    <t>070-4076-0110</t>
  </si>
  <si>
    <t>(46958) 부산광역시 사상구 백양대로700번길 140 (괘법동) 마린바이오센터 309호</t>
  </si>
  <si>
    <t>2017-002757</t>
  </si>
  <si>
    <t>상담에 필요한 다수의 타로카드를 매개체로 카드속성을 이해, 상담현장에서 내담자의 심리적 갈등과 관계향상, 사회성향상, 정서변화, 긍정적 감정 회복등에 도움을 줄 수 있도록 다양한 각도로 접근, 내담자의 건강한 자아탐구와 안정을 통한 건강한 사회 구성원이 될 수 있도로 도움을 준다. 프리랜서, 특기적성강사, 문화센터, 평생교육원 등에서 활동할 수 있다</t>
  </si>
  <si>
    <t>전문가 수준으로 타로심리상담능력과 타로심리상담사를 수련, 감독할 수 있는 능력을 갖추고 타로 교육프로그램 개발 및 교육을 통해 타로심리상담전문가를 양성 및 타로심리상담사로 프리랜서, 심리상담소, 문화센터, 평생교육원에서 활동이 가능하며 교육프로그램을 운영할 수 있다</t>
  </si>
  <si>
    <t>준전문가 수준으로 타로심리상담능력과 타로 교육프로그램 개발 및 교육을 통해 타로심리상담사로 프리랜서, 심리상담소, 문화센터, 평생교육원에서 활동이 가능하다</t>
  </si>
  <si>
    <t>타로카드를 매체로 타로상담이론과 실습을 통해 타로상담사로서 갖추어야 할 이론적 지식과 내담자가 겪고 있는 문제에 대해 개인상담을 할 수 있는 역량을 키운다.</t>
  </si>
  <si>
    <t>2017-001338</t>
  </si>
  <si>
    <t>푸드힐링상담사</t>
  </si>
  <si>
    <t>우리가 평생섭취하는 다양한 식재료를 통하여 효율적이고 합리적으로 음식을 섭취하며 불안하고 힘든상황을 내담자가 직접 식재료를 선택하고 섭취하여 음식을 통해 힐링할 수 있도록 푸드심리상담업무를 수행한다.</t>
  </si>
  <si>
    <t>우리가 평생섭취하는 다양한 식재료를 통하여 효율적이고 합리적으로 음식을 섭취하며 불안하고 힘든상황을 내담자가 직접 식재료를 선택하고 섭취하여 음식을 통해 힐링할 수 있도록 푸드심리상담업무를 수행한다.푸드힐링상담사 양성교육업무를 수행한다.</t>
  </si>
  <si>
    <t>우리가 평생섭취하는 다양한 식재료를 통하여 효율적이고 합리적으로 음식을 섭취하며 불안하고 힘든상황을 내담자가 직접 식재료를 선택하고 섭취하여 음식을 통해 힐링할 수 있도록 푸드심리상담 책임자업무를 수행한다.</t>
  </si>
  <si>
    <t>우리가 평생섭취하는 다양한 식재료를 통하여 효율적이고 합리적으로 음식을 섭취하며 불안하고 힘든상황을 내담자가 직접 식재료를 선택하고 섭취하여 음식을 통해 힐링할 수 있도록 푸드심리상담보조업무를 수행한다.</t>
  </si>
  <si>
    <t>한국푸드테라피교육연구원</t>
  </si>
  <si>
    <t>010-3333-5226</t>
  </si>
  <si>
    <t>(11923) 경기도 구리시 경춘로 167 (교문동) 교문동</t>
  </si>
  <si>
    <t>2017-001833</t>
  </si>
  <si>
    <t>학교 내에서 발생하는 폭력의 원인을 분석하여 학교폭력을 예방할 수 있는 프로그램을 개발/ 지도/ 평가함은 물론, 학교폭력을 예방하기 위한 상시적인 상담과 예방교육, 인성교육을 실시하여 학교폭력을 근절 할 수 있도록 돕는다.</t>
  </si>
  <si>
    <t>2016-005557</t>
  </si>
  <si>
    <t>장애인과 대등한 입장에서 내담자의 어려움을 공유하고, 연구를 통해 해결책을 모색하여 이동상의 불편함이나, 사회적 편견 등 에서 보호해주는 역할을 하는 전문가</t>
  </si>
  <si>
    <t>2016-004782</t>
  </si>
  <si>
    <t>상담에서 미술이라는 매체를 활용하여 개인과 집단의 심리검사를 하고 상담함으로써 건전한 자아성장과 건강하고 행복한 삶을 추구할 수 있도록 상담자로서의 역할을 수행한다.</t>
  </si>
  <si>
    <t>2016-004046</t>
  </si>
  <si>
    <t>-직무분야 또는 영역 상담센터를 운영하거나 교육기관,센터,병원,복지관,보육시설, 장애인생활시설,요양원,노인병원 등에서 근무가능-직무내용 1)가족상담프로그램계획 및 수행2)가족상담프로그램감독 및 평가3)초기면담진행 및 초기상담기록지 작성4)사전,사후검사진행 및 평가5)가족상담기록지 작성6)교수 또는 강사로 활동가능7)부부상담 가능</t>
  </si>
  <si>
    <t>- 직무 분야 또는 영역 :  상담센터운영, 교육기관(초·중·고, 특수학교 등), 센터, 병원,  복지관, 보육시설, 장애인생활시설, 요양원, 노인병원 등에서  근무 가능- 직무 내용 : 1)가족상담 프로그램 계획 2)가족상담 프로그램 수행3)초기면담 진행 및 초기상담 기록지 작성4)가족상담 기록지 작성</t>
  </si>
  <si>
    <t>-직무분야 또는 영역 상담센터운영,교육기관,센터,병원,복지관,보육시설, 장애인생활시설,요양원,노인병원 등에서 근무가능-직무내용 1)가족상담프로그램계획 및 수행2)가족상담프로그램감독 및 평가3)초기면담진행 및 초기상담기록지 작성4)사전,사후검사진행 및 평가5)가족상담기록지 작성6)교수 또는 강사로 활동 가능, 2급 과정 수강생 지도</t>
  </si>
  <si>
    <t>-직무분야 또는 영역 상담센터운영,교육기관,센터,병원,복지관,보육시설,  장애인생활시설,요양원,노인병원 등에서 근무가능-직무내용 1)가족상담프로그램계획 및 수행2)가족상담프로그램감독 및 평가3)초기면담진행 및 초기상담기록지 작성4)사전,사후검사진행 및 평가5)가족상담기록지 작성6)교수 또는 강사로 활동가능, 2급과 1급 과정 수강생 지도</t>
  </si>
  <si>
    <t>2016-002891</t>
  </si>
  <si>
    <t>청소년들의 학교 폭력이나 비행 등으로 인해 사회문제가 심각해져가고 있는 현대에 부모들의 코칭 능력을 향상시키고 나아가 올바른 자녀교육에 활용할 수 있도록 도움을 준다.</t>
  </si>
  <si>
    <t>2016-003692</t>
  </si>
  <si>
    <t>도형심리상담사는 도형과 기질론을 접목한 심리상담기법으로 상담자가 내담자의 내면 심리상태를 빠르게 파악하여 마음의 상처를 대면하여 상담의 효과를 높이고 자기표현과 승화과정을 통해서 자아성장 및 자아실현을 할 수 있도록 잠재력 개발을 촉진하는 것을 직무로 한다.</t>
  </si>
  <si>
    <t>전문가 수준으로 4가지 도형(동그라미,네모,세모,에스)그리기를 통해 내담자의 사회적 특성 및 심리적, 정서적 특성을 파악하고 또한 대화 및 다양한 방법을 통해 타고난 기질을 분석하여 내담자가 자기표현과 승화과정을 잘 이끌어 갈 수 있도록 돕는 역할을 담당한다.</t>
  </si>
  <si>
    <t>4가지도형(동그라미,세모,네모,에스) 심리 분석을 활용할 줄 알고 상담의 기본적인 기법을 숙지하여 내담자의 기질, 적성, 심리상태를 파악하여 내담자가 자기 존재감을 찾는데 도움을 주는 역할을 담당한다.</t>
  </si>
  <si>
    <t>(사)글로벌교육개발원</t>
  </si>
  <si>
    <t>http://www.edu25.or.kr</t>
  </si>
  <si>
    <t>042-489-6869</t>
  </si>
  <si>
    <t>(35235) 대전광역시 서구 대덕대로176번길 51 ( 둔산동 ) 대전상공회의소 7층</t>
  </si>
  <si>
    <t>2017-000776</t>
  </si>
  <si>
    <t>거시적으로 고객의 니즈(needs)나 시장변화를 파악하고 미시적으로는 분양대상건물에 대한 정보 조사와 분석작업을 통하여 수행하는 분양의 전략 및 기획업무를 주된 직무로 하고 분양의 주체인 시행사나 시공사에 대한 조언자로서의 업무와 고객의 자산운영에 대한 보조자로서의 업무를 종된 업무로 한다.</t>
  </si>
  <si>
    <t>(재)한국산업교육원</t>
  </si>
  <si>
    <t>http://www.keta.net</t>
  </si>
  <si>
    <t>02-842-7004</t>
  </si>
  <si>
    <t>(07318) 서울 영등포구 신길동 65-80</t>
  </si>
  <si>
    <t>2017-003144</t>
  </si>
  <si>
    <t>푸드심리상담사는 다양한 식재료를 활용하여 프로그램별 상담 기법을 통해 내담자의 행동양상,사고방식,개인적인심리, 개인의 성향, 내면을 파악하고 결과에 따른 개인별 적절한 상담을 바탕으로 내담자의 촉각,미각,시각,후각을 자극하여 치유과정을 통해 개인의 심리적인 상태를 안정화 시키고 긍정적인 삶을 살아갈 수 있도록 도움을 줄 수 있는 직무를 수행한다.</t>
  </si>
  <si>
    <t>대한아동요리교육협회</t>
  </si>
  <si>
    <t>042-541-0048</t>
  </si>
  <si>
    <t>(35357) 대전광역시 서구 원도안로179번길 6 (도안동) 202호</t>
  </si>
  <si>
    <t>2016-005907</t>
  </si>
  <si>
    <t>교류분석 및 성격이론을 토대로 하여 개인의 성장과 변화를 위한 체계적인 초기면접, 심리검사, 심리상담을 통한 개인의 성격유형, 내면세계탐구, 진로지도, 심리상담을 실시하며 내담자의 정서불안 고민해소 등의 심리상담에 대한 초급적인 업무와 수퍼비젼 업무를 수행</t>
  </si>
  <si>
    <t>교류분석 및 성격이론을 토대로 하여 개인의 성장과 변화를 위한 체계적인 초기면접, 심리검사, 심리상담을 통한 개인의 성격유형, 내면세계탐구, 진로지도, 심리상담을 실시하며 내담자의 정서불안 고민해소 등의 심리상담에 대한 초급적인 업무를 수행</t>
  </si>
  <si>
    <t>교류분석 및 성격이론을 토대로 하여 개인의 성장과 변화를 위한 체계적인 초기면접, 심리검사, 심리상담을 통한 개인의 성격유형, 내면세계탐구, 진로지도, 심리상담을 실시하며 개인 및 집단에 대한 프로그램의 실행지도,상담을 통하여 내담자의 정서불안 고민해소 등의 심리상담에 대한 수퍼비젼과 전문적인 업무를 수행하고 하위등급의 자격소지자의 직무교육을 수행한다</t>
  </si>
  <si>
    <t>2016-004778</t>
  </si>
  <si>
    <t>놀이 심리지도 및 상담을 통하여 아동의 사회적응능력 향상을 위한 심리상담지도가 가능하며, 상담사로 하여금 놀이심리 상담교육 프로그램을 설계하고 놀이심리 및 상담지도를 주도하여 놀이가 지닌 힘을 체계적으로 적용시켜 심리적 어려움, 불편함을 학습자에게 종합적으로 전문적인 놀이심리 지도 및 상담 역할을 하는 전문가.</t>
  </si>
  <si>
    <t>2016-005921</t>
  </si>
  <si>
    <t>노인복지관, 어린이집 등에서 아동과 노인을 대상으로 색채미술 그리기를 통하여 심리적 정서적 안정을 유도하고 밝고 명랑한 삶을 영위하도록 상담하고 지도하는 조력자 역할을 한다.</t>
  </si>
  <si>
    <t>청소년, 노인의 특성을 이해하고 색채미술 그리기를 통하여 심리적 정서적 안정을 유도하고, 심리적 정서적 안정을 유도하여 밝고 명랑한 삶을 영위하도록 상담하고 지도하는 조력자 역할을 한다.</t>
  </si>
  <si>
    <t>2017-000555</t>
  </si>
  <si>
    <t>병원, 청소년단체, 심리상담센터, 복지관, 아동센터, 청소년수련기관 등에서 아동 및 청소년 그리고 성인 등의 다양한 정서적인 문제들을 체계적이고 전문적으로 진단하고, 평가하여 심리학적 이론과 상담의 실제 기법들을 활용하여 내담자가 자신의 문제를 해결하고 정신건강을 증진시킬 수 있도록 교육하고 상담할 수 있는 직무수행</t>
  </si>
  <si>
    <t>병원, 청소년단체, 심리상담센터, 복지관, 학교 등에서 아동 및 청소년 그리고 성인 등의 다양한 정서적인 문제들을 체계적이고 전문적으로 진단하고, 평가하여 심리학적 이론과 상담의 실제 기법들을 활용하여 내담자가 자신의 문제를 해결하고 정신건강을 증진시킬 수 있도록 교육하고 상담하며, 2급 임상심리상담사에게 슈퍼비젼을 제공할 수 있는 직무를 수행한다.</t>
  </si>
  <si>
    <t>병원, 청소년단체, 심리상담센터, 복지관, 학교 등에서 아동 및 청소년 그리고 성인 등의 다양한 정서적인 문제들을 체계적이고 전문적으로 진단하고, 평가하여 심리학적 이론과 상담의 실제 기법들을 활용하여 내담자가 자신의 문제를 해결하고 정신건강을 증진시킬 수 있도록 교육하고 상담할 수 있는 직무를 수행한다.</t>
  </si>
  <si>
    <t>2016-005858</t>
  </si>
  <si>
    <t>노인의 정신건강,정서장애 등의상담으로볼수있다.임상 심리학에서의 진단은 있는 그상태대로 나열하고 그 행동의 원인을 심리검사,행동,상담을 통해 이해해보며 정상으로 돌아갈 수 있는 적절한 방법을 찾아 보는 것이다.노인복지시설,여성복지,노숙인복지,지역복지,지역자활센터 기관에서근무.상담치료,건강관리,교육지원,개인사상담업무를 맡는다.</t>
  </si>
  <si>
    <t>씨에스엠아카데미(평생교육원)</t>
  </si>
  <si>
    <t>http://csmacademy.co.kr</t>
  </si>
  <si>
    <t>063-251-0753</t>
  </si>
  <si>
    <t>(54933) 전북 전주시 덕진구 금암동 475-17번지 5층</t>
  </si>
  <si>
    <t>2016-002513</t>
  </si>
  <si>
    <t>학생들을 대상으로 독서를 통해 정서적 안정과 함께 독서에 대한 흥미를 갖게하며, 독서를 통한 문제해결 능력, 사고력 향상에 도움을 주는 직무이다.</t>
  </si>
  <si>
    <t>학생들을 대상으로 독서를 통해 정서적 안정과 함께 독서에 대한 흥미를 갖게하며, 독서를 통한 문제해결 능력, 사고력 향상에 도움을 주는 상급직무이며, 독서상담사를 양성할 수 있다.</t>
  </si>
  <si>
    <t>학생들을 대상으로 독서를 통해 정서적 안정과 함께 독서에 대한 흥미를 갖게하며, 독서를 통한 문제해결 능력, 사고력 향상에 도움을 주는 중상급 직무이다.</t>
  </si>
  <si>
    <t>학생들을 대상으로 독서를 통해 정서적 안정과 함께 독서에 대한 흥미를 갖게하며, 독서를 통한 문제해결 능력, 사고력 향상에 도움을 주는 중하급직무이다.</t>
  </si>
  <si>
    <t>(사)국민독서문화진흥회</t>
  </si>
  <si>
    <t>http://www.readingnet.or.kr</t>
  </si>
  <si>
    <t>02-913-9582</t>
  </si>
  <si>
    <t>(02732) 서울특별시 성북구 동소문로 269(길음동, 태창빌딩) 601</t>
  </si>
  <si>
    <t>2016-002754</t>
  </si>
  <si>
    <t>상담심리재활사</t>
  </si>
  <si>
    <t>장애인 또는 의사소통의 어려움을 갖는 아동 및 성인에 대해 전문적 상담과 심리·발달 진단 등을 통해 재활서비스를 제공함</t>
  </si>
  <si>
    <t>대경대학교</t>
  </si>
  <si>
    <t>http://www.tk.ac.kr</t>
  </si>
  <si>
    <t>053-850-1327</t>
  </si>
  <si>
    <t>(38547) 경상북도 경산시 자인면 단북1길 65 대경대학교</t>
  </si>
  <si>
    <t>2016-004130</t>
  </si>
  <si>
    <t>직관상담전문가</t>
  </si>
  <si>
    <t>직관상담전문가는 상담현장에서 직관적인 방법으로 상담을 할수있는 전문가를 말한다.일반적인 상담전문기관에서 혹은 사설 상담소에서 상담자의 기본적인 자질을 갖추고 내담자를 상담할 수 있으며, 특히 내담자의 문제에 대한 직관적 해석과 자문을 할수있는 전문가들로서 활동한다.</t>
  </si>
  <si>
    <t>직관상담사2급은 상담현장에서 직관적지식을 활용하여 기본적인 상담을 할 수 있는 상담사들이다. 직관상담의 기초적인 방법으로 내담자를 조력하는 활동을 한다.</t>
  </si>
  <si>
    <t>직관상담사1급은 상담현장에서 직관적인 방법과 상담실제에 대한 심층적인 지식과 훈련을 바탕으로 상담하는 전문가들이다. 또한 직관상담사 2급을 교육한다.</t>
  </si>
  <si>
    <t>직관상담사수련감독은 직관적 방법에 대한 폭넓은 지식과 실제적 상담기법을 활용하여 상담하고 교육하며 자문하는 전문가이다. 직관상담사2급과 1급을 교육하며 자문하다.</t>
  </si>
  <si>
    <t>2017-000160</t>
  </si>
  <si>
    <t>산업안전심리상담사</t>
  </si>
  <si>
    <t>사업장에서 발생되는 재해의 주된 원인인 근로자와 환경과의 불안전한 결과로 근로자의 인지, 심리상태 및 감정관리, 조직의 사회심리적 요인 관리들을 고려하여 산업재해 예방은 물론 산업재해 근로자 및 근로자 가족의 심리상담 직무를 수행</t>
  </si>
  <si>
    <t>전문가적인 지식으로 사업장에서 발생되는 재해의 주된 원인인 근로자와 환경과의 불안전한 결과로 근로자의 인지, 심리상태 및 감정관리, 조직의 사회심리적 요인 관리들을 고려하여 산업재해 예방은 물론 산업재해 근로자 및 그의 가족심리상담 직무를 수행할 수 있는 전문적인 능력을 갖춘 수준산업안전심리상담사 2급 자격에게 교육을 제공하는 수준</t>
  </si>
  <si>
    <t>일반적인 수준의 지식으로 사업장에서 발생되는 재해의 주된 원인인 근로자와 환경과의 불안전한 결과로 근로자의 인지, 심리상태 및 감정관리, 조직의 사회심리적 요인 관리들을 고려하여 산업재해 예방은 물론 산업재해 근로자 및 근로자 가족의 심리상담 직무를 수행</t>
  </si>
  <si>
    <t>한국상담심리교육복지학회</t>
  </si>
  <si>
    <t>010-5503-4387</t>
  </si>
  <si>
    <t>(32825) 충청남도 계룡시 장안로 75(금암동, 우림루미아트아파트) 111-404</t>
  </si>
  <si>
    <t>2016-002514</t>
  </si>
  <si>
    <t>학교폭력의 예방과 대책이 필요한 교육과 상담을 전문적으로 할 수 있는 상담사를 양성하고 학교폭력예방에 관한 이론적인 연구와 최적화된 프로그램을 설계 운영하고 전문적인 상담활동을 통해 피해학생을 상담하고 가해학생을 제도함으로 제2의 피해방지와 폭력없는 학교를 만드는데 일조하는 역할을 한다.</t>
  </si>
  <si>
    <t>학교폭력예방상담에 대한 전반적인 지식과 운용능력을 갖춘 전문가로서 학교내 폭력, 납치, 유괴, 협박등 학생을 대상으로 한 각종 범죄를 예방하고, 순찰 및 지도활동을 통해 교내 악성사고를 사전에 식별 및 사고 발생시 응급처치를 실시한다.</t>
  </si>
  <si>
    <t>2016-004049</t>
  </si>
  <si>
    <t>-직무분야 또는 영역 상담센터를 운영하거나 교육기관,센터,병원,복지관,보육시설, 장애인생활시설,요양원,노인병원 등에서 근무가능-직무내용 1)미술심리상담프로그램계획과 수행2)미술심리상담프로그램감독 및 평가3)초기면담진행 및 초기상담기록지 작성4)사전,사후검사진행 및 평가5)미술심리상담기록지작성6)교수 또는 강사로 활동가능,수강생 지도</t>
  </si>
  <si>
    <t>- 직무 분야 또는 영역 :  상담센터운영, 교육기관(초·중·고, 특수학교 등), 센터, 병원, 복지관, 보육시설, 장애인생활시설, 요양원, 노인병원 등에서 근무 가능- 직무 내용 : 1) 미술심리상담 프로그램 계획2) 미술심리상담 프로그램 수행3) 사전, 사후 검사 진행(그림진단검사)4) 미술심리상담 기록지 작성</t>
  </si>
  <si>
    <t>-직무분야 또는 영역 상담센터운영,교육기관,센터,병원,복지관,보육시설, 장애인생활시설,요양원,노인병원 등에서 근무가능-직무내용 1)미술심리상담프로그램계획과 수행2)미술심리상담프로그램감독 및 평가3)초기면담진행 및 초기상담기록지 작성4)사전,사후검사진행 및 평가5)미술심리상담기록지작성6)교수 또는 강사로 활동가능, 2급 과정 수강생 지도</t>
  </si>
  <si>
    <t>-직무분야 또는 영역 상담센터운영,교육기관,센터,병원,복지관,보육시설,  장애인생활시설,요양원,노인병원 등에서 근무가능-직무내용  1)미술심리상담프로그램계획과 수행2)미술심리상담프로그램감독 및 평가3)초기면담진행 및 초기상담기록지 작성4)사전,사후검사진행 및 평가5)미술심리상담기록지작성6)교수 또는 강사로 활동가능,2급과 1급과정 수강생지도</t>
  </si>
  <si>
    <t>2016-002759</t>
  </si>
  <si>
    <t>심리학 지식을 바탕으로 상담자의 문제를 파악 및 분석하고 적절한 프로그램을 활용하여 개인의  성격과 주변의 관련 등에 관해 연구 및 상담, 도움을 주는 전문가이다.</t>
  </si>
  <si>
    <t>심리학 지식을 바탕으로 상담자의 문제를 파악 및 분석하고 적절한 프로그램을 활용하여 한 개인에게 형성되었던 성격 및 여러가지 문제가 해결되도록 돕는다.</t>
  </si>
  <si>
    <t>2017-003380</t>
  </si>
  <si>
    <t>통합예술심리상담마스터</t>
  </si>
  <si>
    <t>한국통합예술심리상담 전문가과정ⅰ·ⅱ·ⅲ을 모두이수한자로 내담자의 성향,특징,증상에 따라 미술심리와 색채심리,서예/캘리,영상매체.언어,원예,전래놀이,푸드아트,모래놀이,음악등의 영역을 사용하여 정서적,심리적,사회적으로 도움을주어 부적응적인 문제를 해결하는 맞춤심리상담작업으로 내담자의 심리적안정감 정서이완 사회적응에 필요한 행동변화를 할수있도록 도와주는 업무</t>
  </si>
  <si>
    <t>인간의 발달적, 심리적, 장애별 폭넓은 통합예술심리상담프로그램 연구 및 계발통합예술심리검사 진단평가 분석전문가 양성 및 교육 기획상담센터 총괄 운영수퍼바이저</t>
  </si>
  <si>
    <t>2016-002740</t>
  </si>
  <si>
    <t>만다라 그리기 및 만들기 활동을 통하여 내담자의 내면세계를 이해하고 상담을 통해서 긍정적으로 변화를 추구하며 사회적으로 원만한 인격형성을 하도록 도움을 주도록 수행하는 직무임.</t>
  </si>
  <si>
    <t>만다라 그리기 및 만들기 활동을 통하여 내담자의 내면세계를 이해하고 상담을 통해 여러가지 심리적인 문제에 대해 도움을 주며 상담을 수행하는 책임자로서 최고급 수준의 능력을 수행함.</t>
  </si>
  <si>
    <t>만다라 그리기 및 만들기 활동을 통하여 내담자의 내면세계를 이해하고 상담을 통해 긍정적인 삶을 살도록 도와주며 심리적인 문제에 대해 도움을 주는 책임자로서 고급수준의 능력을 수행함.</t>
  </si>
  <si>
    <t>2017-002328</t>
  </si>
  <si>
    <t>셀프피부미용상담전문가</t>
  </si>
  <si>
    <t>메디컬에스테틱의 소비자가 올바른 피부관리를 스스로 행할 수 있도록 피부에 도움이 되는 라이프스타일에 대해 상담할 수 있고, 소비자가 사용하는 화장품 효능을 상승시킬 수 있는 상담을 진행하여, 소비자가 스스로 피부관리를 할 수 있도록 상담하는 직무를 수행한다.</t>
  </si>
  <si>
    <t>2017-003348</t>
  </si>
  <si>
    <t>빠르게 진행되는 고령화 현상 속에서 발생하고 있는 가장 심각한 빈곤, 질병, 고독 등 복합적 노인문제를 해소하기 위하여 노인 스스로는 할 수 없는 영역들을 함께 풀어가고 도움을 줄 전문적인 상담과정을 진행할 수 있는 전문 심리상담사 역할을 수행한다.</t>
  </si>
  <si>
    <t>2016-003645</t>
  </si>
  <si>
    <t>정신건강에 대한 정신건강 심리검사와 분석등의 체계적인 전문지식을 갖추어 인간의 정신적, 심리적 상태가 정상적인지를 판단할할 수 있는 체계적인 심리검사와 전문적인 분석을 통한 정신건강 상담업무를 수행하며 1급과 2급으로 나누어서 1급은 심리검사와 분석상담활동과 정신건강에 대한 지도와 강의 활동을 수행하며 2급은 심리검사와 분석, 상담업무를 수행한다.</t>
  </si>
  <si>
    <t>정신건강에 대한 정신건강 심리검사와 분석등의 체계적인 전문지식을 갖추어 인간의 정신적, 심리적 상태가 정상적인지를 판단할할 수 있는 체계적인 심리검사와 전문적인 분석을 통한 정신건강 상담업무를 수행하며 심리검사와 분석상담활동과 정신건강에 대한 지도와 강의 활동을 수행한다.</t>
  </si>
  <si>
    <t>정신건강에 대한 정신건강 심리검사와 분석등의 체계적인 전문지식을 갖추어 인간의 정신적, 심리적 상태가 정상적인지를 판단할할 수 있는 체계적인 심리검사와 전문적인 분석을 통한 정신건강 상담업무를 수행한다.</t>
  </si>
  <si>
    <t>2017-003346</t>
  </si>
  <si>
    <t>가족이란 인간의 성장발달에 영향을 미치는 일차적 집단인 동시에 사회 유지와 발전의 기초집단으로서의 특징을 가집니다. 가족을 하나의 체계로 보고 그 체계 속의 상호작용 양상에 변화를 줌으로써 가족원의 대인관계 기술과 적응능력을 향상시키고 이로써 건강하고 기능적인 개인과 가족이 되도록 상담 업무를 원활하게 수행할 수 있는 전문 심리상담사 역할을 수행한다.</t>
  </si>
  <si>
    <t>2016-004785</t>
  </si>
  <si>
    <t>상담을 필요로 하는 두명 이상의 집단의 역동관계를 바탕으로 구성원의 생활과정 중의 문제를 취급하여 자기이해와 집단의 이해 및 대인관계의 능력을 향상 시킬 수 있도록 심리평가, 측정, 상담을 진행하는 전문가 업무수행</t>
  </si>
  <si>
    <t>상담을 필요로 하는 두명 이상의 집단의 역동관계를 바탕으로 구성원의 생활과정의 문제를 취급하여 자기이해와 집단의 이해 및 대인관계의 능력을 향상 시킬수 있도록 심리측정, 상담, 평가를 진행하는 초급전문가</t>
  </si>
  <si>
    <t>두명 이상의 상담을 필요로 하는 집단을 대상으로 심리분석, 심리측정, 심리평가 를 수행하며 하위자격 소지자의 직무교육을 수행한다.</t>
  </si>
  <si>
    <t>2017-002056</t>
  </si>
  <si>
    <t>푸드표현심리상담사</t>
  </si>
  <si>
    <t>푸드재료를 매체로 다양한 활동과 마음을 표현하는 과정으로 자기 통찰을 경험하고 심리, 정서적 문제를 해결하도록 도움, 행복한 삶을 살아갈 수 있게 전문적인 심리상담, 상담사례 슈퍼비젼, 강의, 지도 연구활동 등 업무 등을 수행</t>
  </si>
  <si>
    <t>전문적인 푸드표현심리상담, 상담사례 슈퍼비젼, 강의,지도감독, 연구활동 업무 등의 직무를 수행한다.</t>
  </si>
  <si>
    <t>푸드표현심리상담사로서 푸드재료를 매체로 한 활동으로 마음을 표현하게 하는 역할자, 심리,정서적 문제해결을 하는 전문적 심리상담, 연구등을 수행</t>
  </si>
  <si>
    <t>2016-005862</t>
  </si>
  <si>
    <t>독서심성상담사</t>
  </si>
  <si>
    <t>이 과정은 그림책과 동화를 매개로 한 독서지도와 다양한 심리적 기법을 적용하여 심성, 행동, 학습문제 등에 관련한 여러 문제를 경험하고 있는 아동 및 청소년들의 문제행동을 진단평가하고, 그들의 발달단계 및 상황에 맞춘 심리기법을 적용하여 책임감 있고 건강한 심성을 갖춘 인재로 성장할 수 있도록 돕는 전문가인 독서심성상담사를 양성하는 것을 목표로 한다</t>
  </si>
  <si>
    <t>아동 및 청소년들이 주로 활동을 많이 하는 청소년 수련관, 방과 후 교실,어린이집 등의 기관에서 다양한 독서활동을 통한 아동청소년들의 올바른 심성함양을 위해 체계화된 심성상담에 필요한 프로그램을 구성하고 상담할 수 있는 독서심성상담사를 양성하는 직무를 담당한다.또한 독서심성상담사가 대상에게 적합한 심성상담을 잘 할 수 있도록 지도해주는 역할도 한다.</t>
  </si>
  <si>
    <t>아동 및 청소년들이 주로 활동을 많이 하는 청소년 수련관, 방과 후 교실,어린이집 등의 기관에서 독서심성상담사가 다양한 독서활동을 통해 아동/청소년들의 올바른 심성함양을 할 수 있도록 체계화된 심성상담 프로그램을 구성하고 설계한다. 또한 이론 및 실습을 통해 상담기술을 습득해서 대상에게 적용하는 직무를 담당한다.</t>
  </si>
  <si>
    <t>아동 및 청소년들이 주로 활동을 많이 하는 청소년 수련관, 방과 후 교실, 어린이집 등의 기관에서 다양한 독서활동을 통한 아동/청소년들의 올바른 심성함양을 위해 미리 구성된 프로그램을 활용하여 개인 및 집단상담, 심성교육에 적용하는 직무를 담당한다.</t>
  </si>
  <si>
    <t>2016-002530</t>
  </si>
  <si>
    <t>학교 안팎에서 대화나 도움이 필요한 친구들에게 친한 친구, 대화하는 친구, 도움을 주는 친구로서 또래의 대화를 경청하고 감정공감활동을 하며 건강하게 자신을 성장시키고 더불어 또래들과의 문화형성에 기여하도록 조력해주며, 학생들에게 선생님이나 성인이 개입하기 힘든 문제들을 상담해주고 올바른 길로 같이 성장할 수 있도록 하는 지도자 양성교육이다.</t>
  </si>
  <si>
    <t>청소년들에게 주변의 또래들과 좋은 친구관계를 맺으며, 또래 청소년들의 문제해결에 조력하고 그들과 더불어 성장하는데 도움을 줄 수 있는 전문가 수준의 상담사</t>
  </si>
  <si>
    <t>청소년 및 청소년의 학교생활에 대한 이해를 바탕으로 또래의 대화를 경청하고, 감정공감활동을 하며 도움이 필요한 대상 학생의 문제들을 상담해주고 올바른 길로 같이 성장할 수 있도록 서포터 역할을 수행함</t>
  </si>
  <si>
    <t>2016-005510</t>
  </si>
  <si>
    <t>상담과 관련된 모든 분야에 적용가능하며 심리적,정신적,사회적 장애를 격고 있는 사람에게 타로카드의 시각적 이미지를 통해 개인 갈등을 조절하고 자기표현과 자아성장을 촉진시키며 자기상실, 왜곡,방어, 억제 등의 상황에서도 보다 명확한 자기 안정을 찾아 건강한 사회 구성원이 될 수 있도록 원조함.</t>
  </si>
  <si>
    <t>상담과 관련된 모든 분야에 적용가능하며 심리적,정신적,사회적 장애를 격고 있는 사람에게 타로카드의 시각적 이미지를 통해 개인 갈등을 조절하고 자기표현과 자아성장을 촉직시키며 자기상실, 왜곡,방어, 억제 등의 상황에서도 보다 명확한 자기 안정을 찾아 건강한 사회 구성원이 될 수 있도록 원조함.</t>
  </si>
  <si>
    <t>2017-002347</t>
  </si>
  <si>
    <t>결혼과 출산을 기피하는 남성과 여성들에게 참된 결혼의 의미와 필요 및 목적을 교육하고 권면하며 결혼 및 출산을 장려하는 전문적 활동을 실시한다. 경제적인 혼수장만 및 결혼식을 위한 과정을 안내하고 지원한다.나아기 행복한 부부생활과 출산, 자녀양육을 위한 정보와 돌봄 및 상담적 지원을 제공함으로써 가정해체를 예방하고 국민의 안녕과 행복증진에 기여</t>
  </si>
  <si>
    <t>다양한 이유로 결혼과 출산을 기피하는 사람들에게 참된 언약결혼의 의미와 가치를 교육하고 출산과 자녀양육에 관한 정보와 돌봄 및 상담지원을 실시한다.궁극적으로 결혼을 원하는 남녀를 연결하고, 결혼에 이르는 제반 과정을 안내함으로써 건강한 가정을 세우고, 증가하는 이혼 및 가정해체를 예방함으로써 국민의 안녕과 복지에 기여</t>
  </si>
  <si>
    <t>2급의 직무 외에 교회나 학교, 복지관, 관련 사회기관 등에서 참된 언약결혼의 의미와 가치를 교육하고 출산과 자녀양육에 관한 정보와 돌봄 및 상담지원을 실시한다.긍극적으로 결혼을 원하는 남녀를 연결하고, 결혼에 이르는 제반 과정을 안내함으로써 건강한 가정을 세우고, 증가하는 이혼 및 가정해체를 예방함으로써 국민의 안녕과 복지에 기여한다.</t>
  </si>
  <si>
    <t>2017-002817</t>
  </si>
  <si>
    <t>체계적인 미술심리상담프로그램을 활용하여 내담자의 심리상태를 파악,유형별로 미술활동을 통한 문제해결을 돕는 업무를 학교,교육기관,공공기관,센터등에서 수행함.</t>
  </si>
  <si>
    <t>체계적인 미술심리상담프로그램을 활용하여 내담자의 심리상태를 파악,유형별로 미술활동을 통한 문제해결을 돕는 기본업무를 수행함.</t>
  </si>
  <si>
    <t>2016-003697</t>
  </si>
  <si>
    <t>색채에 대한 이해를 통해 정서적, 심리적 안정을 가져다주며 그 경험과 지식을 토대로 상대방에 대한 이해를 돕게 된다. 상대방과의 관계를 개선하고 나, 가정, 타인을 수용할 수 있도록 상담하며, 색채를 이용한 심리상담기법을 배워 미술심리상담센터, 색채심리상담센터, 아동관련센터에서 근무할 수 있다.</t>
  </si>
  <si>
    <t>전문가로서 색에 대한 체계적 이론을 바탕으로 색의 에너지를 경험을 통해 드러나는 인간의 정서와 심리를 상담을 통해 이해하고 컬러성격유형을 통한 자기분석과 설계, 다양한 분야의 상담 및 치료활동에서의 전문성을 갖추어 색채심리상담관련현장에서 활용할 수 있다</t>
  </si>
  <si>
    <t>준전문가로서 색에 대한 체계적 이론을 바탕으로 색의 에너지를 경험을 통해 드러나는 인간의 정서와 심리를 상담을 통해 이해하고 컬러성격유형을 통한 자기분석과 설계, 다양한 분야의 상담 및 치료활동에서의 전문성을 갖추어 색채심리상담관련현장에서 활용할 수 있다</t>
  </si>
  <si>
    <t>색에 대한 체계적 이론을 바탕으로 색의 에너지를 경험을 통해 드러나는 인간의 정서와 심리를 상담을 통해 이해하고 컬러성격유형을 통한 자기분석과 설계, 다양한 분야의 상담 및 치료활동에서의 전문성을 갖추어 색채심리상담관련현장에서 활용할 수 있다</t>
  </si>
  <si>
    <t>한국미래교육상담협회</t>
  </si>
  <si>
    <t>070-4111-4498</t>
  </si>
  <si>
    <t>(47050) 부산광역시 사상구 대동로 105 (학장동) 3층 한국미래교육상담협회</t>
  </si>
  <si>
    <t>2017-000963</t>
  </si>
  <si>
    <t>원예식물을 이용한 심리 상담으로 화훼장식, 재배관리를 통해 내면의 심리상태를 파악하여 상처를 치유하고 대상자의 사회적, 교육적, 정서적으로 회복을 돕고 정서이완 및 행동변화를 할수있도록 도와주는 전문가로서의 업무를 수행함</t>
  </si>
  <si>
    <t>2016-004099</t>
  </si>
  <si>
    <t>재난위기상담전문가</t>
  </si>
  <si>
    <t>재난위기상담사의 슈퍼비전을 진행하고, 학교·교육기관·복기기관 등에서 관련분야 학사 이상 자를 대상으로 재난위기상담사 전문가양성 교육 또는 검정 할 수 있는 자격을 가진다. 전연령대에 있어서 재난위기에 처한 자를 대상으로 전문상담을 진행하고 개인 또는 집단 치료를 할 수 있다. 재난위기상담과 관련된 사무 직무를 수행 할 수 있다.</t>
  </si>
  <si>
    <t>재난위기상담사의 슈퍼비전을 진행하고, 학교·교육기관·복기기관 등에서 관련분야 학사 이상 자를 대상으로 재난위기상담사 전문가양성 교육 또는 검정 할 수 있는 자격을 가진다. 전연령대에 있어서 재난위기에 처한 자를 대상으로 전문상담을 진행하고 개인 또는 집단 치료를 할 수 있다.</t>
  </si>
  <si>
    <t>전연령대에 있어서 재난위기에 처한 자를 대상으로 전문상담을 진행하고 개인 또는 집단 치료를 할 수 있다. 재난위기상담과 관련된 사무 직무를 수행 할 수 있다.</t>
  </si>
  <si>
    <t>(주)마카다심리연구소</t>
  </si>
  <si>
    <t>http://makada.kr</t>
  </si>
  <si>
    <t>053-741-5478</t>
  </si>
  <si>
    <t>(42020) 대구광역시 수성구 동대구로 390 (범어동) 범어타워 602호</t>
  </si>
  <si>
    <t>2017-002812</t>
  </si>
  <si>
    <t>표현예술심리상담사는 예술심리상담에 대한 실제 적용방법에 대한 이론적 배경과 실무적 경험을 갖추고 아동,청소년,여성,가족 등을 대상으로 예술작업을 통하여 내담자의 문제적인 상태를 파악하고, 적당한 시기에 적절한 예술매체로의 접근을 시도하여 증상의 제거 또는 경감되도록 유도하여 내담자의 심리정서적 안정을 취할 수 있도록 교육하고 지도하는 직무를 수행한다.</t>
  </si>
  <si>
    <t>예술심리상담에 대한 실제 적용방법에 대한 이론적 배경과 실무적 경험을 갖추고 아동,청소년,여성,가족 등을 대상으로 예술작업을 통하여 내담자의 문제적인 상태를 파악하고, 적당한 시기에 적절한 예술매체로의 접근을 시도하여 증상의 제거 또는 경감되도록 유도하여 내담자의 심리정서적 안정을 취할 수 있도록 교육하고 지도하는 직무를 수행한다.</t>
  </si>
  <si>
    <t>예술심리상담에 대한 실제 적용방법에 대한 이론적 배경과 실무적 경험을 갖추고 예술작업을 통하여 내담자의 현재 문제 및 상태를 파악하고, 적당한 시기에 적절한 예술매체로의 접근을 시도하여 내담자의 심리정서적 안정을 취할 수 있도록 교육하고 지도하는 직무를 수행한다.</t>
  </si>
  <si>
    <t>니하예술심리상담센터</t>
  </si>
  <si>
    <t>010-9208-7884</t>
  </si>
  <si>
    <t>(63237) 제주특별자치도 제주시 아란2길 27 (아라일동) 101호</t>
  </si>
  <si>
    <t>2016-002748</t>
  </si>
  <si>
    <t>청소년심리상담사는 청소년에 대한 다양한 심리적 문제들을 학교상담소나 복지관등 상담 및 진료함으로써 문제를 예방 및 청소년의 건강한 성장을 돕는다.</t>
  </si>
  <si>
    <t>청소년심리에 영향을 미치는 사회적인 요인들의 대해서 파악 후, 상담이론의 이해를 바탕으로 상담과정에서의 청소년이 직면하는 문제들을 진단 예방할 수 있는 직무</t>
  </si>
  <si>
    <t>2017-003152</t>
  </si>
  <si>
    <t>갑을타로심리상담사</t>
  </si>
  <si>
    <t>심리적, 정신적 문제를 가지고 있는 내담자에게 타로 카드를 통하여 문제를 해결 할 수 있는 방법과 가이드를 해 주며, 종합적으로 진단 하고 심리학적 방법 을 활용하여 도와줌으로서 다시 건강하고 바른 생활을 할 수 있도록 돕는 업무를 수행 하며, 전문 강사로서의 업무를 수행한다.</t>
  </si>
  <si>
    <t>심리적, 정신적 문제를 가지고 있는 내담자에게 타로카드를 통하여 문제를 해결 할 수 있는 방법과 가이드를 해주며, 종합적으로 진단하고 심리학적 방법을 활용하여 도와줌으로서 다시 건강하고 바른 생활을 할 수 있도록 돕는 업무를 수행함은 물론, 전문 강사로서의 업무를 수행한다.</t>
  </si>
  <si>
    <t>심리적, 정신적 문제를 가지고 있는 내담자에게 타로카드를 통하여 문제를 해결 할 수 있는 방법과 가이드를 해주며, 종합적으로 진단하고 심리학적 방법을 활용하여 도와줌으로서 다시 건강하고 바른 생활을 할 수 있도록 돕는 업무를 전문적으로 수행한다.</t>
  </si>
  <si>
    <t>심리적, 정신적 문제를 가지고 있는 내담자에게 타로카드를 통하여 문제를 해결 할 수 있는 방법과 가이드를 해주며, 종합적으로 진단하고 심리학적 방법을 활용하여 도와줌으로서 다시 건강하고 바른 생활을 할 수 있도록 돕는 업무를 수행한다.</t>
  </si>
  <si>
    <t>2017-000742</t>
  </si>
  <si>
    <t>예비부모상담사</t>
  </si>
  <si>
    <t>최근 부모에 의한 아동학대가 급증하고 있는 가운데, 아동학대 예방으로 예비부모들에 대한 교육의 중요성이 대두되고 있다. 예비부모상담사는 상담현장에서 부모교육 및 상담, 아동 및 청소년상담 전문가로 활동하며 가족관계 개선과 가족의 역량강화를 돕는다.</t>
  </si>
  <si>
    <t>상담전문가로서 교육기관, 사회복지기관, 종교기관 등 다양한 실천현장에서 예비부모상담을 담당하고 동시에 부모를 대상으로 아동기 및 청소년기를 보내고 있는 자녀들에 대한 이해교육을 실시할 수 있다.</t>
  </si>
  <si>
    <t>예비부모상담사로서 상담현장에서 가족관계 이해를 바탕으로 예비부모 또는 자녀를 둔 부모에 대한 상담과 더불어 아동 및 청소년상담을 담당한다.</t>
  </si>
  <si>
    <t>(사)푸른꿈청소년상담원</t>
  </si>
  <si>
    <t>http://greendream.or.kr</t>
  </si>
  <si>
    <t>031-276-0330</t>
  </si>
  <si>
    <t>(16841) 경기도 용인시 수지구 풍덕천로96번길 9-1 (풍덕천동)</t>
  </si>
  <si>
    <t>2016-004038</t>
  </si>
  <si>
    <t>노화로 인해 육체적 정신적으로 불안장애를 겪는 노인들에게 상담을 통해 질 높은 노년기 도움을 주는 상담사</t>
  </si>
  <si>
    <t>노화로 인해 육체적 정신적으로 불안장애를 겪는 노인들에게 상담을 통해 질 높은 노년기 도움을 주는 고급 전문가 활동</t>
  </si>
  <si>
    <t>노화로 인해 육체적 정신적으로 불안장애를 겪는 노인들에게 상담을 통해 질 높은 노년기 도움을 주는 전문가 활동</t>
  </si>
  <si>
    <t>(사)한국기독교부흥협의회</t>
  </si>
  <si>
    <t>010-3792-9416</t>
  </si>
  <si>
    <t>(05285) 서울특별시 강동구 상일로12길 83 (강일동) 보라성교회 내</t>
  </si>
  <si>
    <t>2016-004167</t>
  </si>
  <si>
    <t>아동과 청소년의 강점.약점지능을 파악하여 이를 설명하고 상담하므로써 내담자가 가진 고민과 행동을 발전적인 방향으로 인도하고 나아가 학습방법이나 진로선택에 도움을 주는 직무를 수행함</t>
  </si>
  <si>
    <t>아동과 청소년의 강점.약점지능을 파악하여 이를 설명하고 상담하므로써 내담자가 가진 고민과 행동을 발전적인 방향으로 인도하고 나아가 학습방법이나 진로선택에 도움을 주는 직무</t>
  </si>
  <si>
    <t>아동과 청소년의 강점.약점지능을 파악하여 이를 설명하고 상담하므로써 내담자가 가진 고민과 행동을 발전적인 방향으로 인도하는 직무</t>
  </si>
  <si>
    <t>http://cafe.daum.net/nice-teacher</t>
  </si>
  <si>
    <t>053-644-7771</t>
  </si>
  <si>
    <t>(42832) 대구광역시 달서구 한실로 65 (도원동) 4층 지오문화센터</t>
  </si>
  <si>
    <t>2016-002742</t>
  </si>
  <si>
    <t>한국정신문화협회가 주관하는 교육과정의 이수 또는 자격시험에 합격한 자로 최면을 활용하여 심리상담 업무, 가족심리상담, 라이프디자이너(관계치유)상담, 복지(사회복지, 청소년복지, 아동복지, 노인복지) 관련 최면심리상담사로서 활동 할 수 있다.</t>
  </si>
  <si>
    <t>전문적인 최면심리상담을 하기 위해 특수최면 이론과 실제를 겸비하고 있고, 최면을 활용한 최면심리상담사로서 전반적인 활동을 할 수 있다</t>
  </si>
  <si>
    <t>준 전문적인 최면심리상담을 하기 위해 최면을 익히고 있고 이를 통한 최면심리상담 또는 상담관련업무를 할 수 있는 이론을 숙지하고 활용할 수 있다.</t>
  </si>
  <si>
    <t>한국정신문화협회</t>
  </si>
  <si>
    <t>031-406-6766</t>
  </si>
  <si>
    <t>(15495) 경기도 안산시 상록구 중보로 55 (이동) 201-1호</t>
  </si>
  <si>
    <t>2016-003180</t>
  </si>
  <si>
    <t>음악심리상담사는 음악을 활용하여 정서적, 심리적으로 문제를 가진 사람들에게 음악이라는 청각적 이미지를 통해서 자유롭게 내면의 세계를 표출하고 자아를 성장시켜 긍정적으로 변화시키는 역할을 수행한다. 전문적으로 음악심리지도 및 상담을 통하여 종합적으로 내담자에게 음악심리 지도 및 상담을 하는 직무를 한다.</t>
  </si>
  <si>
    <t>전문가 수준의 다양한 음악을 활용하여 내담자에게 음악심리상담 지도 및 고급 상담을 통하여 슈퍼비전을 주도하여 내담자의 심리적인 어려움과 문제 행동을 지도한다. 음악 심리에 대한 전문적 교육을 진행 업무한다</t>
  </si>
  <si>
    <t>준전문가 수준의 다양한 음악을 활용하여 내담자에게 음악심리상담 지도 및 상급 상담을 통하여 내담자의 심리적인 어려움과 문제 행동을 지도한다</t>
  </si>
  <si>
    <t>기초 수준의 다양한 음악을 활용하여 내담자에게 보조상담사로서 음악심리상담 지도 및 상담을 도와준다</t>
  </si>
  <si>
    <t>2017-000574</t>
  </si>
  <si>
    <t>타로카드를 이용하여  남녀노소의 심신의 안정과 일상,사회생활의 삶의질 향상을 위해 전문가로써 학교, 종교시설, 장애인 시설, 노인 시설, 복지관,  방과 후 교실, 지역아동센터 등의 기관에서 자원봉사 및 전문가로서의 활동한다.</t>
  </si>
  <si>
    <t>타로카드를 이용하여  남녀노소의 심신의 안정과 일상,사회생활의 삶의질 향상을 위해 전문가로써 학교, 종교시설, 장애인 시설, 노인 시설, 복지관,  방과 후 교실, 지역아동센터 등의 기관에서 자원봉사 및 최고전문가로서의 활동하며 2급자격을 양성할수 있다.</t>
  </si>
  <si>
    <t>타로카드를 이용하여  남녀노소의 심신의 안정과 일상,사회생활의 삶의질향상을 위해 전문가로써 학교, 종교시설, 장애인 시설, 노인 시설, 복지관,  방과 후 교실, 지역아동센터 등의 기관에서 자원봉사 및 전문가로서의 활동한다.</t>
  </si>
  <si>
    <t>2016-003688</t>
  </si>
  <si>
    <t>과학적 측정 이론, 심리학적 지식, 전문적인 상담 기술을 활용하여 내담자가 건강하고 바른 생활을 할 수 있도록 하며, 가족갈등, 인가관계, 직장적응, 감정조절 등의 대내외적 사건과 스트레스로 인하여 발생되는 우울, 불안, 공포, 강박 등의 심리적 문제해결을 지원하는 전문 상담사 역할</t>
  </si>
  <si>
    <t>2017-000580</t>
  </si>
  <si>
    <t>약물이 아닌 비침습적 음악적용으로 정서장애, 불안 및 공포, 우울, 대인기피 현상 등을 바로 인식하고 올바른 정서를 가진 개인 및 집단으로 이끌수 있는 직무를 수행한다.</t>
  </si>
  <si>
    <t>심리상담 분석의 지식을 보유한 상태에서 갈등해소, 정서불안을 해소하는 도구로서 음악,노래를 활용하여 내담자의 심리적인 상태를 완화시키는 직무를 수행하며, 내담자의 상태에 따라 적절한 프로그램선택 및 프로그램 기획과 평가를 수행한다.</t>
  </si>
  <si>
    <t>심리상담 분석의 지식을 보유한 상태에서 갈등해소, 정서불안을 해소하는 도구로서 음악,노래를 활용하여 내담자의 심리적인 상태를 완화시키는 직무를 수행한다.</t>
  </si>
  <si>
    <t>2016-004037</t>
  </si>
  <si>
    <t>놀이라는 매체를 활용하여 내담아동의 욕구와 정서를 자유롭게 표현하도록 촉진하고, 내담아동의 의식의 확대나 자각, 통찰을 통하여 심리적 갈등 및 문제를 해결하도록 도움으로써 아동의 건강한 성장과 발달을 지원하는 상담전문가이다.</t>
  </si>
  <si>
    <t>발달상의 문제나 심리적 어려움을 겪는 아동, 청소년을 대상으로 심리 진단 및 문제 평가, 놀이를 활용한 전문적인 개별상담, 집단상담, 부모상담 등을 효과적으로 실시할 수 있는 상담전문가로서, 놀이상담의 실시는 물론, 놀이상담자 교육 및 지도, 놀이상담에 관한 연구를 수행한다.</t>
  </si>
  <si>
    <t>아동발달에 대한 이해, 놀이상담 이론과 실제에 관한 지식을 토대로 놀이를 활용하여 전문적인 개별상담 및 집단상담을 실시할 수 있는 능력을 갖춘 상담사로서, 아동의 자아성장과 건강한 발달을 촉진하도록 돕는다.</t>
  </si>
  <si>
    <t>한국생애놀이치료학회</t>
  </si>
  <si>
    <t>02-2248-5504</t>
  </si>
  <si>
    <t>(02512) 서울특별시 동대문구 한천로46길 13 (휘경동) 3층</t>
  </si>
  <si>
    <t>2017-003366</t>
  </si>
  <si>
    <t>심리상담이론 및 지식, 상담자료활용에 대힌 실무역량을 가지고 내담자에 대한 심리상담 및 지도를 위한 전문적 소양과 지식능력,심리상담전,후 내담자와의 관계설정(라포) 및 사후관리에 필요한 실무능력을 수행할수 있다.</t>
  </si>
  <si>
    <t>어느분야에서나 심리상담활동을 통해 심리적인 장애가 있는 내담자의 심리를 분석,진단하고,치유할수 있도록 도움을 주는 준전문가수준의 상담을 수행할수 있다.</t>
  </si>
  <si>
    <t>2016-004803</t>
  </si>
  <si>
    <t>유.아동, 청소년, 성인 등의 심신상의 어려움을 가진 사람들을 대상으로 미술매체를 활용하여 무의식에서 해결하지 못하는 갈등을 의식화하여 심리적인 문제의 해결과 생활에서의 적응 및 전인적 성장을 도모하는 미술심리상담서비스를 제공함.</t>
  </si>
  <si>
    <t>심리상담 및 미술심리 이론과 실제기법을 바탕으로 심리적 부적응을 겪는 개인 또는 집단에 미술의 매체를 활용하여 심리상담(유.아동상담, 청소년상담, 성인상담, 가족상담 등)및 심리교육 등을 전문적으로 담당하는 직무</t>
  </si>
  <si>
    <t>심리상담 및 미술심리 이론과 실제기법을 바탕으로 심리적 부적응을 겪는 개인 또는 집단에 미술의 매체를 활용하여 기본적인 상담업무를 담당하는 직무</t>
  </si>
  <si>
    <t>(주)희망드림</t>
  </si>
  <si>
    <t>http://www.wehopedream.com</t>
  </si>
  <si>
    <t>031-440-9310</t>
  </si>
  <si>
    <t>(14072) 경기도 안양시 동안구 시민대로 214 (호계동) 802-1</t>
  </si>
  <si>
    <t>2017-000969</t>
  </si>
  <si>
    <t>컬러심리상담전문가</t>
  </si>
  <si>
    <t>색채에 대한 전문지식과 상담학에 대한 기초와 색채심리를 기반으로 내담자의 내적갈등을 해소할수 있도록 도움을 줄수 있는 상담 능력을 갖추고 삶의 질을 높일수 있게 도움을 준다. 기업임직원 힐링프로그램, 컬러심리상담프로그램 진행, 청소년 상담 및 문화센터 강의, 실버타운 상담 진행 및 전문상담센터창업가능, 상담 기법 강의, 문화센터 강의</t>
  </si>
  <si>
    <t>(주)한국아로마테라피인증학회</t>
  </si>
  <si>
    <t>http://www.aromaacademy.com</t>
  </si>
  <si>
    <t>02-554-3084</t>
  </si>
  <si>
    <t>(06628) 서울특별시 서초구 효령로 431 ( 서초동 ) 청화빌딩 203호</t>
  </si>
  <si>
    <t>2017-000470</t>
  </si>
  <si>
    <t>심리, 정서 및 스트레스에서 어려움을 겪고 있는 사람을 대상으로 하여 미술매체를 이용하여 심리를 진단하고, 개선 기능을 통해 고통을 덜어주고 내담자 자신을 발견하게 하고, 자신의 문제를 개선할 수 있도록 성장하는 것을 돕는 전문가</t>
  </si>
  <si>
    <t>심리부적응을 겪는 개인이나 집단에 대해 심리평가를 할 수 있고 미술매체를 활용한 심리상담을 진행함으로 내담자의 심리문제를 개선 또는 예방할 수 있도록 돕는 전문가</t>
  </si>
  <si>
    <t>심신의 어려움을 겪는 사람을 상담이론을 바탕으로 이해하고 미술매체를 이용하여 내담자 자신이 자각을 하고 자신을 이해하도록 돕는 전문가</t>
  </si>
  <si>
    <t>사단법인 대전미래학술연구회</t>
  </si>
  <si>
    <t>042-335-4841</t>
  </si>
  <si>
    <t>(35293) 대전광역시 서구 갈마로219번길 37 (괴정동)</t>
  </si>
  <si>
    <t>2017-000741</t>
  </si>
  <si>
    <t>다문화학생상담가</t>
  </si>
  <si>
    <t>-다문화학생 상담영역에서 문제 개입을 위한 평가 및 상담-다문화학생 상담영역에서 개인 및 집단의 자아실현, 적응강화에 대한 조력 및 지도-다양한 심리적 부적응을 겪는 개인 또는 집단에 대한 평가 및 상담-다문화학생 상담영역에서 전문가 2급 및 상담사 교육 및 지도-다문화학생 상담에 대한 연구-상담기관의 설립 및 운영</t>
  </si>
  <si>
    <t>2016-002872</t>
  </si>
  <si>
    <t>전문적인 운동의 방법과 기능을 수행하고 전문운동프로그램을 구성 및 개발하여 이론과 실기를 지도하고 전문 운동방법을 상담하는 최고 전문상담 수행</t>
  </si>
  <si>
    <t>전문적인 운동의 방법과 기능을 수행하고 이론과 실기를 지도하며 개인별 맞춤 운동을 상담하는 전문상담 직무수행</t>
  </si>
  <si>
    <t>일상생활 속에서 쉽게 할 수 있는 운동의 기능을 수행하고 이론과 실기에 대해 상담하는 일반적인 직무수행</t>
  </si>
  <si>
    <t>사단법인 대한민국합기도중앙협회</t>
  </si>
  <si>
    <t>http://hapkidokorea.kr</t>
  </si>
  <si>
    <t>(07785) 서울특별시 강서구 곰달래로 256(화곡동) 서울특별시 강서구 곰달래로 256(화곡동)</t>
  </si>
  <si>
    <t>2017-000586</t>
  </si>
  <si>
    <t>사주오행명리학을 통하여 적성분석, 진로분석, 성격분석, 행동분석, 심리분석법을 종합적으로 교육 및 상담할 수 있는 전문가</t>
  </si>
  <si>
    <t>한국행복평생교육원</t>
  </si>
  <si>
    <t>http://한국행복평생교육원.kr</t>
  </si>
  <si>
    <t>국번없음-1600-0760</t>
  </si>
  <si>
    <t>(06536) 서울특별시 서초구 사평대로57길 63-3 (반포동) 지하1층</t>
  </si>
  <si>
    <t>2016-004044</t>
  </si>
  <si>
    <t>유아,아동 및 청소년, 가정, 노인등 사회에서 여러가지 갈등과 문제로 인해 고통을 받고 있는 사람들을 대상으로 정신건강이나 정서장애와 관련된 문제를 과학적 측정도구 사용이나 상담(면접)을 통해 종합적으로 진단하고 심리학적 방법을 활용하여 치료해줌으로써 건강하고 바른 생활을 할수 있도록 돕는 업무를 담당하는 임상 심리 상담 전문가를 말합니다</t>
  </si>
  <si>
    <t>심리적 지원을 제공하여 우울 및 불안등의 정신건강문제, 학습문제, 교육문제, 진로문제, 가족문제, 성격문제 등 다양한 상담을 요청하는 개인과의 대화를 통해 문제를 파악하고 진단하여 각종 심리검사를 실시하고 검사 결과를 해석해주며 상담을 실시한다.상담은 개인상담, 집단상담, 부부상담, 가족상담 등 내담자의 상황에 맞게 다양한 방식으로 진행할수있다.</t>
  </si>
  <si>
    <t>한국창의인재자격협회</t>
  </si>
  <si>
    <t>http://i-web.kr/indie777</t>
  </si>
  <si>
    <t>010-2686-4878</t>
  </si>
  <si>
    <t>(51142) 경상남도 창원시 의창구 사림로85번길 10-13 (사림동) 2층</t>
  </si>
  <si>
    <t>2017-000961</t>
  </si>
  <si>
    <t>정신건강이나 정서장애와 관련된 문제로 일상생활에 적응하지 못하고 도움을 필요로 하는 아동·청소년 및 가족들에게 일상생활 부적응 문제를 전문적인 미술심리상담 서비스를 제공하여 부적응문제를 해결하고 마음의 안정을 찾을 수 있도록 아동정신건강 복지서비스 업무를 수행</t>
  </si>
  <si>
    <t>2016-004783</t>
  </si>
  <si>
    <t>아동예능심리상담사</t>
  </si>
  <si>
    <t>아동발달 및 학습지도 이론과 아동심리상담 이론 및 심리진단기술을 활용해 부모, 형제, 친구, 선생님 등의 갈등 때문에 심리적, 인지적, 정서적, 환경적, 행동적 문제 등을 보이는 아동을 파악하고 전문적인 아동심리상담 프로그램을 계획, 운영, 관리하여 아동이 안전하고 건전한 사고방식을 갖출 수 있도록 아동심리적 문제의 해결지원역할을 수행</t>
  </si>
  <si>
    <t>아동발달 및 학습지도 이론과 아동심리상담 이론 및 아동심리진단기술을 활용해 부모, 형제, 친구, 선생님 등의 갈등 때문에 심리적, 인지적, 정서적, 환경적, 행동적 문제 등을 보이는 아동을 파악하고 전문적인 아동심리상담 프로그램을 계획, 운영, 관리하여 아동이 안전하고 건전한 사고방식을 갖출 수 있도록 아동심리적 문제의 해결지원역할을 수행</t>
  </si>
  <si>
    <t>내담자(아동)의 심리진단과 평가를 통해 치유방안에 대한 심리상담 실무능력을 갖추어, 내담자의 정서적, 인지적, 행동적 문제를 개선시키는 최적의 심리상담 교육프로그램(음악과 미술, 독서와 레크리에이션 등을 활용)을 연구 개발하여 아동심리상담 수업지도.</t>
  </si>
  <si>
    <t>2017-002373</t>
  </si>
  <si>
    <t>독서를 이용하여 개인의 심리상태를 파악하여 내담자에게 적합한 책을 선정하고 책을 읽은 후 문제를 해소하고 건강한 사고를 가질수 있도록 돕는 역할을 수행</t>
  </si>
  <si>
    <t>사람들의 심리를 진단, 분석할 수 있으며 독서심리상담 프로그램을 계획 및 운영할 수 있고 보조 상담자를 교육지도 할 수 있다.</t>
  </si>
  <si>
    <t>내담자의 심리검사를 실시하고 진단하여 독서프로그램을 구성하고 운영할 수 있다.</t>
  </si>
  <si>
    <t>2016-005498</t>
  </si>
  <si>
    <t>전문상담기관, 학교, 정신건강센터 등에서 미술활동을 통해 내담자가 말로써 표현하기 힘든 내면심리를 표현하게 하고 이를 파악, 진단, 평가하여 상담을 통해 도움을 주는 역할을 수행하는 전문가로 활동</t>
  </si>
  <si>
    <t>미술심리상담에 대한 전문적인 지식과 이해를 바탕으로 전문상담기관, 학교, 정신건강센터 등에서 미술심리상담 기법을 활용하여 우울증, 열등감, 불안, 분노 등의 심리적인 문제를 호소하는 사람들을 도울 수 있는 최고급수준의 전문가이며 미술심리상담전문가를 양성할 수 있다.</t>
  </si>
  <si>
    <t>미술심리상담에 대한 전문적인 지식과 이해를 바탕으로 전문상담기관, 학교, 정신건강센터 등에서 미술심리상담 기법을 활용하여 우울증, 열등감, 불안, 분노 등의 심리적인 문제를 호소하는 사람들을 도울 수 있는 전문가로 활동한다.</t>
  </si>
  <si>
    <t>미술심리상담전문가 수련감독급과 1급의 직무를 보조하는 역할을 수행하며 수련감독급의 지도아래 전문상담기관, 학교, 정신건강센터 등에서 미술심리상담 기법을 활용한 상담을 진행할 수 있다.</t>
  </si>
  <si>
    <t>2017-000483</t>
  </si>
  <si>
    <t>1. 음악 심리상담을 통한 전문지식을 습득하고 상담과정의 이해 및 내담자의 심리분석과 음악행동전달을 통해 내담자의 심리적 문제들을 이해하고 다양한 음악을 활용한 상담기법으로 심리적 문제해결을 돕는것을 직무로 한다.2. 자격소지자는 음악 심리상담의 전문적인 지식을 바탕으로 상담프로그램의 개발과 운영을 한다.</t>
  </si>
  <si>
    <t>음악 심리상담을 통한 상담과정의 이해 및 내담자의 심리분석과 음악행동전달을 통해 내담자의 심리적 문제들을 이해하고 다양한 음악을 활용한 상담기법으로 심리적 문제해결을 돕는것을 직무로 한다</t>
  </si>
  <si>
    <t>한국심리상담연구소</t>
  </si>
  <si>
    <t>010-2339-1973</t>
  </si>
  <si>
    <t>(48050) 부산광역시 해운대구 센텀중앙로 142 (재송동, 더샵센텀파크2차아파트) 203동 905호</t>
  </si>
  <si>
    <t>2016-004128</t>
  </si>
  <si>
    <t>2016-004086</t>
  </si>
  <si>
    <t>가족복지상담사는 가족 또는 관련 분야에서, 다양한 상담기법을 통하여 가족관계의 문제점을 극복하고 건전한 가족관계를 형성 할 수 있도록 도와주는 역할을 수행한다.</t>
  </si>
  <si>
    <t>가족복지상담사는 가족 또는 관련 분야에서, 다양한 상담기법을 통하여 가족관계의 문제점을 극복하고 건전한 가족관계를 형성 할 수 있도록 도와주는 전문가 역할을 수행한다.</t>
  </si>
  <si>
    <t>가족복지상담사는 가족 또는 관련 분야에서, 다양한 상담기법을 통하여 가족관계의 문제점을 극복하고 건전한 가족관계를 형성 할 수 있도록 도와주는 준전문가 역할을 수행한다.</t>
  </si>
  <si>
    <t>2016-002750</t>
  </si>
  <si>
    <t>일상적으로 만나는 사람들과 친밀한 관계를 맺을 수 있는 방법이나 다양한 문제나 갈등 등을 언어적 또는 다양한 비언어적 기술로 원만한 의사소통을 이루어지게 심리상담 및 교육실행.</t>
  </si>
  <si>
    <t>인간관계의 의미와 인간관계의 개선 방안 등을 알고, 타인에 대한 이해의 폭을 확장하고, 다양한 기술로 원만한 의사소통을 이루어지게 심리상담 및 교육을 실행하는 직무.</t>
  </si>
  <si>
    <t>2017-000554</t>
  </si>
  <si>
    <t>장애인인권상담사</t>
  </si>
  <si>
    <t>장애인과 관련된 인권유린 상담의 실제 상담 기획. 인권 침해 관련 상담기획, 분쟁 조정, 심리평가, 재발방지를 위한 대책안 기획 전문가 수준의 뛰어난 장애인 인권 교육상담 및 상담교육자, 사무책임자로써 업무</t>
  </si>
  <si>
    <t>사단법인 곰두리중증장애인교통복지협회</t>
  </si>
  <si>
    <t>http://cafe.daum.net/rhaenfl211</t>
  </si>
  <si>
    <t>(14407) 경기도 부천시 오정구 역곡로496번길 84(고강동, 서쪽2호) 2층</t>
  </si>
  <si>
    <t>2017-002038</t>
  </si>
  <si>
    <t>심리상담 교육프로그램 기획 및 운영, 심리상담 교육훈련과 수편활동에 관한 프로그램 기획 및 운영, 심리상담 전문가 양성과정 교수요원활동 수행, 각종 상담 및 자문지도</t>
  </si>
  <si>
    <t>여원힐링교육상담센터</t>
  </si>
  <si>
    <t>2017-003381</t>
  </si>
  <si>
    <t>정서적, 심리적, 인지적으로 재활 및 심리상담이 필요한 대상에게 예술을 활용한 심리검사 및 예술심리상담을 실시함으로써 정서적, 심리적, 인지적 어려움을 극복하도록 돕는다.</t>
  </si>
  <si>
    <t>한국통합예술심신치유학회</t>
  </si>
  <si>
    <t>http://www.hata.or.kr</t>
  </si>
  <si>
    <t>010-2901-7755</t>
  </si>
  <si>
    <t>(34521) 대전광역시 동구 동부로 150, 지하1층 111호(용운동)</t>
  </si>
  <si>
    <t>2017-003352</t>
  </si>
  <si>
    <t>노인들의 이해와 노인들의 생각을 수용하며, 노인들의 심리와 상담을 지도하는 전문 지도사로서 노인들의 발달적 욕구와 일상생활의 부적응에 관한 업무를 원활하게 수행 할 수 있는 직무능력을 발휘하여 대상에 제한 없이 노인관계에 있어서의 심리적인 부분의 교육을 통해 지도사로서의 역할을 수행한다.</t>
  </si>
  <si>
    <t>노인들의 이해와 노인들의 생각을 수용하며, 노인들의 심리와 상담을 지도하는 전문 지도사로서 노인들의 발달적 욕구와 일상생활의 부적응에 관한 업무를 원활하게 수행 할 수 있도록 상담과 지도를 하여 대상에 제한 없이 노인관계에 있어서의 심리적인 부분의 교육을 하는 고급 지도사로서의 역할을 수행한다.</t>
  </si>
  <si>
    <t>노인들의 이해와 노인들의 생각을 수용하며, 노인들의 심리와 상담을 지도하는 전문 지도사로서 노인들의 심리상태를 파악하고 그에 해당하는 상담을 통해 노인들의 생활의 안정과 심리적인 부분의 교육과 지도를 시행하는 초급 지도사로서의 역할을 수행한다.</t>
  </si>
  <si>
    <t>2016-004775</t>
  </si>
  <si>
    <t>색채심리치료사는 사람에 따라 색으로 표현되는 진짜 기분과 자기의 참 모습을 되찾도록 하거나 눌려있던 감정이 색과 함께 분출되어 해소되도록 도와준다. 그래서 내담자가 마음의 변화는 눈에 보이지 않지만 색의 변천 속에 마음의 변화를 느끼는 눈을 갖도록 도와준다.</t>
  </si>
  <si>
    <t>색채심리치료사는 아동에 따라 색으로 표현되는 진짜 기분과 자기의 참 모습을 되찾도록 하거나 눌려있던 감정이 색과 함께 분출되어 해소되도록 도와준다. 그래서 아동이 마음의 변화는 눈에 보이지 않지만 색의 변천 속에 마음의 변화를 느끼는 눈을 갖도록 도와준다.</t>
  </si>
  <si>
    <t>색채심리치료사는 청소년에 따라 색으로 표현되는 진짜 기분과 자기의 참 모습을 되찾도록 하거나 눌려있던 감정이 색과 함께 분출되어 해소되도록 도와준다. 그래서 청소년이 마음의 변화는 눈에 보이지 않지만 색의 변천 속에 마음의 변화를 느끼는 눈을 갖도록 도와준다.</t>
  </si>
  <si>
    <t>색채심리치료사는 노인에 따라 색으로 표현되는 진짜 기분과 자기의 참 모습을 되찾도록 하거나 눌려있던 감정이 색과 함께 분출되어 해소되도록 도와준다. 그래서 노인이 마음의 변화는 눈에 보이지 않지만 색의 변천 속에 마음의 변화를 느끼는 눈을 갖도록 도와준다.</t>
  </si>
  <si>
    <t>2016-003190</t>
  </si>
  <si>
    <t>색채심리진단과 이론 및 색채 매체기법 등을 통한 색채심리에 대한 교육이론과 실기지도에 관한 전문지식을 갖추고, 다양한 색채심리활용능력과 교육프로그램 운용능력 및 전문상담능력을 겸비하여 내담자를 상담 지도하는 업무</t>
  </si>
  <si>
    <t>색채심리진단과 이론 및 색채 매체기법 등을 통한 색채심리에 대한 교육이론과 실기지도에 관한 고급 수준의 전문지식을 갖추고, 다양한 색채심리활용능력과 교육프로그램 운영능력 및 전문상담능력을 겸비하여 내담자를 상담 지도하는 업무하며 색채심리에 대한 전문적 교육을 진행할 수 있는 자</t>
  </si>
  <si>
    <t>색채심리진단과 이론 및 색채 매체기법 등을 통한 색채심리에 대한 교육이론과 실기지도에 관한 상급 수준의 전문지식을 갖추고, 다양한 색채심리활용능력과 교육프로그램 운영능력 및 전문상담능력을 겸비하여 내담자를 상담 지도하는 업무하는 자</t>
  </si>
  <si>
    <t>색채심리진단과 이론 및 색채 매체기법 등을 통한 색채심리에 대한 교육이론과 실기지도에 관한 상급 수준의 전문지식을 갖춘 초급관리자로 보조상담사 직무수행하는 자</t>
  </si>
  <si>
    <t>2016-001958</t>
  </si>
  <si>
    <t>명운적성재능분석상담사</t>
  </si>
  <si>
    <t>음양오행과 각종 환경요인에 의해 주어진 인간의 선천적인 적성·재능을 사주팔자명리학과 주역을 통해 분석하고 해석하여 이에 상응한 최적의 취미, 진학, 진로, 직업 등의 방향과 방법을 상담하는 직무를 수행한다.</t>
  </si>
  <si>
    <t>(주)한국미래산업개발원</t>
  </si>
  <si>
    <t>02-785-7910</t>
  </si>
  <si>
    <t>(08639) 서울특별시 금천구 시흥대로 97(시흥동, 시흥유통상가) 9동 330호</t>
  </si>
  <si>
    <t>2016-001939</t>
  </si>
  <si>
    <t>중고등학생 및 대학생들을 대상으로 학습심리문제, 진로고민 등에 대하여 사주심리분석을 활용한 상담을 실시한다.또한 일반 직장인, 주부, 사회인들을 대상으로 심리적인 문제, 진로직업문제, 인간관계문제 등에 대하여 사주심리분석을 활용한 상담을 실시한다.</t>
  </si>
  <si>
    <t>사단법인한국작명가협회</t>
  </si>
  <si>
    <t>http://koname.or.kr</t>
  </si>
  <si>
    <t>02-312-5488</t>
  </si>
  <si>
    <t>(00000) 서울 마포구 서교동 445∼457 마포구 동교로19길 4, 3층(서교동, 현빌딩)</t>
  </si>
  <si>
    <t>2016-004784</t>
  </si>
  <si>
    <t>일상에서의 고통과 스트레스를 받는 아동 및 청소년을 대상으로 고민상담 생활지도 등을 수행하는 상담업무 수행</t>
  </si>
  <si>
    <t>아동들의 정신건강이나 정서장애와 관련된 문제로 인지, 정서, 행동의 장애를 일으키는 아동들을 과학적 측정도구나 각종심리검사 방법을 활용하여 분석하는 초급상담 업무수행</t>
  </si>
  <si>
    <t>아동, 청소년의 정신건강이나 정서장애와 관련된 문제로 인지, 정서, 행동의 장애를 일으키는 아동들을 과학적 측정도구난 각종 심리검사 방법을 활용하여 적절한 상담, 프로그램적용, 평가등을 수행하는 전문가로서 하위자격등급 소지자의 직무교육도 겸하는 업무를 수행한다.</t>
  </si>
  <si>
    <t>2017-000821</t>
  </si>
  <si>
    <t>(1) 코칭상담을 통하여 개인, 청소년, 부부, 가족 집단에 대한     코칭상담 교육 및 갈등해결 교육          (2) 지역사회 내 개인, 청소년, 부부, 가족 집단의 관계능력 강화    및 갈등해결 능력 강화 (3) 개인, 청소년, 부부, 가족 집단에서 코칭상담사의 교육 및 훈련(4) 코칭과 관련된 행정 및 다양한 현장실무를 수행</t>
  </si>
  <si>
    <t>(1) 코칭상담을 통하여 개인, 청소년, 부부, 가족 집단에 대한     코칭상담 교육 및 갈등해결 교육       (2) 지역사회 내 개인, 청소년, 부부, 가족 집단의 관계능력 강화    및 갈등해결 능력 강화 (3) 개인, 청소년, 부부, 가족 집단에서 코칭상담사의 교육 및    훈련(4) 코칭상담에 대한 연구</t>
  </si>
  <si>
    <t>(1) 코칭상담을 통하여 개인, 청소년, 부부, 가족 집단에 대한     코칭상담 교육 및 갈등해결 교육               (2) 지역사회 내 개인, 청소년, 부부, 가족 집단의 관계능력    강화 및 갈등해결 능력 강화  (3) 개인, 청소년, 부부, 가족 집단에서 코칭상담사의 교육 및     훈련</t>
  </si>
  <si>
    <t>(1) 코칭상담을 통하여 개인, 청소년, 부부, 가족 집단에 대한     코칭상담 교육 및 갈등해결 교육              (2) 지역사회 내 개인, 청소년, 부부, 가족 집단의 관계능력    강화 및 갈등해결 능력 강화  (3) 코칭과 관련된 행정 및 다양한 현장실무 수행</t>
  </si>
  <si>
    <t>2017-003385</t>
  </si>
  <si>
    <t>행동심리상담사</t>
  </si>
  <si>
    <t>정신분석상담과 인가눙심상담에서 인간의 감정에 초점을 맞춰 내담자의 문제를 해결하기  위하여 전문적으로 내담자를 문제적으로 인지행동심리지도 및 인지행동심리이론과 기법을 바탕으로 상담을 수행할수 있는 책임자로서 학습자에게 인지행동심리지도 및 상담을 전문적으로 역할을 하는 직무를 한다.</t>
  </si>
  <si>
    <t>준전문가 수준의 인지행동심리지도 및 상급 상담을 통하여 학습자에게 인지행동심리지도 및 상담을 주도 진행한다.</t>
  </si>
  <si>
    <t>2016-004779</t>
  </si>
  <si>
    <t>다양한 식물과 원예활동을 상담도구로 하는 원예프로그램을 계획, 적용하여 대상자의 사회적, 교육적, 정서적 적응력 회복을 돕는 전문가로서의 업무수행능력을 갖추게 한다.</t>
  </si>
  <si>
    <t>2016-005234</t>
  </si>
  <si>
    <t>사주에서 나타난 음양오행의 과부족을 분석하여 필요한 오행과 십성으로 음양배열과 수리오행, 음령오행, 오행역상등의 역동력을 통한 후천운을 길운으로 유도하고 하는 것으로 신생아작명, 개명, 상호, 건물명, 별호, 아호, 상표명, 지역명등 이름을 짓거나 상담하는 일을 할 수 있다.</t>
  </si>
  <si>
    <t>올뷰잉</t>
  </si>
  <si>
    <t>http://allviewing.com</t>
  </si>
  <si>
    <t>010-6301-8160</t>
  </si>
  <si>
    <t>(08746) 서울특별시 관악구 양녕로6나길 18(봉천동, 신봉아파트) 102동 806호</t>
  </si>
  <si>
    <t>2016-003690</t>
  </si>
  <si>
    <t>미술분석심리상담사</t>
  </si>
  <si>
    <t>미술분석심리상담사는 미술분석심리상담에 관한 이론적 연구와 교육 과 상담영역 각 부분에 효율적인 미술심리상담 프로그램을 설계운영하고 미술분석심리상담자로서 바른 자세 교육과 내담자를 상담할 수 있는 필요한 전문지식을 교육하여 올바른 상담문화를 조성하는데 기여하고 미술심리분석상담자로서의 활동과 역할을 하는 직무입니다.</t>
  </si>
  <si>
    <t>미술분석심리상담사 교육프로그램을 기획, 운영하며 미술분석심리상담 교육과 상담 내용에 관한 모든 것을 지도 감독하고 각 문제 영역에 대한 미술 분석을 통해 상담을 진행함</t>
  </si>
  <si>
    <t>미술분석심리상담사 교육 프로그램을 운영하며 내담자가 가지는 여러 가지 미해결된 문제들에 대해 미술 분석을 활용하여 상담을 진행함</t>
  </si>
  <si>
    <t>2017-000576</t>
  </si>
  <si>
    <t>피규어(인형)을 활용한 역할분담 모래놀이를 통하여 역할을 분담하여 놀이를 진행하면서 내담자의 심리적 상황을 판단하고 적절한 상담을 통하여 갈등과 고민을 해결 할 수 있도록 돕는 전문상담직무를 수행한다. 사회복지시설, 종교단체 등에서 초기 심리파악을 위한 직무를 수행한다.</t>
  </si>
  <si>
    <t>상담을 희망하는 내담자에게 모래놀이심리상담에 대하여 설명하고 상담을 준비할 수 있는 초기 라포형성을 진행하여 원활한 상담활동이 될수 있도록 직무를 수행한다.</t>
  </si>
  <si>
    <t>내담자의 고민과 갈들을 모래놀이를 통한 역할분담을 통하여 깊이있게 분석하고 이를 해결하기 위한 프로그램을 적용하여 해소를 돕는 업무를 수행하며 프로그램의 기획과 운영, 평가를 진행할수 있다.</t>
  </si>
  <si>
    <t>2017-001049</t>
  </si>
  <si>
    <t>아동,청소년이나 일반인의 정신적인 심리상태를 에니어그램 기법에 의해 유형을 구분, 파악하고 자신의 장단점을 알게 하며 이들의 조화로운 삶을 위해 적절한 상담과 방향을 제공하는 역할</t>
  </si>
  <si>
    <t>전문가 수준의 뛰어난 에니어그램 활용능력을 가지고 내담자 심리상태를 에니어그램에 의해 파악, 정신적 성장에 도움을 주며, 에니어그램 교육자 및 관련사무 책임자로써 센타 운영 및 교육을 할 수 있다.</t>
  </si>
  <si>
    <t>심리적 문제를 에니어그램 기법으로 접근, 원인을 파악하고 상담과 방향을 제공 하며, 에니어그램 상담 센타를 운영할 수 있다.</t>
  </si>
  <si>
    <t>심리적 문제를 에니어그램 기법으로 접근하여 원인을 분석하고 내담자가 자신에 대한 정체성을 자각하고 자신감을 갖도록 하는 역할</t>
  </si>
  <si>
    <t>2016-002621</t>
  </si>
  <si>
    <t>현대사회 여러 문제적 환경에 의한 두피,모발의 문제점을 파악하고 상담을 통해 올바른 제품 선택법을 제안하며, 나아가 홈케어 시 적합한 제품을 선택, 사용하여 두피관리 및 모발영양에 도움을 줄 수 있는 전문 지식을 갖춘 상담직무를 수행한다.</t>
  </si>
  <si>
    <t>현대사회 여러 문제적 환경에 의한 두피,모발의 문제점을 파악하고 상담을 통해 올바른 제품 선택법을 제안하며, 나아가 홈케어 시 적합한 제품을 선택, 사용하여 두피관리 및 모발영양에 도움을 줄 수 있는 고급 상담직무를 수행한다.</t>
  </si>
  <si>
    <t>두피모발관리에 필요한 기본지식을 보유하여 모발과 두피의 상태를 파악한 후 두피상담을 통해 적절한 제품을 선택하여 문제성 두피,모발의 개선에 도움이 될 수 있는 제품 선택법을 상담하는 준 전문 상담직무를 수행한다.</t>
  </si>
  <si>
    <t>국제미용협동조합</t>
  </si>
  <si>
    <t>http://www.bic.or.kr</t>
  </si>
  <si>
    <t>010-3126-3437</t>
  </si>
  <si>
    <t>(05542) 서울특별시 송파구 오금로 87(방이동, 잠실리시온) 1023</t>
  </si>
  <si>
    <t>2016-002739</t>
  </si>
  <si>
    <t>상담자의 미술활동을 토대로 심리를 파악하고, 문제점을 발견하여 해결점을 찾아주는 조언을 해줄수 있다. 종합적인 미술심리상담업무와 더불어 미술심리상담지도사 자격과정의 수강생대상으로 미술심리상담 이론과 실기수업을 할 수 있다.</t>
  </si>
  <si>
    <t>한국생활미술공예협회</t>
  </si>
  <si>
    <t>http://www.klaca.org</t>
  </si>
  <si>
    <t>051-556-6287</t>
  </si>
  <si>
    <t>(48242) 부산광역시 수영구 연수로 392번길 7 (광안동, 재팬시티)</t>
  </si>
  <si>
    <t>2017-003349</t>
  </si>
  <si>
    <t>현대사회의 급격한 변화 등으로 심리적으로 불안정한 상황에 노출되면서 발생하는 여러 가지 사회 문제들을 노인들 스스로 욕구와 문제를 해결해 나갈 수 있도록 돕는 전문적인 상담을 하는 사람</t>
  </si>
  <si>
    <t>2017-001030</t>
  </si>
  <si>
    <t>다양한 미술 활동을 통해서 노인의 여가활용에 필요한 미술지도능력을 갖추고 있으며 노인들에게 미술의 기초적인 점, 선, 면 뿐만아니라 다양한 조형 활동을 지도 할 수 있고 노인스스로가 작품을 완성하고 사회에 적극 참여 할 수 있도록 균형잡힌 지도를 하며 미술활동을 통해 자존감 및 치매예방, 운동신경발달, 창의력증진, 자활의 기회 등을 제공하는 직무이다.</t>
  </si>
  <si>
    <t>노인들에게 미술의 기초적인 지도 뿐만아니라 다양한 조형활동을 지도할 수 있으며 노인들의 작품을 완성한 후 노인 스스로가 사회활동에 적극참여 할 수 있도록 균형잡힌 지도가 가능하고 경로사상을 전문적으로 지도하여 긍정적인 효과를 줄 수 있는 직무이다.</t>
  </si>
  <si>
    <t>노인들에게 미술의 기초적인 점, 선, 면 뿐만 아니라 다양한 조형활동을 지도할 수 있는 지도능력이 있어야 하며 경로사상이 숙지되어 있으며, 이를  준 전문적으로 활용하여 긍정적인 효과를 줄 수 있는 직무이다.</t>
  </si>
  <si>
    <t>2017-002271</t>
  </si>
  <si>
    <t>내담자(아동)의 심리진단과 평가를 통해 심리상담 실무능력을 갖추어, 내담자의 정서적, 인지적, 행동적 문제를 개선시키는 최적의 심리상담 프로그램(음악과 미술, 독서와 레크리에이션 등을 활용)을 연구개발하고 아동심리상담을 숙련되게 수행한다.</t>
  </si>
  <si>
    <t>전문가 수준의 아동심리상담 지도능력을 갖추어, 아동심리상담 지도자를 대상으로 하는 평생교육훈련시설 등에서 아동심리상담 지도사과정의 교수를 용이하게 하고 교수효과를 높이기 위하여 필요로 하는 아동심리상담 교육프로그램을 기획하고 개발하여 강의에 직접 적용하는 지도실무 업무 및 해당분야의 교육기획 및 콘텐츠개발 업무를 하게 된다.</t>
  </si>
  <si>
    <t>준전문가 수준의 아동심리상담 지도능력을 갖추어, 아동청소년을 대상으로 아동심리상담 교육과정의 교수를 용이하게 하고 교수효과를 높이기 위하여 필요로 하는 아동심리상담 교육프로그램을 기획하고 개발하여 강의에 직접 적용하는 지도실무 업무 및 해당분야의 교육기획 및 심리상담 업무를 하게 된다.</t>
  </si>
  <si>
    <t>2017-002268</t>
  </si>
  <si>
    <t>내담자에게 익숙한 음식재료를 매체로 내담자가 매체를 선택하는 순간부터 내담자를 관찰하여 작품형성과정을 통해 내담자 스스로 마음을 열고 상담에 즐겁게 참여하여 마음의 힘을 키울 수 있도록 도와주는 전문 상담사</t>
  </si>
  <si>
    <t>최고 수준의 푸드아트심리상담사로서 내담자가 자신의 문제를  풀어내도록 지지하며, 상담에 즐겁게 참여하여 스스로 마음의 힘을 키울 수 있도록 자신감을 배양 시켜주는 업무</t>
  </si>
  <si>
    <t>내담자에게 익숙한 음식재료를 매체로 하여 내담자가 매체를 선택하는 순간부터 내담자를 관찰하고 작품형성 과정을 통해 스스로 마음을 열 수 있도록 지지하고 상담하는 전문가</t>
  </si>
  <si>
    <t>2016-004039</t>
  </si>
  <si>
    <t>노인들이 일상생활에서 당면하게 되는 심리사회적/신체적 문제들에 대해 다양한 심리상담적 방법을 통해  관심있게 다루고, 노인 스스로 자신의 욕구와 현실적인 필요들을 해결해나갈 수 있도록 돕는다. 또한 더 나아가 삶과 죽음의 현실적인 문제들에 대해 용기있게 직면할 수 있도록 심리적 지원을 제공한다.</t>
  </si>
  <si>
    <t>노화의 과정과 노인들의 심리사회적 발달특성을 이해하고 있으며, 전문적인 심리상담기술로 노인과 관련된 현실적인 문제들과 특수한 문제들에 대해 도움을 제공할 수 있다.</t>
  </si>
  <si>
    <t>노화와 노인의 기본적인 특성을 이해하고 있으며 기초적인 심리상담기술과 기법을 숙지하여 일상생활에서 노인들이 직면하게 되는 다양한 문제들에 대한 기본적인 도움을 제공할 수 있다.</t>
  </si>
  <si>
    <t>충북보건과학대학교</t>
  </si>
  <si>
    <t>http://www.chsu.ac.kr</t>
  </si>
  <si>
    <t>043-210-8470</t>
  </si>
  <si>
    <t>(00000) 충북 청원군 내수읍 주성대학 충북보건과학대학교</t>
  </si>
  <si>
    <t>2016-003188</t>
  </si>
  <si>
    <t>말로써 표현하기 힘든 느낌, 생각들을 미술활동을 통해 감정이나 내면 세계를 표현하고 감정적 스트레스를 완화시키는 역할을 하는 전문가. 미술심리상담기법은 아동에서 노인에 이르기까지 다양한 상담분야에 활용이 가능하여 상담을 필요로하는 복지관, 지역아동센터, 자활센터 등에서 상담사의 역활을 한다.</t>
  </si>
  <si>
    <t>2017-000657</t>
  </si>
  <si>
    <t>진로상담사는 청소년을 대상으로 진로지도와 상담을 하는 역할을 하며, 진로지도, 상담, 관리 할 수 있는 관리자로서 직무내용을 수행한다.</t>
  </si>
  <si>
    <t>진로상담 분야에 최고 전문가 수준으로 청소년을 대상으로 진로지도, 상담, 관리 및 전체 프로그램을 기획하고 실행 할 수 있는 관리자로 직무내용을 수행한다.</t>
  </si>
  <si>
    <t>진로상담 분야에 초급 수준으로 청소년을 대상으로 진로지도, 상담, 관리 역할을 실행 할 수 있는 관리자로 직무내용을 수행한다.</t>
  </si>
  <si>
    <t>2017-002278</t>
  </si>
  <si>
    <t>동화놀이심리상담사</t>
  </si>
  <si>
    <t>동화구연후 동화에 나오는 카테고리별 감정을 찾아낼 수 있어야 하고 매체를 활용하여 내담자의 심리를 파악하고 아동의 정서적 문제를 해결하고 상담하는 직무능력을 수행하고, 사레별 적절한 동화놀이프로그램을 적용하는 능력을 가지며, 사례별 다양한 프로그램을 연구 개발하는 직무를 수행한다.</t>
  </si>
  <si>
    <t>동화놀이심리상담을 이해하고 내담자의 심리를 파악하여 현장에서 동화놀이심리상담을 활용하고 여러가지매체를 활용하여 심리상담이 가능하도록하며 행정업무를 수행한다.</t>
  </si>
  <si>
    <t>동화놀이심리상담 활용능력을 가지고 있으며 사레별 동화 내용과 제목을 접목할 수 있어야 하며 동화놀이심리상담의 프로그램연구를 이해하고 동화로 심리상담에 활용할 수 있으며, 준전문가로써의 다양한 행정업무를 수행한다.</t>
  </si>
  <si>
    <t>동화놀이심리상담 활용능력을 가지고 있으며 동화놀이심리상담의 의 진단 및 평가, 동화놀이심리상담 행정및 사레별 동화 내용과 제목을 접목할 수 있어야 하며 동화놀이심리상담 교육 및 동화놀이심리상담  전문가로서의 다양한 업무를 수행한다.</t>
  </si>
  <si>
    <t>2016-004804</t>
  </si>
  <si>
    <t>인간의 심리적 건강과 적응을 위해 다양한 임상 현장에서 직무를 수행할 수 있는 전문 적 지식과 기술을 갖춘 모래놀이치료사로서 아동들이 갖고 있는 심리적 부적응이나 발달상의 문제를 모래라는 매체를 통해 인간을 평가하고 진단 및 치유한다.사회관계형성,유지에 필요한 능력을 진단 이를 증진시키기 위해 개인 및 집단적 치료활동을 수행한다.</t>
  </si>
  <si>
    <t>내담자들이 갖고 있는 심리적 부적응이나 발달및행동상의 문제를 모래놀이라는 매체를 통해 원인을 평가하고 개인심리적 문제의 유형 및 정도를 판별하고 진단 및 치유하며 의료진단서, 상담과 사무책임자로서의 직무</t>
  </si>
  <si>
    <t>사회관계를 형성하고 유지에 필요한 능력을 진단하거나 이를 증진시키고,내담자의 문제를 모래놀이라는 매체를 통해 원인을 평가하고 개인심리적 문제의 유형 및 정도를 판별하고 진단 및 치유하며 상담과 사무책임자로서의 직무</t>
  </si>
  <si>
    <t>2016-001933</t>
  </si>
  <si>
    <t>스포츠심리학에 관련된 전문지식을 갖추고, 운동 참가자를 대상으로 심리상태를 평가하고 건강한 신체를 만드는데 도움을 주며, 그와 관련된 적절한 상담과 교육 등을 수행하고 스포츠 심리 프로그램을 개발, 상담하는 전문가로 참가자들의 마인드컨트롤을 위한 명상, 호흡법, 스트레칭, 이미지트레이닝 등의 기법을 활용한다.</t>
  </si>
  <si>
    <t>스포츠심리상담사로써 체력을 증진 시키는 운동프로그램 진행에 직접 개입하여 참가자들의 운동지속 능력을 높기고 심리적 발달과 정신적 건강을 위해 도움을 준다. 또한 참가자들의 마인드컨트롤을 위한 명상, 호흡법, 스트레칭, 이미지트레이닝 등의 기법을 활용하는 최고 전문가이다.</t>
  </si>
  <si>
    <t>2급 자격을 취득하고 체력을 증진 시키는 운동프로그램 진행에 직접 개입하여, 참가자들의 심리상태, 체력수준, 건강 등을 고려해 상담을 통해 운동능력을 향상 시키는 전문가이다.</t>
  </si>
  <si>
    <t>기본적인 교육을 이수하고 체력을 증진시키는 운동프로그램의 진행에 참여하고 심리상담, 지도 등 직무를 보조할 수 있는 준전문가이다.</t>
  </si>
  <si>
    <t>(사)한국체형관리운동협회</t>
  </si>
  <si>
    <t>http://www.pfta.kr</t>
  </si>
  <si>
    <t>02-795-2171</t>
  </si>
  <si>
    <t>(04378) 서울 용산구 한강로2가 318-2</t>
  </si>
  <si>
    <t>2016-004807</t>
  </si>
  <si>
    <t>유아, 아동 및 청소년,가정, 노인 등 사회에서 여러 가지 갈등과 문제로 인해 고통을 받고 있는 사람들을 대상으로 정신건강이나 정서장애와 관련된 문제를 과학적 측정도구 사용이나 상담(면접)을 통해 종합적으로 진단하고 심리학적 방법을 활용하여 치료해줌으로써 건강하고 바른 생활을 할 수 있도록 돕는 업무를 담당하는 상담심리 전문가</t>
  </si>
  <si>
    <t>2016-005249</t>
  </si>
  <si>
    <t>부모로서 자녀의 성장단계별 역할과 양육과 의사소통의 역할을 통하여 좋은 성품을 기르고 학교 및 사회생활 안에서 올바른 삶과 역할을 수행 할 수 있도록 부모의 역할에 대한 상담교육을 한다.학교, 청소년 시설, 사회복지시설에서 일할 수 있다.</t>
  </si>
  <si>
    <t>2016-004129</t>
  </si>
  <si>
    <t>아동 심리상담 전문가로서 아동 심리상담 교육 프로그램을 기획하고 개발하여 직접 적용하는 실무지도 업무</t>
  </si>
  <si>
    <t>아동 심리상담 전문가로서 아동 심리상담 교육 프로그램을 기획하고 개발하여 직접 적용하는 실무지도 업무의 고급 전문가 활동</t>
  </si>
  <si>
    <t>아동 심리상담 전문가로서 아동 심리상담 교육 프로그램을 기획하고 개발하여 직접 적용하는 실무지도 업무의 전문가 활동</t>
  </si>
  <si>
    <t>2017-000575</t>
  </si>
  <si>
    <t>노인을 대상으로 하여 미술매개체를 사용해 심리상담 업무를 수행함.사회복지 현장이나 노인시설 및 주간 보호시설 등에 파견되어 미술상담 업무를 수행함.거동이 불편한 노인의 경우 방문미술상담 업무를 수행함.</t>
  </si>
  <si>
    <t>한국전문상담교육원</t>
  </si>
  <si>
    <t>http://cmck.co.kr</t>
  </si>
  <si>
    <t>02-6462-0754</t>
  </si>
  <si>
    <t>(06657) 서울특별시 서초구 반포대로 23길 13(서초동) 아트스페이스 210 5층 L148호</t>
  </si>
  <si>
    <t>2016-001697</t>
  </si>
  <si>
    <t>CS전문상담사</t>
  </si>
  <si>
    <t>CS전문상담사로는 소비자가 정보를 처리하는데 도움이 되는 소비자 태도 및 변화, 구매의사결정에 영향을 미치는 외부적 환경요인을 파악 하여 교육 및 서비스 개선과 기획을 한다.</t>
  </si>
  <si>
    <t>소비자가 정보를 받아들였을 때에 이 정보를 어떻게 처리하는가를 이해하는 데에 도움이 되는 소비자 인지처리과정, 소비자 태도,변화, 소비자의 구매의사 결정과정, 소비자의 구매의사 결정에 영향을 미치는 외부적 환경요인을 알고 소비자 행동유형패턴을 파악할 수 있는 직무능력의 유무.</t>
  </si>
  <si>
    <t>2016-002676</t>
  </si>
  <si>
    <t>아동심리상담사는 아동들의 정신건강이나 정서와 관련된 문제로 일상생활에 적응 못하고 인지, 정서, 행동상의 장애를 일으키는 사람들은 물론 아동들도 과학적인 측정도구나 각종 심리방법을 활용하여 상담을 통해 아동발달, 학습지도를 해줘서 안정하고 건전한 사고로 바른생활을 지도함을 직무로 한다.</t>
  </si>
  <si>
    <t>2017-000960</t>
  </si>
  <si>
    <t>2017-000739</t>
  </si>
  <si>
    <t>가정복지상담사</t>
  </si>
  <si>
    <t>가정생활에서 가족구성원 간 발생할 수 있는 문제를 사전에 예방하고 위기 상황의 대처 및 분석을 통하여 이를 극복할 수 있도록 도와주며 가족구성원의 원활한 삶의 질을 향상 시키고 가정의 기능이 회복될 수 있도록 상담 및 지도하는 직무를 수행함</t>
  </si>
  <si>
    <t>이혼률의 급증, 출산률 감소, 노인학대, 아동학대, 자살 등 가정의 문제를 예방하고 해결하기 위한 제반조치와 가족의 부양, 보호, 교육 등 가정문화 생활을 발전시키며 가정문제의 해소에 도움을 주는 업무를 한다. 가정 복지 과정 교육자 및 관련사무 책임자로써 교육 강의를 할 수 있다.</t>
  </si>
  <si>
    <t>이혼률급증, 출산감소, 노인학대, 아동학대 등 가정에서 일어 날 수 있는 가정 문제의 예방 또는 방지에 관련된 상담업무를 하게 된다. 가정 복지 상담 센타를 운영할 수 있다.</t>
  </si>
  <si>
    <t>가족구성원 간에 발생할 수 있는 다양한 위기의 문제를 예방하고 상담을 통하여 위기 사항을 분석하고 극복할 수 있게 도와주어 결핍되고 상실된 가정의 기능이 회복되도록 도움을 주는 업무를 한다.</t>
  </si>
  <si>
    <t>2017-001208</t>
  </si>
  <si>
    <t>노인의 신체적, 정신적 문제를 전문적 상담기법을 활용하여 클라이언트의 유형에 따라 상담을 통한 문제점을 파악하여 행복한 가정생활과 사회생활 및 일상생활에 적응할 수 있도록 노인의 마음의 안정을 찾도록 도움을 주는 업무를 담당한다.</t>
  </si>
  <si>
    <t>준전문가 수준의 노인심리상담 지도능력을 갖추어, 노인을 대상으로 하는 교육시설 등에서 노인심리상담 교육과정의 교수학습을 용이하게 하고 교수학습효과를 높이기 위하여 필요로하는 노인심리상담 교육프로그램을 기획하고 개발하여 강의에 직접 활용</t>
  </si>
  <si>
    <t>전문가 수준의 노인심리상담 지도능력을 갖추어, 노인심리상담 지도자를 대상으로 하는 평생교육훈련시설 등에서 노인심리상담 교육과정의 교수학습을 용이하게 하고 교수학습효과를 높이기 위한 노인심리상담 교육프로그램을 기획하고 개발하여 강의에 직접활용.</t>
  </si>
  <si>
    <t>2017-003373</t>
  </si>
  <si>
    <t>음악을 상담목적으로 사용하는 것을 의미하며, 이는 곧 정신과 신체건강을 복원 및 유지시키고 향상시키기 위해 음악을 사용하여 심리분석 및 상담을 진행함. 음악이라는 도구를 사용하여 상담 대상자의 행동 및 자신감, 사회성, 대인관계능력, 운동력, 학습능력, 정서적 발달 등에 도움을 줌.</t>
  </si>
  <si>
    <t>정신과 신체건강을 복원 및 유지시키고 향상시키기 위해 음악을 사용하여 심리분석 및 상담함. 음악이라는 도구를 사용하여 상담 대상자의 행동 및 자신감, 사회성, 대인관계능력, 운동력, 학습능력, 정서적 발달 등 사회 생활과 관련된 다양한 부적절한 행동들을 교정할 수 있도록 도와줌.</t>
  </si>
  <si>
    <t>상담진행 대상자의 행동 및 자신감, 사회성, 대인관계능력, 운동력, 학습능력, 정서적 발달 등 사회 생활과 관련된 다양한 부적절한 행동들을 교정하여 내담자가 더 나은 삶을 영위할 수 있도록 도움을 줌.</t>
  </si>
  <si>
    <t>2017-002281</t>
  </si>
  <si>
    <t>놀이활동 도구를 사용하여 내담자의 심리를 파악하고 놀이를 통한 심리를 진단하고 평가하여 심리상담에 적용하는 능력을 수행하고,  다양한 놀이활동 프로그램 개발하며 여러대상별 놀이매체를 활용하여 긍정적 관계형성과 특히 상담과정에서 아동의 경우 문제행동을 수정에 활용할 수 있도록 직무능력을 수행한다</t>
  </si>
  <si>
    <t>놀이심리상담 진단도구를 활용하여 내담자의 심리를 파악하고 심리상담을 기본으로 하여 내담자의 심리적 측면을 이해하고   내담자의 연령별 사례별 놀이프로그램을 이해하고 지도가능하도록 한다.</t>
  </si>
  <si>
    <t>내담자의 심리를 파악하여 상담에 활용하고 놀이를 통한 진단 및 평가가 가능하고 연령별 놀이활동 자료를 연구하여 살례별 적용가능하며 놀이심리상담 프로그램을 연구하고 행정업무를 수행한다</t>
  </si>
  <si>
    <t>심리상담의 전문가적 이론을 바탕으로 한 놀이활동을 통한 행동수정과 심리적 불안을 놀이심리상담을 통하여 완화시키고 이론 및 실기, 임상에 적용하는 능력을 수행할 수 있고 사례별 놀이심리상담을 진행 할 수 있어야 하며,놀이심리상담진단 및 평가, 행정 놀이심리상담사 교육및 놀이심리상담사 슈퍼비젼 직무를 수행한다.</t>
  </si>
  <si>
    <t>2017-000397</t>
  </si>
  <si>
    <t>개인의 적성을 진단 및 상담하여 올바른 진로 결정, 계획 수립, 실행, 목표 달성을 할 수 있도록 지도하며, 진로적성 지도 프로그램을 설계, 운영할 수 있다. 대상별로 학교생활, 사회생활에 잘 적응 할 수 있도록 변화시키고 자신의 학업이나 잠재력개발 등 진로 활동을 상담하는 전문가로서의 역할을 수행한다.</t>
  </si>
  <si>
    <t>개인의 적성을 진단 및 상담하여 올바른 진로 결정, 계획 수립, 실행, 목표 달성을 할 수 있도록 지도하며, 진로적성 지도 프로그램을 설계, 운영할 수 있다. 대상별로 학교생활, 사회생활에 잘 적응 할 수 있도록 변화시키고 자신의 학업이나 잠재력개발 등 진로 활동을 상담하는 전문가로서 고급 수준의 역할을 수행한다.</t>
  </si>
  <si>
    <t>개인의 적성을 진단 및 상담하여 올바른 진로 결정, 계획 수립, 실행, 목표 달성을 할 수 있도록 지도하며, 진로적성 지도 프로그램을 설계, 운영할 수 있다. 대상별로 학교생활, 사회생활에 잘 적응 할 수 있도록 변화시키고 자신의 학업이나 잠재력개발 등 진로 활동을 상담하는 전문가로서 중급 수준의 역할을 수행한다.</t>
  </si>
  <si>
    <t>2017-001932</t>
  </si>
  <si>
    <t>예술 매체를 통해 인간의 심리를 진단하고 상담함으로 다양한 심리 정서적 불편감을 해소하고 건강한 자아형성에 도움을 주는 전문가로서 개인 및 집단에 최적화된 프로그램을 설계, 조직, 운영할 수 있다.</t>
  </si>
  <si>
    <t>미술매체를 활용한 상담을 통하여 내담자의 개인, 학교, 가정 및 사회단체를 대상으로 문제해결과 성장을 촉진하여 전인적으로 건강한 삶을 영위하도록 돕는 전문적 상담활동을 한다.</t>
  </si>
  <si>
    <t>미술매체를 활용한 상담을 통하여 내담자의 다양한 심리 정서적 불편감을 해소하고 긍정적인 자아형성에 도움을 주어 전인적 건강을 돕는 것을 기본 직무로 한다.</t>
  </si>
  <si>
    <t>CTM평생교육원</t>
  </si>
  <si>
    <t>http://ctmedu.kr</t>
  </si>
  <si>
    <t>070-7579-0673</t>
  </si>
  <si>
    <t>(48797) 부산광역시 동구 초량상로 102 (초량동) 3층</t>
  </si>
  <si>
    <t>2016-005254</t>
  </si>
  <si>
    <t>가족구성원 간에 발생하는 정서적 어려움에서 정서적 안정을 찾도록 다양한 상담기법을 통해 가족관계 안에서 어려움을 극복하고 예방할 수 있게 도와주는 프로그램을 기획·운영 및 교육·상담 업무와 가족심리상담지도사 양성</t>
  </si>
  <si>
    <t>가족심리상담 전문인력으로써 가족구성원 간에 발생하는 정서적 어려움에서 정서적 안정을 찾도록  다양한 상담기법을 통해 가족관계 안에서 어려움을 극복하고 예방할 수 있게 도와주는 프로그램을 기획·운영 및 상담 업무</t>
  </si>
  <si>
    <t>2017-003125</t>
  </si>
  <si>
    <t>현대사회에 많은 심리적 고통을 안고 살아가는 다양한 계층에게 음악 감상과 노래 부르기 등 음악을 통하여 각자에 처한 문제점을 해결하고 이를 통해 심신의 안정과 마음의 힐링을 동시에 체험 할 수 있도록 상담과 코칭을 하는 역할을 수행한다.</t>
  </si>
  <si>
    <t>2016-005158</t>
  </si>
  <si>
    <t>일상에서 접하는 음식재료를 활용하여 창의적인 작품을 만들어 가는 과정을 통하여 스스로 힐링할 수 있는 푸드아트테라피의 활용 능력이 뛰어난 전문가로 내담자가 재료를 선택하는 순간부터 내담자를 관찰하여 작품 형성 과정을 통해 스스로의 문제를 풀어나갈 수 있도록 도와주는 푸트아트심리상담 업무를 수행한다.</t>
  </si>
  <si>
    <t>푸드아트테라피의 활용 능력이 뛰어난 전문가로 푸드아트 심리 상담 업무를 원활하게 수행할 수 있으며 푸드아트심리상담 업무의 책임자 업무를 수행하며 푸드아트심리상담사 양성 교육 업무를 수행할 수 있다.</t>
  </si>
  <si>
    <t>푸드아트테라피의 활용 능력이 뛰어난 전문가로 푸드아트 심리 상담 업무를 원활하게 수행할 수 있으며 푸드아트심리상담 업무의 책임자 업무를 수행할 수 있다.</t>
  </si>
  <si>
    <t>푸드아트테라피의 활용 능력에 대한 전반적인 지식을 갖추고 있어 제한된 범위내에서 푸드아트 심리 상담 업무를 수행할 수 있다.</t>
  </si>
  <si>
    <t>2017-003123</t>
  </si>
  <si>
    <t>고등교육 및 상담센터, 자원봉사센터, 아동복지시설, 학습교사, 지역사회 문화센터, 학원 등 생활현장에서 일반인, 직장인, 학생을 대상으로 하는 음악심리상담 전문가로써, 음악을 활용하여 내담자의 성격이해, 심리분석, 문제행동 진단 및 교정, 그리고 부정적 감정을 이완시키며, 음악활동으로 감정을 정화시키고 청각적 감정 변화과정을 음악을 사용하여 도와줄 수 있다</t>
  </si>
  <si>
    <t>주식회사 더나아짐</t>
  </si>
  <si>
    <t>http://thenaagym.co.kr</t>
  </si>
  <si>
    <t>051-558-8823</t>
  </si>
  <si>
    <t>(47813) 부산광역시 동래구 명륜로112번길 108 (수안동) 2층</t>
  </si>
  <si>
    <t>2017-002071</t>
  </si>
  <si>
    <t>현대사회에서 유전적인 요인이나 환경적인 요인 또는 건강적인 요인이나 심리적인 요인 등으로 두피, 모발, 탈모 관련 고충을 겪고 사람들이 많이 있다. 이런 사람들에게 관련된 전문적인 지식과 상담기술을 교육 및 지도한다. 그리고 관련된 여러 가지 자원과 정보들 체계화 하여 제공하는 전문가로 활동한다.</t>
  </si>
  <si>
    <t>현대사회에서 유전적인 요인이나 환경적인 요인 또는 건강적인 요인이나 심리적인 요인 등으로 두피, 모발, 탈모 관련 고충을 겪고 사람들이 많이 있다. 이런 사람들에게 관련된 전문적인 지식과 상담기술을 교육 및 지도하는 고급전문가로서 직무를 수행함.</t>
  </si>
  <si>
    <t>현대사회에서 유전적인 요인이나 환경적인 요인 또는 건강적인 요인이나 심리적인 요인 등으로 두피, 모발, 탈모 관련 고충을 겪고 사람들이 많이 있다. 이런 사람들에게 관련된 여러 가지 자원과 정보들 체계화 하여 제공하는 초급전문가로서 직무를 수행함.</t>
  </si>
  <si>
    <t>2017-000644</t>
  </si>
  <si>
    <t>이혼조정상담사</t>
  </si>
  <si>
    <t>이혼조정전문 이론과 다양한 이혼조정 임상경험 이론을 기본으로하여 인간의 성숙한 삶과 자아존중감을 높여주며 긍정적인 내적 성숙을 키워 인간다운 행복한 삶을 영위 할 수 있도록 이혼조정 프로그램을 기획하고 조정하는 직무를 말한다.</t>
  </si>
  <si>
    <t>2016-005147</t>
  </si>
  <si>
    <t>요리심리상담지도사</t>
  </si>
  <si>
    <t>요리심리상담 전문과정으로 요리활동을 통한 전문지식과 심리진단 기법을 습득하여 아동, 청소년 및 성인을 대상으로 심리·사회적 어려움에서 정서적 안정을 찾도록 돕는 교육 및 상담 업무와 요리심리상담 전문강사로써의 능력을 갖춘 요리심리상담지도사를 양성</t>
  </si>
  <si>
    <t>요리심리상담에 필요한 요리라는 매체를 활용하여 개인과 집단의 심리 상태를 파악하고 심리·사회적 어려움에서 정서적 안정을 찾도록 돕는 교육 및 상담 업무와 요리심리상담 전문강사로 활동</t>
  </si>
  <si>
    <t>요리심리상담에 필요한 요리라는 매체를 활용하여 개인의 심리 상태를 파악하고 심리·사회적 어려움에서 정서적 안정을 찾도록 돕는 교육 및 상담 업무</t>
  </si>
  <si>
    <t>2017-000857</t>
  </si>
  <si>
    <t>표현예술상담사</t>
  </si>
  <si>
    <t>심리상담이론을 기초로 다양한 표현예술 활동을 적용하여 내적 정서치유와 외적 자기표현의 방법을 통해 자기가치 찾기와 행동변화 등 건강한 삶을 목표로하는 교육과 상담의 직무를 한다</t>
  </si>
  <si>
    <t>심리상담이론을 기초로 다양한 표현예술 활동을 적용하여 내적 정서치유와 외적 자기표현의 방법을 통해 대상자의자기가치 찾기와 행동변화 등 건강한 삶을 목표로하는교육과 상담의 전문가적인 책임자로서의 직무수행</t>
  </si>
  <si>
    <t>심리상담이론을 기초로 다양한 표현예술 활동을 적용하여 내적 정서치유와 외적 자기표현의 방법을 통해 대상자의자기가치 찾기와 행동변화 등 건강한 삶을 목표로하는교육과 상담의 준전문가적인 책임자로서의 직무수행</t>
  </si>
  <si>
    <t>한국전문교육협회</t>
  </si>
  <si>
    <t>02-2202-0567</t>
  </si>
  <si>
    <t>(03689) 서울특별시 서대문구 거북골로12길 27(남가좌동) 1층</t>
  </si>
  <si>
    <t>2017-003124</t>
  </si>
  <si>
    <t>생활속에서 심리적 갈등으로 직면하는 인간관계 및 다양한 삶속에서 개인 및 집단을 이해에 있어 기본이 되는 음악상담 적용과 기술에 대한 기본이념과 이론을 이해하고 단계별 프로그램을 적용하여 심리적 어려움을 해결하여 평안을 찾을 수 있도록 상담교육을 수행한다.</t>
  </si>
  <si>
    <t>음악심리상담에 관한 전문적인 지식을 터득하여 상담프로그램을 개발하고 운영할수 있으며 음악을 통한 내담자의 심리분석과 행동진단을 하여 문제 해결을 돕는 직무</t>
  </si>
  <si>
    <t>음악심리상담에 관한 전문적인 지식을 터득하여 상담프로그램을 운영할수 있으며 음악을 통한 내담자의 심리분석과 행동진단을 하여 상담을 수행한다.</t>
  </si>
  <si>
    <t>2016-004816</t>
  </si>
  <si>
    <t>만다라미술심리상담사</t>
  </si>
  <si>
    <t>만다라 그리기 및 만들기 활동을 통하여 심리적장애를 겪는 내담자의 내면세계를 이해하고 심리적 안정감 및 원만한 사회적 적응과 건강한 사회구성원이 될 수 있도록 돕는 상담업무를 담당</t>
  </si>
  <si>
    <t>한국만다라예술심리협회</t>
  </si>
  <si>
    <t>010-2933-6443</t>
  </si>
  <si>
    <t>(49431) 부산광역시 사하구 하신번영로201번길 17 (신평동)</t>
  </si>
  <si>
    <t>2017-000643</t>
  </si>
  <si>
    <t>이혼상담사</t>
  </si>
  <si>
    <t>이혼상담사는 이혼상담 지도에 관한 이론적 연구와 이혼을 숙고하는 부부 및 가정에 최적화된 이혼상담 지도를 행하고, 이혼상담 지도와 관련된 각종 프로그램을 설계, 조직, 운영함으로써 바람직한 인재를 양성하는 데 필요한 전문적 교육 활동을 수행한다.</t>
  </si>
  <si>
    <t>이혼상담사 2급 자격을 갖춘 사람은 현장지도 경력 1년 이상의 준전문가로서 보다 전문적인 이혼코칭 지도 프로그램을 설계, 조직, 운영할 수 있다.</t>
  </si>
  <si>
    <t>이혼상담사 1급 자격을 갖춘 사람은 현장지도 경력 3년 이상의 전문가로서 일반 및 특수 대상자를 위한 전문적인 이혼코칭 지도 프로그램을 설계, 조직, 운영할 수 있다.</t>
  </si>
  <si>
    <t>2016-002681</t>
  </si>
  <si>
    <t>힐링아로마상담사</t>
  </si>
  <si>
    <t>아로마요법를 적용하여 내담자와 공감대를 형성하며 심리안정과 신뢰형성을 도와 미술요법, 음악요법, 심리상담 등 다양한 분야의 예술심리요법을 효과적으로 수행할 수 있다.</t>
  </si>
  <si>
    <t>국제아로마테라피임상연구센터</t>
  </si>
  <si>
    <t>http://iaccaroma.com</t>
  </si>
  <si>
    <t>02-6166-1272</t>
  </si>
  <si>
    <t>(07285) 서울특별시 영등포구 선유로 27(문래동5가, 대륭오피스텔) 11층 1113호</t>
  </si>
  <si>
    <t>2017-001031</t>
  </si>
  <si>
    <t>노인심리상담사는 노인을 대상으로 노인상담을 하는 역할을 하며 노인심리 교육프로그램을 개발 및 심리상담사 관리자로서 직무내용을 수행한다.</t>
  </si>
  <si>
    <t>노인심리상담사는 노인을 대상으로 노인상담을 하는 역할을 하며 노인심리 교육프로그램을 개발 및 심리상담사 관리자로서 직무내용을 수행한다</t>
  </si>
  <si>
    <t>대한치매예방협회</t>
  </si>
  <si>
    <t>(08758) 서울특별시 관악구 남부순환로 1795 B02호 (봉천동)</t>
  </si>
  <si>
    <t>2016-003660</t>
  </si>
  <si>
    <t>음악심리상담사는  음악, 리듬, 악기, 노래 등을 상담도구로 활용하여 내담자의 심리상태를 이해하고 긍정적인 심리상태로 이끄는데 도움을 주는 역할을 한다.</t>
  </si>
  <si>
    <t>성인 및 학생을 대상으로 최적화된 음악심리상담 교육 프로그램을 운용하고 지도 및 상담하는 업무를 수행함은 물론 음악심리상담 교육 프로그램을 연구 개발하여 이를 프로그램으로 구성하고 음악심리상담사 2급을 지도할 수 있다.</t>
  </si>
  <si>
    <t>성인 및 학생을 대상으로한  음악심리상담 교육 프로그램을 이해하고 이를 현장에서 운용하고 지도 및 상담하는 업무를 수행하거나 음악심리상담사 1급의 활동을 보조한다</t>
  </si>
  <si>
    <t>2016-004814</t>
  </si>
  <si>
    <t>색채심리상담에 관한 전문적인 지식을 터득하고 색채에 대한 심리학적 이론을 이해하고 심리적 어려움을 겪고 있는 대상자에게 생활색채 활동을 통해 심리와 정서에 미치는 영향을 분석하여 심리상담을 할 수 있는 능력을 갖춘 고급수준의 직무</t>
  </si>
  <si>
    <t>색채심리상담에 관한 전문적인 지식을 터득하고 색채에 대한 심리학적 이론을 이해하고 심리적 어려움을 겪고 있는 대상자에게 생활색채 활동을 통해 심리와 정서에 미치는 영향을 분석하여 심리상담을 할 수 있는 능력을 갖춘 상급수준의 직무</t>
  </si>
  <si>
    <t>2016-002678</t>
  </si>
  <si>
    <t>독서심리상담전문가</t>
  </si>
  <si>
    <t>독서심리상담전문가는 아동부터 노인에 이르기까지 발달적 혹은 임상적 문제를 가진 내담자에게 적합한 책을 선정하고 책을 읽은 후 스스로 해결하기 힘든 마음의 상처를 상호작용하므로써 치유할 수 있게 한다.</t>
  </si>
  <si>
    <t>독서심리상담전문가2급은 준전문가 수준의 독서심리상담 활용 능력을 가지고 있으며 청소년에게 독서심리상담을 실시할 수 있다.</t>
  </si>
  <si>
    <t>독서심리상담전문가2급은 준전문가수준의 독서심리상담 활용능력을 가지고 있으며 독서심리상담 활용능력이 고급단계에 이르러 청소년에게 독서심리상담을 실시할 수 있다.</t>
  </si>
  <si>
    <t>독서심리상담전문가1급은 전문가 수준의 뛰어난 독서심리상담 활용능력을 가지고 있으며 노인에게 독서심리상담을 실시할 수 있다.</t>
  </si>
  <si>
    <t>2016-005367</t>
  </si>
  <si>
    <t>심리상담사 교육프로그램을 기획운영하며 심리와 상담의 전문적인 이론을 바탕으로 내담자의 변화를 위해 전문적이고 효과적인 조력을 하는 전문가로써 내담자가 겪고 있는 문제를 해결하고 성장하는데 필요한 심리상담을 수행</t>
  </si>
  <si>
    <t>2017-000252</t>
  </si>
  <si>
    <t>특수아동상담지도사</t>
  </si>
  <si>
    <t>특수아동 상담지도사로서 특수아동에 관한 이론 및 다양한 기법을 바탕으로 관공서, 복지관, 발달센터 등에서 장애가 있는 아동에 대하여 정서적, 심리적인 요인을 파악하여 특수아동들이 일상생활에 잘 적응해 나갈 수 있도록 프로그램 작성, 연구 및 상담하는 업무를 수행한다.</t>
  </si>
  <si>
    <t>특수아동 상담지도사로서 특수아동에 관한 이론을 바탕으로 장애가 있는 아동에 대하여 정서적, 심리적인 요인을 파악하여 특수아동들이 일상생활에 잘 적응해 나갈 수 있도록 프로그램 작성, 연구 및 상담하는 업무를 수행한다.</t>
  </si>
  <si>
    <t>특수아동 상담지도사로서 특수아동에 관한 이론을 바탕으로 장애가 있는 아동에 대하여 정서적, 심리적인 요인을 파악하여 특수아동들이 일상생활에 잘 적응해 나갈 수 있도록 상담하는 업무를 수행한다.</t>
  </si>
  <si>
    <t>2016-005487</t>
  </si>
  <si>
    <t>학교문제행동심리상담사</t>
  </si>
  <si>
    <t>아동과 청소년을 대상으로 학교폭력예방과 대책에 필요한 교육과 상담을 전문적으로 진행하며 학교폭력 예방 프로그램을 개발하고 운영할 수 있는 전문가로 학교, 전문상담기관 등에서 활동한다.</t>
  </si>
  <si>
    <t>아동, 청소년 심리이론을 바탕으로 학교, 전문상담기관 등에서 학교폭력의 피해학생, 가해학생에게 전문적 상담을 통한 도움을 줄 수 있으며 학교폭력 예방 프로그램을 개발·운영하여 학교폭력에 관한 최고전문가로 활동한다.</t>
  </si>
  <si>
    <t>아동, 청소년 심리이론을 바탕으로 학교, 전문상담기관 등에서 학교문제행동심리상담사 1급을 보조하며 학교문제행동심리상담사 1급의 지도 아래 학교폭력 피해학생, 가해학생의 상담을 진행한다.</t>
  </si>
  <si>
    <t>2016-005363</t>
  </si>
  <si>
    <t>노인미술심리상담사는 사회 복지시설이나 요양기관, 지역사회 정신보건센터등 노인관련 각종시설등에서 신체적, 정신적으로 고통을 겪고 있는 어르신 또는 그 주변인들에게 미술을 통해 안정을 찾을수 있도록 심리상담과 교육을 제공하는 전문가를 말한다.</t>
  </si>
  <si>
    <t>노인미술심리활동과 관계된 기관을 창립하여 신체장애나 정신장애, 심리적 고통을 겪는 다양한 유형별 어르신들에게 심리지원 활동을 할 수 있다. 또한 노인미술심리상담사 과정에 필요한 강의를 맡아 강사로 활동할 수 있다.</t>
  </si>
  <si>
    <t>1. 상담을 필요로 하는 곳에서 미술이라는 매개를 통해 바람직한 방향으로 나아가도록 도와주며, 복지관이나 시설이용자, 입원환자등 상담을 요하는 곳에서 정서활동을 지원 할 수 있다.</t>
  </si>
  <si>
    <t>2016-001895</t>
  </si>
  <si>
    <t>연예스포츠상담코칭사</t>
  </si>
  <si>
    <t>연예스포츠인 대상으로 상담, 코칭 및 교육을 지원하고 연예스포츠 분야의 진로를 모색하고 있는 사람들을 위한 직업 및 진로에 대한 컨설팅을 제공하며 이 분야의 전문가를 양성하여 일자리가 창출될 수 있도록 비즈니스 모델을 만드는 일을 한다.</t>
  </si>
  <si>
    <t>2017-001037</t>
  </si>
  <si>
    <t>미술심리분석상담사</t>
  </si>
  <si>
    <t>정서적, 심리적 문제를 다양한 미술 활동을 통해 분석하고 활용하여 상담기법을 통해 대상의 심리 상태를 파악하고 문제점을 진단하여 해결 방안을 이끌어가는 상담 업무를 수행한다.</t>
  </si>
  <si>
    <t>미술 심리 분석 활용능력을 가지고 심리상태를 미술 분석에 의해 파악하며 정체성의 회복과 정신적 성장을 돕는 업무를 한다.미술 심리 분석 과정 교육자 및 관련사무 책임자로써 교육 강의를 할 수 있다.</t>
  </si>
  <si>
    <t>미술 심리 분석 활용능력을 가지고 상담자의 정서적 스트레스 해소와 심리적 갈등 해소를 도와주는 업무를 한다. 미술 심리 분석 상담 센타를 운영할 수 있다.</t>
  </si>
  <si>
    <t>미술 심리 분석 활용능력을 가지고 심리적 문제를 미술 심리 상담 기법으로 접근하여 원인을 분석하고 지도하여 내담자가 자신에 대한 정체성을 자각하고 자신감을 갖도록 하는 업무를 한다.</t>
  </si>
  <si>
    <t>2017-001195</t>
  </si>
  <si>
    <t>소통력이 부족하여 심리적 사회 단절을 느끼거나 폐쇄적 성향으로 긴장감, 우울증 등 정신적 스트레스를 받고 있는 현대인들에게 소통심리상담을 통하여 소통과 조화의 개방적 성격을 회복할 수 있도록 심리적 트러블을 해결하여 힐링 할 수 있도록 도움을 주는 소통심리상담 업무를 수행하며 소통심리상담사를 양성할 수 있다.</t>
  </si>
  <si>
    <t>소통력이 부족하여 심리적 사회 단절을 느끼거나 폐쇄적성향으로 긴장감, 우울증 등 정신적 스트레스를 받고 있는 현대인들에게 소통심리상담을 통하여 소통과 조화의 개방적 성격을 회복할 수 있도록 심리적 트러블을 해결하여 힐링 할 수 있도록 도움을 주는 소통심리상담 업무를 수행하며 소통심리상담사를 양성할 수 있다.</t>
  </si>
  <si>
    <t>소통력이 부족하여 심리적 사회 단절을 느끼거나 폐쇄적성향으로 긴장감, 우울증 등 정신적 스트레스를 받고 있는 현대인들에게 소통심리상담을 통하여 소통과 조화의 개방적 성격을 회복할 수 있도록 심리적 트러블을 해결하여 힐링 할 수 있도록 도움을 주는 소통심리상담 업무를 수행한다.</t>
  </si>
  <si>
    <t>소통력이 부족하여 심리적 사회 단절을 느끼거나 폐쇄적성향으로 긴장감, 우울증 등 정신적 스트레스를 받고 있는 현대인들에게 소통심리상담을 통하여 소통과 조화의 개방적 성격을 회복할 수 있도록 심리적 트러블을 해결하여 힐링 할 수 있도록 도움을 주는 소통심리상담 업무의 보조 업무를 수행할 수 있다.</t>
  </si>
  <si>
    <t>선풍아리랑문화재단</t>
  </si>
  <si>
    <t>010-4092-9749</t>
  </si>
  <si>
    <t>(32998) 충청남도 논산시 은진면 대학로 116 2층</t>
  </si>
  <si>
    <t>2016-002398</t>
  </si>
  <si>
    <t>다양한 식물과 원예활동을 상담도구로 하는  원예프로그램을  계획, 적용하여 대상자의 사회적, 교육적, 정서적 적응력 회복을 돕는 전문가로서의 업무수행과 강의능력을 갖추게 한다.</t>
  </si>
  <si>
    <t>호남대학교</t>
  </si>
  <si>
    <t>062-380-8530</t>
  </si>
  <si>
    <t>(62399) 광주광역시 광산구 어등대로 417(서봉동, 호남대학교광산캠퍼스) 호남대학교</t>
  </si>
  <si>
    <t>2017-000579</t>
  </si>
  <si>
    <t>아동들의 정신건강이나 정서장애와 관련된 문제로 일상생활에 적응하지 못하고 인지, 정서, 행동상의 장애를 일으키는 사람들은 물론 정상적인 아동들도 과학적 측정도구나 미술심리검사 방법을 활용하여 종합적으로 진단하고 그 결과에 따라 상담(면접)을 통해 아동 발달과 학습지도를 수행한다.</t>
  </si>
  <si>
    <t>아동들의 정신건강이나 정서장애와 관련된 문제로 일상생활에 적응하지 못하고 인지, 정서, 행동상의 장애를 일으키는 사람들은 물론 정상적인 아동들도 과학적 측정도구나 미술심리검사 방법을 활용하여 종합적으로 진단하고 그 결과에 따라 상담(면접)을 통해 아동 발달과 학습지도를 진행하는 전문가 업무수행.</t>
  </si>
  <si>
    <t>아동들의 정신건강이나 정서장애와 관련된 문제로 일상생활에 적응하지 못하고 인지, 정서, 행동상의 장애를 일으키는 사람들은 물론 정상적인 아동들도 과학적 측정도구나 미술심리검사 방법을 활용하여 종합적으로 진단하고 그 결과에 따라 상담(면접)을 통해 아동 발달과 학습지도를 진행하기 위한 초기면담 업무.</t>
  </si>
  <si>
    <t>2017-003116</t>
  </si>
  <si>
    <t>여러가지 다양한 예술매체를 이용하여 무의식중에 들어나는 표현이 어려운 내담자의 심리를 파악, 분석하며 상담 및 교육, 자존감 향상, 문제해결 능력 향상 등의 긍정적인 효과를 만들어 낸다.</t>
  </si>
  <si>
    <t>여러가지 다양한 예술매체를 이용하여 무의식중에 들어나는 표현이 어려운 내담자의 심리를 파악, 분석하며 상담 및 교육, 자존감 향상, 문제해결 능력 향상 등의 긍정적인 효과를 만들어 낸다. 예술심리상담 전문가로써 예술심리상담을 교육, 지도한다.</t>
  </si>
  <si>
    <t>2016-005144</t>
  </si>
  <si>
    <t>아동미술심리상담사는 전문가 수준의 아동미술에 대한 이론적 이해와 실무능력을 바탕으로 심신의 어려움을 겪고 있는 아동을 대상으로 미술작업, 그림,조소 등을 활용하여 회화요법,묘화요법,그림요법 등으로 심리상담 업무를 수행할 수 있다. 또한 향후 소규모 상담실,주민센터,평생교육원,방과후 수업 등으로 진출이 가능함.</t>
  </si>
  <si>
    <t>아동미술심리상담사 교육강사는 전문가 수준의 아동미술에 대한 이론적 이해와 실무능력을 바탕으로 심신의 어려움을 겪고 있는 아동을 대상으로 미술심리 진단과 상담을 위한 진단기법(별과 파도검사,그림이야기검사,좋아하는 날씨 그림검사) 업무를 수행할 수 있다. 또한 향후 소규모 상담실,주민센터,평생교육원,방과후 수업 등으로 진출이 가능함.</t>
  </si>
  <si>
    <t>아동미술심리상담사 1급은 전문가 수준의 아동미술에 대한 이론적 이해와 실무능력을 바탕으로 심신의 어려움을 겪고 있는 아동을 대상으로 미술심리 진단과 상담을 위한 진단기법(별과 파도검사,그림이야기검사,좋아하는 날씨 그림검사) 업무를 수행할 수 있다. 또한 향후 소규모 상담실,주민센터,평생교육원,방과후 수업 등으로 진출이 가능함.</t>
  </si>
  <si>
    <t>아동미술심리상담사 2급은 전문가 수준의 아동미술에 대한 이론적 이해와 실무능력을 바탕으로 심신의 어려움을 겪고 있는 아동을 대상으로 미술심리 진단과 상담을 위한 진단기법(별과 파도검사,그림이야기검사,좋아하는 날씨 그림검사) 업무를 수행할 수 있다. 또한 향후 소규모 상담실,주민센터,평생교육원,방과후 수업 등으로 진출이 가능함.</t>
  </si>
  <si>
    <t>2017-002290</t>
  </si>
  <si>
    <t>교류분석상담에 대해 높은 교류분석상담이론의 수준과 이해와 실제를 가지고 상담을 통해 내담자의 사고, 정서, 행동 등에서 문제를 파악하고 또한 상담을 통해 내담자가 상호교류 소통의 중요성을 알게 하고 성숙한 감정처리를 잘 할 수 있도록 도와 이웃과 소중한 관계를 가지고 갈 수 있게 돕는다</t>
  </si>
  <si>
    <t>교류분석상담에 대해 준전문가 수준의 이해와 실제를 가지고 상담을 통해 내담자의 사고, 정서, 행동 등에서 문제를 파악하고 또한 상담을 통해 내담자가 상호교류 소통의 중요성을 알게 하고 성숙한 감정처리를 잘 할 수 있도록 도와 이웃과 소중한 관계를 가지고 갈 수 있게 돕는다</t>
  </si>
  <si>
    <t>전문가(동종2급자격자로서 상담의 훌륭한 결과를 충분히 경험한자로서 실제 임상이 수십건이상이 되는자) 수준의 뛰어난 교류분석상담의 활용능력을 가지고 내담자의 심리소통문제에 상담을 통해 개입하여 2급의 직무내용에다 더심화된 여러 가지 교류분석 상담스킬을 더하여 더욱 효과적인 상담으로 도울수 있어야하며 또한 2급지원자의 상담사역을 돕는다</t>
  </si>
  <si>
    <t>전문가(동종1급으로 상담의 훌륭한 결과를 충분히 경험한자로서 다년동안 강사경력과 실제 임상이 수백건이상이 되는자)수준 이상의 교류분석상담의 활용능력을 가진자로 내담자의 심리소통문제에 상담을 통해 1급의직무내용에다 더 심화된 여러 가지 교류분석 상담스킬을 더하여 더욱 효과적인 상담으로  도울 수 있어야 하며 2급과 1급지원자 모두를 슈퍼비전한다</t>
  </si>
  <si>
    <t>2017-001029</t>
  </si>
  <si>
    <t>신체적,정신적으로 심리적 불안장애 등을 겪으며 정신건강이나 정서장애와 관련된 문제로 일상생활에 적응하지 못하고 도움을 필요로 하는 노인 및 가족들에게 일상생활 부적응 문제를 전문적인 미술심리상담 서비스를 제공하여 부적응문제를 해결하고 마음의 안정을 찾을 수 있도록 정신건강복지서비스 업무를 수행</t>
  </si>
  <si>
    <t>2017-002390</t>
  </si>
  <si>
    <t>상담의 현장에서 다양한 상담 기법을 통하여 각종 상담 도구와 질문지를 활용하여 가족구성원의 성향을 이해하고 가정불화로 인한 감정을 회복시켜주며 행복한 가정으로 이루어 갈 수 있도록 다양한 상담심리 프로그램을 기획하고 진행함을 그 직무로 한다.</t>
  </si>
  <si>
    <t>2016-002699</t>
  </si>
  <si>
    <t>예술심리상담을 활용할 수 있는 능력을 갖추어 장애아동및 청소년, 사회복지시설, 노인요양병원, 각종 상담시설, 교육기관 등 현장에서 예술심리상담을 하며, 프로그램을 진행하고, 위의 기관에 강사로 직무를 수행할 수 있다.</t>
  </si>
  <si>
    <t>사회복지시설에서 프로그램강사/장애아동 방과후 교육강사/특수교육대상자 치료기관에서 강사/노인요양병원 프로그램 진행/초.중.고등학교 상담실 프로그램강사/교도소, 보호감호소 등에서 프로그램강사</t>
  </si>
  <si>
    <t>사회복지시설에서 프로그램강사보조/장애아동 방과후 교육강사보조/특수교육대상자 치료기관에서 강사보조/노인요양병원 프로그램 진행보조/초.중.고등학교 상담실 프로그램강사보조/교도소, 보호감호소 등에서 프로그램강사보조</t>
  </si>
  <si>
    <t>한국예문화원</t>
  </si>
  <si>
    <t>063-253-3644</t>
  </si>
  <si>
    <t>(54990) 전라북도 전주시 덕진구 진북1길 21-21 (진북동) 1045-4</t>
  </si>
  <si>
    <t>2017-001227</t>
  </si>
  <si>
    <t>가족관계 속의 갈등과 가족 구성원 간의 심리상담의 전문적인 이론을 바탕으로 가족의 위기를 최소화 하고 가족관계 개선 상담을 통해 정서적 안정을 찾고, 건강한 가정을 이룰 수 있도록 돕는 전문가로서의 직무를 수행함.</t>
  </si>
  <si>
    <t>가족상담,가족심리검사,가족관계대화법,부모자녀대화법 등 가족관계개선 프로그램 및 이론학습 과정을 통해 가정폭력, 이혼 등 가족문제 해소를 돕는 전문가</t>
  </si>
  <si>
    <t>가족 구성원의 건강한 관계 유지를 목표로, 가족 관계 심리 상담의 이해와 실제, 가족관계심리학 유형 분석을 통해 가족의 원활한 관계를 도모하도록 돕는 준전문가 수준의 직무 수행</t>
  </si>
  <si>
    <t>주식회사 한국이러닝개발원</t>
  </si>
  <si>
    <t>http://keldi.co.kr</t>
  </si>
  <si>
    <t>02-451-6633</t>
  </si>
  <si>
    <t>(01811) 서울특별시 노원구 공릉로 232 (공릉동) 서울과학기술대학교 서울테크노파크 1001~1004호</t>
  </si>
  <si>
    <t>2016-005149</t>
  </si>
  <si>
    <t>음악심리상담에 관한 전문적인 지식을 터득하여 상담프로그램을 개발하고 운영할 수 있음 음악을 통한 내담자의 심리 분석과 행동진단을 하여 문제 해결이 가능함</t>
  </si>
  <si>
    <t>음악심리상담프로그램을 개발하고 운영.음악을 통해 내담자의 심리분석과 행동진단을 하여 문제해결.</t>
  </si>
  <si>
    <t>음악심리상담프로그램을 개발하고 운영함 음악을 통해 내담자의 심리분석과 행동진단이 가능함</t>
  </si>
  <si>
    <t>전주기전대학</t>
  </si>
  <si>
    <t>063-280-5305</t>
  </si>
  <si>
    <t>(54989) 전라북도 전주시 완산구 전주천서로 267 (중화산동1가) 본관 213호 끼찾기상담센터</t>
  </si>
  <si>
    <t>2016-002749</t>
  </si>
  <si>
    <t>노령화 및 핵가족화로 인해 늘어나는 노년층의 정서적, 경제적, 사회적인 소외감에 따른 심리, 정서, 가족관계,노인학대 등 어려움을 전문상담기법을 통해 상담지도하여, 노년기의 행복한 생활을 영위할수 있도록 도와주는 전문가로써의 역할 수행</t>
  </si>
  <si>
    <t>노령화 및 핵가족화로 인해 늘어나는 노년층의 정서적, 경제적, 사회적인 소외감에 따른 심리, 정서, 가족관계,노인학대 등 어려움을 전문상담기법을 통해 상담지도하여, 노년기의 행복한 생활을 영위할수 있도록 도와주는 최상급의 전문가로써의 역할 수행</t>
  </si>
  <si>
    <t>노령화 및 핵가족화로 인해 늘어나는 노년층의 정서적, 경제적, 사회적인 소외감에 따른 심리, 정서, 가족관계,노인학대 등 어려움을 전문상담기법을 통해 상담지도하여, 노년기의 행복한 생활을 영위할수 있도록 도와주는 중급의 전문가로써의 역할 수행</t>
  </si>
  <si>
    <t>2017-000572</t>
  </si>
  <si>
    <t>아트케어상담사</t>
  </si>
  <si>
    <t>아트케어상담사는 독서심리,미술심리 심리이론의 기본개념과 이해를 바탕으로 강의형식이 아닌 직접 오감으로 체험하는 교육형태이며 개인의 심리적 장애 및 부적응문제,가정불화 등의 상담 직무를 수행한다.또한 향후 방과후 수업,주민센터,문화센터,평생교육원 등으로 진출이 가능함.</t>
  </si>
  <si>
    <t>아트케어상담사 1급은 독서심리,미술심리 심리이론의 기본개념과 이해를 바탕으로 강의형식이 아닌 직접 오감으로 체험하는 교육형태이며 개인의 심리적 장애 및 부적응문제,가정불화 등의 상담 직무를 수행한다.또한 향후 방과후 수업,주민센터,문화센터,평생교육원 등으로 진출이 가능함.</t>
  </si>
  <si>
    <t>아트케어상담사 2급은 독서심리,미술심리, 심리이론의 기본개념과 이해를 바탕으로 강의형식이 아닌 직접 오감으로 체험하는 교육형태이며 개인의 심리적 장애 및 부적응문제,가정불화 등의 상담 직무 및 심리상담 교수안 및 교육계획을 작성한다.또한 향후 방과후 수업,주민센터,문화센터,평생교육원 등으로 진출이 가능함.</t>
  </si>
  <si>
    <t>한국아트케어교육원</t>
  </si>
  <si>
    <t>http://한국아트케어교육원.com</t>
  </si>
  <si>
    <t>010-2225-5677</t>
  </si>
  <si>
    <t>(16922) 경기도 용인시 기흥구 용구대로 2311 꿈마루 20호(마북동, 경기도여성능력개발센터)</t>
  </si>
  <si>
    <t>2016-001957</t>
  </si>
  <si>
    <t>명운타로심리상담사</t>
  </si>
  <si>
    <t>타로카드를 통해 인간의 심리 상태를 분석하고 해석하여 이에 상응한 최적의 취미, 진로, 직업, 건강 등의 방향과 방법을 상담하는 직무를 수행한다.</t>
  </si>
  <si>
    <t>2017-002280</t>
  </si>
  <si>
    <t>상담학적이해를 바탕으로  다양한 재료를 통한 미술심리상담활동으로 내담자의 심리를 이해하고, 심리적 문제상황을  미술매체를 활용하여 다양한 프로그램을 개발하고 사례에 맞는 프로그램을 개발하고 미술심리상담임상활동에 따른 슈퍼비젼이 가능하도록 직무능력을 수행한다</t>
  </si>
  <si>
    <t>다양한 미술재료를 활용하여 내담자의 심리를 파악하고 상담하며 심리상담이론은 기초로한 그림검사, 그림평가가 가능하독록 하고 미술심리상담의 사례별 알맞은  프로그램을 이해하고 지도 가능하도록 수행한다.</t>
  </si>
  <si>
    <t>내담자의 심리를 파악하고 그림검사와 진단및 평가가 준 전문가 수준으로 상담에 활용가능하고 사례별 프로그램을 연구하고 적용하능하여야 하며 미술심리상담으로 현장에서 적용가능하도록  수행한다.</t>
  </si>
  <si>
    <t>상담윤리를 바탕으로 한 심리상담의 기본 능력을 가지고 있으며 그림진단 및 평가를 전문가적으로 수행하고, 사례에 맞는 미술심리상담 프로그램을 개발하며 미술심리상담 슈퍼비젼능력을 갖추어야 하며  미술심리상담사양성 및  미술심리상담 행정업무를 수행한다.</t>
  </si>
  <si>
    <t>2017-000253</t>
  </si>
  <si>
    <t>민화심리상담사</t>
  </si>
  <si>
    <t>우리나라 전통 민화를 기초로 하여 각각의 민화에 담겨있는 조상의 지혜와 조형 감각을 분석하여 이를 상담의 매개로 활용하는 심리상담 직무를 수행한다.</t>
  </si>
  <si>
    <t>우리나라 전통 민화를 기초로 하여 각각의 민화에 담겨있는 조상의 지혜와 조형 감각을 분석하여 이를 상담의 매개로 활용하여 심리상담하는 직무를 수행한다.</t>
  </si>
  <si>
    <t>2017-000329</t>
  </si>
  <si>
    <t>직업과 관련한 전문지식과 청소년의 진로선택에 대한 전문지식을 갖추고 있으면서 사회진출을 앞둔 청소년들에게 올바른 직업관을 자지고 진로를 선택 할 수 있도록 교육하며 이 들을 대상으로 직업선택과 진로에 대한 바른 지도 업무를 수행</t>
  </si>
  <si>
    <t>2016-005349</t>
  </si>
  <si>
    <t>TSLE심리상담사</t>
  </si>
  <si>
    <t>1.개인의 오행구조도를 분석하여 다양한 상담활동에 접목할 수 있다. 2.마음 에너지의 작용 방향에 따른 활성에너지, 사회적욕구, 개인적 성향을 분석할 수 있다.3.분석한 내용을 바탕으로 내담자의 적성과 진로를 정하는데 도움을 주는 상담자로 활동할 수 있다.4.전문가 과정을 취득한 이후 상담자 양성교육 및 부모코칭 강사로 활동할 수 있다</t>
  </si>
  <si>
    <t>1.TSLE 심리검사 해석2.진로적성 상담자3.전문가 과정을 취득한 이후 상담자 양성교육및 부모코칭 강사4.개인의 오행구조도를 분석하여 다양한 상담활동에 접목할 수 있다.</t>
  </si>
  <si>
    <t>1.TSLE 심리검사 해석2.진로적성 상담자3.개인의 오행구조도를 분석하여 다양한 상담활동에 접목할 수 있다.</t>
  </si>
  <si>
    <t>1.TSLE 심리검사 해석2.진로적성 상담 보조자3.개인의 오행구조도를 분석하여 다양한 상담활동에 접목할 수 있다.</t>
  </si>
  <si>
    <t>소소컴퍼니</t>
  </si>
  <si>
    <t>http://sosohappy.co.kr</t>
  </si>
  <si>
    <t>051-727-0227</t>
  </si>
  <si>
    <t>(46015) 부산광역시 기장군 정관읍 정관로 583 대한빌딩 503호</t>
  </si>
  <si>
    <t>2016-005231</t>
  </si>
  <si>
    <t>가정의 중심을 이루는 부부간의 화목한 생활을 영위하기 위하여 부부간의 갈등, 이해관계 등을 내담자의 심리상태를 중심으로 분석하고 갈등을 해소하기 위한 다양한 프로그램을 실행하는 전문가</t>
  </si>
  <si>
    <t>부부간의 다양한 갈등과 문제를 해소하기 위하여 방문한 상담내담자의 초기 라포형성 및 심리분석에 필요한 업무를 수행하는 초급전문가</t>
  </si>
  <si>
    <t>부부간의 다양한 갈등과 문제를 해소하기 위하여 방문한 상담내담자의 상태를 분석하고 상담하며 적절한 프로그램을 실행하고 평가하여 원활한 부부관계 및 가족생활을 영위할 수 있도록 돕는 업무를 수행한다.</t>
  </si>
  <si>
    <t>2017-000251</t>
  </si>
  <si>
    <t>청소년 폭력 예방 상담사로서 청소년 폭력 예방 이론을 바탕으로 학교폭력 예방지도, 폭력 대처 방안 등의 요인을 파악하여 학교, 관공서, 폭력예방센터 등에서 폭력예방 프로그램 작성 및 예방에 관하여 상담하는 능력을 평가 함.</t>
  </si>
  <si>
    <t>청소년 폭력 예방 상담사로서 청소년 폭력 예방 이론을 바탕으로 학교폭력 예방지도, 폭력 대처 방안 등의 요인을 파악하여 폭력예방 프로그램 작성 및 예방에 관한 상담하는 업무를 수행한다.</t>
  </si>
  <si>
    <t>청소년 폭력 예방 상담사로서 청소년 폭력 예방 이론을 바탕으로 학교폭력 예방지도, 폭력 대처 방안 등의 요인을 파악하여 폭력예방에 관한 상담하는 업무를 수행한다.</t>
  </si>
  <si>
    <t>2017-001197</t>
  </si>
  <si>
    <t>여려원인으로 신체적, 정서적으로 심리적 불안감을 느끼며 일상생활에 적응하지 못하는 장년을 대상으로 정신적 회복을 돕기 위해 심리상담해주는 직무로써, 심리검사 및 행동관찰을 통해 심리를 진단하고 심리 상담을 통해 마음의 안정을 찾을 수 있도록 도움을 주는 웰다잉심리상담사를 양성</t>
  </si>
  <si>
    <t>여러원인으로 신체적, 정서적으로 심리적 불안감을 느끼며 일상생활에 적응하지 못하는 장년을 대상으로 정신적 회복을 돕기 위해 심리상담해주는 직무로써, 심리 상담을 통해 마음의 안정을 찾을 수 있도록 도움을 주는 상급 직무이다. 평생교육 기관, 사회복지 현장, 지역의 종교기관 등에서 웰다잉 심리상담 관련 강의를 진행하고 웰다잉심리상담사를 양성할 수 있다.</t>
  </si>
  <si>
    <t>여러원인으로 신체적, 정서적으로 심리적 불안감을 느끼며 일상생활에 적응하지 못하는 장년을 대상으로 정신적 회복을 돕기 위해 심리상담해주는 직무로써, 심리 상담을 통해 마음의 안정을 찾을 수 있도록 도움을 주는 중급 직무이다.</t>
  </si>
  <si>
    <t>대전중노년교육문화센터</t>
  </si>
  <si>
    <t>http://www.jungno.or.kr</t>
  </si>
  <si>
    <t>042-286-1180</t>
  </si>
  <si>
    <t>(34369) 대전광역시 대덕구 대화로 147 ( 대화동 ) B동 203호</t>
  </si>
  <si>
    <t>2016-005860</t>
  </si>
  <si>
    <t>모래놀이상담사는 정서 행동상 적응에 어려움이 있는 자를 대상으로 개별 및 집단 모래놀이상담 등을 실시하여 심리적 성숙과 사회적 적응능력 향상을 조력하는 역할을 한다.</t>
  </si>
  <si>
    <t>모래놀이상담사는 정서 행동상에 어려움의 있는 아동 및 청소년, 성인을 대상으로 개별 및 집단 모래놀이상담 등을 실시하여 심리적 성숙과 사회적 적응능력 향상을 조력하는 역할을 한다.</t>
  </si>
  <si>
    <t>2016-002229</t>
  </si>
  <si>
    <t>심리적, 정신적 문제를 가지고 있는 내담자에게 타로 카드를 통하여 문제를 해결 할 수 있는 방법과 가이드를 해 주며, 종합적으로 진단 하고 심리학적 방법 을 활용하여 도와줌으로서 다시 건강하고 바른 생활을 할 수 있도록 돕는 업무를 수행 한다.</t>
  </si>
  <si>
    <t>심리적, 정신적 문제를 가지고 있는 내담자에게 타로 카드를 통하여 문제를 해결 할 수 있는 방법과 가이드를 해 주며, 종합적으로 진단 하고 심리학적 방법을 활용하여 도와줌으로서 다시 건강하고 바른 생활을 할 수 있도록 돕는 업무를 수행 한다.</t>
  </si>
  <si>
    <t>2017-000207</t>
  </si>
  <si>
    <t>자녀를 양육하며 부모의 역할에 혼란을 겪고, 부부간 또는 부모자녀간 갈등을 겪으며 상담전문가의 도움을 필요로 하는 부모들에게 상담을 통하여 도움을 주고, 가정과 지역사회와 교육현장 등에서 부모상담 분야의 이론적 지식과 임상실무를 겸비한 전문가로서 활동한다.</t>
  </si>
  <si>
    <t>자녀를 양육하며 부모의 역할에 혼란을 겪거나 부부간 또는 부모자녀간 갈등을 겪으며 상담전문가의 도움을 필요로 하는 부모들에게 상담을 통하여 도움을 주며, 가정과 지역사회와 교육현장 등에서 부모상담 분야의 이론적 지식과 임상실무능력을 두루 갖춘 고급전문가활동.</t>
  </si>
  <si>
    <t>자녀를 양육하며 부모의 역할에 혼란을 겪거나 부부간 또는 부모자녀간 갈등을 겪으며 상담전문가의 도움을 필요로 하는 부모들에게 상담을 통하여 도움을 주며, 가정과 지역사회와 교육현장 등에서 부모상담 분야의 이론적 지식과 임상실무능력을 두루 갖춘 초급전문가로 활동함</t>
  </si>
  <si>
    <t>2017-001209</t>
  </si>
  <si>
    <t>힐링상담사</t>
  </si>
  <si>
    <t>인생의 문제, 심리적인 문제 등을 겪고 있는 일반인을 대상으로 하여 전문적 대면관계를 활용한 과학적 힐링상담을 통해 생활개선을 지원하는 직무뿐만 아니라, 창의적 일반인상담을 기획 및 운영관리하는 직무를 수행함</t>
  </si>
  <si>
    <t>일반인을 대상으로 하여 전문적 힐링상담을 통해 생활개선을 지원하는 직무뿐만 아니라, 창의적 일반인상담을 기획 및 운영관리하는 직무와 더불어, 일반인의 행복지수를 높이기 위한 다양한 지도프로그램연구와 활용연구에 대한 직무 역시 수행함</t>
  </si>
  <si>
    <t>일반인을 대상으로 하여 전문적 힐링상담을 통해 생활개선을 지원하는 직무뿐만 아니라, 창의적 일반인상담을 기획 및 운영관리하는 직무와 더불어, 교육기관에서 일반인을 대상으로 하여 뛰어난 전문지식활용능력을 가지고 일반인심리상담 이론과 기법을 지도하는 직무 역시 수행함</t>
  </si>
  <si>
    <t>일반인을 대상으로 하여 전문적 대면관계를 활용한 과학적 상담을 통해 종합적으로 진단하고 심리학적 방법을 활용하여 일상생활 부적응 문제 등을 해결하는 직무와 더불어, 힐링상담 응용프로그램 활용직무와 사무처리 직무 역시 수행함</t>
  </si>
  <si>
    <t>한국교육협회</t>
  </si>
  <si>
    <t>http://www.heda.co.kr</t>
  </si>
  <si>
    <t>031-656-1885</t>
  </si>
  <si>
    <t>(17562) 경기도 안성시 공도읍 승두길 58 2층 한국교육협회</t>
  </si>
  <si>
    <t>2016-005397</t>
  </si>
  <si>
    <t>병원미용상담사</t>
  </si>
  <si>
    <t>의료현장에서 질병치료 전후에 미용 관련하여 발생할 수 있는 불만이나 심리적 안정을 위하여 환자에 대한 고객서비스 차원의 불만상담, 미용 상담 등의 활동이 필요하다.병원미용상담사는 의료현장인 병원 등에서 질병치료 전후의 미용관련 환자를 위한 고객서비스를 담당하며, 피부분석, 피부타입, 스킨케어의 전문지식을 근거한 코칭자로서의 직무가 요구된다.</t>
  </si>
  <si>
    <t>한국메디컬미용협회</t>
  </si>
  <si>
    <t>http://www.beauty-medic.co.kr</t>
  </si>
  <si>
    <t>02-3487-9641</t>
  </si>
  <si>
    <t>(06651) 서울특별시 서초구 반포대로18길 56 (서초동) 1동 8층 08호(센츄리2차)</t>
  </si>
  <si>
    <t>2017-000260</t>
  </si>
  <si>
    <t>청소년진로상담교육사</t>
  </si>
  <si>
    <t>청소년의 심리와 이해를 바탕으로 인성, 특기, 적성에 알맞은 진로를 선택할 수 있도록 정보를 제공하고 상담을 통하여 진로계획을 도와주는 역할을 한다. 이를 위하여 인성 심리 직업 정보에 대한 교육과 진로교육을 위한 계획 및 상담을 진행 할 수 있도록 진로상담교육사 프로그램을 통하여 상담활동이 가능하도록 한다.</t>
  </si>
  <si>
    <t>청소년들의 기초적인 심리를 파악하고 인성, 특기, 적성을 개발할 수 있도록 상담하고 진로직업에 대한 효과적인 정보를 제공할 수 있는 능력을 육성한다.</t>
  </si>
  <si>
    <t>청소년들의 심리와 인성 및 특기와 적성을 파악하고 상담할 수 있으며 진로와 직업 정보에 대한 효율적인 정보를 제공할 수 있다.</t>
  </si>
  <si>
    <t>청소년의 심리 파악과 인성 및 특기에 대한 적성을 제공할 수 있으며 진로직업 정보를 통하여 개개인의 적성과 능력에 맞는 진로를 선택할 수 있도록 상담활동이 가능하다. 진로계획과 진로상담을 할 수 있는 프로그램을 연구와 지도가 가능하다.</t>
  </si>
  <si>
    <t>사단법인 청소년행복세상</t>
  </si>
  <si>
    <t>http://happy1318.co.kr/</t>
  </si>
  <si>
    <t>02-3142-7423</t>
  </si>
  <si>
    <t>(03676) 서울특별시 서대문구 응암로 139 ( 북가좌동 ) 석진빌딩 4층</t>
  </si>
  <si>
    <t>2016-001706</t>
  </si>
  <si>
    <t>입지상권분석상담사</t>
  </si>
  <si>
    <t>업종별(제조업, 개인서비스업, 공공서비스업, 건설업, 식음료 및 관련 프랜차이즈업, 의료, 복지, 레저, 스포츠 업, 기타 업종 등) 또는 시설별(주거, 상업, 업무, 복합, 복지, 공공, 학교, 공장, 레저, 스포츠 등) 해당 입지 및 상권의 여러 가지 조건을 체계적, 과학적으로 분석하고 이를 통해 최적의 입지, 상권의 조건을 도출하는 전문적인 분야</t>
  </si>
  <si>
    <t>2016-005545</t>
  </si>
  <si>
    <t>기독교심방상담사</t>
  </si>
  <si>
    <t>위기가정을 방문상담하여 가정해체예방 을 위해 힘쓰고가정을 건강과 행복을  위해 힘쓴다.</t>
  </si>
  <si>
    <t>-상담·복지관련기관이나 학교, 교회 등 상담현장에서 아동, 청소년, 노인, 사회적 약자·소외자를 대상으로 심방상담 및 일반상담을 진행함. -1급, 2급 교회심방상담사 슈퍼비전 및 지도</t>
  </si>
  <si>
    <t>2급의 직무 외에  교회,가정,학교, 사회기관 등을 대상으로 교육 및 심방상담을 할 수있다.</t>
  </si>
  <si>
    <t>개인이나 교회, 가정, 학교, 국공립 기관, 사회단체 등에서 심방을 매개로 국민의 정신건강증진 및 회복을 돕는다.</t>
  </si>
  <si>
    <t>2016-005388</t>
  </si>
  <si>
    <t>심리상담지식을 활용하여 상담을 통한 치료, 재활을 담당하는 직업으로 국민의 건강을 보호,증진하고 개인의 삶의 질을 높이기 위해 병원, 학교, 각종 치료상담기관,재활센터, 사회복지 시설, 기업체등 다양한 영역에 대한 상담을 통한 치료 및 재활을 한다.</t>
  </si>
  <si>
    <t>심리지식을 활용하여 상담을 통한 치료, 재활을 담당하는 직업으로 국민의 건강을 보호,증진하고 개인의 삶의 질을 높이기 위해 병원,학교, 각종 기관, 사회복지 시설, 기업체등 다양한 문제영역에 대한 심리상담을 통한 재활, 치료를 한다</t>
  </si>
  <si>
    <t>대한민국파워지식포럼</t>
  </si>
  <si>
    <t>http://무</t>
  </si>
  <si>
    <t>02-522-6784</t>
  </si>
  <si>
    <t>(06645) 서울특별시 서초구 반포대로28길 76-10 (서초동) 1570-8</t>
  </si>
  <si>
    <t>2017-003111</t>
  </si>
  <si>
    <t>심리, 정서, 행동의 부적응 문제를 가지고 있는 내담자에게 심리검사 및 전문적 상담기법을 활용하여 긍정적 사고와 신념체계를 형성하도록 도움을 제공하고, 나아가 성숙하고 건강한 생활인이 되도록 상담 및 훈련을 조력할 수 있다.</t>
  </si>
  <si>
    <t>초기면접 상담 업무, 심리검사 수행, 상담 프로그램 계획에 따른 진행 보조수행, 아동, 청소년을 대상으로 한 상담활동 수행, 사회복지관 및 복지시설에서 상담실 업무 수행, 기업 및 공공기관 상담실 업무 수행, 아동, 청소년 발달에 따른 집당상담 프로그램 수행, 성인을 대상으로 한 상담 프로그램 수행, 노인을 대상으로 한 상담 프로그램 수행</t>
  </si>
  <si>
    <t>면접 상담 업무, 심리검사 수행, 상담 프로그램 계획에 따른 진행, 아동, 청소년을 대상으로 한 상담활동 수행, 사회복지관 및 복지시설에서 상담실 업무 수행 및 관리, 기업 및 공공기관 상담실 업무 수행 및 관리, 아동, 청소년 발달에 따른 집당상담 프로그램 수행, 성인을 대상으로 한 상담 프로그램 수행, 노인을 대상으로 한 상담 프로그램 수행</t>
  </si>
  <si>
    <t>(주)101캔들라이트</t>
  </si>
  <si>
    <t>070-4639-3405</t>
  </si>
  <si>
    <t>(48499) 부산광역시 남구 수영로 282 (대연동, 현대오피스텔) 1010호</t>
  </si>
  <si>
    <t>2016-001687</t>
  </si>
  <si>
    <t>스탬상담사</t>
  </si>
  <si>
    <t>Self-confidence(자신감) Tranquilness(편안함), Absorption (집중), Memory(기억)의 약자. 기존 최면, NLP를 레드썬의 노하우로 효과를 향상시킨 상담기법이다.스탬기법을 통한 상담 및 교육, 창업 등 스탬기법을 널리 알리고 이를 통해 많은 이들의 삶의 질을 향상시킨다.</t>
  </si>
  <si>
    <t>스탬기법을 익혀 자기자신을 교정하고 스탬기법에 대한 타인에게 교육, 강의를 한다.</t>
  </si>
  <si>
    <t>스탬기법을 가지고 타인을 상담하여 내담자의 삶의 질을 높여준다.스탬기법에 대한 강의 및 교육을 한다.</t>
  </si>
  <si>
    <t>스탬기법으로 타인의 문제를 교정한다.창업 및 강의를 하여 스탬기법을 보다 많은 이들에게 알려 삶의 질을 향상시키도록 한다.</t>
  </si>
  <si>
    <t>주식회사레드썬씨</t>
  </si>
  <si>
    <t>http://redsun.or.kr</t>
  </si>
  <si>
    <t>02-522-4563</t>
  </si>
  <si>
    <t>(06097) 서울특별시 강남구 봉은사로63길 11(삼성동) 329호(삼성동, 명화빌딩)</t>
  </si>
  <si>
    <t>2017-000190</t>
  </si>
  <si>
    <t>2016-004798</t>
  </si>
  <si>
    <t>타로라는 그림카드를 사용하여 내담자의 상태나 상황, 고민 등을 좀 더 쉽게 접근하여, 정서적, 정신적, 심리적인 감정에 대한 문제를 전문상담뿐만 아니라 조력자로서의 코칭 역할을 수행한다.</t>
  </si>
  <si>
    <t>타로라는 그림카드를 사용하여 내담자의 상태나 상황, 고민 등을 좀 더 쉽게 접근하여, 정서적, 정신적, 심리적인 감정에 대한 상담을 진행하는 역할을 한다.</t>
  </si>
  <si>
    <t>2017-000461</t>
  </si>
  <si>
    <t>자녀가 행복하고 성공적인 삶을 살아가는데 필요한 자녀교육 프로그램의 활용과 부모교육의 다양한 이론들을 통해 구체적이고 체계적인 부모교육의 구조화와 부모교육상담을 할 수 있는 업무 능력을 수행 하는 직무.</t>
  </si>
  <si>
    <t>자녀가 행복하고 성공적인 삶을 살아가는데 필요한 자녀교육 프로그램의 활용과 부모교육의 다양한 이론들을 통해 구체적이고 체계적인 부모교육의 구조화와 부모교육상담을 할 수 있는 업무 능력을 수행 하는 직무을 내용으로 함</t>
  </si>
  <si>
    <t>2016-005157</t>
  </si>
  <si>
    <t>표현예술심리상담의 전문적 능력을 갖추고 개인 및 집단의 심리적 부적응 및 장애를 감소시키고 변화시켜서 사회적 적응강화 및 자아실현을 돕는다. 표현예술심리상담 관련분야에 대한 연구활동을 한다.1급 이상의 표현예술심리상담전문가는 하위급 표현예술심리상담사가 전문적 능력을 갖추도록 교육하고 기관을 설립 운영할 수 있다.</t>
  </si>
  <si>
    <t>표현예술심리상담분야의 최고전문가로서 하위급(1급, 2급, 3급) 표현예술심리상담사를 교육하고 사례를 수퍼비전한다. 개인 및 집단의 심리적 부적응 및 장애에 대한 표현예술심리상담 활동을 한다. 개인 및 집단의 사회적 적응 및 자아실현을 조력, 지도한다. 표현예술심리상담에 대한 연구활동을 하고 기관 설립 및 운영을 할 수 있다.</t>
  </si>
  <si>
    <t>표현예술심리상담분야의 기간인력으로서 하위급(2급, 3급) 표현예술심리상담사를 교육한다. 개인 및 집단의 심리적 부적응 및 장애에 대한 표현예술심리상담 활동을 한다. 개인 및 집단의 사회적 적응 및 자아실현을 조력, 지도한다. 표현예술심리상담에 대한 연구활동을 하고 기관 설립 및 운영을 할 수 있다.</t>
  </si>
  <si>
    <t>1급 이상의 상위급 표현예술심리상담사가 관련전문영역에서 하는 교육활동을 조력하고 협동수행한다. 표현예술심리상담에 대한 행정업무를 한다.</t>
  </si>
  <si>
    <t>한국표현예술치료학회</t>
  </si>
  <si>
    <t>070-7555-9446</t>
  </si>
  <si>
    <t>(03453) 서울특별시 은평구 은평로 98 (응암동) 15층 1501호(응암동, 송원하이본)</t>
  </si>
  <si>
    <t>2016-005375</t>
  </si>
  <si>
    <t>자격을 소지한 자가 유치원, 보육센터 등에서 미술교육의 기초이론 및 아동에 대한 발달적, 정서적, 심리학적 이해를 바탕으로 미술활동의 표현방법과 미술작품에 대한 이해력을 갖춰 아동들이 개방된 미술경험을 통해 자기표현과 의사소통 능력을 기르게하고 아동 개개인의 개성과 창의력을 신장시켜 바람직한 인격을 만들 수 있도록 전문적으로 지도한다.</t>
  </si>
  <si>
    <t>2017-000467</t>
  </si>
  <si>
    <t>미래의 변화 예측에 탁월한 기문둔갑의 지식을 습득하고 자격증을 취득하여 기문명리학적 상담기법을 통해 인간사의 전반적인 사항을 예측하여 심도있게 상담함으로서 먼저 자신의 선천운명을 알고 자기분수에 맞게 살도록하며 趨吉避凶의 지혜와 현실대응력과 방향성을 제시하는 상담가로서의 직무를 수행한다.</t>
  </si>
  <si>
    <t>기문둔갑에 대한 이론과 실무를 갖추고 선천명과 후천운을 감정하여 길흉화복과 미래설계를 안내할수있는 전문가 수준의 명리상담가로서의 교육과 상담활동</t>
  </si>
  <si>
    <t>기문둔갑의 이론과 상담기법을 갖추고 인생사 전반적인 사항을 상담하여 추길피흉의 지혜와 미래의 방향성을 안내할수있는 준전문가 수준의 명리상담가로서의 활동</t>
  </si>
  <si>
    <t>기문둔갑의 활용능력을 가지고 있으며, 한정된 범위내에서 상담을 수행할수있는 기본 상담가로서의 활동</t>
  </si>
  <si>
    <t>동방기문명리학회</t>
  </si>
  <si>
    <t>http://dbgimun.mobilefarms.com</t>
  </si>
  <si>
    <t>010-3842-6556</t>
  </si>
  <si>
    <t>(44953) 울산광역시 울주군 삼남면 반구대로 613 (태봉파크아파트) 102동501호</t>
  </si>
  <si>
    <t>2017-000466</t>
  </si>
  <si>
    <t>지역아동센터나 초중고등학교 방과후 교실, 지역단위 도서관 등에서 책을 매개로 하여 심리 정서적 사회적 대인관계 등에 어려움을 겪는 아동과 성인들을 대상으로 독서를 매개로 하여 심리정서적 안정과 합리적 사고력 발달에 도움을 주는 상담 업무를 수행 함</t>
  </si>
  <si>
    <t>지역아동센터나 초중고등학교 방과후 교실, 지역단위 도서관 등에서 책을 매개로 하여 심리 정서적 사회적 대인관계 등에 어려움을 겪는 아동과 청소년을 대상으로 독서를 매개로 하여 심리정서적 안정과 합리적 사고력 발달에 도움을 주는 상담 업무를 수행 함</t>
  </si>
  <si>
    <t>지역아동센터나 초중고등학교 방과후 교실, 지역단위 도서관 등에서 책을 매개로 하여 심리 정서적 사회적 대인관계 등에 어려움을 겪는 아동과 청소년 일반 성인들을 대상으로 독서를 매개로 하여 심리정서적 안정과 합리적 사고력 발달에 도움을 주는 상담 업무를 수행 함</t>
  </si>
  <si>
    <t>독서교육연구소 알움</t>
  </si>
  <si>
    <t>http://alumedu.co.kr</t>
  </si>
  <si>
    <t>02-948-4505</t>
  </si>
  <si>
    <t>(02002) 서울특별시 중랑구 동일로 941 (묵동, 극동늘푸른아파트) 101동807호</t>
  </si>
  <si>
    <t>2017-001200</t>
  </si>
  <si>
    <t>노인미술심리에 대한 이론을 바탕으로 미술을 통하여 심리상태 등을 관찰하고 파악하여 심리적 어려움을 극복할 수 있도록 프로그램을 만들고 관련기관 등에서 상담을 하는 업무를 수행한다.</t>
  </si>
  <si>
    <t>노인미술심리에 대한 고급이론을 바탕으로 미술을 통하여 심리상태 등을 관찰하고 파악하여 심리적 어려움을 극복할 수 있도록 프로그램을 만들어 관련기관 등에서 상담을 하는 업무를 수행한다.</t>
  </si>
  <si>
    <t>노인미술심리에 대한 기본이론을 바탕으로 미술을 통하여 심리상태 등을 관찰하고 파악하여 심리적 어려움을 극복할 수 있도록 관련기관 등에서 상담을 하는 업무를 수행한다.</t>
  </si>
  <si>
    <t>2016-002743</t>
  </si>
  <si>
    <t>한국정신문화협회가 주관하는 교육과정의 이수 또는 자격시험에 합격한 자로 기업내 심리상담업무, 가족심리상담,라이프디자이너(관계치유)상담사, 복지(사회복지, 청소년복지, 아동복지, 노인복지) 관련 심리상담사로서 활동 할 수 있다.</t>
  </si>
  <si>
    <t>전문적인 심리상담을 하기 위해 관계치유, 감정조절, 최면상담 스킬의 이해와 실제를 겸비할 수 있고, 심리상담사로서 전반적인 활동을 할 수 있다</t>
  </si>
  <si>
    <t>준 전문적인 심리상담을 하기 위해 심리상담 또는 상담관련업무를 할 수 있는 이론을 숙지하고 활용할 수 있다.</t>
  </si>
  <si>
    <t>2017-002273</t>
  </si>
  <si>
    <t>타로심리 이론을 바탕으로 타로를 활용하여 심리적인 요인을 파악하고 해결하여 심리적 안정을 통해 건강한 삶을 유지 할 수 있도록 심리상담센터, 복지관 등 관련기관에서 상담하는 업무를 수행함</t>
  </si>
  <si>
    <t>국제타로교육협회</t>
  </si>
  <si>
    <t>010-3098-3833</t>
  </si>
  <si>
    <t>(30062) 세종특별자치시 마음로 181 (고운동, 가락마을 10단지) 1008동 203호</t>
  </si>
  <si>
    <t>2016-002680</t>
  </si>
  <si>
    <t>생활적응상담사</t>
  </si>
  <si>
    <t>생활적응상담사는 학년의 변화, 학교의 변화, 집단내의 부서이동, 집단에서 다른집단으로의 이동 등의 새로운 환경에 적응해야 하는 대상자들이 겪는 심리적 불안감을 감소시키며 나아가 새로운 환경에 적응할 수 있는 안정감을 주고자 하는 직무이며 공공기관 및 학교나 교육단체,사기업내의 부서에서 활동할 수 있는 직무이다.</t>
  </si>
  <si>
    <t>막연한 적응환경에 대한 두려움을 감소 시켜주는 전문가로서 스트레스로 인한 수면장애,미래에 대한 부정적 사고를 감소시키고 심리안정프로그램을 통해 새로운환경에 적응 시키는 직무</t>
  </si>
  <si>
    <t>GE KOREA(굿에듀케이션코리아)</t>
  </si>
  <si>
    <t>070-8837-2007</t>
  </si>
  <si>
    <t>(48269) 부산광역시 수영구 수영로646번길 17-10 (광안동) 1층</t>
  </si>
  <si>
    <t>2016-004813</t>
  </si>
  <si>
    <t>2016-001837</t>
  </si>
  <si>
    <t>군전문상담사</t>
  </si>
  <si>
    <t>군 부대부적응 장병의 정서적 안정회복과 문제를 분석하고 상담지원하여 군부대의 안정적 부대관리를 유지하는데 도움을 주고, 군장병의 개인의 부적응 문제를 회복하여 부대적응도를 향상시켜 윤택한 삶이 될수 있도록 전문 상담 프로그램의 전문지식 및 기술을 활용하여 개인을 비롯한 부대의 삶의 질을 높이는데 초점을 맞춰 직무를 전문적으로 수행함</t>
  </si>
  <si>
    <t>군 부대부적응 장병의 심신상태를 분석하고 상담하여 심신의 회복과 상담지원을 통해 부대와 개인의 윤택한 삶이 될 수 있도록 상담프로그램의 전문지식 및 기술을 활용하여 개인의 삶의 질을 높이는 교육지도 활용 및 업무를 수행할 뿐만 아니라 상담프로그램운영에 대한 전반적인 지식과 지도능력을 통하여 군 간부 및 일반인을 상대로 상담사와 직무 역시 수행함</t>
  </si>
  <si>
    <t>2016-002712</t>
  </si>
  <si>
    <t>통합예술상담심리사</t>
  </si>
  <si>
    <t>여러 가지 예술매체를 통합적으로 사용하여 집단과 개인을 총체적으로 상담하고, 심신이 균형잡힌 삶을 살도록 도우며 예방차원의 교육과 세미나를 실시할 수 있으며 학술적 활동이 가능하다. 이를 위해 통합예술상담프로그램을 운영, 내담자 초기 면담 및 상담프로그램 계획 및 운영, 교육프로그램 운영 및 계획, 학교 및 사회시설에서 상담 진행 가능하며 진단 및 연구한다</t>
  </si>
  <si>
    <t>전문가 수준의 뛰어난 상담의 활용능력을 가지고 있으며 상담사, 교육자, 일반 사무 책임자로써 갖추어야 할 능력을 갖춘 최고급 수준으로 연구 등에 참여가능하다. 내담자 상담 및 프로그램 계획 운영 및 진행, 교육프로그램 연구 및 운영 진행, 학교 및 병원, 사회시설 등에서 전문 상담 활동 가능하다. 세미나 진행 및 강의가 가능하다.</t>
  </si>
  <si>
    <t>준전문가 수준의 상담 활용능력을 가지고 있으며 상담사, 교육자, 일반 사무 책임자로써 갖추어야 할 능력을 갖춘 고급 수준의 상담자로 프로그램 계획 및 운영, 내담자 상담 및 진단검사 실시, 교육 프로그램 진행 및 상담 연구 보조가 가능하다. 학교, 병원, 사회 시설에서 전문 상담이 가능하다.</t>
  </si>
  <si>
    <t>일반인으로써 뛰어난 상담의 활용능력을 가지고 있으며, 상담 활용수준이 상급 단계에 도달하여 한정된 범위내에서 상담사, 교육, 일반 사무를 수행 할 기본 능력을 갖춘 수준으로 이에 대한 일을 수행한다. 내담자 초기 상담 및 상담 프로그램 운영과 진행, 진단검사 실시가 가능하다. 학교 및 지역 사회 시설 등에서 상담이 가능하다.</t>
  </si>
  <si>
    <t>2016-005154</t>
  </si>
  <si>
    <t>타로심리상담사는 타로라는 상담심리매체를 통해 개인 또는 집단 내담자에게 정서적, 심리적 안정을 주고 건강한 삶을 유지 할 수 있도록 상담자의 역할과 타로에 대한 강의를 할 수 있다. 활동 분야는 상담기관 상담사와 특기적성강사,구청, 문화센터,평생교육원 등 교육기관에서 강사로 활동 할 수 있다.</t>
  </si>
  <si>
    <t>타로심리상담사는 타로라는 상담심리매체를 통해 개인 또는 집단 내담자에게 정서적, 심리적 안정을 주고 건강한 삶을 유지 할 수 있도록 상담자의 역할과 타로에 대한 강의를 할 수 있다. 타로심리상담사2급 및 협회 자원봉사자 교육 및 타로심리상담 상담실 운영 할 수 있다. 활동 분야는 상담기관 상담사와 특기적성강사,구청,문화센터,평생교육원 등 교육기관에서 강사</t>
  </si>
  <si>
    <t>타로심리상담사는 타로라는 상담심리매체를 통해 개인 또는 집단 내담자에게 정서적, 심리적 안정을 주고 건강한 삶을 유지 할 수 있도록 상담자의 역할과 타로에 대한 강의,타로상담 프로그램 개발을 할 수 있다. 활동 분야는 상담기관 상담사와 특기적성강사,구청, 문화센터,평생교육원 등 교육기관에서 강사로 활동 할 수 있다.</t>
  </si>
  <si>
    <t>한국자격개발협회</t>
  </si>
  <si>
    <t>010-5676-8819</t>
  </si>
  <si>
    <t>(07364) 서울특별시 영등포구 도영로 80 (도림동) 102동 1503호(도림동, 대우미래사랑)</t>
  </si>
  <si>
    <t>2016-005357</t>
  </si>
  <si>
    <t>도형(동그라미, 세모, 네모, 에스)를 통해 상대방의 기질과 적성을 파악하여 진로 및 적성 상담을 하는 직무이다.</t>
  </si>
  <si>
    <t>성인, 청소년, 아동을 대상으로 도형을 통해 성인, 청소년, 아동의 기질과 적성을 파악하여 상담을 하는 직무이다.</t>
  </si>
  <si>
    <t>청소년, 아동을 대상으로 도형을 통해 청소년, 아동의 기질과 적성을 파악하여 상담을 하는 직무이다.</t>
  </si>
  <si>
    <t>아동을 대상으로 도형을 통해 아동의 기질과 적성을 파악하여 상담을 하는 직무이다.</t>
  </si>
  <si>
    <t>한국방과후교육진흥원</t>
  </si>
  <si>
    <t>070-4366-4669</t>
  </si>
  <si>
    <t>(21315) 인천광역시 부평구 부평대로 283 (청천동, 부평우림라이온스밸리) 씨동 509호</t>
  </si>
  <si>
    <t>2017-000395</t>
  </si>
  <si>
    <t>부모 교육의 개념과 필요성을 이해하고, 자녀의 발달 시기별 부모의 역할 및 유형별, 상황별 부모 코칭을 통해 부모와 자녀간의 의사소통을 원활하게 하고 부모의 역할을 정립하여 자녀가 바르게 성장할 수 있도록 하는 전문가로서의 역할을 수행한다.</t>
  </si>
  <si>
    <t>부모 교육의 개념과 필요성을 이해하고, 자녀의 발달 시기별 부모의 역할 및 유형별, 상황별 부모 코칭을 통해 부모와 자녀간의 의사소통을 원활하게 하고 부모의 역할을 정립하여 자녀가 바르게 성장할 수 있도록 하는 전문가로서 고급 수준의 역할을 수행한다.</t>
  </si>
  <si>
    <t>부모 교육의 개념과 필요성을 이해하고, 자녀의 발달 시기별 부모의 역할 및 유형별, 상황별 부모 코칭을 통해 부모와 자녀간의 의사소통을 원활하게 하고 부모의 역할을 정립하여 자녀가 바르게 성장할 수 있도록 하는 전문가로서 중급 수준의 역할을 수행한다.</t>
  </si>
  <si>
    <t>2017-002351</t>
  </si>
  <si>
    <t>인테리어상담사</t>
  </si>
  <si>
    <t>인테리어의 트랜드를 분석하고 그에 맞춰 필요한 가구, 소품 등의 구입과 배치, 그리고 공간에 어울리는 색채와 조명에 대한 상담을 하며, 인테리어 예상 견적서를 작성할 수 있는 직무를 수행한다.</t>
  </si>
  <si>
    <t>2016-002253</t>
  </si>
  <si>
    <t>웨스트민스터성경적상담사</t>
  </si>
  <si>
    <t>미국 웨스트민스터 신학대학원에서 개발한 성경적상담을 활용하여 삶의 여러가지 영역속에서 생겨나는 몸과 마음의 문제로 괴로움을 겪고 있는 아동,청소년,성인들을 상담하여 그들의 악순환을 선순환으로 바꾸어주는 상담사이다. 기독교 신앙이 있는 사람들이나 혹은 기독교 신앙이 없는 사람들에게도 신앙과 상관없이 자신의 마음의 문제를 이해하고 해결하도록 돕는다.</t>
  </si>
  <si>
    <t>웨스트민스터성경적상담사 1급은 모든 성경적상담 과목을 이수하고 필요한 모든 실습과정을 완료한 성경적상담사로서 생활의 여러가지 고민에서 시작되는 마음의 문제나 신체에 일어나는 몸의 문제까지  어떠한 문제든지 상담할 수 있는 수준높은 상담을 진행한다.</t>
  </si>
  <si>
    <t>웨스트민스터성경적상담사 2급은 중급수준의 8개의 성경적상담 과목을 이수하고 기본적인 실습과정을 완료한 성경적상담사로서 생활의 여러가지 고민에서 시작되는 마음의 문제를 상담할 수 있는 본격적인 상담을 진행한다.</t>
  </si>
  <si>
    <t>웨스트민스터성경적상담사 3급은 기본수준의 8개 강의과목을 이수한 성경적상담사로서 가족이나 지인 혹은 여러가지 주변의 관계속에 있는 사람들의 고민이나 걱정을 상담할 수 있는 기본적인 상담을 진행한다.</t>
  </si>
  <si>
    <t>소원상담센터</t>
  </si>
  <si>
    <t>http://www.swcounsel.org</t>
  </si>
  <si>
    <t>02-3476-2334</t>
  </si>
  <si>
    <t>(06565) 서울특별시 서초구 동광로12길 42 (방배동) 지하</t>
  </si>
  <si>
    <t>2016-002109</t>
  </si>
  <si>
    <t>음악이라는 청각적 도구를 사용하여 내담자의 행동, 학습능력, 정서적 발달, 사회성 등 다양한 분야의 부적절한 부분을 점진적으로 교정하여 보다 나은 삶을 영위할수 있도록 조력하며 음악적, 심리적 지식과 기법 등을 접목하여 체계적 음악지원 활동을 구성하며 실행하고 평가한다.</t>
  </si>
  <si>
    <t>2016-002141</t>
  </si>
  <si>
    <t>상담종합지도사</t>
  </si>
  <si>
    <t>상담종합지도사는 각계층별 문화의 이해와 다양한 상담 기법을 통해 가정과 학교,사회에서 일어날 수 있는 모든계층의 문제를 상담 및 지도를 할수 있는 전문가 역할을 수행한다.</t>
  </si>
  <si>
    <t>상담종합지도사는 각계층별 문화의 이해와 다양한 상담 기법을 통해 가정과 학교,사회에서 일어날 수 있는 모든계층의 문제를 상담 및 지도를 할수 있는 준전문가 역할을 수행한다.</t>
  </si>
  <si>
    <t>2017-003112</t>
  </si>
  <si>
    <t>내담자가 상담사와의 대면관계에서 생활과제 해결과 사고, 행동 및 감정측면이 성장할 수 있도록 돕는다. 내담자의 자기이해, 의사소통 및 문제해결력을 키울 수 있도록 전문적인 지식과 기술 태도를 개발하여 상담 및 지도한다.</t>
  </si>
  <si>
    <t>검사와 상담을 통하여 내담자의 심리를 이해 분석하고 직면한 문제를 해결하고 사고, 행동 및 감정측면에서 성장할 수 있도록 돕는다. 전문적인 지식과 기술 태도를 개발하여 상담 및 지도한다. 전문가로써 심리상담 교육을 진행하며 사무 업무를 총괄한다.</t>
  </si>
  <si>
    <t>검사 및 상담을 통해 내담자의 심리를 분석하고 적절한 상담을 통해 생활과제 해결과 사고, 행동 및 감정측면에서 성장을 할 수 있도록 돕는다. 내담자의 자기이해, 의사소통 및 문제해결이 이루어지도록 도우며 전문적인 지식과 기술 태도를 개발하여 상담 및 지도한다.</t>
  </si>
  <si>
    <t>2016-003189</t>
  </si>
  <si>
    <t>IST코칭상담사</t>
  </si>
  <si>
    <t>IST(Internal Systems Therapy)란 IFS(Internal Family Systems/내면가족체계)모델을 이용한 내면체계요법으로 이를 바탕으로 체계적인 이론 및 임상 경험을 활용하여 내담자(성인,아동, 기타 상담이 필요한 다수)의 심리상담을 진행하며,향후 대학교 심리학, 교육학 전공자를 상대로 교육 및 소규모 상담실, 연구소 운영 가능</t>
  </si>
  <si>
    <t>IST코칭상담사 1급은 IFS(Internal FamilySystems/내면가족체계)모델을 바탕으로 체계적인 이론 및 임상 경험을 활용하여 내담자(성인,아동, 기타 상담이 필요한 다수)의 심리상담을 진행하며,향후 대학교 심리학, 교육학 전공자를 상대로 교육 및 소규모 상담실, 연구소를 운영할 수 있습니다.</t>
  </si>
  <si>
    <t>IST코칭상담사 2급은 IFS(Internal Family Systems/내면가족체계)모델을 바탕으로 체계적인 이론 및 임상 경험을 활용하여 내담자(성인,아동, 기타 상담이 필요한 다수)의 심리상담을 진행하며,향후 대학교 심리학, 교육학 전공자를 상대로 교육 및 소규모 상담실, 연구소를 운영할 수 있습니다.</t>
  </si>
  <si>
    <t>2017-003113</t>
  </si>
  <si>
    <t>심리적·사회적 차원에서 인간의 발달 연구, 사회적 맥락 안에서의 인간의 행동 해석, 인간의 심리에 대한 분석 및 상담 등의 직무를 수행한다.</t>
  </si>
  <si>
    <t>2016-005145</t>
  </si>
  <si>
    <t>아동심리상담사는 전문적이고 다양한 심리검사와 상담(면접),놀이치료를 통해 아동에 대한 진단을 하여 신체적,심리적,사회적으로  안전하고 건전한 사고방식을 갖고 바른생활을 할 수 있도록 도와준다. 활동분야는 사회복지 시설이나 개인 상담기관 상담사, 교육기관에서 강사로 활동할 수 있다.</t>
  </si>
  <si>
    <t>아동심리상담사는 전문적이고 다양한 심리검사와 상담(면접),놀이치료를 통해 아동에 대한 진단을 하여 신체적,심리적,사회적으로  안전하고 건전한 사고방식을 갖고 바른생활을 할 수 있도록 도와준다.아동심리상담사2급 및 협회 자원봉사자 교육 및 아동심리상담소 설립 및 운영 할 수 있다. 활동분야는 사회복지 시설,개인 상담기관 상담사, 교육기관 강사등.</t>
  </si>
  <si>
    <t>아동심리상담사는 전문적이고 다양한 심리검사와 상담(면접),놀이치료를 통해 아동에 대한 진단을 하여 신체적,심리적,사회적으로  안전하고 건전한 사고방식을 갖고 바른생활을 할 수 있도록 도와준다. 아동심리상담에 대한 연구 활동과 프로그램을 기획,강의를 할 수 있다.활동분야는 사회복지 시설이나 개인 상담기관 상담사, 교육기관에서 강사로 활동할 수 있다.</t>
  </si>
  <si>
    <t>2016-005382</t>
  </si>
  <si>
    <t>미술교육의 기초이론및 아동에 대한 발달적, 정서적, 심리학적 이해를 바탕으로 미술활동의 표현방법과 미술작품에 대한 이해력을 갖춰 아동들이 개방된 미술경헙을 통해 자기표현과 의사소통능력을 기르게하고 아동 개개인의 개성과 창의력을 신장시킬 수 있도록 하는직무</t>
  </si>
  <si>
    <t>미술교육의 기초이론및 아동에 대한 발달적, 정서적, 심리학적 이해를 바탕으로 미술활동의 표현방법과 미술작품에 대한 이해력을 갖춰 아동들이 개방된 미술경헙을 통해 자기표현과 의사소통능력을 기르게하고 아동 개개인의 개성과 창의력을 신장시켜 바람직한 인력을 만들수 있도록 하는직무</t>
  </si>
  <si>
    <t>2017-001309</t>
  </si>
  <si>
    <t>군상담심리사</t>
  </si>
  <si>
    <t>군상담 분야에서 전문가로 종사하려는 이들을 위해 필요한 교육을 제공하고, 민간상담분야와 군 조직문화를 접목한 전문적인 군상담교육의 업무를 수행</t>
  </si>
  <si>
    <t>군인들에 대한 심리를 이해하고 상담을 통하여 대화의 기회와 함께 군생활의 스트레스로 인한 심리적인 갈등 문제를 해결하는 직무수행</t>
  </si>
  <si>
    <t>2016-002685</t>
  </si>
  <si>
    <t>인형극심리상담사</t>
  </si>
  <si>
    <t>- 인형극을 매개체로 최고급 수준의 정서개선, 심리상담, 관계향상- 인형극심리상담은 인형극을 매개체로 감각조절 및 연상촉진, 자기이해, 자기관리 등의 상담과정을 통한 심리정서프로그램이며 또한 대인관계기술, 사회성 향상을 체험할 수 있게 하고 본인과 주변의 긍정적인 정서변화와 긍정적인 회복감정개선을 도움- 자격취득수련시간규정: 1500시간 이상</t>
  </si>
  <si>
    <t>- 인형극을 매개체로 고급 수준의 정서개선, 심리상담, 관계향상- 인형극심리상담은 인형극을 매개체로 감각조절 및 연상촉진, 자기이해, 자기관리 등의 상담과정을 통한 심리정서프로그램이며 또한 대인관계기술, 사회성 향상을 체험할 수 있게 하고 본인과 주변의 긍정적인 정서변화와 긍정적인 회복감정개선을 도움- 자격취득수련시간규정: 1000시간 이상</t>
  </si>
  <si>
    <t>- 인형극을 매개체로 상급 수준의 정서개선, 심리상담, 관계향상- 인형극심리상담은 인형극을 매개체로 감각조절 및 연상촉진, 자기이해, 자기관리 등의 상담과정을 통한 심리정서프로그램이며 또한 대인관계기술, 사회성 향상을 체험할 수 있게 하고 본인과 주변의 긍정적인 정서변화와 긍정적인 회복감정개선을 도움- 자격취득 수련시간규정: 400시간 이상</t>
  </si>
  <si>
    <t>2016-002683</t>
  </si>
  <si>
    <t>심리상담사는 전문적 상담기법을 활용하여  심리적, 정신적 문제를 진단하고 문제를 해결하여 건강한 가정생활과 사회생활 및 행복한 생활에 도움을 주는 업무를 직무로 한다.</t>
  </si>
  <si>
    <t>2016-002687</t>
  </si>
  <si>
    <t>- 타로를 매개체로 최고급 수준의 정서개선, 심리상담, 관계향상- 타로심리상담은 타로(tarot) 카드를 매개체로 감각조절 및 연상촉진, 자기이해, 자기관리 등의 상담과정을 통한 심리정서프로그램이며 또한 대인관계기술, 사회성 향상을 체험할 수 있게 하고 본인과 주변의 긍정적인 정서변화와 긍정적인 회복감정개선을 도움- 수련시간규정: 1500시간 이상</t>
  </si>
  <si>
    <t>- 타로를 매개체로 고급 수준의 정서개선, 심리상담, 관계향상- 타로심리상담은 타로(tarot) 카드를 매개체로 감각조절 및 연상촉진, 자기이해, 자기관리 등의 상담과정을 통한 심리정서프로그램이며 또한 대인관계기술, 사회성 향상을 체험할 수 있게 하고 본인과 주변의 긍정적인 정서변화와 긍정적인 회복감정개선을 도움- 수련시간규정: 1000시간 이상</t>
  </si>
  <si>
    <t>- 타로를 매개체로 상급 수준의 정서개선, 심리상담, 관계향상- 타로심리상담은 타로(tarot) 카드를 매개체로 감각조절 및 연상촉진, 자기이해, 자기관리 등의 상담과정을 통한 심리정서프로그램이며 또한 대인관계기술, 사회성 향상을 체험할 수 있게 하고 본인과 주변의 긍정적인 정서변화와 긍정적인 회복감정개선을 도움- 수련시간규정: 400시간 이상</t>
  </si>
  <si>
    <t>2016-002679</t>
  </si>
  <si>
    <t>도형과 기질을 접목한 심리상담의 한 기법으로, 도형 그리기를 통해서 각자의 내면에 내재되어 있는 심리상태를 발견하여 상담을 하고, 해당 개인의 선천적 기질과 후천적 성격, 적성, 심리를 파악하여, 진로상담, 성격의 보완 및 잠재력 개발을 지도</t>
  </si>
  <si>
    <t>도형을 통해서 각자의 내면에 내재되어 있는 심리상태를 발견하여 심리상담을 하고, 진로상담, 성격의 보완 및 잠재력 개발을 지도</t>
  </si>
  <si>
    <t>도형을 통해서 각자의 내면에 내재되어 있는 심리상태를 발견하여 심리상담을 하고, 진로상담, 성격의 보완 및 잠재력 개발을 지도 및 보조</t>
  </si>
  <si>
    <t>한국미래교육개발원</t>
  </si>
  <si>
    <t>053-324-6676</t>
  </si>
  <si>
    <t>(41418) 대구광역시 북구 구리로 250 103-601</t>
  </si>
  <si>
    <t>2016-002744</t>
  </si>
  <si>
    <t>정신분석상담사</t>
  </si>
  <si>
    <t>정신분석상담사는 프로이트와 융 학파의 정신분석이론을 활용하여 심리적으로 고통을 받고있는 사람을 위한 개인상담을 실시할 뿐만 아니라, 예방적 차원에서 상담교육을 담당한다. 정신분석상담사는 가정, 학교, 직장, 군대 등에서 공동체생활에 적응하는 능력을 배양할 수 있는 집단상담을 인도한다. 정신분석상담사는 건강한 개인과 한국사회를 위해 최선의 노력을 다한다.</t>
  </si>
  <si>
    <t>수퍼바이저의 지도를 받아 비교적 경미한 사항을 중심으로 개인상담을 할 수 있다. 보조역할을 통해 집단상담을 인도할 수 있다. 자신이 감당할 수 없는 사례는 전문가에게 의뢰한다. 교육과 상담을 병행함으로써 수련가로서의 교육과정을 철저히 수행한다.</t>
  </si>
  <si>
    <t>수퍼바이저의 지도 아래 가족상담, 아동상담, 청소년 상담을 수행한다. 정신분석 이론을 상담에 적용함으로써 전문적인 상담이 이루어지도록 노력한다.</t>
  </si>
  <si>
    <t>정신분석 이론을 상담현장에서 심층적으로 적용함으로써 심리적 고통을 당하고 있는 사람들을 위한 실질적인 도움을 주는 상담을 수행한다. 한국 사회와 문화적 상황에서 오는 정신세계를 올바로 직시함으로써 개인과 사회가 건강한 관계를 맺을 수 있도록 전문적인 교육과 심리상담을 병행한다.</t>
  </si>
  <si>
    <t>융비온정신분석연구회</t>
  </si>
  <si>
    <t>http://cafe.naver.com/jungbion2014</t>
  </si>
  <si>
    <t>010-5493-3657</t>
  </si>
  <si>
    <t>(16508) 경기도 수원시 영통구 도청로 10 (이의동) 광교센트럴푸르지오시티 A동 1041호</t>
  </si>
  <si>
    <t>2017-003122</t>
  </si>
  <si>
    <t>청소년을 비롯한 중노년의 발달단계에 따른 위기의식을 느낌으로 삶의 의미를 상실하여 불안하고 갈등하는 자들에게 상담과 교육을 통해 과거와 현재와 미래를 통찰 할 수 있도록 도와 줄 수있다.다양한 상담 이론과 실제를 통해 이별과 만남을 직접, 간접적으로 경험하게 함으로 좀더 여유 있는 모습으로 안정된 삶의 질을 높여준다.</t>
  </si>
  <si>
    <t>청소년을 비롯한 위기의식을 느낌으로 현생활에 적응하기 어려운 자들에게 다양한 상담 이론과 실제를 통해 삶의 통찰을 가지게 함으로 현재의 위기를 잘 극복하고 개인적으로나 사회적으로 안정된 삶의 질을 높이도록 도와 준다</t>
  </si>
  <si>
    <t>상담의 이론과 실제를 충분히 섭득하고 경험을 쌓아 위기에 처해 불안하고 현실적응이 어려운 자들에게 자아통합을 도울수 있는 다양한 방법을 모색하여 삶의 질을 높여주도록 도와 준다.</t>
  </si>
  <si>
    <t>2016-002136</t>
  </si>
  <si>
    <t>가족상담에서는 어떤 유형 또는 어떤 구성으로 이루어진 가정, 즉 가족이 좋은 정신건강을 누려야 하므로 역기능을 가진 가족구성원에게 바른 가치 및 신념체계를 심어주어야 한다. 그러기에 이러한 가족상담에 대한 전체 이론과 기법들, 사례연구를 습득하며, 가족상담을 통한 기능적인 가족으로의 변화를 추구한다.</t>
  </si>
  <si>
    <t>가족상담의 전문가는 가족상담에서의 가치와 목표, 학자들의 이해, 다양한 기법, 사례들을 통한 연구, 깊이 있는 연구와 가족상담과 관련된 상담적인 요소의 습득, 가족상담에서의 수준높은 연구 및 적용 프로그램 등을 연구하고, 분석하는 것이다.</t>
  </si>
  <si>
    <t>가족상담사 1급은 가족상담에서의 기법인 해결중심 가족상담, 이야기 가족상담, 가족 세우기 상담, 중독가족상담, 여성주의 가족상담, 철학적 가족상담 등을 연구하고 사례 및 프로그램을 학습하며, 사례들을 연구 분석하는 것이다.</t>
  </si>
  <si>
    <t>가족상담사 2급은 가족상담에서의 기법인 정신분석 가족상담, 대상관계 가족상담, 행동주의 가족 상담, 전략적 가족상담, 구조주의 가족상담, 가정폭력상담 등을 연구하고 사례 및 프로그램을 학습하며, 사례들을 연구 분석하는 것이다.</t>
  </si>
  <si>
    <t>2016-002690</t>
  </si>
  <si>
    <t>역할심리상담사</t>
  </si>
  <si>
    <t>역할심리상담이론에 근거하여 사회원자이론과 역할분할 및 사회측정학 이론을 통하여 개인과 집단의 심리정서적인 문제에 접근하고 해결 방안을 탐색한다. 역할심리상담사는 개인심리상담과 집단심리상담을 진행하고 역할심리상담사를 교육 훈련하며 역할심리상담 프로그램을 계획하고 진행한다.</t>
  </si>
  <si>
    <t>역할심리상담이론에 근거하여 사회원자이론과 역할분할 및 사회측정학 이론을 통하여 개인과 집단의 심리정서적인 문제에 접근하고 해결 방안을 탐색하고 수련생을 교육하고 감독한다</t>
  </si>
  <si>
    <t>역할심리상담이론에 근거하여 사회원자이론과 역할분할 및 사회측정학 이론을 통하여 개인과 집단의 심리정서적인 문제에 접근하고 해결 방안을 탐색하고 교육프로그램을 담당한다</t>
  </si>
  <si>
    <t>역할심리상담이론에 근거하여 사회원자이론과 역할분할 및 사회측정학 이론을 통하여 개인과 집단의 심리정서적인 문제에 접근하고 해결 방안을 탐색한다.</t>
  </si>
  <si>
    <t>현대드라마치료연구소</t>
  </si>
  <si>
    <t>http://www.kimdt.net</t>
  </si>
  <si>
    <t>070-4118-5720</t>
  </si>
  <si>
    <t>(06755) 서울 서초구 양재동 104-5번지 서두빌딩 B1 현대드라마치료연구소</t>
  </si>
  <si>
    <t>2017-000421</t>
  </si>
  <si>
    <t>사단법인진로상담협회</t>
  </si>
  <si>
    <t>http://www.kcca.or.kr</t>
  </si>
  <si>
    <t>02-466-0617</t>
  </si>
  <si>
    <t>(04790) 서울특별시 성동구 성수일로 77(성수동1가, 서울숲 IT 밸리) 414호</t>
  </si>
  <si>
    <t>2016-002119</t>
  </si>
  <si>
    <t>타로상담과 관련된 다양한 상담현장에서 직무를 수행할 수 있는 전문적 지식과 기술을 검증하고 국민의 심리적 건강증진을 위한 지원 및 연구활동</t>
  </si>
  <si>
    <t>준전문가 수준의 뛰어난 카드리딩 및 해석능력을 가지고 있으며 심리적 부적응을 겪는 개인 또는 집단에 대한 평가 및 상담과 상담에 대한 연구 보조 상담자로써 갖추어야 할 능력을 갖춘 고급 수준에 준하는 자로 내담자를 상담하는 직무</t>
  </si>
  <si>
    <t>2017-001196</t>
  </si>
  <si>
    <t>노후사업설계상담사</t>
  </si>
  <si>
    <t>100세 시대의 노후사업의 필요성을 인지하고, 삶의질 척도 분석, 노후재무분석을 기반으로 경제활동의 이점, 노후사업의 관련법과 정책 등의 정보를 제공 및 교육지도를 하여, 실질적으로 노후사업설계를 필요로 하는 성인 및 실버세대를 대상, 전문적인 설계 직무를 수행한다.</t>
  </si>
  <si>
    <t>2016-002741</t>
  </si>
  <si>
    <t>수업심리상담전문가</t>
  </si>
  <si>
    <t>수업심리상담전문가는 수업성숙도검사 및 수업성격흥미검사를 통해 교수자의 수업상처 및 수업스트레스를 도출하고 교수자의 내면을 치유하는 상담활동을 수행할 수 있다. 또한 교수자의 수업설계능력을 분석하고 수업장면을 관찰하여 수업지도의 강점을 발견해주고 수업성장의 방해요소를 찾아 수업지원을 수행할 수 있다.</t>
  </si>
  <si>
    <t>수업심리상담전문가 1급은 수업성숙도검사 및 수업성격흥미검사를 통해 교수자의 수업상처 및 수업스트레스를 도출하고 교수자의 내면을 치유하는 전문가수준의 상담활동을 수행할 수 있다. 또한 교수자의 수업설계능력을 분석하고 수업장면을 관찰하여 수업지도의 강점을 발견해주고 수업성장의 방해요소를 찾아 전문가수준의 수업지원을 수행할 수 있다.</t>
  </si>
  <si>
    <t>수업심리상담전문가 2급은 수업성숙도검사 및 수업성격흥미검사를 통해 교수자의 수업상처 및 수업스트레스를 도출하고 교수자의 내면을 치유하는 준전문가수준의 상담활동을 수행할 수 있다. 또한 교수자의 수업설계능력을 분석하고 수업장면을 관찰하여 수업지도의 강점을 발견해주고 수업성장의 방해요소를 찾아 준전문가수준의 수업지원을 수행할 수 있다.</t>
  </si>
  <si>
    <t>빅애플심리상담센터</t>
  </si>
  <si>
    <t>http://www.mdrang.net</t>
  </si>
  <si>
    <t>063-255-4148</t>
  </si>
  <si>
    <t>(54952) 전라북도 전주시 완산구 서신로 41 (서신동) 3층</t>
  </si>
  <si>
    <t>2016-002677</t>
  </si>
  <si>
    <t>놀이분석상담사</t>
  </si>
  <si>
    <t>놀이분석상담사는 놀이분석상담에 대한 이론과 실제에 대한 지식을 바탕으로 정서행동상의 어려움이 있는 아동 및 청소년을 대상으로 놀이를 매개로 하여 심리사회적인 어려움을 해결하고 사회적 적응력을 향상시킬 뿐 아니라 놀이 안에서 보여지는 상징과 놀이의 흐름 및 특성을 분석할 수 있는 자격으로 향후 소규모 상담실, 문화센터,주민센터 등으로 진출이 가능함.</t>
  </si>
  <si>
    <t>놀이분석상담사 전문가는 놀이분석상담에 대한 이론과 실제에 대한 지식을 바탕으로 정서행동상의 어려움이 있는 아동 및 청소년을 대상으로 놀이를 매개로 하여 심리사회적인 어려움을 해결하고 사회적 적응력을 향상시킬 뿐 아니라 놀이 안에서 보여지는 상징과 놀이의 흐름 및 특성을 분석할 수 있는 자격으로 향후 소규모 상담실, 문화센터,주민센터 등으로 진출이 가능함.</t>
  </si>
  <si>
    <t>놀이분석상담사 1급은 놀이분석상담에 대한 이론과 실제에 대한 지식을 바탕으로 정서행동상의 어려움이 있는 아동 및 청소년을 대상으로 놀이를 매개로 하여 심리사회적인 어려움을 해결하고 사회적 적응력을 향상시킬 뿐 아니라 놀이 안에서 보여지는 상징과 놀이의 흐름 및 특성을 분석할 수 있는 자격으로 향후 소규모 상담실, 문화센터,주민센터 등으로 진출이 가능함.</t>
  </si>
  <si>
    <t>놀이분석상담사 2급은 놀이분석상담에 대한 이론과 실제에 대한 지식을 바탕으로 정서행동상의 어려움이 있는 아동 및 청소년을 대상으로 놀이를 매개로 하여 심리사회적인 어려움을 해결하고 사회적 적응력을 향상시킬 뿐 아니라 놀이 안에서 보여지는 상징과 놀이의 흐름 및 특성을 분석할 수 있는 자격으로 향후 소규모 상담실, 문화센터,주민센터 등으로 진출이 가능함.</t>
  </si>
  <si>
    <t>한국pnp전문가협회</t>
  </si>
  <si>
    <t>http://www.kpnpa.org</t>
  </si>
  <si>
    <t>02-2699-0033</t>
  </si>
  <si>
    <t>(07770) 서울특별시 강서구 강서로17길 25 2층 (화곡동)</t>
  </si>
  <si>
    <t>2016-003676</t>
  </si>
  <si>
    <t>미술매체 활용의 토대가 되는 이론과 실습의 지식을 익히고 문제유형별 상담의 원리와 다양한 미술치료기법 도구의 활용방법을 습득시켜 미술심리상담자로서의 기초적인 직무수행 능력을 배양하는 것을 목적으로 하며, 미술심리치료 프로그램에 대한 인성과 전문성을 키워 지도하고, 프로그램을 기획, 운영할 수 있다.</t>
  </si>
  <si>
    <t>2급과 같은 범주에서 미술매체 활용의 토대가 되는 이론과 실습의 지식을 익히고 문제유형별 상담의 원리와 다양한 미술치료기법 도구의 활용방법을 습득시켜 미술심리상담자로서의 전문적인 직무를 수행하며, 미술심리치료 프로그램에 보다 전문적인 접근과 프로그램을 기획하고 운영할 수 있다.</t>
  </si>
  <si>
    <t>2016-002337</t>
  </si>
  <si>
    <t>목회상담사(Pastoral Counselor)는 바이블상담협회의 자격심사에 통과된 목회상담 전문가로, 교회나 목회현장에서 심리적, 정서적으로 문제가 있는 대상에게 맞는 목회상담개발 및 목회상담을 실시한다.</t>
  </si>
  <si>
    <t>교회 또는 목회현장에서 실시되는 각종 목회상담에서 별도의 지도나 감독 없이 문제 의뢰자를 대상으로 개별상담, 집단상담, 부모상담 등을 목회상담으로 실시할 수 있으며, 대상에게 맞는 목회상담방법을 개발하며, 목회상담사들의 직무 및 보수교육 진행한다.</t>
  </si>
  <si>
    <t>교회 또는 목회현장에서 실시되는 목회상담에서 수퍼바이저의 사전 지도 없이 심리·정서·행동 등의 문제 의뢰자를 대상으로 개별상담, 집단상담, 부모상담 등을 보다 전문적인 목회상담으로 실시할 수 있으며, 대상에게 맞는 목회상담방법을 개발 한다.</t>
  </si>
  <si>
    <t>2016-002128</t>
  </si>
  <si>
    <t>가족생활상담사</t>
  </si>
  <si>
    <t>가족들의 일상생활에서 발생할 수 있는 가족의 문제들을 인식, 개입하여 문제를 예방하는데 있다.치매, 중풍 등 가족의 예기치 않는 문제 발생시 상담 등 적극적인 개입으로 문제의 확산을 방지하고 해결하는 역할이다.자녀교육, 부부갈등 등 가족의 제반 문제에 대해 상담이다.</t>
  </si>
  <si>
    <t>전문가 수준의 가족 생활 상담 활용능력을 가지고 있으며 가족 삼담 교육자, 가족 상담에 관한 사무 책임자로써 갖추어야 할 능력을 갖춘 고급 수준에 이르도록 한다.</t>
  </si>
  <si>
    <t>준전문가 수준의 가족 생활 상담 활용능력을 가지고 있으며 가족 삼담 교육자, 가족 상담에 관한 사무 책임자로써 갖추어야 할 능력을 갖춘 고급 수준에 이르도록 한다.</t>
  </si>
  <si>
    <t>사단법인 한국노인건강지원협회</t>
  </si>
  <si>
    <t>http://www.ekorea.or.kr</t>
  </si>
  <si>
    <t>02-432-0101</t>
  </si>
  <si>
    <t>(03116) 서울특별시 종로구 난계로29길 14(숭인동 미광빌딩) 3층 302호</t>
  </si>
  <si>
    <t>2016-003574</t>
  </si>
  <si>
    <t>경찰심리상담사</t>
  </si>
  <si>
    <t>경찰 심리상담 이론과 기법들을 습득하고, 여성 및 청소년 비행에 대한 상담적 해결과 가해자조사에 대한 심리학적 방법의 도입하여 범죄심리 프로파일러, 학교 경찰 등의 역할을 통해 범죄에 대한 심리 상담적 해결을 위해 내담자의 문제해결과 갈등을 조절하고 적절한 심리상담 기법을 활용할 수 있는 능력을 갖춘 전문적 심리상담 활동</t>
  </si>
  <si>
    <t>경찰 심리상담 이론과 기법들을 습득하고 실습 현장에서 이를 적용하여 체험하고 경찰 심리상담의 지식과 실무능력을 가지고 내담자의 문제해결과 갈등을 조절하고 완화 할 수 있도록 도와주는 전문적 심리상담 활동</t>
  </si>
  <si>
    <t>2016-005369</t>
  </si>
  <si>
    <t>통합예술심리 교육프로그램을 기획운영하며 통합예술심리와 상담의 전문적인 이론을 바탕으로 내담자의 변화를 위해 전문적이고 효과적인 조력을 하는 전문가로써 내담자가 겪고 있는 문제를 해결하고 성장하는데 필요한 통합예술 심리상담을 수행</t>
  </si>
  <si>
    <t>통합예술심리와 상담의 전문적인 이론을 바탕으로 내담자가 겪고 있는 문제를 해결하고 성장하는데 필요한 통합예술 심리상담을 수행, 통합예술심리상담 사례를 연구하고 통합예술심리 교육 프로그램을 기획, 운영</t>
  </si>
  <si>
    <t>통합예술심리와 상담의 이론을 바탕으로 내담자의 변화를 위해 전문적이고 효과적인 조력을 하는 전문가로써 내담자가 겪고 있는 문제를 해결하고 성장하는데 필요한 통합예술 심리상담을 수행</t>
  </si>
  <si>
    <t>2016-003839</t>
  </si>
  <si>
    <t>진로상담사는 진로지도와 상담을 하며, 진로지도가 필요한 사람들에게 상담하여주는 역활을 하며, 진로지도, 상담, 관리 등을 하는 것을 말한다. 진로지도사는 개인기업, 국가기업, 단체등에서 자유롭게 활동할 수 있으며, 조직생활의 긍정적인 발전을 이룰 수 있는 관리자,진로지도 역활을 하는 다양한 직무를 수행 할 수 있다.</t>
  </si>
  <si>
    <t>진로상담사는 진로지도와 상담을 하며, 진로지도가 필요한 사람들에게 상담하여주는 역활을 하며, 진로지도, 상담, 관리 등을 하는 것을 말한다. 진로지도사는 개인기업, 국가기업, 단체등에서 자유롭게 활동할 수 있으며, 조직생활의 긍정적인 발전을 이룰 수 있는 관리자,진로지도 역활을 하는 다양한 직무를 수행 할 수 있다.초.중.고.성인 등 다양하게 진로상담한다.</t>
  </si>
  <si>
    <t>진로상담사는 진로지도와 상담을 하며, 진로지도가 필요한 사람들에게 상담하여주는 역활을 하며, 진로지도, 상담, 관리 등을 하는 것을 말한다. 진로지도사는 개인기업, 국가기업, 단체등에서 자유롭게 활동할 수 있으며, 조직생활의 긍정적인 발전을 이룰 수 있는 관리자,진로지도 역활을 하는 다양한 직무를 수행 할 수 있다.프로그램개발, 초.중.고.성인 진로상담한다</t>
  </si>
  <si>
    <t>전북평생교육원</t>
  </si>
  <si>
    <t>http://doctor.tnaru.net/web/index</t>
  </si>
  <si>
    <t>063-271-3737</t>
  </si>
  <si>
    <t>(00000) 전라북도 전주시 완산구 효자동3가 신촌1길 43 전북 전주시 완산구 원서곡길 66</t>
  </si>
  <si>
    <t>2016-002682</t>
  </si>
  <si>
    <t>애도상담전문가</t>
  </si>
  <si>
    <t>죽음과 같은 상실로 인해서 사랑하는 사람을 잃은 사별 가족들을 위해서 개인상담과 집단상담을 통해서 그 슬픔과 아픔을 치유하여, 우울증과 같은 병리현상으로 이어지지 않고, 건강하게 애도할 수 있도록 도울 수 있는 전문적인 상담을 실시한다.</t>
  </si>
  <si>
    <t>기본적인 애도상담의 기법 뿐 아니라, 더 많은 상담의 경험들을 통해서 애도상담의 다양한 이론들을 실제 상담 기법에 제대로 활용할 수 있는 뛰어난 능력을 가지고 상담을 실시한다.</t>
  </si>
  <si>
    <t>전문가로서 애도의 과정에 있는 사별가족들을 위한 개인상담과 집단상담의 기본적인 기법을 활용하여 상담을 실시한다.</t>
  </si>
  <si>
    <t>사회복지법인 각당복지재단</t>
  </si>
  <si>
    <t>http://www.kakdang.or.kr</t>
  </si>
  <si>
    <t>02-736-1928</t>
  </si>
  <si>
    <t>(03176) 서울특별시 종로구 경희궁1길 29 사회복지법인 각당복지재단</t>
  </si>
  <si>
    <t>2016-003220</t>
  </si>
  <si>
    <t>아동청소년오감발달재활교육상담사</t>
  </si>
  <si>
    <t>발달센터, 복지관, 특수교육학원 등에서 장애가 있는 아동청소년의 재활, 교육을 도우는 것으로 매달리는 도구, 보드, 공, 볼풀, 장난감 등을 이용하여 재활시 사람에게 가장 기본이 되는 촉각, 전정, 수용성감각들이 뇌에서 통합 적응 반응으로 나오게 유도하여 장애를 가진 아동청소년들의 독립성을 최대로 하고 고유의 기능을 유지 증진시키도록 돕는 직무.</t>
  </si>
  <si>
    <t>2017-001046</t>
  </si>
  <si>
    <t>청소년단체, 초？중등학교, 심리상담센터, 복지관, 아동센터, 청소년수련기관, 부모교육기관, 대학 학교상담센터 등에서 심리적인 문제를 소유하고 있는 내담자들을 대상으로 심리상담을 제공하여 내담자가 문제를 해결 할 수 있도록 돕고, 상담관련 특강을 진행하여 피교육자들을 대상으로 상담관련 교육을 진행 할 수 있는 직무수행</t>
  </si>
  <si>
    <t>학교, 상담센터, 청소년센터, 발달센터, 공공기관, 복지관, 가정지원센터 등에서 각종 상담프로그램을 운영, 관리 하고, 내담자에게 상담을 제공하고, 2급 심리상담 전문가들에게 슈퍼비젼을 제공 할 수 있는 직무수행</t>
  </si>
  <si>
    <t>학교, 상담센터, 청소년센터, 발달센터, 공공기관, 복지관, 가정지원센터 등에서 문제를 소유한 내담자에게 직접 상담을 수행할 수 있는 직무수행</t>
  </si>
  <si>
    <t>학교, 상담센터, 청소년센터, 발달센터, 공공기관, 복지관, 가정지원센터 등에서 각종 상담프로그램을 개발, 운영, 관리 하고, 내담자에게 상담을 제공하고, 1, 2급 심리상담 전문가들에게 슈퍼비젼을 제공 할 수 있으며, 상담관련 강사를 양성 할 수 있는 직무수행</t>
  </si>
  <si>
    <t>2016-003664</t>
  </si>
  <si>
    <t>표현예술심리적 상담문제의 진단과 평가업무표현예술심리적 상담과정을 적절히 중재할 수 있는 업무개인 및 집단의 심리상담 지원업무상담지원활동에 관련된 제반 슈퍼비전 업무</t>
  </si>
  <si>
    <t>표현예술심리상담자로서 상담면접 활동에 필요한 전문적인 자질기술개발상담지원활동에 관련된 제반 슈퍼비전표현예술심리상담자의 양성</t>
  </si>
  <si>
    <t>상담문제의 표현예술심리적 진단과 평가업무상담과정에 보조진행자로서 적절히 개입할 수 있는 업무상담과정 기록관리 업무</t>
  </si>
  <si>
    <t>한국공연예술치료협회</t>
  </si>
  <si>
    <t>http://www.pata.or.kr</t>
  </si>
  <si>
    <t>02-6402-7984</t>
  </si>
  <si>
    <t>(05678) 서울특별시 송파구 송파대로36길 28(송파동, 송파신협) B01호 공연예술치료협회</t>
  </si>
  <si>
    <t>2017-001193</t>
  </si>
  <si>
    <t>산업화로 인해 노부모 세대와 자녀세대의 분리,부부중심의 가족가치관 강화, 노부모부양의식 약화,핵가족화 고령화사회 시작 등으로 소외받는 어르신들이 증가로 신체적, 정서적 장애 및 심리적 장애를 겪거나 일상생활에 적응하지 못하는 어르신들이나 가족들을 대상으로 심리상담을 하는 자격증으로 이를 바탕으로 종합적인 진단과 문제해결에 도움을 주는 역할을 수행한다.</t>
  </si>
  <si>
    <t>최고 전문가 수준의 노인심리 상담사로써 노인 심리에 필요한 전문지식과 다양한 상담 기술과정을 개발 운영하여 노인이나 그 가족들에게 대면관계를 통하여 과학적 심리측정 도구 사용이나 상담을 통해 종합적으로 진단하고 활용하여 일상생활 부적응 문제를 해결하며 정신적, 심리적 원조 과정인 상담 직무를 노인복지시설에서 수행, 교육기관에서 2급 상담사를 교육할 수 있다</t>
  </si>
  <si>
    <t>준 전문가 수준의 노인심리 상담사로써 노인 심리에 필요한 전문지식과 다양한 상담 기술과정을 개발 운영하여 노인이나 그 가족들에게 대면관계를 통하여 과학적 심리측정 도구 사용이나 상담을 통해 종합적으로 진단하고 심리학적 방법을 활용하여 일상생활 부적응 문제를 해결하며 정신적, 심리적 원조 과정인 상담 직무를 노인심리상담전문시설, 요양원, 양로원에서 수행</t>
  </si>
  <si>
    <t>탈무드창의평생교육원</t>
  </si>
  <si>
    <t>http://http://cafe.daum.net/ktcseogu</t>
  </si>
  <si>
    <t>051-255-2589</t>
  </si>
  <si>
    <t>(49265) 부산 서구 암남동 263∼300 271-9번지 탈무드평생교육원1층</t>
  </si>
  <si>
    <t>2016-004806</t>
  </si>
  <si>
    <t>아동,청소년,성인을 대상으로 심리적 어려움을 극복하고 건강한 삶을 살아갈 수 있도록 돕기위해 미술을 통하여  상담사의 역할을 담당한다.</t>
  </si>
  <si>
    <t>아동,청소년,성인을 대상으로 심리적 어려움을 극복하고 건강한 삶을 살아갈 수 있도록 돕는 미술상담사의 역할을 담당한다.</t>
  </si>
  <si>
    <t>내맘애재활심리상담센터</t>
  </si>
  <si>
    <t>http://mymind. or.kr</t>
  </si>
  <si>
    <t>053-215-7505</t>
  </si>
  <si>
    <t>(42400) 대구광역시 남구 명덕로 46 (대명동) 동산빌딩 2층 내맘애 재활심리상담센터</t>
  </si>
  <si>
    <t>2017-003393</t>
  </si>
  <si>
    <t>신체적, 정서적 장애 및 심리적 장애를 겪거나 일상생활에 적응하지 못하는 어르신들이나 그 가족들을 대상으로 심리상담을 하고 이를 바탕으로 종합적인 진단과 문제 해결에 도움을 주는 상담자의 직무이다.</t>
  </si>
  <si>
    <t>한국다문화가정복지상담사협회</t>
  </si>
  <si>
    <t>032-323-2472</t>
  </si>
  <si>
    <t>(14546) 경기도 부천시 원미구 석천로183번길 35(중동, 영플러스3차) 302호</t>
  </si>
  <si>
    <t>2016-002710</t>
  </si>
  <si>
    <t>아로마색채심리상담사</t>
  </si>
  <si>
    <t>현대인의 사회적 관계에서의 갈등과 가정내에서의 불화등으로 인한 스트레스 및 심리적 불안을 극복하여 정상적인 사회생활을 할 수 있도록 조언 및 상담할 수 있는 전문가이다.전문적인 심리학 지식과 아로마의 사용법과 효능을 이해하며 아로마가 그려진 카드나 일반 색채 카드를 이용하여 개인의 심리 상태를 파악하고 불안감을 해소 할 수 있도록 조언하는 상담가이다.</t>
  </si>
  <si>
    <t>현대인의 사회적 관계에서 오는 갈등과 가정내에서의 불화등으로 인한 스트레스 및 중독증으로 인한 심리적 불안을 극복하기 위한 심리 상담 전문가로서 전문적인 심리학 지식과 아로마의 사용법과 효능을 숙지한후 아로마가 그려진 카드나 일반 색채 카드를 이용하여 개인의 심리 상태를 파악하고 불안감을 해소 할 수 있도록 조언하는 상담 전문가이다.</t>
  </si>
  <si>
    <t>현대인의 사회적 관계에서의 갈등이나 가정적인 불화 혹은 스트레스 및 중독으로 인한 심리적 불안을 극복하도록 조언 및 상담하는 준전문가이다. 일반적인 심리학 지식과 아로마 오일의 효능과 사용법등의 지식을 숙지한 상태에서 아로마가 그려진 심리카드와 일반적인 색채 및 그림카드를 이용하여 개인의 심리 상태를 파악하고 불안감을 극복하도록 돕는 상담 준전문가이다.</t>
  </si>
  <si>
    <t>한국아로마교육원</t>
  </si>
  <si>
    <t>http://karomae.com</t>
  </si>
  <si>
    <t>02-6225-9763</t>
  </si>
  <si>
    <t>(06626) 서울특별시 서초구 서초대로78길 44(서초동, 나산스위트) 307호 한국아로마교육원</t>
  </si>
  <si>
    <t>2016-003609</t>
  </si>
  <si>
    <t>색채성예방심리상담사</t>
  </si>
  <si>
    <t>현대 사회에서의 주위에서 일어나고 있는 성 문제를 교육을 통해 인격형성에 도움이되는 예방법과 성차별, 성희롱, 성적 농담, 여성무시 등에 대한 대처법과 예방법을 시각적 매체인 색를 활용해서 그림과 색채를 선택하고 상담을 통해 해결해 나아가는 역할</t>
  </si>
  <si>
    <t>여성을 동등한 인격체로 존중하기위한 상담기법으로성 관계 강요, 성차별, 성희롱, 성적 농담, 여성무시 등에 관련된 예방교육과 성문제의 이해를 색채상담교육을 하는 역할</t>
  </si>
  <si>
    <t>2017-002127</t>
  </si>
  <si>
    <t>여행상품상담사</t>
  </si>
  <si>
    <t>여행사에서 여행을 가고자하는 고객에게 고객응대, 상품추천, 상담자료작성, 상담고객관리, 상품설명, 예약수배업무, 여행상품계약 업무를 하는 직무이다.</t>
  </si>
  <si>
    <t>여행사에서 여행상품상담직무의 사무책임자로써 여행을 가고자하는 고객에게여행을 가고자하는 고객에게 고객응대, 상품추천, 상담자료작성, 상담고객관리, 상품설명, 예약수배업무, 여행상품계약 업무를 관리하는 직무이다.</t>
  </si>
  <si>
    <t>여행사에서 여행상품상담직무의 실무자로써 여행을 가고자하는 고객에게여행을 가고자하는 고객에게 고객응대, 상품추천, 상담자료작성, 상담고객관리, 상품설명, 예약수배업무, 여행상품계약 업무를 담당하는 직무이다.</t>
  </si>
  <si>
    <t>사단법인 한국여행서비스교육협회</t>
  </si>
  <si>
    <t>http://www.touredu.or.kr</t>
  </si>
  <si>
    <t>070-8676-0813</t>
  </si>
  <si>
    <t>(03949) 서울특별시 마포구 모래내로 83 (성산동) (성산동, 한올빌딩)</t>
  </si>
  <si>
    <t>2016-003740</t>
  </si>
  <si>
    <t>유아, 아동, 청소년, 노인 등 현대사회에서 다양한 갈등을 겪고 있는 사람들의 문제를 종합적으로 진단하고 심리학적인 이론이나 기술, 방법 등을 활용하여 상담함으로써 이들의 건강하고 바른 생활을 돕는 심리상담전문가이다.</t>
  </si>
  <si>
    <t>유아, 아동, 청소년, 노인 등 현대사회에서 다양한 갈등을 겪고 있는 사람들의 문제를 종합적으로 진단하고 심리학적인 이론이나 기술, 방법 등을 활용하여 상담함으로써 이들의 건강하고 바른 생활을 돕는 준심리상담전문가이다.</t>
  </si>
  <si>
    <t>한국전문지도사협회</t>
  </si>
  <si>
    <t>070-7733-3703</t>
  </si>
  <si>
    <t>(08378) 서울특별시 구로구 디지털로 306(구로동, 대륭포스트타워2차) 810호</t>
  </si>
  <si>
    <t>2016-001643</t>
  </si>
  <si>
    <t>직업의 종류와 전망관련하여 자료를 수집, 분석, 관리하며 구직자와 면담과 검사를 통하여, 취미, 적성, 흥미, 성격 등의 요인을 조사하며, 적성검사, 흥미검사 등 직업심리검사를 실시하여 구직자의 적성과 흥미에 알맞은 직업정보를 제공하고 , 구직자에 적합한 취업정보를 제공하고 직업선택에 관해 조언 및 직업윤리 등을 교육하고 직업지도 개발과 운영을 담당한다.</t>
  </si>
  <si>
    <t>한국진로교육협회</t>
  </si>
  <si>
    <t>http://http://www.kcef.or.kr</t>
  </si>
  <si>
    <t>031-475-3940</t>
  </si>
  <si>
    <t>(15477) 경기도 안산시 단원구 광덕1로 193(고잔동, 스카이프라자) 307호</t>
  </si>
  <si>
    <t>2016-005730</t>
  </si>
  <si>
    <t>트라우마가족심리상담 기법을 통해 아동, 청소년, 가족 및 부부상담의 내담자들이 주호소 문제를 객관적으로 볼 수 있도록 하며, 가족갈등을 초래하는 트라우마를 해결하도록 촉진하여 건강한 삶의 방식을 만들어가는 것을 돕는다.</t>
  </si>
  <si>
    <t>트라우마가족심리상담기법의 전반적인 이해와 실제를 겸비하여 아동 및 청소년, 가족 상담 및 복지, 노인, 교육 분야에서 적절하게 트라우마가족심리상담기법을 적용할 수 있으며, 트라우마가족심리상담 연구를 수행할 수 있다. 한국인형치료연구회에서 제공하는 트라우마가족심리상담 프로그램의 강사로 지원할 수 있다.</t>
  </si>
  <si>
    <t>트라우마가족심리상담기법의 전반적인 이해와 실제를 겸비하여 아동 및 청소년, 가족 및 부부 상담, 복지, 노인, 교육 분야에서 트라우마가족심리상담기법을 적용할 수 있도록 한다.</t>
  </si>
  <si>
    <t>한국인형치료연구회</t>
  </si>
  <si>
    <t>http://figuretherapy.org</t>
  </si>
  <si>
    <t>031-457-2960</t>
  </si>
  <si>
    <t>(15828) 경기도 군포시 번영로557번길 18(금정동) 3층</t>
  </si>
  <si>
    <t>2016-003604</t>
  </si>
  <si>
    <t>집단상담을 필요로 하는  5명 이상의 집단 역동관계를 바탕으로 구성원의 생활과정의 문제를 취급하여 자기이해와 집단의 이해 및 대인관계의 능력을 향상시킬 수 있도록 심리평가, 측정, 상담을 진행하며 대상 집단의 발굴하고 프로그램기획등을 수행할 수 있는 상급직무를 수행한다.</t>
  </si>
  <si>
    <t>집단상담을 필요로 하는 5명 이상의 집단의 역동관계를 바탕으로 구성원의 생활과정의 문제를 취급하여 자기이해와 집단의 이해 및 대인관계의 능력을 행상시킬 수 있도록 심리평가, 측정, 상담을 진행하는 초급전문가</t>
  </si>
  <si>
    <t>2017-001232</t>
  </si>
  <si>
    <t>주거복지상담사</t>
  </si>
  <si>
    <t>“ 주거복지상담사”라 함은  일반적인 생할에서 주거에 관해 취약계층의 제반문제인 실태를 조사, 진단, 평가하여 자력으로 해결하기 어려운 가구에 주거안정을 돕는 업무를 담당하는 주거복지상담 전문가를 말한다.</t>
  </si>
  <si>
    <t>주택바우처 대상의 주택조사 및 업무 대행, 집행.지원대상자 파악, 욕구조사, 주택상태평가 주거 취약계층의 주거지원 상담. 지역사회의 연계구축, 각종 주거관련 서비스 지원, 신청서류 작성,행정처리지원,등을 업무 지원하는 전문인.</t>
  </si>
  <si>
    <t>2016-003674</t>
  </si>
  <si>
    <t>자격소지자는 ○,△,□,S의 4가지 도형을 활용하여 내담자의 기질과 현재의 심리를 분석하여 내면에 문제가 형성된 내담자가 심리적,정서적 문제에 직면된 상황을 바로보고 그 상황에서 벗어나 긍정적이고 주체적인 삶을 영위할 수 있게 조력하는 업무를 충실히 한다.</t>
  </si>
  <si>
    <t>자격소지자는 ○,△,□,S의 4가지 도형을 활용하여 내담자의 기질과 현재의 심리를 분석하여 내면에 문제가 형성된 내담자가 심리적,정서적 문제에 직면된 상황을 바로보고 그 상황에서 벗어나 긍정적이고 주체적인 삶을 영위할 수 있게 고급수준으로 조력하는 업무</t>
  </si>
  <si>
    <t>자격소지자는 ○,△,□,S의 4가지 도형을 활용하여 내담자의 기질과 현재의 심리를 분석하여 내면에 문제가 형성된 내담자가 심리적,정서적 문제에 직면된 상황을 바로보고 그 상황에서 벗어나 긍정적이고 주체적인 삶을 영위할 수 있게 최고급 수준으로 조력하는 업무와 도형심리상담사 2급을 가르치는 업무</t>
  </si>
  <si>
    <t>얼굴도형심리상담연구소</t>
  </si>
  <si>
    <t>010-5419-4901</t>
  </si>
  <si>
    <t>(06306) 서울특별시 강남구 개포로25길 17-3 (개포동) 202호</t>
  </si>
  <si>
    <t>2016-003610</t>
  </si>
  <si>
    <t>한국분노치료연구소</t>
  </si>
  <si>
    <t>http://www.angerthy.org</t>
  </si>
  <si>
    <t>032-328-8547</t>
  </si>
  <si>
    <t>(21370) 인천광역시 부평구 마장로 287(산곡동, 한양아파트) 지하 104호</t>
  </si>
  <si>
    <t>2016-002116</t>
  </si>
  <si>
    <t>메타인지심리상담사</t>
  </si>
  <si>
    <t>인지기능(학습) 심리 정서 면에 향상 및 안정이 필요한 일반 및 발달장애 아동청소년 또는 그 양육자를 대상으로 각 사례에 맞는 메타인지훈련(플립러닝, 워킹메모리, 셀프피드백 등)을 제공하는 직무를 내용으로 합니다. 내담자 삶의 질과 사회기술 능력 향상, 학업에 대한 효용성과 학습능력 증진 등을 목표로 지도 상담하는 직무를 맡게 됩니다.</t>
  </si>
  <si>
    <t>한국인지발달연구소</t>
  </si>
  <si>
    <t>010-2213-8385</t>
  </si>
  <si>
    <t>(10119) 경기도 김포시 풍무로 35 (풍무동, 당곡마을현대아파트) 204동 503호</t>
  </si>
  <si>
    <t>2017-000205</t>
  </si>
  <si>
    <t>사주명리에 대한 전반적인 지식을 습득하고 활용할 수 있는 능력을 가진자로써 사업운, 연애운, 가정운, 직장운등 길흉화복을 상담하고 교육할 수 있다.</t>
  </si>
  <si>
    <t>2017-000454</t>
  </si>
  <si>
    <t>미술에 대한 전반적인 이론을 배우고 구체적인 프로그램을 교육받아 실제적으로 노년, 장년, 청년, 청소년를 상담을 한다. 학교, 복지관등 근무를 하고, 미술심리상담사들을 교수할 수 있는 활동을 한다</t>
  </si>
  <si>
    <t>미술에 대한 전반적인 이론과 실기를 충분히 습득하고 프로그램을 익혀서 미술심리상담사들을 교수할 수 있는 활동을 한다. 또한 아동청소년의 심리회복을 위해 미술치료가 필요한 상담센터, 학교, 복지관, 지역아동센터 등에 근무할 수 있다.</t>
  </si>
  <si>
    <t>미술에 대한 전반적인 이론을 배우고 구체적인 프로그램을 교육받아 실제적으로 노년, 장년, 청년, 청소년를 상담을 한다.또한, 아동청소년의 심리회복을 위해 미술치료가 필요한 상담센터, 학교, 복지관, 지역아동센터 등에 근무할 수 있다.</t>
  </si>
  <si>
    <t>2016-002112</t>
  </si>
  <si>
    <t>사람의 정서적, 사회적으로 부적응적인 문제들을 해결하는데 도움을 주고자 하는 상담의 한 분야로써, 내담자에게 미술 매체와 조형 표현 활동을 통한, 내면의 심리 정서를 진단하고, 정서 이완 및 행동 변화를 도와주는 직무를 수행합니다.</t>
  </si>
  <si>
    <t>미술심리상담 프로그램을 운영, 내담자 초기면담 시 진단검사 실시 , 상담기관 및 복지시설에서 미술상담관련 업무를 수행 할 수 있다.</t>
  </si>
  <si>
    <t>발달적 미술심리상담 프로그램 기획 및 연구 보조, 비언어적 의사소통 교류 분석의 직무, 교육 프로그램 개발 보조업, 사회복귀시설, 병원 등에서 전문 상담활동을 할 수 있다.</t>
  </si>
  <si>
    <t>2016-001668</t>
  </si>
  <si>
    <t>감정대화상담사</t>
  </si>
  <si>
    <t>감정노동자들이 가정및 일터에서 받는 스트레스및 부정적 에너지로 인해 일상생활에 적응하지 못하고 인지 정서 행동상의 장애를 일으킬수 있는 여러가지 고충을 들어줌과 동시에 심리학적 방법을 활용하여 상담해 줌으로써 다시 건강하고 활기찬 정상적인 생활을 할 수 있도록 돕는 업무를 담당한다.</t>
  </si>
  <si>
    <t>감정노동자들이 가정및 일터에서 받는 스트레스및 부정적 에너지로 인해 일상생활에 적응하지 못하고 인지 정서 행동상의 장애를 일으킬수 있는 여러가지 고충을 들어줌과 동시에 심리학적 방법을 활용하여 상담해 줌으로써 다시 건강하고 활기찬 정상적인 생활을 할 수 있도록 준전문가로서 돕는 업무를 담당한다.</t>
  </si>
  <si>
    <t>감정노동자들이 가정및 일터에서 받는 스트레스및 부정적 에너지로 인해 일상생활에 적응하지 못하고 인지 정서 행동상의 장애를 일으킬수 있는 여러가지 고충을 들어줌과 동시에 심리학적 방법을 활용하여 상담해 줌으로써 다시 건강하고 활기찬 정상적인 생활을 할 수 있도록 전문가수준에서 돕는 업무를 담당한다.</t>
  </si>
  <si>
    <t>감정노동자들이 가정및 일터에서 받는 스트레스및 부정적 에너지로 인해 일상생활에 적응하지 못하고 인지 정서 행동상의 장애를 일으킬수 있는 여러가지 고충을 들어줌과 동시에 심리학적 방법을 활용하여 상담해 줌으로써 다시 건강하고 활기찬 정상적인 생활을 할 수 있도록 전문가수준 이상의 능력을 가지고 돕는 업무를 담당한다.</t>
  </si>
  <si>
    <t>2016-003401</t>
  </si>
  <si>
    <t>본협회 사주명리상담사 자격증을 취득하여 사주명리학적 상담기법을 통해 적성, 진로나 취업, 가정문제 등등의 인생사 전반을 심도 있게 상담하여 피흉취길의 지혜와 현실대응력과 방향성을 조언하고 제시하여 실체적으로 인생사에 도움을 줄 수 있는 사주명리 상담가로서의 직무를 수행한다.</t>
  </si>
  <si>
    <t>동양철학의 한 갈래인 사주명리학의 고급상담이론과 기법을 배우고 익혀 진로나 취업, 가정문제 등의 인생사 전반을 심도 있게 상담하여 피흉취길의 지혜와 현실대응력을 조언하고 도움을 줄 수 있는 사주명리 상담의 최고전문가로서의 활동</t>
  </si>
  <si>
    <t>동양철학의 한 갈래인 사주명리학의 고급상담이론과 기법을 배우고 익혀 진로나 취업, 가정문제 등의 인생사 전반을 심도 있게 상담하여 피흉취길의 지혜와 현실대응력을 조언하고 도움을 줄 수 있는 사주명리 상담의 준전문가로서의 활동</t>
  </si>
  <si>
    <t>한국사주명리학술협회</t>
  </si>
  <si>
    <t>02-952-8732</t>
  </si>
  <si>
    <t>(01704) 서울특별시 노원구 노원로28길 15 (상계동, 상계1차중앙하이츠아파트) 101동 101호</t>
  </si>
  <si>
    <t>2017-003114</t>
  </si>
  <si>
    <t>아동의 심리를 다양한 미술매체를 사용하여 표현하도록 하며 정신적, 심리적 문제를 돕고 대인관계 의사소통이나 정서적인 면에서 건강하게 성장할 수 있도록 돕는다. 미술매체에 대한 지식과 기술 및 상담프로그램 등을 개발하여 상담 및 지도할 수 있도록 한다.</t>
  </si>
  <si>
    <t>다양한 미술 매체를 알고 이해하며 아동이 미술매체를 이용하여 자신의 심리를 표현할 수 있도록 하며 분석, 적절한 상담프로그램을 진행한다. 또 전문가로써 아동미술상담 교육을 진행하고 아동미술심리상담 및 교육에 관련된 사무 업무를 총괄 관리한다.</t>
  </si>
  <si>
    <t>다양한 미술매체를 알고 이해하며 적절하게 사용하여 아동의 심리를 분석한 후 적절한 상담 프로그램을 통해 문제 해결을 돕고 자존감 향상을 위한 상담을 진행한다. 아동미술심리상담 관련 사무 업무를 수행한다.</t>
  </si>
  <si>
    <t>2016-003631</t>
  </si>
  <si>
    <t>원예식물을 이용한 심리 상담으로 화훼장식, 재배관리를 통해 내면의 심리상태를 파악하여 긍정적인 성격으로 변화시켜 자신을 긍정적으로 바라볼 수 있도록 돕는 역할</t>
  </si>
  <si>
    <t>2016-003118</t>
  </si>
  <si>
    <t>조부모, 부부, 자녀 등의 가족구성원이 건강하고 행복한 삶을 살아갈 수 있도록 가족체계이론, 심리학적 지식, 과학적 측정이론 등으로 구성된 전문적인 가족심리상담 기술을 활용하여 불화, 갈등, 폭력 등의 가족문제해결을 지원하는 역할을 수행</t>
  </si>
  <si>
    <t>심리학적 지식과 과학적 측정이론을 이용해 조부모, 부부, 자녀 등 가족구성원의 상태를 파악하고 가족체계이론, 심리학적 지식, 심리상담 프로그램을 계획, 운영, 관리하여 가정 내 불화, 갈등, 폭력 등의 심리적 문제의 해결지원역할을 수행</t>
  </si>
  <si>
    <t>학교법인 서울디지털대학교</t>
  </si>
  <si>
    <t>http://edu.sdulife.com</t>
  </si>
  <si>
    <t>02-2128-2580</t>
  </si>
  <si>
    <t>(04157) 서울특별시 마포구 독막로 320(도화동, 마포 태영 데시앙) 학교법인 서울디지털대학교</t>
  </si>
  <si>
    <t>2016-001727</t>
  </si>
  <si>
    <t>인문상담사</t>
  </si>
  <si>
    <t>(1) 개인 혹은 집단에 대한 인문상담 활동 및 교육(2) 인문상담사의 교육, 사례지도  (3) 인문상담 연구 (4) 상담기관의 설립 및 운영 (5) 본교 인문상담학연구소를 대표하는 국내외 학술활동(6) 인문상담 교원</t>
  </si>
  <si>
    <t>(1) 개인 혹은 집단에 대한 인문상담 활동 및 교육,(2) 인문상담사의 교육, 사례지도,(3) 인문상담 연구,(4) 상담기관의 설립 및 운영,(5) 국내외 학술활동,(6) 인문상담 교원</t>
  </si>
  <si>
    <t>인문상담전문가의 지도하에 (1) 개인 혹은 집단에 대한 인문상담 활동 및 교육,(2) 인문상담사 2급, 3급에 대한 교육,(3) 상담기관의 설립 및 운영,(4) 인문상담에 대한 연구,(5) 인문상담 과정 및 결과 보고서 작성</t>
  </si>
  <si>
    <t>인문상담전문가 및 인문상담사 1급의 지도하에 (1) 개인 혹은 집단에 대한 인문상담 활동, (2) 인문상담 과정 및 결과 보고서 작성 보조</t>
  </si>
  <si>
    <t>한국상담대학원대학교</t>
  </si>
  <si>
    <t>02-584-6851</t>
  </si>
  <si>
    <t>(06722) 서울특별시 서초구 효령로 366(서초동, 한국상담대학원대학교)</t>
  </si>
  <si>
    <t>2016-005929</t>
  </si>
  <si>
    <t>집단상담사는 집단의 구성과 역동의 이해 및 상담이론을 적용하여 자기이해와 통찰을 통해 문제예방, 발달과 성장, 문제발생시 해결을 달성하기 위하여 상담에 대한 기본이론을 숙지하고 적용하여 효과적으로 집단원의 성장을 촉진하고 행동을 변화 시킬수 있도록 하여 구성원들의 삶의 질을 향상하기 위해 전문적인 자질을 갖추도록 교육이 가능한 전문강사</t>
  </si>
  <si>
    <t>집단상담사는 집단의 구성과 역동의 이해 및 상담이론을 적용하여 자기이해와 통찰을 통해 문제예방, 발달과 성장, 문제발생시 해결을 달성하기 위하여 상담에 대한 기본이론을 숙지하고 적용하여 효과적으로 집단원의 성장을 촉진하고 행동을 변화 시킬수 있도록 하여 구성원들의 삶의 질을 향상하기 위해 전문적인 자질을 갖추도록 교육이 가능</t>
  </si>
  <si>
    <t>2016-004774</t>
  </si>
  <si>
    <t>급격한 고령화와 사회변화의 시대에 불안한 심리정서를 가진 노인들을 건강한 삶을 유지할 수 있도록 상담을 하고, 상담활동을 할 수 있는 상담사를 교육하며, 어르신 복지시설 등에서 노인을 케어 할 수 있는 자원봉사활동 등 어르신들의 심리 정서의 안정을 돕는 직무 수행</t>
  </si>
  <si>
    <t>심리정서가 불안한 노인의 행복한 삶의 유지를 위한 상담을 진행하며 상담기법에 대한 상당한 수준의 전문적인 지식을 교육하며노인복지시설등에서 상담활동을 하는 사람들을 지원하며심리상담소 운영등의 직무를 수행한다.</t>
  </si>
  <si>
    <t>상담의 기본적인 능력을 갖춘자로 노인 복지시설 등에서 심리안정이 필요한 노인들과의 간단한 심리상담서비스를 제공하며노인교실, 종교기관 등에서 노인들과의 소통이나 상담등의  자원봉사활동을 할 수 있음</t>
  </si>
  <si>
    <t>시앤주아카데미 협동조합</t>
  </si>
  <si>
    <t>http://cafe.never.Senju.kr</t>
  </si>
  <si>
    <t>070-7322-1053</t>
  </si>
  <si>
    <t>(06675) 서울특별시 서초구 서초대로 22-10 (방배동, 방배중앙빌라) 301호</t>
  </si>
  <si>
    <t>2016-003077</t>
  </si>
  <si>
    <t>1. 결혼을 앞둔 예비부부의 심리적 성숙과 행복한 가정을 위한 조력 및 지도2. 심리적으로 어려움을 겪고 있는 예비부부들에 대한 심리평가 및 상담3. 결혼적령기 상담 및 심리치료에 관한 연구4. 상담실 운영 및 행정업무</t>
  </si>
  <si>
    <t>2016-003666</t>
  </si>
  <si>
    <t>영화심리상담사</t>
  </si>
  <si>
    <t>영화심리적 상담문제의 진단과 평가능력업무영화심리적 상담과정을 적절히 중재할 수 있는 업무개인 및 집단의 심리상담 지원업무상담지원활동에 관련된 슈퍼비전 업무</t>
  </si>
  <si>
    <t>영화심리상담자로서 상담면접 활동에 필요한 전문적인 자질기술개발상담지원활동에 관련된 제반 슈퍼비전영화심리상담사의 양성</t>
  </si>
  <si>
    <t>상담문제의 영화심리적 진단과 평가업무상담과정에 보조진행자로서 적절히 개입할 수 있는 업무상담과정 기록관리 업무</t>
  </si>
  <si>
    <t>2016-005716</t>
  </si>
  <si>
    <t>가족 구성원들의 갈등을 상담하고 진단하여 행복한 가정을 이룰 수 있는 가정생활을 하도록 도움을 주는 상담사</t>
  </si>
  <si>
    <t>가족 구성원들의 갈등을 상담하고 진단하여 행복한 가정을 이룰 수 있는 가정생활을 하도록 도움을 주는 고급 전문가 활동</t>
  </si>
  <si>
    <t>가족 구성원들의 갈등을 상담하고 진단하여 행복한 가정을 이룰 수 있는 가정생활을 하도록 도움을 주는 전문가 활동</t>
  </si>
  <si>
    <t>2017-001979</t>
  </si>
  <si>
    <t>미술심리상담에 대한 전문적인 상담지식을 바탕으로 미술을 통하여 심리적 정서적 안정을 유도하고 상담하여 심리상태 개선을 촉진하는 전문 상담 직무를 수행한다.</t>
  </si>
  <si>
    <t>발달심리기법, 심리상담이론의 전문적 정보 이해를 바탕으로 미술 기법, 다양한 재료를 활용한 미술상담을 통해 자기이해의 능력을 길러 발달을 촉진 시키고, 심리 및 정서적 불안 안정화 시켜 삶의 질을 개선 시키는 전문 상담 직무를 수행한다.</t>
  </si>
  <si>
    <t>미술심리상담의 이해, 상담의 실제 등 전문 이론의 정확한 인지를 바탕으로, 미술 재료와 다양한 기법을 통해 잠재적인 감정과 심리상태를 분석 및 진단하여 삶의 질을 높이도록 돕는 전문 상담 직무를 수행한다.</t>
  </si>
  <si>
    <t>2016-002689</t>
  </si>
  <si>
    <t>- 독서를 매개체로 최고급 수준의 정서개선, 심리상담, 관계향상- 독서심리상담은 독서를 매개체로 감각조절 및 연상촉진, 자기이해, 자기관리 등의 상담과정을 통한 심리정서프로그램이며 또한 대인관계기술, 사회성 향상을 체험할 수 있게 하고 본인과 주변의 긍정적인 정서변화와 긍정적인 회복감정개선을 도움- 수련시간규정:  1500시간 이상</t>
  </si>
  <si>
    <t>- 독서를 매개체로 고급 수준의 정서개선, 심리상담, 관계향상- 독서심리상담은 독서를 매개체로 감각조절 및 연상촉진, 자기이해, 자기관리 등의 상담과정을 통한 심리정서프로그램이며 또한 대인관계기술, 사회성 향상을 체험할 수 있게 하고 본인과 주변의 긍정적인 정서변화와 긍정적인 회복감정개선을 도움- 수련시간규정:  1000시간 이상</t>
  </si>
  <si>
    <t>- 독서를 매개체로 상급 수준의 정서개선, 심리상담, 관계향상- 독서심리상담은 독서를 매개체로 감각조절 및 연상촉진, 자기이해, 자기관리 등의 상담과정을 통한 심리정서프로그램이며 또한 대인관계기술, 사회성 향상을 체험할 수 있게 하고 본인과 주변의 긍정적인 정서변화와 긍정적인 회복감정개선을 도움- 수련시간규정:  400시간 이상</t>
  </si>
  <si>
    <t>2017-000952</t>
  </si>
  <si>
    <t>본 자격은 나의 내면과 성향, 상대방의 내면과 성향을 이해, 분석함으로서 인간관계의 흐름을 이해해 나가는 자격으로 미래예측에 관한 각종 상담센터, 기업체, 인생상담센타 등 생활 및 문화, 교육영역에서 청소년 및 일반인의 각자 타고난 재능과 진로적성, 직업상담, 인간관계, 개인의 성격 등을 분석하고 미래 지혜로운 생활의 삶을 위해 상담하는 자격.</t>
  </si>
  <si>
    <t>전문가로서 동양사상과 명리학을 이해하고 학생 및 일반 내담자의 타고난 재능과 적성, 미래 등을 분석하여 미래예측에 관한 각종 상담센터, 인생상담센타 등 생활 및 문화, 교육영역에서 내담자의 직업, 진로, 생활 등 직면한 문제를 논리적 해석과 상담하는 상위 직무</t>
  </si>
  <si>
    <t>준전문가로서 명리학 및 상담의 기본적인 원리, 사상 등을 이해하고 기본 음향오행론에 대한 일차적 해석과 추론을 통해 상담센타, 교육기관, 기업체 등에서 미래예측에 관한 업무, 브랜드 자문, 내담자의 진로적성, 직업상담, 인간관계 등 내담자의 운성론을 상담하는 직무</t>
  </si>
  <si>
    <t>2016-001637</t>
  </si>
  <si>
    <t>최근 사회적으로도 심각한 물의를 빚고 있는 학교폭력에 대한 현 상황을 바로 알아 예방 및 교육을 통해 심리정서적인 도움을 주고 인성교육을 실시하여 건전한 면학 분위기 조성 및 밝고 건강한 가정과 사회 구성원이 될 수 있도록 도움을 준다.</t>
  </si>
  <si>
    <t>공동체 생활 속에서 서로를 이해하는 유대관계를 쌓고 학교폭력 근절을 위한 자연스러운 환경을 조성 및 유지한다.</t>
  </si>
  <si>
    <t>2016-002135</t>
  </si>
  <si>
    <t>부모가족코칭상담전문가</t>
  </si>
  <si>
    <t>부모의 역할수행으로 인한 어려움, 가족간에 갈등문제등으로 인한 소원한 관계등을 긍정적으로 변화하도록 돕는 심리상담의 코칭적 방법으로  현재 외적 내적 어려움을 극복하고 부모로서의 역할과 가족으로서의 역할수행에 활력을 심어주도록 돕는  상담전문가의 직무수행.</t>
  </si>
  <si>
    <t>부모의 역할수행으로 인한 어려움. 가족간에 갈등문제등으로 인한 소원한 관계등을 긍정적으로 변화하도록 돕는 심리상담의 코칭적 방법으로 현재 외적내적 어려움을 극복하고 부모 가족으로서의 역할수행에 활력을 심어주도록 돕는 상담전문가의 역할수행.</t>
  </si>
  <si>
    <t>한국융합심리상담개발원</t>
  </si>
  <si>
    <t>063-237-1388</t>
  </si>
  <si>
    <t>(54977) 전라북도 전주시 완산구 중산중앙로 8(중화산동2가) 4층</t>
  </si>
  <si>
    <t>2016-003336</t>
  </si>
  <si>
    <t>아동청소년진로상담사</t>
  </si>
  <si>
    <t>1. 성격검사 및 진로검사 결과에 대한 해석 및 활용하여 진로를 설계하여 상담활동을 할 수 있다.2. 대학교 학과 특성과 진로를 연결하여 중, 고등학교 방과후 활동에서 학업진로와 직업진로업무를 수행할 수 있다.3. 자유학기제를 이해하고 다양한 직업군을 학교 교육과정에 맞추어 설명하려 방과후 수업강사, 돌봄 프로그램 강사 활동 등을 수행 할 수 있다.</t>
  </si>
  <si>
    <t>1.대학 입시 제도에 따른 진로교육의 중요성을 인지하고 청소년의 진로발달에 대한 이해하여 청소년의 진로를 상담 할 수 있다. 2. 다양한 진로검사에 대한 정확한 해석을 할 수 있으며 이를 기반으로 상담활동을 수행한다.3. 다양한 직업군을 초중고등학교 교육과정에 맞추어 설명하고 진로인식과 진로탐색 활동을 수행할 수 있다.</t>
  </si>
  <si>
    <t>2016-003222</t>
  </si>
  <si>
    <t>전통놀이심리상담사</t>
  </si>
  <si>
    <t>전통놀이를 통하여 심리 상담을 전문으로 하는 유자격 심리상담사로써 가족, 아동청소년, 노인, 다문화, 발달 관련 장애 상담 등 상담이 필요한 분야에서 내담자의 저항을 줄이고 상담을 용이하게 진행</t>
  </si>
  <si>
    <t>2016-003665</t>
  </si>
  <si>
    <t>통합예술심리적 상담문제의 진단과 평가업무 통합예술심리적 상담과정을 적절히 중재할 수 있는 업무개인 및 집단의 심리상담 지원업무상담지원활동에 관련된 제반 슈퍼비전 업무</t>
  </si>
  <si>
    <t>통합예술심리상담자로서 상담면접 활동에 필요한 전문적인 자질기술개발상담지원활동에 관련된 제반 슈퍼비전통합예술심리상담사의 양성</t>
  </si>
  <si>
    <t>상담문제의 통합예술심리적 진단과 평가업무상담과정에 보조진행자로서 적절히 개입할 수 있는 업수상담과정 기록관리 업무</t>
  </si>
  <si>
    <t>2017-001983</t>
  </si>
  <si>
    <t>내면심층심리상담사</t>
  </si>
  <si>
    <t>심리적 고통이나 해결하고 싶은 문제를 가진 내담자에게 내면심층심리학적 지식과 관련경험을 토대로, 내담자의  문제행동을 소거·약화시키거나, 긍정적 행동과 기술의 습득 등을 통해 내담자의 사회적응과 정상화를 돕게 되며 심리연구소, 문화센터, 평생교육원 등에서 상담사나 강의자로서의 직무를 수행함.</t>
  </si>
  <si>
    <t>심리적 고통이나 해결하고 싶은 내담자에게 내면심층심리학적 일반지식(자유연상, 꿈분석, 전이분석, 저항분석, 해석, 훈습 등)과  기본적 관련경험을 토대로, 내담자의  문제행동을 소거· 약화시키거나, 긍정적 행동과 기술의 습득 등을 통해 내담자의 사회적응과 정상화를 돕게 되며 심리연구소, 문화센터, 평생교육원 등에서 상담사나 강의자로서의 직무를 수행함.</t>
  </si>
  <si>
    <t>심리적 고통이나 해결하고 싶은 내담자에게 내면심층심리학적 심화지식(자유연상, 꿈분석, 전이분석, 저항분석, 해석, 훈습 등)과 다양한 관련경험을 토대로, 내담자의  문제행동을 소거· 약화시키거나, 긍정적 행동과 기술의 습득 등을 통해 내담자의 사회적응과 정상화를 돕게 되며 심리연구소, 문화센터, 평생교육원 등에서 전문상담사나 강의자로서의 직무를 수행함.</t>
  </si>
  <si>
    <t>한국도형심리상담</t>
  </si>
  <si>
    <t>010-4904-1903</t>
  </si>
  <si>
    <t>(02778) 서울특별시 성북구 한천로88길 29 (장위동)</t>
  </si>
  <si>
    <t>2016-003662</t>
  </si>
  <si>
    <t>미술심리상담사는 그림, 조소, 디자인, 공예 등 미술활동을 상담도구로 활용하여 내담자의 심리상태를 이해하고 긍정적인 심리상태로 이끄는데 도움을 주는 역할을 한다.</t>
  </si>
  <si>
    <t>성인 및 학생을 대상으로 최적화된 미술심리상담 교육 프로그램을 운용하고 지도 및 상담하는 업무를 수행함은 물론 미술심리상담 교육 프로그램을 연구 개발하여 이를 프로그램으로 구성하고 미술심리상담사 2급을 지도할 수 있다.</t>
  </si>
  <si>
    <t>성인 및 학생을 대상으로 한  미술심리상담 교육 프로그램을 이해하고 이를 현장에서 운용하고 지도 및 상담하는 업무를 수행하거나 미술심리상담사 1급의 활동을 보조한다</t>
  </si>
  <si>
    <t>2016-004812</t>
  </si>
  <si>
    <t>타로심리상담사는 타로카드를 상담도구로 활용하여 직관과 비언적 기법, 색채미술 심리기법으로 내담자의 심리상태를 이해하고 긍정적인 심리상태로 이끄는데 도움을 주는 전문가를 말한다특히 아동 및 저항이 많은 청소년들의 심리상담에서 자신과 타인을 이해하고 수용할 수 있도록 이끌어 주는 역할을 한다.</t>
  </si>
  <si>
    <t>타로심리상담사는 타로카드를 상담도구로 활용하여 직관과 비언적 기법, 색채미술 심리기법으로 내담자의 심리상태를 이해하고 긍정적인 심리상태로 이끄는데 도움을 주는 전문가를 말한다특히 아동 및 저항이 많은 청소년들의 심리상담에서 자신과 타인을 이해하고 수용할 수 있도록 이끌어 주는 역할을 함</t>
  </si>
  <si>
    <t>2016-002701</t>
  </si>
  <si>
    <t>심리상담사는 전문적 상담기법을 활용하여  심리적, 정신적 문제를 진단하고 문제를 해결하여 건강한 가정생활과 사회생활 및 행복한 생활에 도움을 주는 업무를 담당한다.</t>
  </si>
  <si>
    <t>2017-000468</t>
  </si>
  <si>
    <t>생애주기별 대상자의 정서적 갈등과 심리적 증상을 요리를 매개체로 완화시키고, 자아성장을 촉진시키며, 요리상담프로그램 계획 및 운영, 개인상담, 집단상담, 진로프로그램, 가족상담프로그램 등을 진행하여 도울 수 있다</t>
  </si>
  <si>
    <t>요리를 매개로 생애주기별 대상자의 정서적 갈등과 심리적 증상을 완화시키고, 건강하고 행복한 삶이 되도록 요리상담프로그램을 계획하고 운영한다학교, 종합사회복지관, 다문화지원센터, 평생교육기관 등에서 활동할 수 있다</t>
  </si>
  <si>
    <t>맑은향기 심리상담센터</t>
  </si>
  <si>
    <t>054-973-0717</t>
  </si>
  <si>
    <t>(39838) 경상북도 칠곡군 석적읍 장곡길 119 중앙빌딩 3층</t>
  </si>
  <si>
    <t>2016-005754</t>
  </si>
  <si>
    <t>통합가족상담전문가</t>
  </si>
  <si>
    <t>가족상담이론에 능통하여 부부간 외도문제 및 가족의 다양한 갈등과 문제를 파악, 진단, 평가하고 가족구성원간의 갈등과 문제를 해결할 수 있는 상담을 통해 가족구성원들의 관계개선에 도움을 주며 건강한 가족관계를 형성할 수 있도록 도움을 주는 역할을 수행하는 전문가로 전문상담기관 등에서 활동</t>
  </si>
  <si>
    <t>최고전문가로 전문상담기관 등 관련기관에서 부부, 가족, 집단, 개인의 정서적 부적응을 겪는 내담자에 대한 상담 및 심리검사를 하고, 사고 및 행동, 감정측면의 인간적 성장을 가져오게 하며, 자아실현과 적응력 강화를 위한 조력을 통해 삶의 질을 향상시킨다. 통합가족상담사 1급, 2급을 지도, 양성하며 교육, 수련내용평가, 연구를 진행할 수 있다.</t>
  </si>
  <si>
    <t>최고전문가로 전문상담기관 등 관련기관에서 부부, 가족, 집단, 개인의 정서적 부적응을 겪는 내담자에 대한 상담 및 심리검사를 하고, 사고 및 행동, 감정측면의 인간적 성장을 가져오게 하며, 자아실현과 적응력 강화를 위한 조력을 통해 삶의 질을 향상시킨다.</t>
  </si>
  <si>
    <t>전문상담기관 등 관련기관에서 통합가족상담사 수련감독급과 1급을 보조하며, 수련감독급의 지도 아래 내담자와 가족관련 상담을 진행한다.</t>
  </si>
  <si>
    <t>2017-003120</t>
  </si>
  <si>
    <t>식물을 통한 원예활동에 의해서 사회적, 교육적, 심리적, 혹은 신체적 적응력을 기르고 이로말미암아 육체적 재활과 정신적 회복을 추구하는 전반적 활동</t>
  </si>
  <si>
    <t>1)개인 및 집단의 자아실현, 적응강황에 대한 조력 및 지도2)심리적 부적응장애를 겪는 개인 혹은 집단에 대한 진단, 평가 및 상담 3)상담 및 행정업무</t>
  </si>
  <si>
    <t>1)개인 및 집단의 자아실현 적응강황에 대한 지도2)심리적 부적응 장애를 겪는 개인 혹은 집단에 대한 진단, 평가 및 상삼3)일정기간 경력 쌓은 후 상담기관 설립운영</t>
  </si>
  <si>
    <t>사회심리연구원</t>
  </si>
  <si>
    <t>031-347-1555</t>
  </si>
  <si>
    <t>(16061) 경기도 의왕시 경수대로 248 (고천동) 3층 사회심리연구원</t>
  </si>
  <si>
    <t>2016-003379</t>
  </si>
  <si>
    <t>부부간에 발생하는 심리적 갈등을 분석하고 문제해결을 위한 관계회복 프로그램 개발 및 전문기관 연계를 통해 지속적 심리검사와 상담 및 정신분석을 실시하여 부부간의 상호관계 형성을 돕고 정서적 친밀감을 통해 부부관계 회복에 도움을 주는 전문직무를 수행한다</t>
  </si>
  <si>
    <t>2016-005753</t>
  </si>
  <si>
    <t>해결중심집단상담전문가</t>
  </si>
  <si>
    <t>가족, 부부, 부모집단을 운영하기 위한 집단의 설계 및 집단상담 기법과 도구를 이해함으로써 효율적인 집단구성과 운영을 통해 학교, 상담소(가정폭력, 성폭력, 가족상담소) 및 건강가정지원센터 등에서 해결중심 집단상담을 진행해나갈 수 있다.</t>
  </si>
  <si>
    <t>2016-002774</t>
  </si>
  <si>
    <t>미술심리상담의 교육과 연구를 하며 말로써 표현하기 힘든 느낌 생각들을 미술이라는 활동속에서 심리적 정서적 상태를 분석하고 안정을 찾아주는 교사를 양성하는 과정으로써 미술활동을 통해 미술심리상담사로써 어린이부터 노인에 이르기까지 문제행동지도 및 심리적 안정감을 찾아주는 업무 수행</t>
  </si>
  <si>
    <t>미술심리상담사로 말로써 표현하기 힘든 느낌 생각들을 미술이라는 활동속에서 심리적 정서적 상태를 분석하고 안정을 찾아주는 역할을 수행한다.미술활동을 통해 미술심리상담사는 어린이부터 노인에 이르기까지 문제행동지도 및 심리적 안정감을 찾아주는 업무 수행</t>
  </si>
  <si>
    <t>미술심리상담 전문가로서 미술심리상담 연구 및 강사 양성을 교육할 수 있으며미술심리상담사로 말로써 표현하기 힘든 느낌 생각들을 미술이라는 활동속에서 심리적 정서적 상태를 분석하고 안정을 찾아주는 역할을 수행한다.미술활동을 통해 미술심리상담전문가로 어린이부터 노인에 이르기까지 문제행동지도 및 심리적 안정감을 찾아주는 업무 수행</t>
  </si>
  <si>
    <t>2017-000807</t>
  </si>
  <si>
    <t>타로상담전문가는 물질문명이 풍부해진 현대에 남녀노소 다양한 연령층이 정신건강이나  정서장애와 갈등 고민 스트레스등 관련된 문제를 타로 카드를 통하여 심리적 정신적 스트레스 갈등 등, 문제의 부분을 해결할 수 있는 다양한 방법과 조언으로 힐링할 수 있도록 도와주는 멘토의 역할이다.</t>
  </si>
  <si>
    <t>전문상담. 전문강의,교육 을 할 수 있다*타로상담 전문가 1급,2급,3급을 지도 할 수 있다.*타로상담 고급 전문가로서 차별화된 타로 리딩과 차별화된 타로코칭을 지도할수 있다.*타로상담/창업 /취업</t>
  </si>
  <si>
    <t>타로상담 과 일반인 지도 교육을 할수 있다.*타로상담전문가3급 과정을 지도 할수 있다.*타로상담전문가로서 타로 리딩을 자유롭게 할수 있으며정확한 이론과 실기를 병행 지도 할수 잇다.*터로상담,/창업/취업</t>
  </si>
  <si>
    <t>타로상담의 준 전문가로서 타로 상담에 대한 이론과 실습은 보조 지도 할수 있다*타로상담과 개인교육 을 보조 지도 할수 있다(개인, 단체 ,팀 피칭 )등 기타 *타로 상담/창업/ 취업</t>
  </si>
  <si>
    <t>한국타로상담힐링협회</t>
  </si>
  <si>
    <t>042-534-7754</t>
  </si>
  <si>
    <t>(34909) 대전시 중구 계백로1719 (오류동센트리아오피스텔)1906-2호</t>
  </si>
  <si>
    <t>2016-002707</t>
  </si>
  <si>
    <t>외상심리상담사</t>
  </si>
  <si>
    <t>외상심리상담사(Psychological Traumatic Counselors)는 심리학적 평가 및 진단을 실시하고 스트레스(급성 및 만성), 외상(Trauma) 등의 심리적 부적응 문제 등에 대한 외상적 심리상태 상담을 실시하여 외상에 대한 적응력을 강화하고 심리적 증진 및 질병 예방을 직무로 한다</t>
  </si>
  <si>
    <t>외상심리의 전문적 이론 및 다양한 임상경험을 토대로 개인 및 부부의 외상, 가족의 외상 등의 심리상담 및 심리적 예방을 통하여 건강한 개인 및 부부, 가족의 외상에 대한 대처능력을 강화하는 심리상담을 계획, 수립하여 외상에 대한 심리적 강화 프로그램을 진행하고 개인 및 집단프로그램의 사전ㆍ사후효과를 평가한 후 검정하여 2급 전문상담사의 교육 및 활동을 지도</t>
  </si>
  <si>
    <t>외상심리의 전문적 이론을 기반으로 기본적인 외상에 대한 대처와 심리 상담(*제12조 검정과목 *표시 과목)을 할 수 있으며 1급의 지도 하에 외상에 대한 심리적 강화 프로그램과 사례를 관리하며 1급 전문상담사를 보조하고, 외상 프로그램의 사전ㆍ사후 평가를 돕는 것을 직무로 한다.</t>
  </si>
  <si>
    <t>한국성중독심리치료협회</t>
  </si>
  <si>
    <t>http://k-sapa.or.kr</t>
  </si>
  <si>
    <t>02-597-6072</t>
  </si>
  <si>
    <t>(06604) 서울 서초구 서초동 1697-6번지 백석빌딩 5층</t>
  </si>
  <si>
    <t>2016-003530</t>
  </si>
  <si>
    <t>개인 및 조직내 혹은 조직간 갈등의 체계론적 분석 및 이해, 갈등해결모델 및 갈등조정 기법을 활용하여 갈등이 가지고 있는 실질적인 문제뿐만 아니라 심리 및 관계회복까지 해결할 수 있도록 지원한다.</t>
  </si>
  <si>
    <t>갈등의 다양한 발생유형을 파악하고 갈등조정에 대한 다양한 기법을 습득하여 개인 및 조직내 혹은 조직간 갈등조정을 위한 조정 및 협상기법을 활용하여 갈등의 실질적 문제뿐만 아니라 심리 및 관계회복까지 스스로 해결하도록 지원한다.</t>
  </si>
  <si>
    <t>갈등에 대한 유형별 이해와 더불어 갈등조정에 대한 조정 및 협상에 대한 기법을 활용하여 갈등당사자들의 실질적인 문제뿐만 아니라 심리 및 관계회복까지 스스로 해결하도록 지원한다.</t>
  </si>
  <si>
    <t>2016-002142</t>
  </si>
  <si>
    <t>심리학의 제반원리나 이론을 산업현장 즉 기업, 작업장, 공공기관 등 다양한 형태의 조직과 소비자 영역에 응용하여 생산과 판매를 증대 시킬 수 있는 제안을 제시할 수 있는 산업심리상담사가 된다.</t>
  </si>
  <si>
    <t>2017-001993</t>
  </si>
  <si>
    <t>음악과 심리중재의 기본적인 개념과 이론들은 물론, 다양한 임상실습 경험을 통해 습득한 음악 중재적 기술을 토대로, 자격 소지 후 임상 현장에서 클라이언트의 필요점을 파악하고, 각 클라이언트를 위한 접근방식과 프로그램을 만들어, 클라이언트의 건강회복과, 삶의 질 향상을 위해 음악적인 활동을 행하는 페이스메이커 역할을 수행할 수 있다.</t>
  </si>
  <si>
    <t>① 음악중재세션 진단 평가하기② 음악중재세션 목표 도출하기③ 음악중재세션활동에 관한 접근법 계획하기 ④ 음악중재세션활동 클라이언트에 적용하기⑤ 음악중재세션활동별 평가 및 클라이언트 반응 도출하기</t>
  </si>
  <si>
    <t>① 음악중재세션 진단 계획하기② 음악중재세션 목표 설정하기③ 음악중재세션활동 분류하기④ 음악중재세션활동 계획하기⑤ 음악중재세션 평가표 작성하기</t>
  </si>
  <si>
    <t>대한예술심리교육원</t>
  </si>
  <si>
    <t>051-752-3264</t>
  </si>
  <si>
    <t>(48222) 부산광역시 수영구 수영로 759 (수영동) 알파오피스텔 1001호</t>
  </si>
  <si>
    <t>2017-001153</t>
  </si>
  <si>
    <t>청소년진로학습상담사</t>
  </si>
  <si>
    <t>청소년의 진로상담을 진행하고 학생에게 필요한 진로정보를 제공하며 학생의 적성과 성향 분석하여 학습에 필요한 상담 및 이에 수반되는 업무 진행한다.</t>
  </si>
  <si>
    <t>전문가 수준의 뛰어난 진로학습상담을 진행하고 학생에게 필요한 진로정보를 제공하며 학생의 적성과 성향을 분석하여 학습에 필요한 상담을 현장에서 숙련되게 진행하며 이에 수반되는 업무의 책임자로서 업무 전반을 총괄한다.</t>
  </si>
  <si>
    <t>준전문가 수준의 진로학습상담을 진행하고 학생에게 필요한 진로정보를 제공하며 학생에게 필요한 상담을 현장에서 수행하고 이에 수반되는 업무의 실무자로서 배정된 업무를 진행한다.</t>
  </si>
  <si>
    <t>일반인으로서 충분한 진로학습상담을 진행하고 학생에게 필요한 진로정보 및 학습에 필요한 정보를 제공하며 한정된 범위 내에서 진로학습상담업무를 수행한다.</t>
  </si>
  <si>
    <t>사단법인 진로진학나눔협회</t>
  </si>
  <si>
    <t>http://kjjn.or.kr</t>
  </si>
  <si>
    <t>02-581-3305</t>
  </si>
  <si>
    <t>(06703) 서울특별시 서초구 방배로 43 (방배동) 3층 301호</t>
  </si>
  <si>
    <t>2017-002252</t>
  </si>
  <si>
    <t>원예를 이용해서 내담자의 정서적, 사회적, 신체적 장애를 겪고 있는 사람들의 육체적 재활과 정신적 회복을 돕고, 내담자에게 다양한 원예매체와 조형표현활동 등 비언어적 표현 활동을 통해 내면의 심리정서를 진단평가하고, 원예관리, 재배기술 기법을 활용 긍정적사고, 정서이완 및 행동변화를 도와주는 상담직무 수행한다.</t>
  </si>
  <si>
    <t>원예심리상담 기법의 활용능력이 뛰어난 전문가로서 내담자의 정서적, 사회적, 신체적 장애를 겪고 있는 사람들의 육체적 재활과 정신적 회복을 돕고, 내담자에게 다양한 원예매체와 조형표현활동 등 비언어적 표현 활동을 통해 내면의 심리정서를 진단평가하고, 정서적 안정을 찾을 수 있는 원예프로그램을 운용 및 교육할 수 있다</t>
  </si>
  <si>
    <t>원예심리상담 기법의 활용능력을 갖춘 전문가로서 개인 및 집단의 심리적, 행동적 부적응 문제를 가진 내담자에게 다양한 원예매체와 조형표현활동 프로그램을 통하여 내면의 심리정서를 진단평가하고 긍정적사고와 정서적 안정을 찾을 수 있도록 원예프로그램을 운용하는 업무를 수행한다.</t>
  </si>
  <si>
    <t>대한상담교육협회</t>
  </si>
  <si>
    <t>010-2858-0399</t>
  </si>
  <si>
    <t>(51231) 경상남도 창원시 마산회원구 내서읍 중리상곡로 134 202-802(동신2차아파트)</t>
  </si>
  <si>
    <t>2016-003193</t>
  </si>
  <si>
    <t>본 자격은 아동에 대한 정서, 행동, 학습문제에 대한 심리상담과 관련된 아동상담의 기본과정과 절차, 적용되는 다양한 상담의 기법을 활용하여 아동이 책임감 있고 전인적으로 발달할 수 있도록 상담하는 자격</t>
  </si>
  <si>
    <t>최상위 전문가로서 아동의 발달단계에 따른 특성 이해, 심리 분석, 문제행동 진단을 하고 부적응상담 및 아동심리 상담프로그램을 운영하며, 스트레스 등 아동이 부적응 문제를 상담하는 학사 수준의 최상위 직무</t>
  </si>
  <si>
    <t>아동발달과 아동심리상담의 이해, 아동심리검사, 성격검사 등 분석 및 상담기법 등을 어느 정도 이해하고 보호와 도움이 필요한 아동과 부모를 대상으로 상담현장에서 적용할 수 있는 전문학사 수준의 상위 직무.</t>
  </si>
  <si>
    <t>2016-002113</t>
  </si>
  <si>
    <t>동기강화상담(MI)</t>
  </si>
  <si>
    <t>동기강화상담사의 직무는 내담자가 스스로 변화하거나 성장할 수 있도록 동기를 촉진하거나 강화할 수 있도록 돕는 상담을 한다.  따라서 동기강화상담사는 내담자에게 자율성을 높이고 자신감을 북돋는 일에 집중하며 가이드한다.</t>
  </si>
  <si>
    <t>동기강화상담 1급의 직무는 경청, 열린질문, 인정하기, 반영하기, 요약하기 등의 과정을 통해 내담자가 스스로 변화하거나 성장할 수 있도록 동기를 이끌거나 촉진하는 상담 역할을 수행한다.</t>
  </si>
  <si>
    <t>동기강화상담 전문가 직무는 첫째, 확인하기, 강화하기, 이끌어내기, 저항 다루기를 통해 내잠자가 스스로 변화하거나 성장할 수 있도록 촉진할 뿐만 아니라 내담자에게 자율성을 높이고 자신감을 북돋는 일을 적극적으로 수행한다. 둘째, 전문가는 1급을 슈퍼비전할 수 있다.</t>
  </si>
  <si>
    <t>동기강화상담 슈퍼바이저 직무는 첫째, 동기강화상담의 최고급 수준자로 상담 중 양가감정 처리와 정보공유, 관심 기울이기, 조언하기 등으로 상담한다. 둘째, 1급과 전문가 지원자를 슈퍼비전 할 수 있다.</t>
  </si>
  <si>
    <t>한국놀이치료협회</t>
  </si>
  <si>
    <t>http://www.koreanplaytherapy.org</t>
  </si>
  <si>
    <t>010-3369-4250</t>
  </si>
  <si>
    <t>(08729) 서울특별시 관악구 은천로19길 48(봉천동) 1F</t>
  </si>
  <si>
    <t>2016-003678</t>
  </si>
  <si>
    <t>1. 심리적이나 정서적으로 불안한 아동들을 상담을 통해 갈등을 해결해주고 삶을 자율적으로 살도록 한다. 2.아동 스스로 환경을 극복하고 적응하며 환경 안에서 스스로 기능할 수 있도록 건강한 자아능력이 회복되도록 한다.3. 아동이 자신의 세계를 탐색하고 과거경험을 재구조화하고 재해석할 수 있도록 안전하고 신뢰로운 관계를 형성하도록 돕는다.</t>
  </si>
  <si>
    <t>전문적인 상담 기법을 통하여 심리적으로 정서적으로 불안하고  인지적 왜곡을 갖고 있거나 이상행동을 보이는 아동들을 도와 그들의 갈등과 문제를 해결하고 성숙한 자아로 성장하게 하도록 도우며 상담프로그램을 계획 수행한다.</t>
  </si>
  <si>
    <t>정서, 행동상의 장애를 일으키는 아동들은 물론이고 정상적인 아동들도 과학적 측정도구나 각종 심리검사 방법을 활용하여 종합적인 진단과 상담을 통해 갈등 해결과 바른 사고방식을 건강한 생활을 할 수 있도록 도와주는 전문가로 아동의 심리적, 인지적, 행동 등의 문제를 진단하고 해결하며 문제를 보이는 아동의 부모에게 부모교육 및 상담을 한다</t>
  </si>
  <si>
    <t>2016-003758</t>
  </si>
  <si>
    <t>진로 및 직업에 필요로 하는 정보를 수집, 분석하여 미취업자 및 구직자가 필요로 하는 정보를 제공할 수 있는 자질을 갖추어 직업안정기관 및 교육훈련기관, 인력관련기관, 기업상담실, 학교 등에서 직업선택, 취업처 결정, 직업전환 및 적응, 실업위기, 은퇴 등의 과정에서 내담자의 개인적 특성을 평가하고 적합한 직업을 코칭할 수 있는 전문 인력을 양성한다</t>
  </si>
  <si>
    <t>아동 및 청소년들의 적성, 소질, 성장잠재력을 파악하여 이들의 자기주도적인 진로탐색 및 진로설계를 지원하고 나아가 진로직업체험의 기회를 제공하는 역할을 함. 초,중,고등학교 및 대학교 등에서 진로직업 적성검사 도구를 활용하여 진로탐색 및 진로설계 프로그램을 운영함</t>
  </si>
  <si>
    <t>한국인재교육진흥원</t>
  </si>
  <si>
    <t>http://한국인재교육진흥원</t>
  </si>
  <si>
    <t>033-766-1588</t>
  </si>
  <si>
    <t>(26484) 강원도 원주시 남원로 528-21 (단구동) 4층</t>
  </si>
  <si>
    <t>2017-002250</t>
  </si>
  <si>
    <t>심리적인 문제를 과학적으로 접근하여 근본적인 원인을 파악하고 이를 해결할 수 있도록 도움을 줄 뿐만 아니라, 여러 가지 조언을 해주는 역할을 수행함으로서, 클라이언트가 자신에 대한 정체성을 회복하며, 삶에 대한 자신감을 높이고 즐겁고 행복한 삶, 자아실현 등의 삶의 질 향상으로 나아갈 수 있도록 다양한 프로그램을 진행하고 운영하는 최상급 직무활동을 수행함</t>
  </si>
  <si>
    <t>2016-005959</t>
  </si>
  <si>
    <t>MLST학습상담전문가</t>
  </si>
  <si>
    <t>MLST 학습상담전문가는 전문상담기관, 학교, 학습상담센터 등 관련 기관에서 ‘MLST 학습전략검사’를 활용하여 학업에 관련된 문제로 어려움을 겪는 초·중·고 학생들의 학습문제를 진단하고 학습문제 유형에 따른 상담, 컨설팅, 훈련을 통해 학습자가 당면한 학습과정에 있어서의 문제에 효과적으로 개입하여 도움을 주는 역할을 수행하는 전문가로서 활동한다.</t>
  </si>
  <si>
    <t>전문상담기관, 학교, 학습상담센터 등 관련 기관에서 ‘MLST 학습전략검사’를 활용하여 학업에 관련된 문제로 어려움을 겪는 초·중·고 학생들의 학습문제를 진단하고 학습문제 유형에 따른 상담, 컨설팅, 훈련을 통해 학습자가 당면한 학습과정에 있어서의 문제에 효과적으로 개입하여 도움을 주는 최고 수준의 전문가로 활동한다.</t>
  </si>
  <si>
    <t>전문상담기관, 학교, 학습상담센터 등 관련 기관에서 MLST학습상담전문가 1급을 보조하며, ‘MLST 학습전략검사’를 활용하여 학업에 관련된 문제로 어려움을 겪는 초·중·고 학생들의 학습문제를 진단하고 학습문제 유형에 따른 상담, 컨설팅, 훈련을 통해 학습자가 당면한 학습과정에 있어서의 문제에 효과적으로 개입하여 도움을 주는 활동을 한다.</t>
  </si>
  <si>
    <t>2016-005853</t>
  </si>
  <si>
    <t>1. 문제 아동과 청소년(위기 청소년)의 행동을 수정하고 인간관계 형성을 돕는다.2. 성인들의 가정, 직장, 사회생활에서 일어나는 갈등을 해결할 수 있도록 자신의 내면을 직면하게 도와준다.3. 노인들의 치매을 예방하기 위해 미술 상담 작업을 통해 훈련한다4. 임종을 앞둔 환우들의 심리적인 표현을통해 죽음에 대한 두려움을 최소화 하도록 돕는다</t>
  </si>
  <si>
    <t>1. 청소년 상담 관련 기관에서 문제를 진단하고 상담 한다.2. 아동 발달 관련 기관에서 문제를 진단하고 상담한다3. 노인 치매 예방 관련 기관에서 전문 미술 심리 상담사로 활동하고 치매 예방 을 돕는다.4. 호스피스 병동에서 임종을 앞둔 환우와 가족의 심리를 진단하고 상담하여 죽음과 이별에 관련된 두려움을 해소하고 아름 다운 이별을 할수있도록 돕는다</t>
  </si>
  <si>
    <t>&lt;일반적인 건강한 대상을 상대로&gt;1. 일상적인 생활을 함에 어려움을 느끼는 청소년을 비롯한 아동이나 성인에게 미술이라는 매체를 통해 내면을 돌아 보게 함2. 무의식적으로 반복되는 부정적인 갈등을 돌아보고 좀더 질 높은 삶을 살도록 돕고자 함</t>
  </si>
  <si>
    <t>2016-005752</t>
  </si>
  <si>
    <t>이혼상담전문가</t>
  </si>
  <si>
    <t>부부갈등의 유형, 이혼 또는 재결합과정, 이혼상담의 단계적 접근, 자녀의 적응문제와 해결을 도와 가정법원, 건강가정지원센터, 다문화가족지원센터 등에서 이혼을 고민하는 부부를 대상으로 상담을 진행할 수 있다.</t>
  </si>
  <si>
    <t>2016-003669</t>
  </si>
  <si>
    <t>연극심리적 상담문제의 진단과 평가업무연극심리적 상담과정을 적절히 활용할 수 있는 업무개인 및 집단의 심리상담 중재 업무</t>
  </si>
  <si>
    <t>연극심리 상담자로서 상담면접 활동에 필요한 전문적인 자질 기술개발, 상담지원활동에 관련된 내용 슈퍼비전, 연극심리상담사 양성</t>
  </si>
  <si>
    <t>상담문제의 진단과 평가업무 상담과정에 보조자로서 적절히 개입할 수 있는 업무 상담업무 기록관리 업무</t>
  </si>
  <si>
    <t>2016-003328</t>
  </si>
  <si>
    <t>각종 보육시설 및 학교를 포함한 교육기관 등에서 발생 가능한 폭력을 사전에 예방할 목적으로 해당기관 운영자, 보육종사자 및 교육종사자, 피보육대상자 및 피교육대상자 등을 대상으로 아동성폭력의 육체적, 정신적 피해에 관한 다양한 방법의 교육과 상담을 통한 지속적 아동성폭력 예방 상담활동수행한다.</t>
  </si>
  <si>
    <t>한국기업교육개발원 평생교육원</t>
  </si>
  <si>
    <t>http://www.keducenter.or.kr</t>
  </si>
  <si>
    <t>070-5075-8305</t>
  </si>
  <si>
    <t>(07222) 서울특별시 영등포구 양평로12가길 17 (양평동4가) 2층</t>
  </si>
  <si>
    <t>2016-005376</t>
  </si>
  <si>
    <t>부모교육 프로그램을 개발하여 부모들의 가치관을 정립하고 가정의 교육적 기능을 회복하는 부모교육상담을 전문적으로 할 수 있는 상담사를 양성하여 부모교육에 관한 이론적 연구와 최적화된 상담 프로그램을 설계, 조직, 운영하고 각종 프로그램을 개발 적용하는 전문적 상담 활동을 수행한다.</t>
  </si>
  <si>
    <t>2016-003762</t>
  </si>
  <si>
    <t>고객서비스마인드, 콜센터이해, 커뮤니케이션기법, 인아웃바운드 실무 및 스크립트등의 교육과정을 통하여 고객의 기대와 성과를 충족시키고 고객지향적 서비스 마인드로 고객과 커뮤니케이션하는 서비스 직무임.</t>
  </si>
  <si>
    <t>2016-003668</t>
  </si>
  <si>
    <t>사진심리적 상담문제의 진단과 평가능력업무사진심리적 상담과정을 적절히 중재할 수 있는 업무개인 및 집단의 심리상담 지원업무상담지원활동에 관련된 슈퍼비전 업무</t>
  </si>
  <si>
    <t>사진심리 상담자로서 상담면접 활동에 필요한 전문적인 자질 기술개발상담지원활동에 관련된 제반 슈퍼비전사진심리상담사의 양성</t>
  </si>
  <si>
    <t>상담문제의 사진심리적 진단과 평가업무상담과정에 보조진행자로서 적절히 개입할 수 있는 업무상담과정 기록관리 업무</t>
  </si>
  <si>
    <t>2016-003741</t>
  </si>
  <si>
    <t>학교나 학원 혹은 개인 상담실에서 청소년 및 성인을 대상으로 심리상담을 실시하며 다음과 같은 직무를 수행한다.1. 학교나 학원 상담실에 근무하면서 심리상담(학업, 진로, 중독)2. 여성센터, 청소년 상담실에서 심리상담</t>
  </si>
  <si>
    <t>2016-002143</t>
  </si>
  <si>
    <t>CGRT자아발견상담사</t>
  </si>
  <si>
    <t>CGRT자아발견상담자 자격을 통하여 사람들이 가지고 있는 본성적인 자아, 상황적인 자아, 극복할 자아를 발견함으로써 상담과 진로를 코칭 할 수 있으며 또한 학습능력을 CGRT와 연결하여 자기주도학습을 이룰 수 있으며, 직업과 CGRT를 통하여 능력을 강화할 수 있으며, 자기역량을 극대화할 수 있다. 이러한 장점을 살려나가게 하는 상담이다.</t>
  </si>
  <si>
    <t>CGRT자아발견상담사로서 종합응용분석, 사례분석을 통한 역량을 강화시키며, 현장에서 자신을 발견함과 동시에 내담자에게 긍정적인 심리요인을 발견하게 하는 학습, 자신의 문제와 연결하여 해결중심의 삶을 살도록 하는 능력을 배양하는 기술을 갖는 것이다. 그리고 전문가로서의 지식과 실기를 배양하는 것이다.</t>
  </si>
  <si>
    <t>CGRT자아발견상담사로서 이론의 마스터 과정, 사례의 역량을 강화를 위한 학습, 내담자의 상담 현장에서 자신을 발전케 하는 능력, 내담자에게 긍정적인 심리요인을 발견하게 하는 능력 배양, 또한 자시의 문제와 연결하여 해결중심의 삶을 살도록 하는 기술적 요소를 습득하는 것이다. 그리고 전문가로서의 지식과 실기를 배양하는 것이다.</t>
  </si>
  <si>
    <t>CGRT자아발견상담사로서 기존의 습득과 수업과정에서의 사례부석, 타입별의 특징, 역사, 틀, 방법, 적용 등을 학습하며, 사례를 통한 학습, 사례를 통한 능력배양, 내담자의 상담 현장에서 자신의 강점을 발견하는 방법들을 상담에 적용하여 풀 수 있는 가능성 등을 습득하는 것이다.</t>
  </si>
  <si>
    <t>2016-003577</t>
  </si>
  <si>
    <t>1)가족상담 영역에서 개인 및 집단의 자아실현, 적응 강화에 대한 조력 및 지도2)가족상담 영역에서 심리적부적응 및 장애를 겪는 개인 혹은 집단에 대한 진단, 평가 및 상담3)가족상담 영역에 대한 강의활동4)가족상담 및 심리치료에 대한 연구 및 프로그램 개발 활동5)가족상담 및 교육기관에서의 관련 행정 지도 업무</t>
  </si>
  <si>
    <t>1)구조화된 집단 가족상담 프로그램의 보조 역할2)표준화심리검사의 실시 및 채점3)전문상담사가 되기 위한 수련 및 상담활동의 보조업무4)상담 및 교육기관에서의 관련행정 보조 업무</t>
  </si>
  <si>
    <t>2016-001686</t>
  </si>
  <si>
    <t>2016-003742</t>
  </si>
  <si>
    <t>미술심리상담을 전문적으로 훈련하여 미술심리상담 기법을 활용하여 열등감이나 불안, 분노 등의 심리적인 문제를 호소하는 사람들을 도울 수 있는 직무이며, 심리상담사를 양성할 수 있다.</t>
  </si>
  <si>
    <t>미술심리상담을 전문적으로 훈련하여 미술심리상담 기법을 활용하여 열등감이나 불안, 분노 등의 심리적인 문제를 호소하는 사람들을 도울 수 있는 상급직무이며, 심리상담사를 양성할 수 있다.</t>
  </si>
  <si>
    <t>미술심리상담을 전문적으로 훈련하여 미술심리상담 기법을 활용하여 열등감이나 불안, 분노 등의 심리적인 문제를 호소하는 사람들을 도울 수 있는 중급직무이다.</t>
  </si>
  <si>
    <t>한국교육심리협회</t>
  </si>
  <si>
    <t>070-7522-5644</t>
  </si>
  <si>
    <t>(15352) 경기도 안산시 단원구 고잔로 57-9(고잔동, 아이즈빌II 오피스텔) 8층 827호</t>
  </si>
  <si>
    <t>2016-003380</t>
  </si>
  <si>
    <t>최근 가정폭력의 증가, 아동학대의 증가로 인한 가족의 문제와 국제 결혼과 국내이주 노동자와 결혼으로 인한 다문화 가정 등의 역기능 가정의 원인과 특징을 이해하고 가정의 회복을 위해 가족치료의 기법과 가족분석 및 심리평가로 가족 상담 및 교육을 하는 직무를 말함</t>
  </si>
  <si>
    <t>가정폭력의 증가, 아동학대의 증가로 인한 가족의 문제와 다문화 가정의 원인과 특징을 이해하고 가정의 회복을 위해 전문적으로 가족치료의 기법과 가족분석 및 심리평가로 가족 상담 교육을 하는 직무를 말함</t>
  </si>
  <si>
    <t>가정폭력의 증가, 아동학대의 증가로 인한 가족의 문제와 다문화 가정의 원인과 특징을 이해하고 가정의 회복을 위해 준전문가적인 수준으로 가족치료의 기법과 가족분석 및 심리평가로 가족 상담 교육을 하는 직무를 말함</t>
  </si>
  <si>
    <t>2016-003212</t>
  </si>
  <si>
    <t>정신분석상담과 인간중심상담에서 인간의 감정에 초점에 맞춰 내담자의 문제를 해결하기 위하여 전문적으로 인지행동심리지도 및 인지행동심리 이론과 기법을 바탕으로 상담을 수행할 수 있는 책임자로서 학습자에게 인지행동심리 지도 및 상담을 전문적으로 역할을 하는 직무를 한다.</t>
  </si>
  <si>
    <t>전문가 수준의 인지행동심리지도 및 고급 상담을 통하여 학습자에게 인지행동심리 지도 및 상담을 전문적으로 지도를 주도하고 인지발달과 학습에 관한 전문성 교육을 진행 업무한다.</t>
  </si>
  <si>
    <t>준전문가 수준의 인지행동심리지도 및 상급 상담을 통하여 학습자에게 인지행동심리 지도 및 상담을 지도 주도한다</t>
  </si>
  <si>
    <t>기초 인지행동심리지도 및 상담을 통하여 보조상담사로서 학습자에게 인지행동심리 지도 및 상담을 도와준다</t>
  </si>
  <si>
    <t>2016-003403</t>
  </si>
  <si>
    <t>가정의 다양한 문제를 파악하고, 진단하고, 평가하고 해결하기 위해 가족구성원 상호작용의 양상에 개입하여 개인 및 부부, 그리고 나아가 가족 전체를 상담 및 치료하여 가족원들의 관계개선에 도움을 제공하고 상담서비스를 목적으로 하는 전문가로 활동</t>
  </si>
  <si>
    <t>전문가의 가족상담사 수준으로 다음의 직무를 수행함. 1. 가족상담 교육프로그램을 기획 및 운영  2. 가족상담사의 교육훈련과 수련활동에 관한 프로그램 기획 및 운영3. 가족상담실의 운영 및 관리4. 가족상담사 양성과정 교수요원 활동 수행5. 가족상담 교육, 자문지도 및 각종 프로그램 진행</t>
  </si>
  <si>
    <t>2016-003743</t>
  </si>
  <si>
    <t>모래놀이심리상담을 전문적으로 훈련하여 모래놀이심리상담 기법을 활용하여 열등감이나 불안, 분노 등의 심리적인 문제를 호소하는 사람들을 도울 수 있는 상급직무이며, 심리상담사를 양성할 수 있다.</t>
  </si>
  <si>
    <t>모래놀이심리상담을 전문적으로 훈련하여 모래놀이심리상담 기법을 활용하여 열등감이나 불안, 분노 등의 심리적인 문제를 호소하는 사람들을 도울 수 있는 중급직무이다.</t>
  </si>
  <si>
    <t>2016-003349</t>
  </si>
  <si>
    <t>심리적, 인지적으로 인하여 사회적 장애를 겪고 있는 아동들에게 미술활동을 통하여 마음을 안정시키며 갈등을 해결해 주는 한편 자아를 성장하도록 촉진시키고 자기표현을 할 수 있도록 돕는다.</t>
  </si>
  <si>
    <t>아동의 심리적 이상 행동 등의 문제를 그림 및 심리검사지로 진단하고 해결.심리적, 이상행동, 인지 등의 문제를 보이는 아동의 부모에게 부모교육 및 상담</t>
  </si>
  <si>
    <t>아동의 심리적, 이상행동 등의 문제를 그림으로 진단하고 해결.심리적, 인지적 등의 문제를 보이는 아동의 부모에게 부모교육 및 상담</t>
  </si>
  <si>
    <t>2016-003132</t>
  </si>
  <si>
    <t>심리, 정서행동의 부적응 문제를 가지고 있는 내담자에게 심리검사와 전문적인 상담기법을 활용하여 긍정적 사고와 신념체계를 형성하고 건강한 사회구성원이     될 수 있도록 지원하며 과학적 측정도구 사용이나 상담을 통해 종합적으로 진     단 하고 심리학적 방법을 활용하여 도와줌으로서 다시 건강하고 바른 생활을      할 수 있도록 돕는 업무를 수행</t>
  </si>
  <si>
    <t>심리, 정서행동의 부적응 문제를 가지고 있는 내담자에게 심리검사와 전문적인     상담기법을 활용하여 긍정적 사고와 신념체계를 형성하고 건강한 사회구성원이     될 수 있도록 지원하며 과학적 측정도구 사용이나 상담을 통해 종합적으로 진     단 하고 심리학적 방법을 활용하여 도와줌으로서 다시 건강하고 바른 생활을      할 수 있도록 돕는 업무를 수행</t>
  </si>
  <si>
    <t>심리, 정서행동의 부적응 문제를 가지고 있는 내담자에게 심리검사와 전문적인     상담기법을 활용하여 긍정적 사고와 신념체계를 형성하고 건강한 사회구성원이     될 수 있도록 지원하며 과학적 측정도구 사용이나 상담을 통해 종합적으로 진     단 하고 심리학적 방법을 활용하여 도와줌으로서 다시 건강하고 바른 생활을  할 수 있도록 돕는 업무를 수행</t>
  </si>
  <si>
    <t>심리, 정서행동의 부적응 문제를 가지고 있는 내담자에게 심리검사와 전문적인     상담기법을 활용하여 긍정적 사고와 신념체계를 형성하고 건강한 사회구성원이     될 수 있도록 지원하며 과학적 측정도구 사용이나 상담을 통해 종합적으로 진     단 하고 심리학적 방법을 활용하여 도와줌으로서 다시 건강하고 바른 생활을 할 수 있도록 돕는 업무를 수행</t>
  </si>
  <si>
    <t>2017-000896</t>
  </si>
  <si>
    <t>교정교화상담교육사</t>
  </si>
  <si>
    <t>보호관찰대상자를 다양한 상담프로그램으로 개인상담.집단상담.가족상담 또는 집합교육을 통하여 개별적 처우를 위한 분류기법, 실무자 교정관련 법규, 범죄자의 인권과 피해자의 권리규제 상담프로그램 적용하며 가정.학교.사회부적응자를 상담을 통해 이해하고 지도하며 교정상담 등 활용하여 보호관찰대상자들의 재범방지를 위하여 노력한다.</t>
  </si>
  <si>
    <t>개별적 처우를 위한 분류기법, 실무자 교정관련 법규, 범죄자의 인권과 피해자의 권리규제 상담프로그램 적용하며 사회부적응자를 상담을 통해 이해하고 지도하며 교정상담 등 다양한 상담법을 활용하여 보호관찰대상자들의 재범방지를 위하여 노력한다.</t>
  </si>
  <si>
    <t>2016-003298</t>
  </si>
  <si>
    <t>학교안에서 일어나는 학교폭력의 예방과 대책에 필요한 교육 및 상담을 통하여 학교폭력을 예방하고 피해 학생을 보호하고 가해 학생의 선도를 통해 안전하고 즐거운 학교 활동을 할 수 있도록 하는 직무를 숭행하는 전문 상담 심리로 활동</t>
  </si>
  <si>
    <t>2016-004376</t>
  </si>
  <si>
    <t>책이나 대중매체등의 독서활동을 통해 내담자 또는 학생들의 심리를 파악하고, 그들이 직면한 문제를 해결할 수 있도록 과정을 개발하고 정보를 제공하여 심리적 안정과 건강한 삶을 영위하는데 도움을 주는 전문가</t>
  </si>
  <si>
    <t>책이나 대중매체등의 독서활동을 통해 내담자 또는 학생들의 심리를 파악하고, 그들이 직면한 문제를 해결할 수 있도록 정보를 제공하여 심리적 안정과 건강한 삶을 영위하는데 도움을 주는 전문가</t>
  </si>
  <si>
    <t>2016-005289</t>
  </si>
  <si>
    <t>학교, 사회복지시설, 사회단체에서 종사하면서 가족간의 불화와 감정적 갈등을 해소하고 의사소통이 원활 할 수 있도록 상담과 교육을 통하여 가족에 대한 이해와 배려를 통한 가족의 소중함을 깨달을 수 있도록 다양한 심리프로그램을 실제 적용하여 개인 및 가정 사회의 변화에 잘 적응 하도록 한다.</t>
  </si>
  <si>
    <t>2017-001178</t>
  </si>
  <si>
    <t>심리상담사는 심리상담의 이론 및 지식에 대한 이해를 바탕으로 정신적 병리현상을 과학적으로 분석하여 보다 건강한 삶을 영위할 수 있도록 돕고 정서적, 사회적 지지에 필요한 전문적 역할을 수행한다.</t>
  </si>
  <si>
    <t>심리상담 이론 및 지식을 터득하고 자료 활용에 대한 종합적인 능력을 기를 수 있다. 또한 다양한 갈등을 겪는 개인이나 집단을 대상으로 또한 심리적 부적응이나 발달·행동상의 문제를 갖고 있는 내담자를 대상으로 전문적인 상담을 통해 원인을 진단하고 재활을 도울 수 있다.</t>
  </si>
  <si>
    <t>다양한 갈등을 겪는 개인이나 집단을 대상으로 심리상담을 통해 내담자의 심리를 분석, 진단하고 치유할 수 있도록 도움을 주는 준전문가 수준의 상담을 진행할 수 있다.</t>
  </si>
  <si>
    <t>2017-002225</t>
  </si>
  <si>
    <t>반려동물심리상담사</t>
  </si>
  <si>
    <t>반려동물 관련된 곳에서 발생하는 동물들의 심리불안의 해소, 심리적 안정을 도모한 환경구성한다. 커뮤니케이션을 통해 동물과 사람과의 유대관계 활성화에 기여하며  사람과 동물간의 건강한 라이프 형성 프로그램을 구성하여 지도한다.</t>
  </si>
  <si>
    <t>2016-003601</t>
  </si>
  <si>
    <t>드라마심리상담 전문가(Drama Psychological Counseling Professionals)는 심리적 갈등과 부적응을 겪고 있는 내담자들에게 드라마, 연극 및 공연형태의 작업을 통하여 자발성,창조성 회복 후 심리적 성장,정신적 적응력을 강화하고 건강한 삶을 살도록 돕는 것을 그 직무로 한다</t>
  </si>
  <si>
    <t>전문가는 심리적 갈등과 부적응을 겪고 있는 내담자들에게 드라마, 연극 및 공연형태의 작업을 통하여 자발성, 창조성을 회복 후 심리적 성장 및 정신적 적응력을 강화하고 건강한 삶을 살도록 도울 뿐만 아니라 향후 드라마심리상담사를 육성하기 위하여 훈련하고, 드라마심리 프로그램과 수퍼비전을 통한 점검과 개인 및 집단별 사전, 사후 평가를 한다.</t>
  </si>
  <si>
    <t>드라마심리상담사(Drama Psychological Counselors) 1급은 심리적 갈등과 부적응을 겪고 있는 내담자들에게 드라마, 연극 및 공연형태의 작업을 통하여 자발성, 창조성을 회복 후 심리적 성장 및 정신적 적응력을 강화하고 건강한 삶을 살도록 도울 뿐만 아니라 개인 및 집단별 드라마 심리프로그램의 사전, 사후 평가를 한다.</t>
  </si>
  <si>
    <t>드라마심리상담사 2급은 심리적 갈등과 부적응을 겪고 있는 내담자들에게 드라마, 연극 및 공연형태의 작업을 통하여 자발성, 창조성을 회복 후 심리적 성장 및 정신적 적응력을 강화하고 건강한 삶을 살도록 드라마심리상담 전문가를 도와서 드라마심리상담사를 육성하기 위한 훈련과 개인 및 집단별 드라마 심리프로그램의 사전, 사후 평가의 보조를 한다.</t>
  </si>
  <si>
    <t>2016-005931</t>
  </si>
  <si>
    <t>푸드심리상담사는 사람이 먹을 수 있는 푸드(음식물, 과일, 과자,등)를 이용하여 내담자의 문제행동, 개인적인 심리, 내면을 파악하여 파악한 결과에 따른 적절한 상담을 선택하여 그 상담에 대한 프로그램설계하여 문제행동을 치료하며 개인의 심리적인상태를 안정화 시키는 상담업무를 진행하는 전문가이다.</t>
  </si>
  <si>
    <t>푸드이용심리상담사는 사람이 먹을 수 있는 푸드(음식물, 과일, 과자,등)를 이용하여 내담자의 문제행동, 개인적인 심리, 내면을 파악하여 파악한 결과에 따른 적절한 상담을 선택하여 그 상담에 대한 프로그램설계하여 문제행동을 치료하며 개인의 심리적인상태를 안정화 시키는 상담업무를 진행하는 전문가이다.</t>
  </si>
  <si>
    <t>2017-001179</t>
  </si>
  <si>
    <t>연극심리상담사는 연극심리상담의 개념과 목적을 이해하고 극 속에서 참여자의 경험을 재현, 상상하며 변형하는 과정을 통해 치유를 돕는 상담을 진행한다.</t>
  </si>
  <si>
    <t>연극심리상담 이론 및 지식을 터득하고 자료 활용에 대한 종합적인 능력을 기를 수 있다. 또한 심리적 부적응이나 발달·행동상의 문제를 갖고 있는 내담자를 대상으로 전문적인 연극심리상담을 통해 원인을 진단하고 재활을 도울 수 있다.</t>
  </si>
  <si>
    <t>연극심리상담을 통해 심리적 고통을 가진 내담자의 심리를 분석, 진단하고 치유할 수 있도록 도움을 주는 준전문가 수준의 상담을 진행할 수 있다.</t>
  </si>
  <si>
    <t>2016-004808</t>
  </si>
  <si>
    <t>간단한 원예를 이용해서 사람의 심리적 문제나 정신적인 문제와 일상에서의 스트레스 및 우울증등의 치유를 도와주는 전문가로서 일상생활에서 실용적으로 사용할 수 있는 식물을 통해 원예심리상담 방법을 지도</t>
  </si>
  <si>
    <t>간단한 원예를 이용해서 사람의 심리적 문제나 정신적인 문제와 일상에서의 스트레스 및 우울증 치유를 도와줌</t>
  </si>
  <si>
    <t>일상생활에서 실용적으로 사용할 수 있는 식물을 통해 원예심리상담 방법을 지도하는 전문 상담사</t>
  </si>
  <si>
    <t>2016-002688</t>
  </si>
  <si>
    <t>- 놀이를 매개체로 최고급 수준의 정서개선, 심리상담, 관계향상- 놀이심리상담은 놀이를 매개체로 감각조절 및 연상촉진, 자기이해, 자기관리 등의 상담과정을 통한 심리정서프로그램이며 또한 대인관계기술, 사회성 향상을 체험할 수 있게 하고 본인과 주변의 긍정적인 정서변화와 긍정적인 회복감정개선을 도움- 수련시간규정: 1500시간 이상</t>
  </si>
  <si>
    <t>- 놀이를 매개체로 고급 수준의 정서개선, 심리상담, 관계향상- 놀이심리상담은 놀이를 매개체로 감각조절 및 연상촉진, 자기이해, 자기관리 등의 상담과정을 통한 심리정서프로그램이며 또한 대인관계기술, 사회성 향상을 체험할 수 있게 하고 본인과 주변의 긍정적인 정서변화와 긍정적인 회복감정개선을 도움- 수련시간규정: 1000시간 이상</t>
  </si>
  <si>
    <t>- 놀이를 매개체로 상급 수준의 정서개선, 심리상담, 관계향상- 놀이심리상담은 놀이를 매개체로 감각조절 및 연상촉진, 자기이해, 자기관리 등의 상담과정을 통한 심리정서프로그램이며 또한 대인관계기술, 사회성 향상을 체험할 수 있게 하고 본인과 주변의 긍정적인 정서변화와 긍정적인 회복감정개선을 도움- 수련시간규정: 400시간 이상</t>
  </si>
  <si>
    <t>2017-002080</t>
  </si>
  <si>
    <t>놀이를 매개체로 감정조절및 연상촉진, 자기이해, 자기관리등의 상담과정을 통한 심리정서 프로그램이며 또한 대인관계 기술, 사회성 향상을 체험 할수 있게 하고 본인과 주변의 긍정적인 정서변화와 긍정적인 회복 감정개선을 위해 프로그램 개발과 운영으로 인력양성을한다.</t>
  </si>
  <si>
    <t>놀이를 매개체로 감정조절과 자기이해, 자기관리등의 상담과정을 통한 기초적인 심리정서 프로그램 개발과 운영으로 인력양성을한다.</t>
  </si>
  <si>
    <t>2016-002102</t>
  </si>
  <si>
    <t>미술재활심리상담사</t>
  </si>
  <si>
    <t>정서적, 심리적, 인지적으로 재활 및 심리상담이 필요한 대상에게 미술을 활용한 심리검사와 미술재활 및 심리상담을 실시함으로써 정서적, 심리적, 인지적 어려움을 극복하도록 돕는 데 있다.</t>
  </si>
  <si>
    <t>2016-003284</t>
  </si>
  <si>
    <t>지문적성상담사</t>
  </si>
  <si>
    <t>유전자지문적성검사를 수행하고 분석한 결과로 제공되는 보고서를 가지고 피검사자에게 선천적으로 타고난 기질과 성향 및 10가지영역별 능력과 진로 및 학습유형, 상호대응요령등을 상담을 통해서 정보를 전달하고 피상담자의 요구에 맞는 상담을 진행한다.-유전자지문적성검사(진로적성검사/성격유형검사) 수행-진로상담, 학습상담, 직무상담, 가족상담, 부부상담 등 수행</t>
  </si>
  <si>
    <t>유전자지문적성 검사(GFAT) 수행하고, 분석한 결과보고서에 따라 피검사자에게 타고난 기질과 성향 및 10가지영역별 능력과 진로 및 학습유형, 상호대응요령 등을 상담을 통해서 정보를 전달하고 피상담자의 요구에 맞는 상담을 진행한다.-유전자지문 적성검사(진로적성/성격유형/직무적성)-진로상담, 학습상담, 직무상담, 창업컨설팅, 가족상담, 부부상담 등</t>
  </si>
  <si>
    <t>주식회사아이파스</t>
  </si>
  <si>
    <t>http://www.ifas.co.kr</t>
  </si>
  <si>
    <t>02-1566-0954</t>
  </si>
  <si>
    <t>(06561) 서울특별시 서초구 방배로35길 45 (방배동) 2층</t>
  </si>
  <si>
    <t>2017-002249</t>
  </si>
  <si>
    <t>심리치료센터, 사회복지시설 내 상담센터, 장애인심리상담기관, 아동 및 청소년 복지단체 및 시설, 재활의료기관과 심리연구소, 각종 국가 복지시설과 센터 등에서   미술심리상담기법을 적용하여 내담자의 증상 개선을 도와주고, 상담 종결 후에도 개선된 내용이 실생활에서 유지될 수 있도록 교육지도한다.</t>
  </si>
  <si>
    <t>2017-001968</t>
  </si>
  <si>
    <t>반려동물매개심리상담사는 동물매개치료의 이해, 과정, 관련 심리학, 동물매개치료의 접근적 개입방법, 대상 및 유형별 동물매개치료, 치료도우미동물의 선택과 평가, 치료도우미동물에 대한 이해, 치료도우미동물의 위험요소 식별 등의 반려동물 매개치료에 대한 지식을 습득하고 반려동물매개심리 상담에 관련한 전문가로서의 업무를 원활하게 수행</t>
  </si>
  <si>
    <t>한국반려동물산업진흥원</t>
  </si>
  <si>
    <t>02-6959-4065</t>
  </si>
  <si>
    <t>(03115) 서울특별시 종로구 종로 394 (숭인동) 태정빌딩 301호</t>
  </si>
  <si>
    <t>2016-004720</t>
  </si>
  <si>
    <t>기본적인 상담의 개념을 가지고, 미술(그림)을 통해 잠재되어 있는 감정이나 심리상태를 분석함으로써 이에 맞는 심리진단과 상담기법을 통해 올바른 삶을 살 수 있도록 도와주고, 안정을 찾아 건강한 사회구성원이 될 수 있도록 돕고 지도한다.</t>
  </si>
  <si>
    <t>미술활동의 시각적 이미지를 통해 개인갈등을 조절하고 자기표현과 자아성장을 촉진시키며 개인의 내면적 외적 조화를 이룸으로써 급변하는 현대사회속에서 심리적,정서적으로 안정을 추구하도록 돕는다.</t>
  </si>
  <si>
    <t>2016-002115</t>
  </si>
  <si>
    <t>놀이상담사는 병원, 학교, 각종 상담소 및 복지시설 등 임상현장에서 근무하며 전 생애에 걸친 영유아, 아동, 청소년, 성인의 발달 과정에서 생겨난 여러 심리적 어려움과 문제를 파악하고, 놀이를 활용한 다양한 전문적 상담을 제공할 수 있다.</t>
  </si>
  <si>
    <t>① 상담 장면에서 준전문가 수준의 놀이상담 및 가족지원② 놀이상담실 운영에 관한 주요 사항</t>
  </si>
  <si>
    <t>① 상담 장면에서 전문적 놀이상담 및 가족지원 ② 놀이상담실 운영 및 관리 ③ 놀이상담 유관기관 및 유관 전문분야 종사자들에게 자문 및 협조 ④ 심리상담과 놀이상담의 학술연구 및 임상연구</t>
  </si>
  <si>
    <t>① 상담 장면에서 전문적 놀이상담 및 가족지원 ② 놀이상담실 운영 및 관리 ③ 놀이상담 유관기관 및 유관 전문분야 종사자들에게 자문 및 협조 ④ 심리상담과 놀이상담의 학술연구 및 임상연구 ⑤ 놀이심리상담사에 대한 자문 및 교육 ⑥ 놀이심리상담사 자격 평가 및 추천</t>
  </si>
  <si>
    <t>한국발달지원학회</t>
  </si>
  <si>
    <t>http://www.baldal.net</t>
  </si>
  <si>
    <t>070-8620-3312</t>
  </si>
  <si>
    <t>(06292) 서울특별시 강남구 언주로30길 13 (도곡동, 대림아크로빌) C동 2911호</t>
  </si>
  <si>
    <t>2016-005772</t>
  </si>
  <si>
    <t>본 자격은 아동에게 일어나는 신체적, 정신적 발달을 이해하고 보다 더 건강한 아동기 형성을 위해 아동의 신체, 정서, 사회성, 언어 및 인지발달을 도모하는 심리적 환경을 제공하여 아동이 정상적으로 성장 할 수 있도록 상담 하는 자격임.</t>
  </si>
  <si>
    <t>아동발달상담 상위 전문가로서 아동발달 상담사의 역할로서 각종 인지, 정서불안, 행동발달 문제 등을 가진 아이들을 각종 발달검사 방법을 활하여 종합적으로 진단하고 아동의 신체, 정서, 사회성, 언어 및 인지발달을 도모하고 발달적 프로그램을 개발하는 대학원 수준의 직무 수행</t>
  </si>
  <si>
    <t>아동발달상담 전문가로서 기본적인 아동 초기 면담, 발달상담, 아동발달심리검사 및 기초분석, 집단상담 프로그램 진행 업무 등 하위 아동발달 상담 업무수행</t>
  </si>
  <si>
    <t>2017-001174</t>
  </si>
  <si>
    <t>인간행동과 인간발달에 대해 이해하고, 심리이론을 바탕으로 생애주기에 따른 해결방안을 제시해 주어 사회복지실천을 지원, 지도하는 전문가로 활동</t>
  </si>
  <si>
    <t>인지행동심리상담사 전문가 수준으로 다음의 직무를 수행함. 1. 인지행동심리상담 교육프로그램을 기획 및 운영2. 인지행동심리상담사의 교육훈련과 수련활동에 관한 프로그램 기획 및 운영3. 인지행동심리상담사 양성과정 교수요원 활동 수행 4. 인지행동심리 상담, 자문지도 및 각종 프로그램 진행</t>
  </si>
  <si>
    <t>2017-001175</t>
  </si>
  <si>
    <t>심리적인 장애가 있는 내담자를 대상으로 미술심리활동을 통해 감정이나 내면세계를 표현하여 감정의 이완과 스트레스를 완화시키도록 돕고 문제해결과 생활에서의 재활을 도와줄 수 있다.</t>
  </si>
  <si>
    <t>미술심리상담 이론 및 지식을 바탕으로 심리적인 장애가 있는 내담자의 상담을 전문적으로 도와줄 수 있으며, 미술심리상담 프로그램을 계획 및 운영할 수 있다.</t>
  </si>
  <si>
    <t>준전문가 수준의 미술심리상담사로서 심리적인 장애가 있는 내담자의 상담을 도와줄 수 있다.</t>
  </si>
  <si>
    <t>미술심리상담 이론 및 지식을 바탕으로 심리적인 장애가 있는 내담자의 기본적인 상담업무를 도와줄 수 있다.</t>
  </si>
  <si>
    <t>2016-003810</t>
  </si>
  <si>
    <t>학교폭력의 예방과 상담을 전문적으로 할수 있는 상담사 역할로 학교폭력으로 피해를 받은 학생들이 예전생활로 돌아갈 수 있도록 도움을 주면 학교 폭력이 발생하기 전에 상담과 예방, 대처를 마련하는 등 학교폭력예방 프로그램을 설계, 조직, 운영하는 전문적인 상담활동을 수행한다.</t>
  </si>
  <si>
    <t>학교폭력으로 피해를 받은 학생들의 정신적부분과, 부모상담, 주변상황을 점검하여, 원인분석과 함께 폭넓은 부모교육 상담프로그램을 직접 설계하는 전문가로서 교육부, 전문상담 기관등에서 직무를 수행한다</t>
  </si>
  <si>
    <t>학교폭력의 예방과 대책에 필요한 교육과 상담을 준전문가적으로 할 수 있는 상담사 역할로 학교폭력예방에 관한 이론적 연구와 최적화된 학교폭력예방 프로그램을 설계, 조직, 운영하는 상담자 역할을 수행합니다.</t>
  </si>
  <si>
    <t>2016-006138</t>
  </si>
  <si>
    <t>학교폭력예방에 관한 이론적 연구와 최적화된 학교폭력예방 프로그램을 설계, 조직, 운영하고 각종 프로그램 개발ㆍ적용하여 피해학생이 보복에 대한 두려움을 극복하고 가해학생은 선도와 교육, 제도를 해서 분쟁조정을 도와 폭력 없는 학교, 건강한 학교생활에 적응해 갈 수 있도록 전문적 상담활동을 수행하도록한다.</t>
  </si>
  <si>
    <t>2016-003209</t>
  </si>
  <si>
    <t>2017-000959</t>
  </si>
  <si>
    <t>심리상담사는 심리상담에 관한 이론적 연구와 학교 및 사회의 각 분야에 최적화된 심리상담을 행하고, 심리상담과 관련된 각종 프로그램을 설계, 조직, 운영함으로써 바람직한 인재를 양성하는 데 필요한 전문적 교육 활동을 수행한다.</t>
  </si>
  <si>
    <t>심리상담사 2급 자격을 갖춘 사람은 현장지도 경력 1년 이상의 준전문가로서 보다 전문적인 심리상담 프로그램을 설계, 조직, 운영할 수 있다.</t>
  </si>
  <si>
    <t>심리상담사 1급 자격을 갖춘 사람은 현장지도 경력 3년 이상의 전문가로서 일반 및 특수 대상자를 위한 전문적인 심리상담 프로그램을 설계, 조직, 운영할 수 있다.</t>
  </si>
  <si>
    <t>2016-002110</t>
  </si>
  <si>
    <t>아동, 청소년, 직장인을 대상으로 우울, 분노, 공포 등의 부정적인 감정들에 대하여 자신의 감정을 제대로 인식하고, 다양한 심리검사 방법과 프로그램을 활용하여 이를 효과적으로 조절할 수 있도록 방안을 마련하고, 지도하여 정서적으로 보다 안정된 삶을 살수 있도록 조력하는 전문적 역할을 수행한다.</t>
  </si>
  <si>
    <t>2016-003239</t>
  </si>
  <si>
    <t>진로상담코칭전문가</t>
  </si>
  <si>
    <t>진로상담코칭에 관한 핵심주제를 이해하고 그 내용을 어린이 청소년 부모교육으로 탁월하게 진로상담 및 코칭을 진행할 수 있는 전문가</t>
  </si>
  <si>
    <t>진로상담코칭에 관한 핵심주제를 이해하고 그 내용을 어린이, 청소년, 부모교육으로 탁월하게 상담 및 코칭을 진행.</t>
  </si>
  <si>
    <t>진로상담에 관한 핵심주제를 이해하고 그 내용을 어린이, 청소년들에게 효과적인 상담 및 코칭을 진행.</t>
  </si>
  <si>
    <t>어린이리더십강사협회</t>
  </si>
  <si>
    <t>http://www.cliakorea.kr</t>
  </si>
  <si>
    <t>010-5465-7745</t>
  </si>
  <si>
    <t>(02871) 서울특별시 성북구 지봉로23길 51 (보문동2가) 3층</t>
  </si>
  <si>
    <t>2016-004790</t>
  </si>
  <si>
    <t>아동들의 정신건강이나 정서장애와 관련된 문제로 일상생활에 적응하지 못하고 인지, 정서, 행동상의 장애를 일으키는 아동들과 정상적인 아동들도 과학적 측정도구나 미술심리검사 방법을 활용하여 종합적으로 진단하고 그 결과에 따라 상담(면접)을 통해 아동발달과 학습지도를 수행한다.</t>
  </si>
  <si>
    <t>아동들의 정신건강이나 정서장애와관련된 문제로 일상생활에 적응하지 못하고 인지, 정서, 행동상의 장애를 일으키거나 정상적인 아동들도 과학적 측정도구나 미술심리검사 방법을 활용하여 종합적으로 진단하고 그 결과에 따라 상담(면접)을 통해 아동발달을 돕는 프로그램을 진행하기 위한 초기면담 업무</t>
  </si>
  <si>
    <t>아동들의 정신건강이나 정서장애와 관련된 문제로 일상생활에 적응하지 못하고 인지, 정서, 행동상의 장애를 일으키는 아동들과 정상적인 아동들도 과학적 측정도구나 미술심리검사 방법을 활용하여 종합적으로 문제를 진단하고 그 결과에 따라 상담(면접)을 통해 아동발달을 돕는 전문가로 프로그램개발과평가를 수행하고 하위등급 자격소지자의 직무교육을 수행</t>
  </si>
  <si>
    <t>2017-001121</t>
  </si>
  <si>
    <t>자기주도 학습에 대한 전문적인 이해를 바탕으로 논리적인 시각과 비판적인 사고력을 함양할 수 있도록 지도하고 학습자 스스로 논술 역량을 이끌어 내어 효율적인 학습이 이루어질 수 있도록 돕는 코칭 및 상담 직무를 수행한다.</t>
  </si>
  <si>
    <t>자기주도학습코칭론 직무의 전문적인 정보 인지를 바탕으로 학습자의 성격, 성향에 따른 논술프로그램 기획 및 운영과 자기주도학습법이 가능하며 전문가 수준의 코칭이 가능한 교육 지도 직무를 수행한다.</t>
  </si>
  <si>
    <t>자기주도학습을 기반으로 한 학습코칭의 기법들을 기초로 수업 대상자들이 자발적으로 생활하는 습관을 기를 수 있도록 학습법을 지도하는 직무를 수행한다.</t>
  </si>
  <si>
    <t>2017-001988</t>
  </si>
  <si>
    <t>심리학적 전문 이론을 바탕으로 내담자의 심리적 문제를 진단하고, 전문상담기술을 활용하여 내담자가 심리적 안정을 유지하고 건강하게 문제해결 함으로써 성장할 수 있도록 지원하는 심리상담 역할을 수행하는 직무</t>
  </si>
  <si>
    <t>서울여자대학교</t>
  </si>
  <si>
    <t>http://academy.swu.ac.kr</t>
  </si>
  <si>
    <t>02-970-7943</t>
  </si>
  <si>
    <t>(01797) 서울 노원구 공릉2동 서울여자대학교 서울여자대학교</t>
  </si>
  <si>
    <t>2016-003211</t>
  </si>
  <si>
    <t>심리적인 문제를 과학적으로 접근하여 근본적인 원인을 파악하고 이를 해결할 수 있도록 도움을 줄 뿐만 아니라, 여러 가지 조언을 해주는 역할을 수행함으로서, 클라이언트가 자신에 대한 정체성을 회복하며, 삶에 대한 자신감을 높이고 즐겁고 행복한 삶, 풍요로운 삶과 행복추구, 자아실현 등의 삶의 질 향상으로 나아갈 수 있도록 프로그램을 운영하는 직무를 수행함</t>
  </si>
  <si>
    <t>심리적인 문제를 과학적으로 접근하여 근본적인 원인을 파악하고 이를 해결할 수 있도록 도움을 줄 뿐만 아니라, 여러 가지 조언을 해주는 역할을 수행함으로서, 클라이언트가 자신에 대한 정체성을 회복하며, 삶에 대한 자신감을 높이고 즐겁고 행복한 삶을 위한 다양한 프로그램을 진행하고 운영하는 상급 직무활동을 수행함</t>
  </si>
  <si>
    <t>2017-002008</t>
  </si>
  <si>
    <t>연애코칭상담사</t>
  </si>
  <si>
    <t>1.이성간의 건강하고 바른 관계를 유지할수 있도록 코칭2.이성간의 다양한 갈등에 대한 대응과  상호 이해를 위한 코칭3.처음 시작하는 이성간교재에 필요한 매너, 대화, 등에 대한코칭4.대중을 상대로하는 코칭, 컨설팅, 등과 교육과 강연등</t>
  </si>
  <si>
    <t>사단법인 한국취업컨설턴트협회</t>
  </si>
  <si>
    <t>http://www.kjobca.co.kr</t>
  </si>
  <si>
    <t>02-784-8533</t>
  </si>
  <si>
    <t>(07331) 서울특별시 영등포구 국제금융로8길 34 (여의도동) 오륜빌딩402</t>
  </si>
  <si>
    <t>2016-004772</t>
  </si>
  <si>
    <t>살아가는 인생 속에서 여러 가지 문제로 정신적,심리적 어려움을 겪고 있는 장년을 대상으로 정신적 회복을 돕는 심리상담 직무로써, 여러 가지 매체를 이용하여 심리를 진단하고, 문제해결을 제시하여 내담자가 건강한 심리상태를 가지고 생활할 수 있도록 도움을 주는 직무이다.</t>
  </si>
  <si>
    <t>여러 가지 문제로 정신적,심리적 어려움을 겪고 있는 장년을 대상으로 정신적 회복을 돕는 심리상담 직무로써, 여러 가지 매체를 이용하여 심리를 진단하고, 문제해결을 제시하여 내담자가 건강한 심리상태를 가지고 생활할 수 있도록 도움을 주는 상급직무이며,웰다잉심리상담사를 양성할 수 있다.</t>
  </si>
  <si>
    <t>여러 가지 매체를 이용하여 심리를 진단하고, 문제해결을 제시하여 내담자가 건강한 심리상태를 가지고 생활할 수 있도록 도움을 주는 중급 직무이다.</t>
  </si>
  <si>
    <t>한국메멘토모리협회</t>
  </si>
  <si>
    <t>02-3392-4120</t>
  </si>
  <si>
    <t>(06109) 서울특별시 강남구 논현로 608(논현동, 덕수빌딩) 7층 비즈인비즈 논현센터 741호</t>
  </si>
  <si>
    <t>2016-003130</t>
  </si>
  <si>
    <t>비언어심리상담사</t>
  </si>
  <si>
    <t>인간의 어떤 행동이건 다 의미가 있다. 인간은 언어 습득에도 불구하고 수 백년의 진화를 거친 뇌는 여전히 정서, 생각, 느낌을 전달하는데 말보다는 행동에 더 의미를 가지고 있다.인간의 의사전달  표현의  93%를 차지하는 비언어(행동 ,제스처,호흡,얼굴표정 등)를 이해하여 인간의 진실한 마음을  알 수 있다.</t>
  </si>
  <si>
    <t>인간의 어떤 행동이건 다 의미가 있다. 인간은 언어 습득에도 불구하고 수 백년의 진화를 거친 뇌는 여전히 정서, 생각, 느낌을 전달하는데 말보다는 행동에 더 의미를 가지고 있다.인간의 의사전달  표현의  93%를 차지하는 비언어(행동 ,제스처,호흡,얼굴표정등)를 이해하여 인간의 진실한 마음을  알 수 있다.</t>
  </si>
  <si>
    <t>2017-001177</t>
  </si>
  <si>
    <t>놀이심리상담 이론 및 지식, 놀이심리상담 자료 활용에 대한 능력을 기르며 내담자의 놀이심리상담 및 지도를 위한 전문적 소양과 지식능력, 놀이심리상담 전, 후 활동에 필요한 실무능력을 수행할 수 있다.</t>
  </si>
  <si>
    <t>놀이심리상담 이론 및 지식을 터득하고 자료 활용에 대한 종합적인 능력을 기르며 내담자의 부정적 감정이나 상태를 진단하여 전문가적 놀이심리상담을 수행할 수 있다. 또한 다양한 놀이프로그램 개발 및 운영 할 수 있다.</t>
  </si>
  <si>
    <t>어느 분야에서나 놀이심리 활동을 통해 심리적인 장애가 있는 내담자의 심리를 분석, 진단하고 치유할 수 있도록 도움을 주는 준전문가 수준의 상담을 수행할 수 있다.</t>
  </si>
  <si>
    <t>놀이심리상담 이론 및 지식, 놀이심리상담 자료 활용에 대한 능력을 기르며 보조 상담사로서 내담자의 놀이심리상담을 도울 수 있다.</t>
  </si>
  <si>
    <t>2016-005840</t>
  </si>
  <si>
    <t>명리학에 관한 전문적인 지식을 터득하고 명리학 상담사의 종합적인 교육과정을 수행, 음양오행과 천간지지의 개념을 이해하고, 사주 구성법과 분석에 대한 지식을 갖추어 인간이 살면서 행복한 삶에 대해 논하며 명리학의 기법 및 상담 원리를 활용하여 인생의 올바른 방향과 자연과의 조화를 이룰수 있도록 상담하는 직무이다.</t>
  </si>
  <si>
    <t>성인을 대상으로 최적화된 명리학 상담 프로그램을 운용하고 지도 및 상담하는 업무를 수행함은 물론 명리학 상담 프로그램을 연구 개발하여 이를 프로그램으로 구성하고 명리학 상담사하위급을 지도할 수 있다.</t>
  </si>
  <si>
    <t>성인을 대상으로 최적화된 명리학 상담 프로그램을 운용하고 지도 및 상담하는 업무를 수행함은 물론 명리학 상담 프로그램을 연구 개발하여 이를 프로그램으로 구성하고 명리학 상담사 전문가급의 활동을 보조한다.</t>
  </si>
  <si>
    <t>성인을 대상으로한  명리학상담 프로그램을 이해하고 이를 현장에서 운용하고 지도 및 상담하는 업무를 수행하거나 명리학상담사 1급의 활동을 보조한다.</t>
  </si>
  <si>
    <t>2016-003675</t>
  </si>
  <si>
    <t>심리검사해석상담사</t>
  </si>
  <si>
    <t>1. 상담현장에서 내담자의 심리검사와 검사 내용에 대한 해석 및 평가를 통해 상담을 하는 전문가활동2. 중, 고등학교에서 실시되는 지능, 심리, 흥미 검사 등의 객관적 심리검사 결과를 해석하고 상담할 수 있는 심리해석 전문가 활동3.투사적 검사 기법 등을 활용하여 개인별 내담자의 심리검사 및 해석 평가 상담활동</t>
  </si>
  <si>
    <t>1.상담현장에서 내담자의 심리검사와 검사 내용에 대한 해석 및 평가를 통해 상담을 하는 고급 전문가 활동2.초, 중, 고 및 대학교 등 학교에서 실시하는 심리검사 결과를 해석하고 상담할 수 있는 심리해석 전문가 활동3. 투사적 검사 기법 등을 활용하여 개인별 내담자의 심리검사 및 해석 평가 상담활동4. 심리검사해석전문가나 심리상담 전문가를 지도할수있다</t>
  </si>
  <si>
    <t>1. 상담현장에서 내담자의 심리검사와 검사 내용에 대한 해석 및 평가를 통해 상담을 하는 초급 전문가활동2. 중, 고등학교에서 실시되는 지능, 심리, 흥미 검사 등의 객관적 심리검사 결과를 해석하고 상담할 수 있는 심리해석 전문가 활동</t>
  </si>
  <si>
    <t>2017-002078</t>
  </si>
  <si>
    <t>노인을 대상으로 노인정, 문화센터, 사회교육기관 등에서 시니어심리 상담을 수행하는 역할을 직무내용으로 한다. 체계적인 시니어심리 상담프로그램을 가지고 심리상담과 다양한 노인의 심리활동에 도움이 되는 심리상담을 효과적으로 실시하는 역할을 수행하고 관리하는 역할을 수행한다.</t>
  </si>
  <si>
    <t>노인심리상담의 고급과정으로서 전문적인 시니어심리상담역할을 수행하고 시니어심리상담 프로그램을 가지고 전문화된 심리상담과 개별관리까지 담당하는 역할을 직무내용으로 한다. 노인정, 문화센터, 사회교육기관 등에서 노인을 대상으로 시니어상담을 실시하고 2급자격과정 강의를 담당하는 역할을 수행한다.</t>
  </si>
  <si>
    <t>노인을 대상으로 노인정, 문화센터, 사회교육기관 등에서 일반적인 시니어심리 상담을 수행하는 역할을 직무내용으로 한다. 체계적인 시니어심리 상담프로그램을 가지고 심리상담과 다양한 노인의 심리활동에 도움이 되는 중급 심리상담을 효과적으로 실시하는 역할을 수행하고 관리하는 역할을 수행한다.</t>
  </si>
  <si>
    <t>시니어심리상담사 기본급수로서 초급심리상담을 실시하고 상담능력과 노인에게 도움이 되는 심리상담을 실시하는 역할을 수행한다. 노인들을 대상으로 노인관련시설이나 가정에서 기본적인 개별상담을 하는 역할을 수행한다.</t>
  </si>
  <si>
    <t>새비전노인종합복지쎈터</t>
  </si>
  <si>
    <t>031-571-8863</t>
  </si>
  <si>
    <t>(12014) 경기도 남양주시 진접읍 봉현로36번길 7 103호</t>
  </si>
  <si>
    <t>2016-003207</t>
  </si>
  <si>
    <t>아동의 발달연령에 고려한 일반아동 및 문제아동을 대상으로 미술매체를 이용하여 내면을 이해하고 이를 중재, 자각, 통찰을 통해 건강하게 성장 할수 있도록 발달심리, 심리학이론, 아동그림을 통해 임상을 배우고 아동들이 개방된 미술경험을 통해 자기표현과 의사소통 능력을 기르고, 바람직한 인격을 만들 수 있도록 지도하는 직무이다</t>
  </si>
  <si>
    <t>아동의 발달연령에 고려한 일반아동 및 문제아동을 대상으로 미술매체를 이용하여 내면을 이해하고 이를 중재, 자각, 통찰을 통해 건강하게 성장 할수 있도록 발달심리, 심리학이론, 아동그림을 통해 임상을 배우고 아동들이 개방된 미술경험을 통해 자기표현과 의사소통 능력을 기르고, 바람직한 인격을 만들 수 있도록 지도하는 직무이다.</t>
  </si>
  <si>
    <t>2017-001588</t>
  </si>
  <si>
    <t>학교폭력으로부터 보호할 수 있는 대처방안을 마련하며 학교폭력예방과 대책에 필요한 교육과 상담프로그램 개발 및 예방 교육과 전문상담이 가능한 전문가로서, 학교 및 청소년 단체, 사회복지 상담원 등에서 활동가능 한 전문상담사</t>
  </si>
  <si>
    <t>학교폭력예방 및 대책에 관한 전문지식과 학교폭력원인분석, 피해학생상담을 통해 분쟁조정을 도우며 폭력근절을 위해 지도하고 올바른 사회인이 될 수 있도록 상시적인 상담과 예방교육을 마련하는 전문상담사</t>
  </si>
  <si>
    <t>2017-001982</t>
  </si>
  <si>
    <t>심리학에 대한 전문지식과 관련경험을 토대로, 내담자 도형그리기 검사, 내면심층심리 검사 등의 활용과 결과분석을 통해 전문가 수준의 지도·조언활동이 가능하며 신경언어프로그래밍(NLP) 코칭으로 건강한 정신과 마음의 형성을 위한 컨설팅이나 심리연구소, 문화센터, 평생교육원 등에서 상담사나 강의자로서의 직무를 수행함.</t>
  </si>
  <si>
    <t>심리학에 대한 전문지식과 관련경험을 토대로, 내담자 도형그리기 검사, 내면심층심리 검사 등의 활용과 결과분석을 통해 전문가 수준(저난도)의 지도·조언활동이 가능하며 일반수준의 신경언어프로그래밍(NLP) 코칭으로 건강한 정신과 마음의 형성을 위한 컨설팅이나 심리연구소, 문화센터, 평생교육원 등에서 전문상담사나 강의자로서의 직무를 수행함.</t>
  </si>
  <si>
    <t>심리학에 대한 전문지식과 관련경험을 토대로, 내담자 도형그리기 검사, 내면심층심리 검사 등의 활용과 결과분석을 통해 전문가 수준(고난도)의 지도·조언활동이 가능하며 심화수준의 신경언어프로그래밍(NLP) 코칭으로 건강한 정신과 마음의 형성을 위한 컨설팅이나 심리연구소, 문화센터, 평생교육원 등에서 전문상담사나 강의자로서의 직무를 수행함.</t>
  </si>
  <si>
    <t>2016-003792</t>
  </si>
  <si>
    <t>진로상담전문가는 진로이론과 진로검사를 활용하여 상담할 수 있는 능력을 갖춘 전문가를 지칭합니다. 전문가는 아동, 청소년의 진로, 진학상담 및 대학생 취업지원, 성인 직업전환 상담업무가 가능합니다.</t>
  </si>
  <si>
    <t>진로상담전문가는 진로이론과 진로검사를 활용하여 상담할수 있음</t>
  </si>
  <si>
    <t>(주)가이던스</t>
  </si>
  <si>
    <t>http://www.guidance.co.kr</t>
  </si>
  <si>
    <t>02-1600-3313</t>
  </si>
  <si>
    <t>(13486) 경기도 성남시 분당구 판교로 255(삼평동) 9-22 우림W-CITY 8층</t>
  </si>
  <si>
    <t>2016-004724</t>
  </si>
  <si>
    <t>심리적, 정서적, 신체적 갈등에서 오는 차이점과 문제점을 다양한 색채를 통해 해석, 분석하여 인간의 내적 가치를 높이며 치유하는 심리 정서 프로그램을 할 수 있는 전문가</t>
  </si>
  <si>
    <t>심리적, 정서적, 신체적 갈등에서 오는 차이점과 문제점을 다양한 색채를 통해 해석,분석하여 인간의 내적 가치를 높이며 치유하는 심리 정서 프로그램을 할 수 있는 전문가</t>
  </si>
  <si>
    <t>2017-002016</t>
  </si>
  <si>
    <t>기질상담사</t>
  </si>
  <si>
    <t>다섯 가지 기본 기질유형 및 혼합기질유형을 기질검사지를 통하여 진단과 해석 그리고 분석하고 그 결과물 중심으로 개인상담, 집단상담 및 교육을 하는 전문적인 기질상담사의 역할을 담당한다.</t>
  </si>
  <si>
    <t>다섯 가지 기본 기질유형 및 혼합기질유형을 기질검사지를 통하여 진단과 해석 그리고 분석하고 그 결과물 중심으로 개인상담, 집단상담 및 교육을 하는 전문적인 기질상담사의 최고 전문가 역할</t>
  </si>
  <si>
    <t>사단법인 생명과학진흥회</t>
  </si>
  <si>
    <t>http://abd.kr</t>
  </si>
  <si>
    <t>02-2237-8550</t>
  </si>
  <si>
    <t>(02586) 서울특별시 동대문구 청계천로 433. 1307호(신설동.미우빌딩)</t>
  </si>
  <si>
    <t>2016-002095</t>
  </si>
  <si>
    <t>그림이나 조소, 디자인 등 미술활동을 통해서, 심신의 어려움을 겪고 있는 사람들의 심리를 진단하고 상담하며, 해당 개인의 선천적, 후천적 기질과 성격, 적성, 심리를 파악하여, 성격의 보완 및 잠재력 개발과 바람직한 진로선택을 할 수 있도록 돕는 역할을 한다.</t>
  </si>
  <si>
    <t>전문분야에서 심리적 부적응 및 장애를 겪는 개인 또는 집단에 대한 진단, 평가 및 상담, 미술상담 프로그램 개발 및 평가</t>
  </si>
  <si>
    <t>심리적 부적응 및 장애상담, 미술상담 관련 심리검사 실시, 분석, 평가 등, 각급학교 상담센터, 사회 복지기관,         청소년상담; 인성검사 실시 및 평가 분석; 방과 후 상담프로그램 계획, 미술상담 사례연구 지도</t>
  </si>
  <si>
    <t>청소년 부모 및 학습상담, 각종 심리검사 실시 및 분석, 미술상담 집단프로그램 진행, 사회복지기관 및 복지시설에서 학습상담, 진로상담, 학습 및 진로정보 수집 및 활용, 상담센타의 행정</t>
  </si>
  <si>
    <t>한국진로코칭연구원</t>
  </si>
  <si>
    <t>http://wkcci.net</t>
  </si>
  <si>
    <t>(00000) 대구 동구 용계동 400∼1050 대구시 동구 용계로 73, 요크빌 B-501</t>
  </si>
  <si>
    <t>2016-003378</t>
  </si>
  <si>
    <t>인간의 전생애발달과정을 이해하고,올바른 부모역할을 할 수 있는 부모교육프로그램을 개발하여 부모들의 정체성을 정립하며 가족의 기능을 회복하는 부모교육상담을 전문적으로 할 수 있는 상담사를 양성하여 정서장애의 예방과 치유할 수 있도록 상담과 교육을 실시하고 관리함</t>
  </si>
  <si>
    <t>인간의 전생애발달과정을 이해하고, 전문적인 부모교육상담 프로그램을 습득하고, 부모 역량 강화를 위한 효율적인 기술을 기르며 각종 프로그램을 통해 자녀의 올바른 성장을 도모하고 건강한 가족관계를 형성위한 부모상담 및 교육을 진행한다.</t>
  </si>
  <si>
    <t>영유아 및 아동청소년을 교육하고 상담하는 현장에서 양육과 문제행동에 해해 부모들을 위한 교육과 상담을 실시하고, 부모의 역할을 효과적으로 수행할 수 있도록 교육과 상담유치원, 학교, 복지관, 도서관 등에서 활용</t>
  </si>
  <si>
    <t>2016-002103</t>
  </si>
  <si>
    <t>심신의 어려움을 겪고 있는 유·아동과 청소년, 성인의 가족들에게 상담과 심리이론을 바탕으로 한 다양한 미술상담기법을 기획하고 총괄운영하는 직무를 수행할 뿐만 아니라, 일반인을 상대로 미술심리상담 이론과 기법을 지도하는 직무 역시 수행함</t>
  </si>
  <si>
    <t>심신의 어려움을 겪고 있는 유·아동과 청소년, 성인의 가족들에게 미술상담기법을 통해 심리상담과 코칭을 수행하는 직무를 수행할 뿐만 아니라, 상담교육 및 프로그램운영에 대한 전반적인 학습지식과 지도능력을 통하여 일반인을 상대로 보조강사로서의 직무 역시 수행함</t>
  </si>
  <si>
    <t>심신의 어려움을 겪고 있는 유·아동과 청소년, 성인의 가족들에게 기본적인 미술상담기법을 통해 심리상담을 수행하는 직무를 수행함.</t>
  </si>
  <si>
    <t>051-464-1786</t>
  </si>
  <si>
    <t>(48784) 부산광역시 동구 고관로 79(수정동) 한국상담교육학회</t>
  </si>
  <si>
    <t>2016-001681</t>
  </si>
  <si>
    <t>미술심리상담 이론과 미술감상, 미술실습 등의 심리진단기술을 활용해 대내외적인 사건과 스트레스 때문에 발생한 내담자의 우울, 불안, 강박, 공포 등의 심리적 문제를 해결하여 보다 건강하고 행복한 삶이 실현될 수 있도록 지원하는 역할을 수행</t>
  </si>
  <si>
    <t>미술심리학 이론과 미술감상, 미술실습 등의 심리진단기술을 활용해 우울, 불안, 강박, 공포 등의 고통이 있는 내담자의 상태를 파악하고 전문적인 미술심리상담 프로그램을 계획, 운영, 관리하여 보다 건강하고 행복한 삶이 실현될 수 있도록 심리적 문제의 해결지원역할을 수행</t>
  </si>
  <si>
    <t>2016-003217</t>
  </si>
  <si>
    <t>일반인으로써 뛰어난 심리상담 활용능력을 가지고 있으며 심리상담 활용수준이 각 단계에 도달하여 한정된 범위 내에서 심리상담사 교육자, 센터사무를 수행 할 기본 능력을 갖춤</t>
  </si>
  <si>
    <t>심리상담사의 능력단계에 도달하여 한정된 범위내에서 전문강사육성을 위해  심리상담사 교육전문강의의 직무수행을 가진다</t>
  </si>
  <si>
    <t>감정이나 내면세계를 표현하고 기분의 이완과 감정적 스트레스를 완화시키는 방법으로 예방과 평가 진단 및 치료에 초점을 두고 있는 정신건강의 재활 을 위한 심리 상담 업무를 한다상담자로서의 이론과 실무를 겸비한 전문상담사 직무수행을 가진다상담소, 복지기관, 각종단체, 사회봉사 등의 업무를 할 수 있다</t>
  </si>
  <si>
    <t>상담의 토대가 되는 이론적 지식습득, 문제 유형별 상담의 원리와 다양한 상담의 기법과 도구 활동방법체득 상담자로서의 기초적인 직무수행능력을 가진다.각종단체, 사회봉사 등의 업무를 할 수 있다.</t>
  </si>
  <si>
    <t>한국전문교육진흥원</t>
  </si>
  <si>
    <t>010-9249-0494</t>
  </si>
  <si>
    <t>(02777) 서울특별시 성북구 장위로44길 15 (장위동, 세광골든빌라) 다동 303호</t>
  </si>
  <si>
    <t>2016-005736</t>
  </si>
  <si>
    <t>제대군인진로상담사</t>
  </si>
  <si>
    <t>국가보훈처</t>
  </si>
  <si>
    <t>본 자격은 군 전역한 사람들을 위하여 군복무 기간 동안 사회 및 경력단절을 경험하게 되고, 이로 인해 사회적, 정서적, 부적응적인  진로문제를 겪게 되며, 취업, 진로선택, 취업정보의 지도 상담을 위한 다양한 진로 선택 등의 정보 수집과 진로상담 기법을 활용하여 진로상담 직무를 수행하는 자격.</t>
  </si>
  <si>
    <t>진로상담 최상위 수련감독으로서 제대군인 진로교육기관, 기업체 등에서 상담 프로그램 개발과 진로집단상담 평가 및 연구, 진로흥미검사, 적성탐색검사, 성격검사 평가분석 등 제대군인 진로상담 수련감독의 직무수행</t>
  </si>
  <si>
    <t>진로상담 상위 전문가로서 진로선정을 위한 은퇴상담, 직업적응상담 등 제대군인을 위해 심리검사 및 분석과 평가와 전역 후 진로 교육, 상담지도 및 추천의 상위 진로상담 직무 수행</t>
  </si>
  <si>
    <t>진로상담 하위 전문가로서 제대군인을 위한 기본적인 진로상담, 진로검사 및 제대군인 심리검사 분석, 진로집단상담 프로그램 진행 등 하위 진로상담 업무를 수행</t>
  </si>
  <si>
    <t>2016-005928</t>
  </si>
  <si>
    <t>정신보건증진상담사</t>
  </si>
  <si>
    <t>정신건강 위협 관련 요인 관리를 중심으로 하여 정신건강관련 질환이 발생하기 이전에 예방을 중시하여 이에 대한 상담을 실시할 수 있는 전문적인 상담사 역할</t>
  </si>
  <si>
    <t>전문가 수준의 정신건강 위협 관련 요인 관리를 중심으로 하여 정신건강관련 질환이 발생하기 이전에 예방을 중시하여 이에 대한 상담을 실시할 수 있는 전문적인 상담사 역할</t>
  </si>
  <si>
    <t>일반적인 수준의 정신건강 위협 관련 요인 관리를 중심으로 하여 정신건강관련 질환이 발생하기 이전에 예방을 중시하여 이에 대한 상담을 실시할 수 있는 전문적인 상담사 역할</t>
  </si>
  <si>
    <t>2016-003221</t>
  </si>
  <si>
    <t>전통민화심리상담사</t>
  </si>
  <si>
    <t>전통민화를 통하여 심리 상담을 전문으로 하는 유자격 심리상담사로써 가족, 아동청소년, 노인, 다문화, 발달 관련 장애 상담 등 상담이 필요한 분야에서 내담자의 저항을 줄이고 상담을 용이하게 진행</t>
  </si>
  <si>
    <t>2016-003218</t>
  </si>
  <si>
    <t>1. 미술심리상담사 교육프로그램 기획 및 운영2. 미술심리상담사 자격심사3. 미술심리상담사 교육관련 현장지도 및 강의진행4. 미술심리상담사 프로그램 상담및 지도5. 미술심리 상담진행6. 미술심리상담 및 방문상담</t>
  </si>
  <si>
    <t>1. 미술심리상담사 교육프로그램 기획 및 운영2. 미술심리상담사 자격심사3. 미술심리상담사 교육관련 현장지도 및 강의진행4.미술심리상담사 프로그램 상담 및 지도5. 미술심리 상담진행6. 미술심리상담자 상담 및 방문상담</t>
  </si>
  <si>
    <t>활용심리상담사협회</t>
  </si>
  <si>
    <t>02-1899-2265</t>
  </si>
  <si>
    <t>(07774) 서울특별시 강서구 강서로 47-8(화곡동, 평안빌딩) 5층</t>
  </si>
  <si>
    <t>2017-001984</t>
  </si>
  <si>
    <t>인간심리에 대한 지식과 관련경험을 토대로 내담자가 그린 도형을 통해 내재화된 심리상태·유형, 선천기질과 후천성격, 적성, 심리 등을 파악하여, 심리 및 정서의 개선, 진로지도, 부부 및 인간관계 개선, 적임부서배치, 직무만족도 제고 등에 활용할 수 있으며 심리연구소, 문화센터, 평생교육원 등에서 상담사나 강의자로서의 직무를 수행함.</t>
  </si>
  <si>
    <t>인간심리에 대한 일반지식과 기본적 관련경험을 토대로 내담자가 그린 도형을 통해 내재화된 심리상태·유형, 선천기질과 후천성격, 적성, 심리 등을 파악하여, 심리 및 정서의 개선, 진로지도, 부부 및 인간관계 개선, 적임부서배치, 직무만족도 제고 등에 활용할 수 있으며 심리연구소, 문화센터, 평생교육원 등에서 상담사나 강의자로서의 직무를 수행함.</t>
  </si>
  <si>
    <t>인간심리에 대한 심화지식과  다양한 관련경험을 토대로 내담자가 그린 도형을 통해 내재화된 심리상태·유형, 선천기질과 후천성격, 적성, 심리 등을 파악하여, 심리 및 정서의 개선, 진로지도, 부부 및 인간관계 개선, 적임부서배치, 직무만족도 제고 등에 활용할 수 있으며 심리연구소, 문화센터, 평생교육원 등에서 전문상담사나 강의자로서의 직무를 수행함.</t>
  </si>
  <si>
    <t>2017-002224</t>
  </si>
  <si>
    <t>요리재료를 이용하여 요리를 만들어보면서 사용하는 주재료와 보조재료의 선택여부와 조리방법 등에 따른 심리상태를 분석하여 내담자의 심리분석과 진단 평가를 진행하는 전문상담사 직무</t>
  </si>
  <si>
    <t>내담자의 심리상태 파악을 위하여 초기 라포형성을 담당하고 재료를 준비하여 초기 상담준비를 돕는 초급 전문가직무수행</t>
  </si>
  <si>
    <t>내담자의 심리상태를 분석하고 프로그램을 기획하여 적용하며 평가하는 직무를 수행한다. 하위등급 소지자의 직무교육을 수행할 수 있다.</t>
  </si>
  <si>
    <t>2017-001969</t>
  </si>
  <si>
    <t>시, 소설, 영화, 수필 등 다양한 독서활동을 통하여 심신의 어려움을 겪고 있는 내담자들의 심리를 진단하고 독서심리치료를 통해 내담자이나 초등학생 및 중고등학생 일반인들을 대상으로 독서심리 상담활동을 한다.</t>
  </si>
  <si>
    <t>한국교육원</t>
  </si>
  <si>
    <t>http://kdsa.kr</t>
  </si>
  <si>
    <t>031-234-1335</t>
  </si>
  <si>
    <t>(16655) 경기도 수원시 권선구 덕영대로 1086 (세류동) 3층 4층</t>
  </si>
  <si>
    <t>2017-002232</t>
  </si>
  <si>
    <t>인간과 동물의 유대를 바탕으로 자폐, ADHD, 발달장애, 치매 등의 다양한 대상자들의 심리적, 신체적, 사회적, 정신적 치료 효과를 얻을 수 있도록 살아있는 동물을 매개로하여  대상자들의 심리치료와 재활치료에 관한 기본적인 심리상담부터 전문적인까지 심리상담을 수행한다.</t>
  </si>
  <si>
    <t>인간과 동물의 유대를 바탕으로 자폐, ADHD, 발달장애, 치매 등의 다양한 대상자들의 심리적, 신체적, 사회적, 정신적 치료 효과를 얻을 수 있도록 살아있는 동물을 매개로하여  대상자들의 심리치료와 재활치료를 위한 전문적인 심리상담을 수행한다</t>
  </si>
  <si>
    <t>인간과 동물의 유대를 바탕으로 자폐, ADHD, 발달장애, 치매 등의 다양한 대상자들의 심리적, 신체적, 사회적, 정신적 치료 효과를 얻을 수 있도록 살아있는 동물을 매개로하여  대상자들의 심리치료와 재활치료를 위한 기본적인 심리상담을 수행한다</t>
  </si>
  <si>
    <t>2016-006137</t>
  </si>
  <si>
    <t>특수아동상담사</t>
  </si>
  <si>
    <t>특수아동에 대한 전문지식을 토대로 다양한 프로그램을 개발하고 진행한다. 일반 아동 외 특수아동을 돌봄으로써 심리를 긍정적인 방향으로 이끌어 준다.</t>
  </si>
  <si>
    <t>2016-004769</t>
  </si>
  <si>
    <t>미술심리상담사는 전 연령층을 대상으로 다양한 미술활동을 통해 비언어적 의사소통을 함으로써, 언어적으로 표현하기 힘든 감정이나 내담자의 무의식을 의식화하도록 하고, 이에대한 적절한 상담 및 지도를 통해 갈등조절, 자기표현, 자아성장을 촉진시키며, 심리적 안정감을 찾아주는 역할을 한다.</t>
  </si>
  <si>
    <t>심리상담에 대한 전문적인 지식을 바탕으로 미술활동을 통해 드러나는 내담자의 내면 심리를 체계적으로 분석·진단하고, 이에 적합한 상담 및 지도 방법을 설계, 조직, 운영함으로써 내담자가 심리적으로 안정될 수 있도록 돕는다.</t>
  </si>
  <si>
    <t>심리상담에 대한 지식을 바탕으로 미술 활동을 통해 드러나는 내담자의 내면심리를 분석·진단하고, 다양한 상담 및 지도 방법 중 적합한 방법을 선택하여 운영함으로써 내담자가 심리적으로 안정 될 수 있도록 돕는다.</t>
  </si>
  <si>
    <t>2016-002769</t>
  </si>
  <si>
    <t>음악심리상담은 음악의 감상, 악기연주, 노래부르기, 노랫말등을 이용하여, 노인치매, 발달장애, 다문화 소외계층, 정신장애, 학대아동 등에게 음악심리지도 및 상담을 통하여 학습자로 하여금 음악심리 및 상담 지도를 주도하여 종합적으로 학습자에게 음악심리 지도 및 상담을 통하여심리상담소, 아동기관, 복지관 등 전문적인 기관에서 활용이 가능하다.</t>
  </si>
  <si>
    <t>1.음악을 활용하여 내담자의 성격이해, 심리분석, 문제행동 진단 및 교정 직무2.음악심리상담실 전문상담원직무3.음악심리 상담지원센터 개설4.음악심리교육 및 상담프로그램운영5.심리적 부적응 및 장애를 겪는 개인 혹은 집단에 대한   심리진단 예방교육6.음악재활 멘토링지도 직무7.음악심리상담 영역의 과학적인 연구, 조사업무</t>
  </si>
  <si>
    <t>1.음악을 활용한 상담 및 상담기관에서 심리교육 프로그램기획, 실행전문가로서 보조직무2.음악심리 상담 프로그램 연구 보조원3.내담자 면담, 심리검사 실시4.상담기관에서 음악심리상담관련 업무수행5.음악심리관련 정보 수집 활용 직무6.음악심리상담 기관의 상담 행정, 정보관리 직무7.음악심리교육 보조직무</t>
  </si>
  <si>
    <t>2016-003216</t>
  </si>
  <si>
    <t>노인분들이 가지고 있는 정신적인 혹은 신체적인 심리적 불안감을 다양한 상담을 통해서 그분들이 가지고 있는 삶의 짐을 덜어드리는 역할을 한다.</t>
  </si>
  <si>
    <t>노인심리상담사의 능력단계에 도달하여 한정된 범위내에서 전문강사육성을 위해  노인심리상담사 교육전문강의의 직무수행을 가진다</t>
  </si>
  <si>
    <t>상담의 토대가 되는 이론적 지식습득으로 문제 유형별 상담의 원리와 다양한 상담의 기법, 도구 활동방법을 체득하여 상담자로서의 이론과 실무를 겸비한 전문상담사의 직무수행을 가진다. 노인복지관, 실버타운, 요양보호시설,노인그룹 홈, 유로 양로원, 일반요양시설, 기타 노인복지 관련 심리상담소운영자 및 개설희망자, 자원봉사자 등의 업무를 할 수 있다.</t>
  </si>
  <si>
    <t>상담의 토대가 되는 이론적 지식습득으로 문제 유형별 상담의 원리와 다양한 상담의 기법, 도구 활동방법을 체득하여 상담자로서의 기초적인 직무수행능력을 가진다. 노인건강과 관련된 시설과 노인교실, 종교기관, 자원봉사자 등의 업무를 할 수 있다.</t>
  </si>
  <si>
    <t>2016-005286</t>
  </si>
  <si>
    <t>1)우울증과 무력감에 시달리는 대상을 상담해 활력을 찾게돕는 상담사2)낮은자존감과 열등감으로 힘들어 하는 대인관계를 활력있고     적극적인 관계개선을 돕는 상담사3)성장과정에서 부정적 인습에 젖어있어 심리적 갈등이 심한 대상을   긍정적인 삶의 방식으로 코칭을 해주는 상담사</t>
  </si>
  <si>
    <t>극복하기 힘든 소외감과 허탈감에 의미를 부여하고 활력있게 살도록 상담으로 수퍼비젼과 멘토로 돕는다. 긍정심리적 상담이 가능하다</t>
  </si>
  <si>
    <t>1)삶의 부정적 의식으로 활력을 잃고 좌절한 사람을 상담한다2)의욕과 활력을 증진해야할 대상들에게 체계적인 유지상담을 한다3)각 근무지에 리더를 돕되 리더십을 코칭한다</t>
  </si>
  <si>
    <t>1부정적 정서에서 오는 우울증에 대한 이해와 진단을 상담한다, 2우울증에 대한 심리역동과 반응성을 확인하고, 자존감을 세워준다 3감정의 인식과 수용성을 확장시켜 변화를 돕는다. 4분노와 적대감을 분석하고 분노를 적절히 표현할줄 알도록 돕고, 5상담을 통하여 감정의 인식과 수용을 도우므로 긍정적이고    적극적인 삶을 돕는다.</t>
  </si>
  <si>
    <t>2017-001664</t>
  </si>
  <si>
    <t>학교폭력의 예방과 대책에 필요한 교육과 상담을 전문적으로 할 수 있는 상담사역할로 학교폭력예방에 관한 이론적 연구와 최적화된 학교폭력예방 프로그램을 설계, 조직, 운영하는 전문적 상담자로서의 역할을 수행한다.</t>
  </si>
  <si>
    <t>학교폭력의 예방과 대책에 필요한 교육과 상담을 전문적으로 할 수 있는 상담사를 양성하여 학교폭력예방에 관한 이론적 연구와 최적화된 학교폭력예방 프로그램을 설계, 조직, 운영하고 각종 프로그램을 개발 적용하는 전문적 상담 활동을 수행한다.</t>
  </si>
  <si>
    <t>학교 내외에서 발생하는 학교폭력에 대한 예방교육과 상담을 전문적으로 진행하며 학교폭력예방프로그램을 통한 예방교육 및 인성교육등을 실시하여 학교폭력을 사전에 예방하는 활동을 수행한다.</t>
  </si>
  <si>
    <t>2016-003266</t>
  </si>
  <si>
    <t>자격의 직무는 또래문화상담 직무에 대한 이해를 바탕으로 학교생활에 있어 어려움을 겪거나 도움이 필요한 학생들에게 상담을 통해 대화를 경청하는 방법과 감정공감활동에 대한 활동을 진행하며 자신의 성장과 더불어 교유들 간의 문화형성에 기여하는 학생이 될 수 있도록 도움을 주는 전문직무이다.</t>
  </si>
  <si>
    <t>2016-001683</t>
  </si>
  <si>
    <t>상담의 기본과정을 이해하고 이론적 능력을 바탕으로 인간관계 및 심리 정서적, 부적응적 행동에 대한 심리적인 문제를 해결할 수 있도록 전문지식을 가지며, 긍정적 사고와 성숙하고 건강한 생활을 위해 상담을 활용한다.</t>
  </si>
  <si>
    <t>상담의 기본과정을 이해하고 이론적 능력을 바탕으로 인간관계 및 심리 정서적, 부적응적 행동에 대한 심리적인 문제를 해결할 수 있도록 전문지식을 가지며, 긍정적 사고와 성숙하고 건강한 생활을 위해 상담을 활용하는 것을 말한다.</t>
  </si>
  <si>
    <t>2016-002764</t>
  </si>
  <si>
    <t>진로문제는 정신건강문제와 밀접하게 연관되어 있으므로 심리문제의 진단과 처치능력을 고양시키는 교육을 진행하며, 상담현장에서는 개인의 기질과 유형을 분석함과 아울러 그에 맞는 진로안내를 돕는다.</t>
  </si>
  <si>
    <t>한정된 범위 내에서 진로상담과 진로상담사무를 수행한다. 즉, 독자적인 진로상담보다는 최고수준 전문진로상담사의 보조영역에서의 상담업무와 그와 관계된 제반업무를 담당한다.</t>
  </si>
  <si>
    <t>상담현장에서 진로상담을 진행하고, 진로상담사무를 담당한다. 즉, 내담자들의 진로를 상담하고, 직업정보를 수집하여 그들의 진로탐색과 진로의사 결정을 돕는 역할을 한다.</t>
  </si>
  <si>
    <t>교육현장에서 전반적인 진로상담이론을 교육하고, 진로상담현장에서는 내담자의 직업정보 수집과 개인능력 확인을 통하여 진로의사 결정을 돕는다.</t>
  </si>
  <si>
    <t>(사)한국언어심리교육협회</t>
  </si>
  <si>
    <t>http://www.klpa.co.kr</t>
  </si>
  <si>
    <t>031-836-8036</t>
  </si>
  <si>
    <t>(11610) 경기도 의정부시 체육로 306-10 ( 녹양동 ) 경원빌딩 501호</t>
  </si>
  <si>
    <t>2016-002101</t>
  </si>
  <si>
    <t>음악재활심리상담사</t>
  </si>
  <si>
    <t>정서적, 심리적, 인지적으로 재활 및 심리상담이 필요한 대상에게 음악을 활용한 심리검사와 음악재활 및 심리상담을 실시함으로써 정서적, 심리적, 인지적 어려움을 극복하도록 돕는 데 있다.</t>
  </si>
  <si>
    <t>2016-002002</t>
  </si>
  <si>
    <t>학생들의 진로설계, 진로상담을 통해 학생들이 원하는 진로를 이룰 수 있도록 돕는데 필요한 진로 진학 및 상담 업무</t>
  </si>
  <si>
    <t>학생들의 진로설계 및 진로상담을 통해 학생들이 원하는 진로를 이룰 수 있도록 돕는데 필요한 진로 진학 및 상담 업무</t>
  </si>
  <si>
    <t>한국서비스인재개발원</t>
  </si>
  <si>
    <t>http://www.koreaonedu.co.kr</t>
  </si>
  <si>
    <t>061-1522-3119</t>
  </si>
  <si>
    <t>(61950) 광주광역시 서구 치평로 124(치평동, 케이원오피스타운) 524호</t>
  </si>
  <si>
    <t>2016-004768</t>
  </si>
  <si>
    <t>분노조절상담지도사는 분노 발생 및 분노조절장애의 원인에 대한 전문적 지식을 바탕으로 분노조절장애로 신체적,정신적으로 어려움을 겪는 내담자가 갖는 원인에 적합한 분노조절프로그램 및 상담을 진행함으로써 내담자의 문제행동을 완화시켜 건강한 자아형성 및 사회성을 회복하여 원만한 생활을 할 수 있도록 돕는 역할을 한다.</t>
  </si>
  <si>
    <t>분노 발생 및 조절장애의 원인에 대한 전문적인 지식을 바탕으로 내담자의 원인을 파악하고 적합한 분노조절 프로그램을 설계, 조직, 운영하고 심도있는 상담을 진행함으로써 내담자의 문제행동을 완화시킬수 있다.</t>
  </si>
  <si>
    <t>분노 발생 및 조절장애의 원인에 대한 지식을 바탕으로 내담자의 원인을 파악하고 원인에 가장 적합한 분노조절 프로그램을 선택하여 운영하고 상담을 진행함으로써 내담자의 문제행동을 완화시킬수 있다.</t>
  </si>
  <si>
    <t>2016-004773</t>
  </si>
  <si>
    <t>다양한 심리적 문제를 심리이론과 여러매체(미술,도형 등)를 사용하여 진단하고, 문제해결을 위한 상담과정을 통해 심리적 안정을 유지하게 하고, 내담자가 건강하고 바른 심리상태를 가지고 주어진 환경에 적응하며 생활할 수 있도록 도움을 주는 직무이다.</t>
  </si>
  <si>
    <t>다양한 심리적 문제를 심리이론과 여러매체(미술,도형등)를 사용하여 진단하고, 문제해결을 위한 상담과정을 통해 심리적 안정을 유지하게 하고, 내담자가 건강하고 바른 심리상태를 가지고 주어진 환경에 적응하며 생활할 수 있도록 도움을 주는 상급직무이며,심리상담사를 양성할 수 있다.</t>
  </si>
  <si>
    <t>다양한 심리적 문제를 심리이론과 여러매체(미술,도형등)를 사용하여 진단하고, 문제해결을 위한 상담과정을 통해 심리적 안정을 유지하게 하고, 내담자가 건강하고 바른 심리상태를 가지고 주어진 환경에 적응하며 생활할 수 있도록 도움을 주는 중급직무이다.</t>
  </si>
  <si>
    <t>한국인재육성개발원 주식회사</t>
  </si>
  <si>
    <t>http://http://cafe.daum.net/welldyingedu/</t>
  </si>
  <si>
    <t>051-553-0028</t>
  </si>
  <si>
    <t>(47738) 부산광역시 동래구 충렬대로 207(명륜동, 대동아카데미) 9층</t>
  </si>
  <si>
    <t>2017-001606</t>
  </si>
  <si>
    <t>소통교육상담사</t>
  </si>
  <si>
    <t>소통과 교육을 혼합한 전문가로서 정직, 정의, 진실한 소통방법과 상담사로서의 업무를 원활하게 수행 할 수 있는 직무능력을 발휘하여 대인과의 갈등해결과 소통을 통한 행복증진을 목적으로 다양한 소통교육을 통해 상담사로서의 역할을 수행한다.</t>
  </si>
  <si>
    <t>소통과 교육을 혼합한 전문가로서 정직, 정의, 진실한 소통방법과 상담사로서의 업무를 원활하게 수행 할 수 있는 직무능력을 발휘하여 대인과의 갈등해결과 소통을 통한 행복증진을 목적으로 다양한 소통교육을 통해 초급 상담사로서의 역할을 수행한다.</t>
  </si>
  <si>
    <t>소통과 교육을 혼합한 전문가로서 정직, 정의, 진실한 소통방법과 상담사로서의 업무를 원활하게 수행 할 수 있는 직무능력을 발휘하여 대인과의 갈등해결과 소통을 통한 행복증진을 목적으로 다양한 소통교육을 통해 중급(초/중/고) 상담사로서의 역할을 수행한다.</t>
  </si>
  <si>
    <t>소통과 교육을 혼합한 전문가로서 정직, 정의, 진실한 소통방법과 상담사로서의 업무를 원활하게 수행 할 수 있는 직무능력을 발휘하여 대인과의 갈등해결과 소통을 통한 행복증진을 목적으로 다양한 소통교육을 통해 고급(대학/기업 및 일반) 상담사로서의 역할을 수행한다.</t>
  </si>
  <si>
    <t>2016-006145</t>
  </si>
  <si>
    <t>심리상담센터 혹은 가족상담센터 등 상담 현장에서 미술상담, 색채상담, 모래놀이상담 등 각종 상담 도구와 기법을 활용하여 사회의 기본 단위인 가족 구성원들의 성향을 파악하고, 가정 불화로인하여 깊어진 감정의 골을 덜어주며, 화목한 가정을 이루어 갈 수 있도록 다양한 심리상담 프로그램을 개발하고, 진행하는 역할을 한다.</t>
  </si>
  <si>
    <t>각종 상담기법을 활용하여 어려움을 겪고있는 가족 구성원들의 갈등 원인을 분석하고, 효과적으로 개입하여 건강한 가정생활을 할 수 있도록 돕는 상담활동은 물론 각종 유용한 프로그램을 개발하고, 교육 하는 업무를 담당한다.</t>
  </si>
  <si>
    <t>심리상담 혹은 심리상담 현장에서 각종 상담이론과 기법을 활용하여 어려움을 겪고있는 가정과 가족 구성원의 갈등원인을 분석하고 적절한 개입을 통하여 가정불화로 생산된 감정의 상처들을 회복하도록 돕는다.</t>
  </si>
  <si>
    <t>가족상담 현장에서 각종 상담 이론과 기법을 통하여 가족의 개념과 특성을 파악하여 가족의 순기능과 역기능을 이해하고 가족 구성원간의 문제를 객관적으로 분석하여 원인제거에 개입해서 가족간의 갈등을 해소하고 화목한 가정을 이룰 수 있도록 돕는다.</t>
  </si>
  <si>
    <t>2016-002096</t>
  </si>
  <si>
    <t>미술활동을 통해 감정이나 내면세계를 표현하고 기분의 이완과 감정적 스트레스를 완화시키는 역할을 하며 말로써 표현하기 힘든 느낌, 생각들을 미술활동으로 표현하도록 유도하여 감정의 정화, 자아성장의 촉진역할을 한다. 아동, 초중고생, 심신이 약한 성인, 노인등 여러 상담장면에서 활동한다.</t>
  </si>
  <si>
    <t>미술활동을 통해 정서적, 사회적 장애를 겪고 있는 사람에게 그림이나 조소, 디자인 등으로 미술활동을 하며 개인 갈등의 문제를 알아가고 상황을 조절하여 자기표현과 자아성장의 촉진을 도와 정서적으로 안정을 찾도록 도와주는 역할을 한다.</t>
  </si>
  <si>
    <t>미술활동을 통해 아동 및 성인, 노인상담 등 심리적, 정서적, 사회적 장애를 겪고 있는 사람에게 그림에 의한 심리검사기법에 준한 미술활동을 함으로 시각적 이미지가 개인 갈등을 조절하고 자기표현과 자아성장을 촉진시켜 자기개발과 자기실현을 표현하여 내면적 외적 조화를 이룸으로써 심리적, 정서적 안정을 찾도록 도와주는 역할을 한다.</t>
  </si>
  <si>
    <t>미술활동을 통해 투사검사가 가능하며 아동 및 성인, 노인심리, 정신병리, 부부 및 가족심리 등을 상담 하여 심리적, 정서적 사회적 장애를 겪고 있는 사람에게 미술을 통해 개인의 갈등을 조절하고 자아성장을 촉진시켜 자기개발과 자기실현을 하도록 함으로써 심리적, 정서적 안정을 찾도록 도와주는 역할을 하고 자격증양성과정의 교육을 한다.</t>
  </si>
  <si>
    <t>2017-000954</t>
  </si>
  <si>
    <t>미술 심리 상담을 통하여 개인 및 가족 구성원의 문제를 진단평가를 할 뿐만 아니라 이를 바탕으로 개인 및 가족을 대상으로 미술 심리상담을 제공하고, 또한 학교현장 및 다양한 교육, 상담현장에서 개인 및 집단 미술심리상담 서비스를 제공하는 직무를 수행함.</t>
  </si>
  <si>
    <t>미술 심리 상담을 통하여 개인 및 가족 구성원의 문제를 진단평가를 할 뿐만 아니라 이를 바탕으로 개인 및 가족을 대상으로 미술 심리상담을 제공하고, 또한 학교현장 및 다양한 교육, 상담현장에서개인 및 집단 미술심리상담 서비스를 제공하는 직무를 수행함.</t>
  </si>
  <si>
    <t>2016-002339</t>
  </si>
  <si>
    <t>바이블상담사는 상담현장에서 심리적, 정서적으로 문제가 있는 대상에게 맞는 바이블상담개발 및 바이블상담을 실시하는 자는 자로, 상담학적 방법과 매체를 사용하여 상담으로 심리안정과 정서발달 그리고 사회적 종교적 안녕을 돕는다.</t>
  </si>
  <si>
    <t>상담현장에서 실시되는 각종 바이블상담에서 별도의 지도나 감독 없이 문제 의뢰자를 대상으로 개별상담, 집단상담, 부모상담 등을 바이블상담으로 실시할 수 있으며, 대상에게 맞는 바이블상담 방법을 개발하며, 바이블상담사들의 직무 및 보수교육 진행하며, 하위 등급 바이블상담사의 상담에 대하여 지도한다.</t>
  </si>
  <si>
    <t>상담현장에서 실시되는 제반 바이블상담에서 수퍼바이저의 사전 지도 없이 독자적인 판단에 따라, 심리.정서.행동 등의 문제 의뢰자에게 개별상담, 집단상담, 부모상담 등을 보다 전문적인 바이블상담으로 실시할 수 있으며, 대상에게 맞는 바이블상담방법을 개발 한다.</t>
  </si>
  <si>
    <t>2016-004792</t>
  </si>
  <si>
    <t>교류분석 TA이론을 통하여 개인 집단에 대한 평가, 지도, 상담을 통하여 내담자 또는 내담조직의 정서불안, 갈등, 고민해소 등을 해소하는 업무수행</t>
  </si>
  <si>
    <t>교류분석 TA이론을 통하여 개인 및 집단에 대한 평가, 지도, 상담을 통하여 내담자으 정서불안, 고민해소 등을 돕는 초급업무 수행</t>
  </si>
  <si>
    <t>교류분석 TA이론을 통하여 개인 과 집단에 대한 프로그램평가, 프로그램실행지도, 상담을 통하여 정서불안, 고민해소, 갈등해소를 돕는 전문가로서 프로그램을 기획하고 하위등급의 자격소지자의 직무교육을 수행 할 수 있다.</t>
  </si>
  <si>
    <t>2016-002772</t>
  </si>
  <si>
    <t>언어발달재활교육상담사</t>
  </si>
  <si>
    <t>상담소, 복지관, 학교, 병원, 등 각종기관에서 언어습득 과정이나 언어처리 과정에 결함을 보임으로써 다른 사람과 원활한 의사소통을 하기 어려운 사람들에게 그 특성에 맞게 재활 및 교육을 함으로써 사회의 일원으로 기능하는데 어려움이 없도록 재활서비스를 제공하는 직무</t>
  </si>
  <si>
    <t>2016-002771</t>
  </si>
  <si>
    <t>아동청소년발달재활교육상담사</t>
  </si>
  <si>
    <t>아동 청소년의 발달 상황, 이상발달, 발달불균형, 발달지체 등에 대한 것을 파악하고 아동, 청소년의 정상적이고 바른 발달 등에 대한 상담을 전개한다. 아동청소년발달센터, 복지관, 특수교육학원 등에서 발달장애가 있는 아동청소년의 재활, 교육을 돕는 직무.</t>
  </si>
  <si>
    <t>2016-004770</t>
  </si>
  <si>
    <t>심리상담사는 심리상담에 관한 다양한 지식을 바탕으로 내담자의 문제상황을 파악하고, 이에 적합한 전문적인 상담을 진행함으로써 내담자의 심리적인 문제 해결을 도와 원만한 생활을 할 수 있도록 돕는 역할을 한다.</t>
  </si>
  <si>
    <t>심리·상담에 관한 전문적인 수준의 지식을 바탕으로 과학적인 측정도구 활용을 통해 내담자의 상황을 명확히 파악하여, 적합한 상담프로그램을 계획· 운용함으로써 내담자의 심리적인 문제 해결을 도와 원만한 생활을 할 수 있도록 돕는다.</t>
  </si>
  <si>
    <t>심리상담에 관한 지식을 바탕으로 내담자가 갖는 문제에 대해 초기 진단검사를 시행하고, 적절한 상담프로그램을 선택하여 진행함으로써 내담자의 심리적 문제 해결을 도와 원만한 생활을 할 수 있도록 돕는다.</t>
  </si>
  <si>
    <t>2017-001958</t>
  </si>
  <si>
    <t>서예캘리심리상담사</t>
  </si>
  <si>
    <t>서예·캘리 심리상담사란 사람의 정서적, 사회적으로 부적응적인 문제들을 해결하는데 도움을 주고자 하는 상담의 한 분야로써, 내담자에게 서예·캘리그라피를 매개체로 하여 감성글씨쓰기 및 서예활동을 통한, 내면의 심리정서를 진단하고, 정서이완 및 행동변화를 도와주는 업무를 수행할 수 있는 직무능력의 유무</t>
  </si>
  <si>
    <t>인간의 발달적, 심리적, 장애별 서예/캘리 심리상담프로그램 연구 및 계발서예/캘리 심리검사 진단평가 분석1·2급 교육자 양성 및 교육 기획상담센터 총괄 운영수퍼바이저</t>
  </si>
  <si>
    <t>인간의 발달적 서예/캘리 심리상담 프로그램을 계획내담자 초기상담 면담지 분석과 상담프로그램 계획 및 운영 평가보조상담사 교육지도업무서예/캘리 심리검사 실행 및 해석내담자의 문제해결을 촉진하기 위한 통합적 예술매체 기법 활용능력 계발</t>
  </si>
  <si>
    <t>인간의 발달적 서예/캘리 심리상담 프로그램 계획발달 서예/캘리 심리상담 프로그램을 운영내담자 초기면담 시 미술심리검사 실시내담자 초기면담지에 기록 후 보고서예/캘리 심리상담 관련 정보 수집상담실 운영보조</t>
  </si>
  <si>
    <t>2016-003214</t>
  </si>
  <si>
    <t>미술도구를 매개로 심리상담에 대한 이론적 지식을 가지고 그 활동을 계획 및 진행함으로써 개인 및 집단의 긍정적인 심리적 변화를 도모하고 상담활동의 시작부터 종결까지의 과정을 통해 심리분석 및 사례관리하는 업무</t>
  </si>
  <si>
    <t>미술심리상담에 대한 이론적 지식을 바탕으로 그 활동을 계획 및 진행함으로써 개인 및 집단의 긍정적인 심리적 변화를 도모하고 상담활동의 시작부터 종결까지의 과정을 통해 심리분석 및 사례관리하는 업무</t>
  </si>
  <si>
    <t>(주)이에이치대한인성교육연구원</t>
  </si>
  <si>
    <t>02-1599-1873</t>
  </si>
  <si>
    <t>(06711) 서울특별시 서초구 남부순환로319길 13 (서초동) 2층 202호</t>
  </si>
  <si>
    <t>2016-004377</t>
  </si>
  <si>
    <t>전문가 수준의 심리학적 지식과 과학적 측정도구를 활용하여 내담자를 분석, 적합한 심리상담 프로그램을 기획 운영함으로써 내담자의 문제 또는 갈등의 해결을 도와 원만한 생활을 할 수 있도록 심리학적 방법을 활용 내담자를 긍정적이고 안정된 사고방식으로 바른 생활을 할 수 있도록 돕는 전문능력을 갖춘 수준 전문적 역할을  수행하는 직무이다.</t>
  </si>
  <si>
    <t>2016-006028</t>
  </si>
  <si>
    <t>청소년의 심리적 성숙과 가정,학교,사회 적응력 향상을 위한 조력한다. 또 다양한 상담기법을 통해 청소년의 진로 고민에 대해 상담하고 코칭한다.</t>
  </si>
  <si>
    <t>청소년의 심리적 성숙과 가정？학교 ？사회 적응력 향상을 위한 조력한다. 또 다양한 상담기법을 통해 청소년의 진로 고민에 대해 상담하고 코칭한다.</t>
  </si>
  <si>
    <t>2017-001180</t>
  </si>
  <si>
    <t>모래놀이상담 이론 및 지식, 모래놀이상담 자료 활용에 대한 능력을 통해 심리적 고통이 있는 내담자의 상담과 지도 및 재활을 돕는다.</t>
  </si>
  <si>
    <t>모래놀이상담 이론 및 지식을 터득하고 자료 활용에 대한 종합적인 능력을 기를 수 있다. 또한 심리적 부적응이나 발달·행동상의 문제를 갖고 있는 내담자를 대상으로 전문적인 모래놀이 활동을 통해 원인을 진단하고 재활을 도울 수 있다.</t>
  </si>
  <si>
    <t>어느 분야에서나 모래놀이 활동을 통해 심리적인 장애가 있는 내담자의 심리를 분석, 진단하고 치유할 수 있도록 도움을 주는 준전문가 수준의 상담을 수행할 수 있다.</t>
  </si>
  <si>
    <t>모래놀이상담 이론 및 지식, 모래놀이상담 자료 활용에 대한 능력을 기르며 보조상담사로서 내담자의 재활을 도울 수 있다.</t>
  </si>
  <si>
    <t>2016-004381</t>
  </si>
  <si>
    <t>색채심리 상담에 관한 전문적인 지식을 터득하고 색채심리상담사의 종합적인 교육과정을 수행하며 색채이미지, 색채조화의원리, 색채계획의 문제 등 색채에 대한 심리학적인 이론을 이해하고 심리적 어려움을 겪고 있는 대상자에게 생활 색채 활용을 통해 심리와 정서에 미치는 영향과 원리를 분석 후 심리상담을 진행하는 직무</t>
  </si>
  <si>
    <t>2017-002254</t>
  </si>
  <si>
    <t>유아, 아동 및 청소년, 장애, 가정, 노인 등 사회에서 여러 가지 갈등과 문제로 인해 고통 받고 있는 사람들을 대상으로 건강하고 바른 생활을 할 수 있도록 돕는 전문가</t>
  </si>
  <si>
    <t>심리상담 기법의 활용능력이 뛰어난 전문가로서 재활, 복지, 상기관에서 정서적 어려움을 겪는 상담대상자의 심리상태를 진단, 해석하고 정서적 안정을 찾을 수 있는 심리상담 프로그램을 운용 및 교육하는 업무를 수행한다.</t>
  </si>
  <si>
    <t>심리상담 기법의 활용능력을 갖춘 전문가로서 개인 및 집단의 심리적, 행동적 부적응 문제를 가진 내담자의 심리정서를 진단평가하고 긍정적사고와 정서적 안정을 찾을 수 있도록 심리상담 프로그램을 개인, 집단, 가족 등에 맞게 계획하고 운용하는 업무를 수행한다.</t>
  </si>
  <si>
    <t>2016-002892</t>
  </si>
  <si>
    <t>가족심리상담 전문지식을 바탕으로 여러 상황에서 여러 가지 갈등과 문제를 가진 가족의 갈등과 고민에 대해 상담해줌으로써 문제해소를 도모하고 심리적으로 건강하고 행복한 생활을 할 수 있도록 도울 수 있다.</t>
  </si>
  <si>
    <t>2016-004719</t>
  </si>
  <si>
    <t>일상생활에 장애인 역기능적이고 부적응적인 관계를 효과적으로 개선하기 위해서 분노를 적응적으로 표출할 수 있도록 만들어 주며, 문제의 해결과 갈등을 조절하고 완화할 수 있도록 도와주는 상담사</t>
  </si>
  <si>
    <t>분노조절상담을 통하여 학습자로 하여금 전문 분노조절심리 및 상담 지도를 주도하고, 분노와 정서를 조절하는 방법을 습득 할 수 있다.</t>
  </si>
  <si>
    <t>자신 혹은 타인에게 표출하는 분노, 부정적인 감정을 개선시켜 사회성 회복과 자신의 상태를 인지시키고 부정적인 감정과 사고방식을 상담을 통해 분노조절을 증진시키는데 도움을 줄 수 있다.</t>
  </si>
  <si>
    <t>2017-002258</t>
  </si>
  <si>
    <t>개인 또는 집단의 심리적 성숙과 사회적 적응 능력향상을 위한 조력 및 지도, 심리적 부적응을 겪는 개인 또는 집단에 대한 심리 평가 및 상담, 지역사회 상담교육등을 상담도우미 동물을 통하여 심리 문제의 해결 및 동물과 인간과의 친밀형성으로 지속적 심리 문제 컨트롤에 도움을 준다.</t>
  </si>
  <si>
    <t>심리상담 센터 및 복지관, 기타 동물매개 심리상담을 원하는 곳에서 개인의 동향 및 성향분석 및 동물매개 지도 프로그램을 구성한다. 동물매개 심리상담센터나 동물매개 심리상담을 필요로 하는 기업과 관공서, 사회적 기여직업을 가진 개인, 집단의 직업 및 외상후 스트레스와 기타 스트레스 발생에  대한  동물매개 프로그램지도등을 구성하고 관리지도하여  도움을 준다.</t>
  </si>
  <si>
    <t>동물매개  심리상담을 필요로 하는 개인의 사회적 , 정서적, 환경적 의 문제 발생에 대한 진단 및 문제해결을 위한 동물 매개 프로그램구성과 지도를 통하여 각 개인의 사회적 , 정서적, 환경적 문제해결을 통하여 긍정적 인생을 영위할수 있도록 도움을 준다.</t>
  </si>
  <si>
    <t>2016-004789</t>
  </si>
  <si>
    <t>유아, 아동 및 청소년, 노인, 성인, 집단, 조직 등 사회전반에서 여러가지 갈등과 문제로 고통받고 있는 대상에 대하여 정신건강이나 정서장애와 관련된 문제를 과학적 측적도구나 상담(면접)을 통해 종합적으로 진단하고 심리학적 방법을 활용하여 상담 및 프로그램을 적용해 줌으로써 건강하고 바른 생활을 할 수 있도록 돕는 심리상담 전문가</t>
  </si>
  <si>
    <t>상담이 활용 및 준전문가 수준으로 심리, 인지적 상담자의 역할을 수행하며 초기 라포형성 과 상담준비 등을 돕는 업무를 수행</t>
  </si>
  <si>
    <t>개인내담자 또는 집단내담자를 대상으로 심리분석, 심리상담 및 어려움을 해소하기 위한 프로그램의 개발과 적용, 실행, 평가를 진행할수 있는 상급전문가 직무를 수행하며 하위자격 소지자의 직무교육을 수행한다.</t>
  </si>
  <si>
    <t>2016-004796</t>
  </si>
  <si>
    <t>인간의 분노의 원인이 무엇인지 이해해보고, 분노조절장애의 원인이 무엇인지 파악하여 분노조절상담사로서의 직무를 수행하여 분노를 신체적 정서적으로 표출해볼 수 있는 해결 방법을 알아보고 갈등에 대해 어떻게 조절해 가며 완화 해 갈 수 있는지를 도와주는 상담직무를 수행한다.</t>
  </si>
  <si>
    <t>분노의 발생원인을 이해하고 분노조절장애의 원인을 파악하여 분노조절상담지도자로서의 직무를 수행하며 분노로 발생될 수 있는 문제의 해결과 갈등을 조절하고 완화할 수 있도록 도와주는 상담직무를 수행한다.</t>
  </si>
  <si>
    <t>플러스마인드 주식회사</t>
  </si>
  <si>
    <t>010-9350-1129</t>
  </si>
  <si>
    <t>(01765) 서울특별시 노원구 덕릉로 459-47 (상계동) 상가1층</t>
  </si>
  <si>
    <t>2016-005999</t>
  </si>
  <si>
    <t>미술 판독을 통하여 아동의 부정적 감정을 이완하는 한편 말로써 표현하기 어려운 느낌,생각 등을 미술활동으로 표현하여 불안정한 감정을 정화하고 자기성찰을 촉진시킨다.</t>
  </si>
  <si>
    <t>2017-001616</t>
  </si>
  <si>
    <t>1. 학교내외 교육과정과 방과후 과정 관련 진로교육 계획 수립 및 진로상담 프로그램을 설계 운영한다. 2. 진로상담 프로그램에 관련하여 지도안 작성, 활동지 제작 등의 과정을 수행한다.</t>
  </si>
  <si>
    <t>1. 전문가 수준의 뛰어난 진로상담 프로그램의 구성을 할 수 있다. 2. 16차시 이상의 진로상담 활동 수업의 학습자의 수준에 맞춘 수업지도안 작성을 할 수 있다.3. 각 차시별 진로상담 학습지를 제작할 수 있다.4. 학생들의 적성에 맞는 진로 선택 능력을 길러 줄 수 있는 상담 활동을 할 수 있다. 5. 2급, 3급 지도사 양성을 할 수 있다.</t>
  </si>
  <si>
    <t>1. 준전문가 수준의 진로상담 프로그램의 구성을 할 수 있다. 2. 10차시 이상의 진로상담 활동 수업의 학습자의 수준에 맞춘 수업지도안 작성을 할 수 있다.3. 각 차시별 진로상담 학습지를 제작할 수 있다. 4. 학생들의 적성에 맞는 진로 선택 능력을 길러 줄 수 있는 상담 활동을 할 수 있다.</t>
  </si>
  <si>
    <t>1. 학생들에게 활용 가능한 진로상담 프로그램의 구성을 할 수 있다. 2. 6차시 이상의 진로상담 활동 수업의 학습자의 수준에 맞춘 수업지도안 작성을 할 수 있다.3. 각 차시별 진로상담 학습지를 제작할 수 있다. 4. 학생들의 적성에 맞는 진로 선택 능력을 길러 줄 수 있는 상담 활동을 할 수 있다.</t>
  </si>
  <si>
    <t>문곡에듀컨설팅</t>
  </si>
  <si>
    <t>061-754-1077</t>
  </si>
  <si>
    <t>(57996) 전라남도 순천시 오천8길 15 (오천동, 호반베르디움아파트) 104동 503호</t>
  </si>
  <si>
    <t>2016-002768</t>
  </si>
  <si>
    <t>분노조절상담을 통하여 체계적 이론적 연구와 교육 및 상담영역의 다양한 부분에 최적의 통합적 분노조절 프로그램을 개발, 구성, 운영, 교육 등을 통한 올바른 분노조절상담사로서의 직무와 더불어 분노의 원인이 되는 다양한 경험사례를 통해 감정을 조절할 수 있는 스킬, 태도, 사고방식등을 구체적으로 학습하고 내담자에 상담할수 있는 전문가로서의 역할을 할수 있다.</t>
  </si>
  <si>
    <t>분노조절상담을 통하여 체계적 이론적 연구와 교육 및 상담영역의 다양한 부분에 최적의 통합적 분노조절 프로그램을 개발, 구성, 운영, 교육 등을 통한 올바른 분노조절상담사로서의 직무와 더불어 분노의 원인이 되는 다양한 경험사례를 통해 감정을 조절할 수 있는 스킬, 태도, 사고방식등을 구체적으로 학습하고 내담자에 상담할수 있는 최고의 전문가 역할.</t>
  </si>
  <si>
    <t>분노조절상담을 통하여 체계적 이론적 연구와 교육 및 상담영역의 다양한 부분에 최적의 통합적 분노조절 프로그램을 개발, 구성, 운영, 교육 등을 통한 올바른 분노조절상담사로서의 직무와 더불어 분노의 원인이 되는 다양한 경험사례를 통해 감정을 조절할 수 있는 스킬, 태도, 사고방식등을 구체적으로 학습하여 내담자에 상담할수 있는 준전문가로서의 역할.</t>
  </si>
  <si>
    <t>2016-004788</t>
  </si>
  <si>
    <t>미술이라는 기법을 이용하여 정서장애, 불안, 우울, 대인기피 등의 고통을 겪고 있는 개인과 집단에 대하여 심리상태를 분석하고 상담하며 해결 할 수 있는 프로그램을 실행하는 전문가 업무를 수행</t>
  </si>
  <si>
    <t>2016-003075</t>
  </si>
  <si>
    <t>핵가족사회, 가정과 사회교육기능의 약화 등으로 가족구성원간의 갈등과 관계의 어려움, 소외와 무관심이 증가하고 있는 상황에서 문제가족의 심리적 상태를 진단하고 심리상담, 유머치료법, 역할극 등을 이용하여 불화와 갈등의 원인을 치유하는 직무를 수행한다.</t>
  </si>
  <si>
    <t>한국유머센터</t>
  </si>
  <si>
    <t>http://www.humorlife.com</t>
  </si>
  <si>
    <t>02-473-5378</t>
  </si>
  <si>
    <t>(05831) 서울특별시 송파구 동남로 99 ( 가락동 ) 201호</t>
  </si>
  <si>
    <t>2017-001959</t>
  </si>
  <si>
    <t>영상매체심리상담사</t>
  </si>
  <si>
    <t>영상매체심리상담사란 사람의 정서적, 사회적으로 부적응적인 문제들을 해결하는데 도움을 주고자 하는 상담의 한 분야로써, 내담자에게 영상매체와 조형표현활동을 통한, 내면의 심리정서를 진단하고, 정서이완 및 행동변화를 도와주는 업무를 수행할 수 있는 직무능력의 유무</t>
  </si>
  <si>
    <t>인간의 발달적, 심리적, 장애별 영상매체심리상담프로그램 연구 및 계발영상매체심리검사 진단평가 분석1·2급 교육자 양성 및 교육 기획상담센터 총괄 운영수퍼바이저</t>
  </si>
  <si>
    <t>인간의 발달적 영상매체심리상담 프로그램을 계획내담자 초기상담 면담지 분석과 상담프로그램 계획 및 운영 평가보조상담사 교육지도업무영상매체심리검사 실행 및 해석내담자의 문제해결을 촉진하기 위한 통합적 예술매체 기법 활용능력 계발</t>
  </si>
  <si>
    <t>인간의 발달적 영상매체심리상담 프로그램 계획영상매체심리상담 프로그램을 운영내담자 초기면담 시 영상매체심리검사 실시내담자 초기면담지에 기록 후 보고영상매체심리상담 관련 정보 수집상담실 운영보조</t>
  </si>
  <si>
    <t>2017-000953</t>
  </si>
  <si>
    <t>어린이, 청소년, 성인을 대상으로 학교, 문화센터, 사회교육기관에서 미술심리 상담을 수행하는 역할을 직무내용으로 한다. 체계적인 미술심리 상담프로그램을 가지고 미술활동과 심리활동 및 상담활동 교육을 실시하여 미술을 통한 심리상담을 효과적으로 실시하는 역할을 수행한다.</t>
  </si>
  <si>
    <t>어린이, 청소년, 성인을 대상으로 학교, 문화센터, 사회교육기관에서 전문가 수준의 미술심리 상담을 수행하는 역할을 직무내용으로 한다. 전문화된 미술심리 상담프로그램으로 미술을 통한 심리상담을 효과적으로 실시하는 역할을 수행한다.</t>
  </si>
  <si>
    <t>어린이, 청소년, 성인을 대상으로 학교, 문화센터, 사회교육기관에서 일반수준의 미술심리 상담을 수행하는 역할을 직무내용으로 한다. 미술심리 상담프로그램으로 미술을 통한 심리상담을 효과적으로 실시하는 역할을 수행한다.</t>
  </si>
  <si>
    <t>어린이, 청소년을 대상으로 학교, 문화센터, 사회교육기관에서 기본수준의 미술심리 상담을 수행하는 역할을 직무내용으로 한다. 미술심리 상담프로그램으로 미술을 통한 심리상담을 효과적으로 실시하는 역할을 수행한다.</t>
  </si>
  <si>
    <t>늘봄미술심리치료연구소</t>
  </si>
  <si>
    <t>041-556-4275</t>
  </si>
  <si>
    <t>(31186) 충청남도 천안시 동남구 원거리11길 38 ( 원성동 ) 38번지</t>
  </si>
  <si>
    <t>2017-001138</t>
  </si>
  <si>
    <t>성인학습상담사</t>
  </si>
  <si>
    <t>성인학습을 활성화하기 위한 과제로서 성인학습권의 보장과 평생교육체제의 기반 구축 그리고 성인교육자의 자질개발과 기능제고를 통해 효과적으로 성인학습을 촉진, 지원, 조성할 수 있는 방안을 모색한다. 복지기관, 문화센터 등에서 성인을 대상으로 학습을 지도 하고 학습과 관련된 상담 및 교육을 진행하며, 프로그램의 기획, 개발, 운영을 진행한다.</t>
  </si>
  <si>
    <t>2016-004681</t>
  </si>
  <si>
    <t>심리상담의 여러 분야 중 노인 상담과 관련하여 노인의 이해, 노인 심리의 이해, 노인 심리검사 및 평가의 이해, 노인상담임상의 실재, 호스피스의 이해 등 전문가 수준의 뛰어난 상담 실무 능력 및 교육 능력을 가지고 해당 분야의 교육자, 심리검사전문가, 임상상담가, 사무책임자로서의 직무를 수행함</t>
  </si>
  <si>
    <t>심리상담의 여러 분야 중 노인 상담과 관련하여 노인의 이해, 노인 심리의 이해, 노인 심리검사 및 평가의 이해, 노인상담임상의 실재, 호스피스의 이해 등 고급전문가 수준의 뛰어난 상담 실무 능력 및 교육 능력을 가지고 해당 분야의 교육자, 심리검사전문가, 임상상담가, 사무책임자로서의 직무를 수행함</t>
  </si>
  <si>
    <t>심리상담의 여러 분야 중 노인 상담과 관련하여 노인의 이해, 노인 심리의 이해, 노인 심리검사 및 평가의 이해, 노인상담임상의 실재, 호스피스의 이해 등 초급전문가 수준의 뛰어난 상담 실무 능력 및 교육 능력을 가지고 해당 분야의 교육자, 심리검사전문가, 임상상담가, 사무책임자로서의 직무를 수행함</t>
  </si>
  <si>
    <t>2017-001976</t>
  </si>
  <si>
    <t>아동발달 및 심리에 대한 전문이론을 습득하고 아동의 대인관계와 심리상태를 분석하여, 신체적, 심리적, 사회적으로 안전하고 건전한 사고방식을 할 수 있도록, 아동의 연령 및 심리상활별 면담 및 상담하는 직무를 수행한다.</t>
  </si>
  <si>
    <t>아동발달의 기본 이론 인지를 바탕으로, 아동의 대인관계 형성 및 발달 단계에 있어 정신건강 및 정서장애와 관련된 심리적인 문제들을 심리분석 지표를 통해 분석하고 아동관계형성을 상담을 통해 올바르게 발달할 수 있도록 도와주 상담 직무를 수행한다.</t>
  </si>
  <si>
    <t>아동의 사회적 관계형성 시기에 맞추어, 아동심리 전문 지식을 습득하고 아동심리의 상담기법을 통해, 아동심리 유형에 따라 준전문가 수준의 상담 직무를 수행한다.</t>
  </si>
  <si>
    <t>2017-000958</t>
  </si>
  <si>
    <t>색을 이용한 개인의 심리상태를 파악하여 무의식의 스트레스를 해소할 수 있도록 도와주는 전문가로서 색이 가지는 고유의 파동과 에너지를 이해하고 이를 적용하여 개인의 심리와 건강을 분석하고 이를 통해 문제 해결에 도움을 줄 수 있는 직무를 수행한다.</t>
  </si>
  <si>
    <t>컬러가 가지는 고유의 파동과 에너지를 분석하고 이를 통해 개인의 심리와 건강을 분석하고 이를 통해 문제 해결에 도움을 줄 수 있는 직무를 수행한다.</t>
  </si>
  <si>
    <t>2017-002192</t>
  </si>
  <si>
    <t>성명학지도상담사</t>
  </si>
  <si>
    <t>성명학에 대한 충분한 이해를 바탕으로 성명학을 고객의 상황별로 분석할 능력이 있으며, 고객 맞춤형 실전작명을 수행할 수 있는 성명학 상담전문가로서의 직무를 수행한다.</t>
  </si>
  <si>
    <t>성명학에 대한 기능적인 이해를 바탕으로 성명학을 고객 맞춤형 수준으로 분석할 능력이 있으며, 고객 맞춤형 실전작명을 수행할 수 있는 전문가 수준의 직무를 수행한다.</t>
  </si>
  <si>
    <t>성명학에 대한 기초적인 이해를 바탕으로 고객 상황별 성명학 응대를 진행할 기본능력이 있으며, 고객 맞춤형 실전작명을 수행할 수 있는 중급 수준의 직무를 수행한다.</t>
  </si>
  <si>
    <t>한국성명학전문가협회</t>
  </si>
  <si>
    <t>031-715-4518</t>
  </si>
  <si>
    <t>2017-002260</t>
  </si>
  <si>
    <t>인간에 대해 사회적 환경 및 요인의 시각으로 접근하여, 사회적 영향과 인간과의 관계를 분석하고 사회생활과 자아, 집단 속의 개인, 사람들 간 교류와 사랑, 공격성, 사회적 갈등과 친사회적 행위 등 인간의 행동, 감정, 사고들을 상담하는 역할을 수행</t>
  </si>
  <si>
    <t>사회심리를 정리하고 사회복지실천과의 접목 및 바람직한 관계를 설정하여 클라이언트를 사회심리학적으로 접근하여 보다 다각도로 깊이 있게 이해하고 개별화된 사회복지실천 및 서비스를 제공하고 상담하는 업무를 수행</t>
  </si>
  <si>
    <t>2016-003129</t>
  </si>
  <si>
    <t>다양한 미술 상담기법을 통해서 자기 이해 및 자기수용 능력을 길러 발달을 촉진시키고 타인 그리고 삶 자체를 긍정적으로 받아들이게 하여 유치원, 학교, 사회, 가정생활에 잘 적응 할 수 있도록 돕는 일을 전문적으로 하는 교육활동등의 업무를 수행 할 뿐 아니라 일반인을 상대로 기본적인 이론 과 기법을 지도하는 직무를 수행한다.</t>
  </si>
  <si>
    <t>다양한 미술 상담기법을 통해서 자기 이해 및 자기수용 능력을 길러 발달을 촉진시키고 타인 그리고 삶 자체를 긍정적으로 받아들이게 하여 유치원, 학교, 사회, 가정생활에 잘 적응 할 수 있도록 돕는 일을 전문적으로 하는 교육활동 등의 업무를 수행 할 뿐 아니라 일반인을 상대로 기본적인 이론 과 기법을 지도하는 직무를 수행한다.</t>
  </si>
  <si>
    <t>2017-001971</t>
  </si>
  <si>
    <t>정서행동놀이상담사</t>
  </si>
  <si>
    <t>놀이활동을 통하여 아동청소년의 문제행동을 파악하고 그에 따른 개입방안을 기획하고 적용한다. 각종 복지시설, 유치원, 어린이집, 학교 등 임상현장에서 근무하며 아동청소년 발달과정에서 생겨난 여러 어려움을 파악하고 놀이를 통한 전문상담을 제공할 수 있다.</t>
  </si>
  <si>
    <t>상담의 이론과 실제(상담원리. 상담기법), 놀이상담방법 및 기술, 놀이상담의 적용 이론을 이해하고 놀이 활동 속에서 대처방어전략 분석을 할 수 있는 능력을 갖춘 전문가로서 개인 및 집단 프로그램 상담을 활용할 수 있다.</t>
  </si>
  <si>
    <t>상담의 이론과 실제(상담원리. 상담기법), 아동발달, 놀이상담 이론을 이해하고 놀이 활동 속에서 대처방어전략 분석을 할 수 있는 능력을 갖춘 준전문가로서, 개인 및 집단 프로그램 상담을 활용할 수 있다.</t>
  </si>
  <si>
    <t>한국정서행동놀이상담협회</t>
  </si>
  <si>
    <t>053-639-7544</t>
  </si>
  <si>
    <t>(42839) 대구광역시 달서구 상화로 300-15 (도원동) 해솔빌딩3층</t>
  </si>
  <si>
    <t>2017-003028</t>
  </si>
  <si>
    <t>탄소배출권중개상담사</t>
  </si>
  <si>
    <t>탄소배출권중개상담 지도 활용능력을 가진 전문교육자, 행정사무 책임자로서 배출권 거래가격에 대한 적정성 판단, 탄소배출권 거래의 활성화, 탄소배출권 거래 중개역할, 탄소 감축방안, 탄소배출권 연구와 신규 고객 발굴 등을 지도하며 관련 법규와 행정 및 경제적, 기술적 등의 지식을 가지고 탄소배출권중개상담 지도의 교육 홍보 지도 감독 업무를 수행한다.</t>
  </si>
  <si>
    <t>창의개발교육원</t>
  </si>
  <si>
    <t>http://거울글씨.urr.kr/okadmin</t>
  </si>
  <si>
    <t>010-4417-3092</t>
  </si>
  <si>
    <t>(30130) 세종특별자치시 노을3로 19 (한솔동, 첫마을 2단지) 201-618</t>
  </si>
  <si>
    <t>2016-002035</t>
  </si>
  <si>
    <t>학교 현장에서 발생하는 학생의 학업·진로·사회성 발달과 관련된 다양한 문제를 예방하고 문제가 일어났을 경우의 전문적인 조력활동을 위해 적극적인 상담 및 생활지도 활동을 함. 이를 위해 집단 상담과 생활지도를 위한 프로그램을 개발하고 적용하며 학교 교육의 구성원들의 정신적 건강과 안녕을 위한 학생 개인 상담, 학부모 상담, 교사 상담 활동을 조력한다.</t>
  </si>
  <si>
    <t>1) 학생의 학업·진로·인성 및 사회성 발달 및 학교 현장의 다양한 당사자들의 성장과 돕기 위한 전문적인 상담 조력 및 자문 2) 상담 서비스를 필요로 하는 개인 및 집단에 대한 평가 및 개입 조력 및 자문 3) 1급과 2급 교육상담전문가 교육 및 지도 및 평가 및 인준 4)학교상담에 대한 연구와 프로그램의 개발ㆍ보급ㆍ평가</t>
  </si>
  <si>
    <t>1)학생의 학업·진로·인성 및 사회성 발달 및 학교 현장의 다양한 당사자들의 성장과 돕기 위한 전문적인 예방활동 2)학생의 학업·진로·인성 및 사회성 발달 및 학교 현장의 다양한 당사자들의 성장과 돕기 위한 전문적인 조력 및 지도 3) 2급 교육상담전문가 교육 및 지도 4)학교상담에 대한 연구와 상담 프로그램의 개발ㆍ보급ㆍ평가</t>
  </si>
  <si>
    <t>1) 학생의 학업·진로·인성 및 사회성 발달 및 학교 현장의 다양한 당사자들의 성장과 돕기 위한 예방활동, 2) 학생의 학업·진로·인성 및 사회성 발달 및 학교 현장의 다양한 당사자들의 성장과 돕기 위한 조력 및 지도, 3) 상담 서비스를 필요로 하는 개인 및 집단에 대한 평가 및 개입</t>
  </si>
  <si>
    <t>한국초등상담교육학회</t>
  </si>
  <si>
    <t>http://www.kece.or.kr</t>
  </si>
  <si>
    <t>010-3415-6692</t>
  </si>
  <si>
    <t>(32553) 충청남도 공주시 웅진로 27(봉황동, 공주교육대학교) 4층 411호(봉황동, 청목관)</t>
  </si>
  <si>
    <t>2017-002037</t>
  </si>
  <si>
    <t>인간행동심리상담사</t>
  </si>
  <si>
    <t>인간행동심리상담사는 인간행동과 사회환경의 다양한 요소와 이들의 상호작용을 이해 및 정신 과정과 행동원리를 탐색하고 그 원리를 바탕으로 보다 나은 해결책을 제시하며, 상담을 통하여 타인에 대한 이해와 더불어 개인의 성격패턴 등 적응 정도를 평가하여 원만한 대인관계가 이루어지게 하는 역할을 한다.</t>
  </si>
  <si>
    <t>2016-004791</t>
  </si>
  <si>
    <t>2016-005751</t>
  </si>
  <si>
    <t>부부관계상담전문가</t>
  </si>
  <si>
    <t>부부관계의 특성에 대해 충분한 이론적 지식을 갖추고 가정폭력 상담소, 가족상담소 및 건강가정지원센터 등에서 부부를 대상으로 상담을 진행할 수 있다.</t>
  </si>
  <si>
    <t>부부관계의 특성에 대해 충분한 이론적 지식을 갖추고 가정폭력상담소, 가족 상담소 및 건강가정지원센터 등에서 부부를 대상으로 상담을 진행할 수 있다.</t>
  </si>
  <si>
    <t>2016-003208</t>
  </si>
  <si>
    <t>도움을 필요로 하는 노인들에게 전문적 대면관계를 활용한 과학적 상담을 통해 종합적으로 진단하고 심리학적 방법을 활용하여 일상생활 부적응 문제를 해결하여 심리적인 안정감을 주고, 개인의 삶을 질을 높이는 직무를 전문적으로 하는 상급 수준의 교육활동 등의 업무를 수행할 뿐만 아니라, 일반인을 상대로 기본적인 이론과 기법을 지도하는 직무 역시 수행함</t>
  </si>
  <si>
    <t>2017-001152</t>
  </si>
  <si>
    <t>CDS(진로설계 시스템)을 활용하여 학생을 위한 체계적인 진로교육의 기획,운영 및 강의를 할 수 있으며 상담을 통한 진로설계 및 개인 맞춤형 포트폴리오 관리를 한다.</t>
  </si>
  <si>
    <t>적성진단, 진로상담, 직업체험 등 진로교육의 제반과정을 운영하고 관리감독할 수 있으며 강사양성을 위한 교육을 수행한다.</t>
  </si>
  <si>
    <t>적성진단, 진로상담, 직업체험등 진로교육의 제반과정을 운영할 수 있다.</t>
  </si>
  <si>
    <t>2017-000569</t>
  </si>
  <si>
    <t>사회나 가정에서 발생하는 심리적 문제와 불안요소를 다양한 공예활동으로 접근하여 근본적 원인을 파악하고 해결하며 심리적 해석과 자존감회복, 성취감을 동반한 심리상담으로 사회와소통하고 자기개발, 자신의 자존감회복을 할 수 있게 도와주는 활동적 심리전문가. 창업, 기업이나 학교 등 단체, 사회복지관 등에서 교육강의, 상담 직무 수행</t>
  </si>
  <si>
    <t>2016-003072</t>
  </si>
  <si>
    <t>가족간의 갈등해소와 소통을 돕고교육,상담,치료를 돕기위해 가족상담에 대한  최적화된 프로그램을 설계, 조직, 관리운영하여 모든 가족에 대한 것을 체계적으로 지도하여 변화하는 사회와 가정에 잘 적응할수 있는 전문적인 업무를 수행한다.</t>
  </si>
  <si>
    <t>가족상담사는 점점 핵가족화에 따른 가족간의 불화가 점점 늘어나고 있고 이를 해결하기위한 전문적인 상담의 필요성도 늘어나고 있기 때문에 가족간의 갈등해소와 소통을 돕고교육,상담,치료를 돕기위해 가족상담에 대한  최적화된 프로그램을 설계, 조직, 관리운영하여 모든 가족에 대한 것을 체계적으로 지도하여 변화하는 사회와 가정에 잘 적응할수 있는 전문적</t>
  </si>
  <si>
    <t>2016-002706</t>
  </si>
  <si>
    <t>드라마심리상담은 사이코드라마의 기법인 역할훈련, 잉여현실, 사회측정학 이론을 활용하여 참여자들이 자신의 이야기를 드라마 기법을 통하여 재연하여 자신이 인지하지 못하고 있던 자신의 문제를 발견하고, 타인의 역할 연기를 보면서 자신을 통찰 할 수 있는 심리상담을 진행하고 교육을 담당한다</t>
  </si>
  <si>
    <t>？드라마심리상담 1급은 사이코드라마의 기법을 이용하여 참여자들이 자신의 이야기를 드라마 기법을 통하여 자신이 인지하지 못하고 있던 자신의 문제를 발견하고, 타인의 역할 연기를 보면서 자신을 통찰 할 수 있게 하고 자격과정을 위한 수련생을 교육하고 감독한다</t>
  </si>
  <si>
    <t>？드라마심리상담 1급은 사이코드라마의 기법을 이용하여 참여자들이 자신의 이야기를 드라마 기법을 통하여 자신이 인지하지 못하고 있던 자신의 문제를 발견하고, 타인의 역할 연기를 보면서 자신을 통찰 할 수 있게 한다.</t>
  </si>
  <si>
    <t>？드라마심리상담 2급은 사이코드라마의 기법을 이용하여 참여자들이 자신의 이야기를 드라마 기법을 통하여 자신이 인지하지 못하고 있던 자신의 문제를 발견하게 한다</t>
  </si>
  <si>
    <t>2016-004489</t>
  </si>
  <si>
    <t>학교생활 중 일어나는 폭행, 협박, 따돌림 등 집단생활에서 발생하는 폭력으로 고통받는 피해학생을 상담을 통해서 심리상태를 진단하여 개선을 돕고, 보호자를 포함한 성인에 의한 학대 및 폭력으로부터 아동, 청소년을 보호하고 사회환경에 적응할 수 있도록 삶의 질을 높여주는 역할을 수행하는 전문가</t>
  </si>
  <si>
    <t>2016-004685</t>
  </si>
  <si>
    <t>다양한 문화차이에 대한 부적응 등에 심리적인 문제를 접근하여 근본적으로 원인을 파악하고 이를 해결 할 수 있도록 도움을 줄뿐만 아니라 건강한 삶을 살수 있도록 돕는 상담사로써의 역할을 수행한다.</t>
  </si>
  <si>
    <t>다문화심리상담사의 전문 이론 및 다양한 임상경험을 개인 및 집단프로그램의 개발과 기획 운영을 하며 상담사양성과정 교육을 강의한다.</t>
  </si>
  <si>
    <t>다문화심리상담사의 전문 이론 및 다양한 임상경험을 토대로 심리적, 정서적, 신체적 갈등에서 오는 차이점을 조절하고, 긍정적인 미래를 위한 사례관리를 하며 심리적 갈등문제에 대한 상담 및 교육 업무를 수행한다.</t>
  </si>
  <si>
    <t>다문화심리상담사의 전문 이론 및 다양한 임상경험을 토대로 심리적, 정서적, 신체적 갈등에서 오는 차이점을 조절하고, 긍정적인 미래를 위한 사례관리를 하며 심리적 갈등문제에 대한 상담 업무를 진행한다.</t>
  </si>
  <si>
    <t>2017-000054</t>
  </si>
  <si>
    <t>레크리에이션상담사</t>
  </si>
  <si>
    <t>전문적인 상담능력에 레크리에이션과 예술을 접목하여 개인 및 집단에 대한 진단, 평가, 상담 개입으로 내담자의 정서, 신체, 사회적으로 부족한 부분을 채우고 성장시키는 상담업무.</t>
  </si>
  <si>
    <t>① 전문적인 상담능력과 레크리에이션과 예술을 활용한 상담능력을 가지고 개인 및 집단 상담에 대한 진단, 평가, 상담 개입.② 레크리에이션과 예술을 활용한 상담에 대한 연구와 상담 프로그램과 도구를 개발하고 평가하고 보급.③ 전문 레크리에이션상담사 양성을 위한 교육 및 훈련 진행.</t>
  </si>
  <si>
    <t>① 신체, 정신, 사회적으로 건강의 지원이 필요한 개인과 집단에게 진단, 평가하고 레크리에이션과 예술을 활용하여 상담 개입.② 레크리에이션과 예술을 활용한 상담에 대한 연구와 상담 프로그램 운영.③ 레크리에이션 상담에 대한 전반적인 업무(접수면접, 사례관리, 행정)를 수행.</t>
  </si>
  <si>
    <t>치유공간</t>
  </si>
  <si>
    <t>http://www.o-hspace.com</t>
  </si>
  <si>
    <t>070-7868-3959</t>
  </si>
  <si>
    <t>(14050) 경기도 안양시 동안구 학의로 168 (관양동, 공작럭키아파트) 508동 402호</t>
  </si>
  <si>
    <t>2016-001996</t>
  </si>
  <si>
    <t>① 상담 장면에서 전문적 모래놀이심리상담② 모래놀이상담실 운영③ 모래놀이심리상담 유관기관 및 유관 전문분야 종사자들에게 자문 및 협조④ 심리 상담 및 모래놀이심리상담의 학술연구 및 임상연구⑤ 모래놀이심리상담사에 대한 자문, 교육 ⑥ 모래놀이심리상담사 자격 평가 및 추천</t>
  </si>
  <si>
    <t>① 상담 장면에서 전문적 모래놀이상담 ② 모래놀이상담실 운영 ③ 모래놀이상담 유관기관 및 유관 전문분야 종사자들에게 자문 및 협조 ④ 심리상담과 모래놀이상담의 학술연구 및 임상연구</t>
  </si>
  <si>
    <t>① 상담 장면에서 준전문가 수준의 모래놀이상담 ② 모래놀이상담실 운영에 관한 주요 사항 ③ 모래놀이상담 유관기관 및 유관 전문분야 종사자들에게 협조</t>
  </si>
  <si>
    <t>2016-002094</t>
  </si>
  <si>
    <t>타로카드를 상담도구로 활용하여 직관과 비언어적 기법, 색채미술 심리기법으로 내담자의 심리상태를 이해하고 긍정적인 심리상태로 이끄는데 도움을 준다. 특히 아동 및 저항이 많은 청소년들의 심리상담에서 자신과 타인을 이해하고 수용할 수 있도록 이끌어주는 역할을 한다.</t>
  </si>
  <si>
    <t>상징카드를 이용해 타로상담을 하며 내담자의 흥미로움을 유발하여  잠재적 능력을 개발할 수 있도록 도와 긍정적인 심리상태로 이끈다.</t>
  </si>
  <si>
    <t>청소년, 성인상담에서 깊이 있는 문제해결에 타로를 이용하며 심리 상담을 하고 개인 및 집단 상담을 한다.</t>
  </si>
  <si>
    <t>개인, 집단 타로심리상담을 하고 타로상담 프로그램을 개발 연구하며 타로심리상담사를 양성한다.</t>
  </si>
  <si>
    <t>2016-004373</t>
  </si>
  <si>
    <t>심리적 불안상태나 우울증등 어려움을 겪고 있는 내담자 및 학생들을 대상으로 미술로써 감정이나 내면세계를 표현하여 감정의 이완과 스트레스를 완화시키도록 돕고 내적갈등 원인을 파악하여 해결책을 제시하는 전문가</t>
  </si>
  <si>
    <t>심리적 불안상태나 우울증등 어려움을 겪고 있는 내담자 및 학생들을 대상으로 미술로써 감정이나 내면세계를 표현하여 감정의 이완과 스트레스를 완화시키도록 돕고 내적갈등 원인을 파악하여 해결책을 제시한다</t>
  </si>
  <si>
    <t>2016-003023</t>
  </si>
  <si>
    <t>스포츠인들 중 특히 선수들은 경기력 향상과 각종 대회 입상, 부상 등으로 인해 긴장과 스트레스를 많이 받고 있다. 본 자격증은 스포츠인들, 특히 선수들의 심리정서적인 문제에 도움을 주며, 경기력 능력 향상을 위해 도움을 주는 심리상담 전문가 활동이다.</t>
  </si>
  <si>
    <t>스포츠인들 중 특히 선수들은 경기력 향상과 각종 대회 입상, 부상 등으로 인해 긴장과 스트레스를 많이 받고 있다. 본 자격증은 스포츠인들, 특히 선수들의 심리정서적인 문제에 도움을 주며, 경기력 능력 향상을 위해 도움을 주는 심리상담 고급전문가 활동이다.</t>
  </si>
  <si>
    <t>스포츠인들 중 특히 선수들은 경기력 향상과 각종 대회 입상, 부상 등으로 인해 긴장과 스트레스를 많이 받고 있다. 본 자격증은 스포츠인들, 특히 선수들의 심리정서적인 문제에 도움을 주며, 경기력 능력 향상을 위해 도움을 주는 심리상담 초급전문가 활동</t>
  </si>
  <si>
    <t>2016-003219</t>
  </si>
  <si>
    <t>놀이 심리지도 및 상담을 통하여 아동의 사회적응능력 향상을 위한 심리상담지도가 가능하며, 상담사로 하여금 놀이심리상담교육프로그램을 설계하고, 놀이심리 및 상담 지도를 주도하여 놀이가 지닌 힘을 체계적으로 적용시켜, 심리적 어려움, 불편함을 학습자에게 종합적으로 전문적인 놀이심리 지도 및 상담 역할을 하는 직무.</t>
  </si>
  <si>
    <t>놀이 심리지도 및 상담을 통하여 아동의 사회적응능력 향상을 위한 심리상담지도가 가능하며, 상담사사로 하여금 놀이심리상담교육프로그램을 설계하고, 놀이심리 및 상담 지도를 주도하여 놀이가 지닌 힘을 체계적으로 적용시켜, 심리적 어려움, 불편함을 학습자에게 종합적으로 전문적인 놀이심리 지도 및 상담 역할을 하는 최고의 전문가.</t>
  </si>
  <si>
    <t>놀이 심리지도 및 상담을 통하여 아동의 사회적응능력 향상을 위한 심리상담지도가 가능하며, 상담사로 하여금 놀이심리상담교육프로그램을 설계하고, 놀이심리 및 상담 지도를 주도하여 놀이가 지닌 힘을 체계적으로 적용시켜, 심리적 어려움, 불편함을 학습자에게 종합적으로 전문적인 놀이심리 지도 및 상담 역할을 하는 준 전문가.</t>
  </si>
  <si>
    <t>2017-002256</t>
  </si>
  <si>
    <t>운동심리상담사는 운동과 심리상담에 대한 전문지식과 실무적 능력을 갖추고 운동 및 스포츠에 대한 심리상담 프로그램을 기획하고 개발하며, 스포츠 선수 및 운동 참가자들이 심리적 안정을 가질 수 있도록 적절한 상담을 수행한다.</t>
  </si>
  <si>
    <t>운동심리상담사 1급은 운동과 심리상담에 대한 전문지식과 실무적 능력을 갖추고 운동 및 스포츠에 대한 심리상담 프로그램을 기획하고 개발하며, 스포츠 선수 및 운동 참가자들이 심리적 안정을 가질 수 있도록 적절한 상담을 수행한다.</t>
  </si>
  <si>
    <t>운동심리상담사는 2급은 운동과 심리상담에 대한 전문지식을 갖추고 운동 및 스포츠에 대한 심리상담 프로그램을 토대로 심리상담 프로그램을 운영할 수 있으며, 다양한 계층의 일반인 운동 참가자들에 대해 적절한 상담과 교육 등의 업무를 수행한다.</t>
  </si>
  <si>
    <t>2016-002971</t>
  </si>
  <si>
    <t>사주명리에 대한 지식을 습득하고 의뢰자에게 성격, 흥미, 학습코칭, 대입학과 적성, 타고난 직업체질, 사업재물, 애정궁합, 건강질병, 각종택일등 살아가면서 길흉화복을 관찰하고 예측하여 지혜로운 삶을 살아가도록 도와주는 직무이다.</t>
  </si>
  <si>
    <t>전문가 수준의 사주명리에 관한 전반적인 지식을 갖추며, 활용할 수 있는 능력을 가진 자로써 성격, 흥미, 학습코칭, 대입학과적성, 직업진로, 사주심리치료, 사업재물, 애정사, 건강질병, 가정문제등 살아가면어 일어나는 길흉화복을 상담할 수 있는 능력을 기르는 직무이다</t>
  </si>
  <si>
    <t>준전문가 수준의 사주명리에 대한 지식을 갖추며 의뢰자에 대한 성격, 흥미, 학습코칭, 대입학과 적성, 타고난 직업체질 및 각종 인간사의 길흉화복을 예측하여 보다 나은 지혜로운 삶을 살도록 도와주는 직무이다.</t>
  </si>
  <si>
    <t>2016-002770</t>
  </si>
  <si>
    <t>청소년 심리상담사에 관련된 아동,청소년학,심리학,교육학,가족학,교정학,사회복지학,상담학 및 이와 관련된 전문지식을 바탕으로 전문적으로 청소년심리지도 및 상담을 통하여 학습자로 하여금 청소년심리 및 상담 지도를 주도하여 종합적으로 학습자에게 청소년심리 지도 및 상담을 전문적으로 역할을 하는 직무.</t>
  </si>
  <si>
    <t>청소년 심리상담사에 관련된 아동,청소년학,심리학,교육학,가족학,교정학,사회복지학,상담학 및 이와 관련된 전문지식을 바탕으로 전문적으로 청소년심리지도 및 상담을 통하여 학습자로 하여금 청소년심리 및 상담 지도를 주도하여 종합적으로 학습자에게 청소년심리 지도 및 상담을 전문적으로 역할을 할수 있는 최고의 전문가 과정.</t>
  </si>
  <si>
    <t>청소년 심리상담사에 관련된 아동,청소년학,심리학,교육학,가족학,교정학,사회복지학,상담학 및 이와 관련된 전문지식을 바탕으로 전문적으로 청소년심리지도 및 상담을 통하여 학습자로 하여금 청소년심리 및 상담 지도를 주도하여 종합적으로 학습자에게 청소년심리 지도 및 상담을 전문적으로 역할을 할수 있는 준 전문가 과정.</t>
  </si>
  <si>
    <t>2016-002100</t>
  </si>
  <si>
    <t>모래놀이라는 매체를 활용하여 정상적인 행동범주에서 벗어나 육체적 혹은 정신적으로 어려움을 가지고 있는 아동 및 청소년, 성인 등을 대상으 무의식적 갈등과 심리적 문제를 진단하고 성장할 수 있도록 하여 궁극적으로는 신체적· 정신적· 정서적인 건강한 삶을 영위할 수 있도록 돕는 전문적 능력을 갖추는데 있다.</t>
  </si>
  <si>
    <t>모래놀이라는 매체를 활용하여 개인, 집단, 가족을 대상으로 내담자의 무의식적 갈등과 심리적 문제를 진단하고 성장할 수 있도록 하여, 궁극적으로는 신체적·정신적·정서적인 건강한 삶을 영위할 수 있도록 돕는 전문적 능력을 갖춘다.</t>
  </si>
  <si>
    <t>심리상담의 이론적 및 실제적 기법 등을 상담심리사로의 전문성을 바탕으로 사회에 헌신하고 개인 개발을 촉진시킨다.정상적인 행동범주에서 벗어나 육체적 혹은 정신적으로 어려움을 가지고 있  는 아동 및 청소년, 성인 등을 대상으로 모래놀이심리상담을 활용한 그림의 진단 및 심리상담을 적용하여 개인의 문제해결과 성장을 촉진시킨다.</t>
  </si>
  <si>
    <t>2017-003075</t>
  </si>
  <si>
    <t>노인의 신체적,정신적 문제를 전문적 상담기법을 활용하여 클라이언트의 유형에 따라 상담을 통한 문제점을 파악하여 행복한 가정생활과 사회생활 및 일상생활에 적응할 수 있도록 노인의 마음의 안정을 찾도록 도움을 주는 상담업무를 수행한다.</t>
  </si>
  <si>
    <t>노인의 신체적,정신적 문제를 전문적으로 상담 할수 있고 노인심리상담 지도 능력을 갖추고 있으며 노인심리상담 교육프로그램을 개발 및 강의에 활용한다.</t>
  </si>
  <si>
    <t>정서와 심리에 불안을 겪는 노인에게 다양한 상담이론과 심리검사를 통하여 노인의 심리,성격, 적성 등을 파악하고 문제를 해결할 수 있도록 도와주며 상담활동을 한다.</t>
  </si>
  <si>
    <t>2016-003131</t>
  </si>
  <si>
    <t>노화로 인한 육체적, 정신적으로 심리적 불안 장애를 겪으며 일상 생활에 적응     하지 못하고 행동장애를 일으켜 문제를 야기하는 노인 및 가족에 대한  전문적     인 노인 심리상담 기술을 제공하여 사회 부적응 문제를 해결하고, 마음의 안정     을 찾도록 도움을 제공하는 전문 직무이다</t>
  </si>
  <si>
    <t>노화로 인한 육체적, 정신적으로 심리적 불안 장애를 겪으며 일상 생활에 적응     하지 못하고 행동장애를 일으켜 문제를 야기하는 노인 및 가족에 대한  전문적 인 노인 심리상담 기술을 제공하여 사회 부적응 문제를 해결하고, 마음의 안정     을 찾도록 도움을 제공하는 전문 직무이다</t>
  </si>
  <si>
    <t>노화로 인한 육체적, 정신적으로 심리적 불안 장애를 겪으며 일상 생활에 적응하지 못하고 행동장애를 일으켜 문제를 야기하는 노인 및 가족에 대한  전문적인 노인 심리상담 기술을 제공하여 사회 부적응 문제를 해결하고, 마음의 안정을 찾도록 도움을 제공하는 전문 직무이다</t>
  </si>
  <si>
    <t>2017-000957</t>
  </si>
  <si>
    <t>분노조절상담전문가</t>
  </si>
  <si>
    <t>생활 중 발생 할 수있는 분노를 자기도 모르게 밖으로 표출되는 모습을 인식하지 못하여 발생할 수있는 정신적 스트레스를 감소 되도록 도와준다.또한 분노의 발생원인을 찾고,원인을 파악하여,분노로 발생할 수 있는 문제를 해결하고 갈등을 조절 할 수 있도록 도와 분노조절상담전문가로서의 청소년과 성인들에게 건강한 성장 활동을 할 수 있도록 지도를 할 수있다.</t>
  </si>
  <si>
    <t>청소년과 성인을 대상으로 일상생활 및 활동 중 발생 할 수 있는 분노에 대해 스스로 컨트롤하여, 분노표출을 제어할 수 있도록 하고, 발생원인을 이해시키며, 그 원인을 파악하여, 분노로 발생할 수 있는 문제를 상담으로 해결하고 타인과 발생 할 수 있는 갈등을 조절하여 건강한 활동을 할 수 있는 직무를 수행 한다.</t>
  </si>
  <si>
    <t>청소년을 대상으로 학교생활 및 외부활동 중 발생 할 수 있는 분노에 대해 스스로 컨트롤하여, 분노표출을 제어할 수 있도록 하고, 발생원인을 이해시키며, 그 원인을 파악하여, 분노로 발생할 수 있는 문제를 사전에 해결하고 타인과 발생 할 수 있는 갈등을 조절하여 건강한 활동을 할 수 있는 직무를 수행 한다.</t>
  </si>
  <si>
    <t>2017-000928</t>
  </si>
  <si>
    <t>아동청소년상담심리사</t>
  </si>
  <si>
    <t>청소년센터 및 복지관, 지역아동센터, 상담센터, 청소년수련기관, 아동？청소년 심리바우처 등에서 아동？청소년들의 각종 문제 행동을 조기 발견하고 개입함으로서 문제행동을 예방하고, 각종 문제로 인해 일상생활에 제대로 적응하지 못하는 아동？청소년들을 대상으로 전문적인 심리상담을 제공하여 스스로 문제를 벗어나고 처리 할 수 있는 능력을 키울 수 있는 직무 수행</t>
  </si>
  <si>
    <t>청소년센터 및 복지관, 지역아동센터, 상담센터, 청소년수련기관 등에서 근무하며, 학교 및 가정, 또래관계 등에서 심리정서적인 문제로 적응에 어려움을 겪고 있는 아동？청소년들을 대상으로 심리학적인 이론을 바탕으로 실제 상담기술을 적용하여 문제를 해결 할 수 있도록 돕고, 2급 아동청소년상담심리사에게 슈퍼비젼을 제공 할 수 있는 직무를 수행 할 수 있다.</t>
  </si>
  <si>
    <t>청소년센터 및 복지관, 지역아동센터, 상담센터, 청소년수련기관 등에서 근무하며, 학교 및 가정, 또래관계 등에서 심리정서적인 문제로 적응에 어려움을 겪고 있는 아동？청소년들을 대상으로 실제적인 심리상담을 제공하는 직무를 수행 할 수 있다</t>
  </si>
  <si>
    <t>2016-004795</t>
  </si>
  <si>
    <t>놀이심리상담 프로그램 운영과 평가를 담당하고 프로그램 기획과 교수기법 등을 개발하는 전문가로서 대상자진단과 분석을 통하여 적절한 놀이도구 및 기법을 선정하고 상담하는 직무를 수행한다.</t>
  </si>
  <si>
    <t>놀이심리상담 프로그램의 운영과 평가를 보조하고 대상자 진단분석을 통하여 프로그램 적응 및 적용 준비를 돕는 업무</t>
  </si>
  <si>
    <t>놀이심리상담 프로그램의 운영과 평가를 담당하고 놀이상담 프로그램의 기획과 교수기법, 상담기법 등을 개발하는 전문가이며 하위등급의 자격소지자의 직무교육을 실시한다.</t>
  </si>
  <si>
    <t>2016-005109</t>
  </si>
  <si>
    <t>감성관리상담사</t>
  </si>
  <si>
    <t>감성관리상담사 1급 와 함께 학교나 교육 현장에서 감성교육의 진행을 돕는 사무보조업무</t>
  </si>
  <si>
    <t>2016-001998</t>
  </si>
  <si>
    <t>학생들의 건강한 발달을 도모하기 위하여 전문적인 능력을 보유한 자로써 학교상담과 관련하여 학생상담 업무, 행정업무를 수행하며 지역사회 상담기관 등에서 학생을 지도하는 역할을 한다.</t>
  </si>
  <si>
    <t>학생들의 건강한 발달을 도모하기 위하여 전문적인 능력을 보유한 자로써 학교상담과 관련하여 학생상담 업무, 행정업무를 수행하며 지역사회 상담기관 등에서 학생을 지도하는 역할</t>
  </si>
  <si>
    <t>학생들의 건강한 발달을 도모하기 위하여 전문적인 능력을 보유한 자로써 학교상담 프로그램을 개발하고 보급하는 역할을 하며 학부모교육 및 교직원 대상 교육</t>
  </si>
  <si>
    <t>학생들의 건강한 발달을 도모하기 위하여 전문적인 능력을 보유한 자로써 학교행정가 및 교직원을 대상으로 학교상담과 관련된 조력활동, 학교와 지역사회 유관기관 연계 역할</t>
  </si>
  <si>
    <t>2016-002700</t>
  </si>
  <si>
    <t>위기상담사</t>
  </si>
  <si>
    <t>위기상담사는 다양한 원인(사고,사별,재난,질병 등)으로 심리적, 가족적, 사회적으로 위기를 겪는 사람들을 상담을 통해 돕는 상담전문가로 다음의 직무를 담당한다.1. 아동, 청소년, 부부, 가족 상담2. 영성 상담3. 각종 심리상담4. 상담소외계층(예, 노숙인, 재소자, 다문화가족 등)을 위한 상담봉사5. 상담실 운영</t>
  </si>
  <si>
    <t>다양한 원인(사고, 사별, 재난, 질병 등)으로 심리적, 가족적, 사회적으로 위기를 겪는 사람들에게 수퍼비전을 받지 않고 개인, 아동, 청소년, 가족, 종교문제 등 다양한 주제의 상담을 할 수 있으며, 수퍼비전을 받지 않고 교육분석(상담사를 위한 개인상담)을 시행할 수 있다. 수퍼비전을 받으며 훈련 중인 상담사에게 수퍼비전을 제공할 수 있다.</t>
  </si>
  <si>
    <t>다양한 원인(사고, 사별, 재난, 질병 등)으로 심리적, 가족적, 사회적으로 위기를 겪는 사람들에게 상담을 통해 상급 수준의 도움을 제공하며, 위기상담자로서 윤리와 책임을 가지고 상담에 임한다. 효율적인 상담을 위해 수퍼바이저로부터 도움과 훈련을 받는다.</t>
  </si>
  <si>
    <t>다양한 원인(사고, 사별, 재난, 질병 등)으로 심리적, 가족적, 사회적으로 위기를 겪는 사람들에게 상담을 통해 도움을 제공하며, 효율적인 상담을 위해 수퍼바이저로부터 도움과 훈련을 받는다.</t>
  </si>
  <si>
    <t>한국목회상담협회</t>
  </si>
  <si>
    <t>http://www.kapc.or.kr</t>
  </si>
  <si>
    <t>02-393-8291</t>
  </si>
  <si>
    <t>(04968) 서울특별시 광진구 광장로 80 (광장동) 3층</t>
  </si>
  <si>
    <t>2017-001593</t>
  </si>
  <si>
    <t>학습자가 스스로 목표를 설정하고 이를 수행한 뒤 평가하는 학습과정을 코칭하고 아동,청소년들의 자기주도학습 능력 배양 및 강화를 위해 학습코치가 해야할 역할을 알고 학습코치로서 학습자의 변화와 성과를 발휘하도록 교육프로그램 개발이 가능하며 방과후 학교 강사, 또는 학습관 등에서 활동 할 수 있다.</t>
  </si>
  <si>
    <t>학습자가 스스로 목표를 설정하고 이를 수행한 뒤 평가하는 학습과정을 코칭하고 아동,청소년들의 자기주도학습 능력 배양 및 강화를 위해 학습코치가 해야할 역할을 알고 학습코치로서 학습자의 변화와 성과를 발휘하도록 교육프로그램 개발이 가능하며 방과후 학교 강사, 또는 학습관 등에서 활동 할 수 있는 전문가</t>
  </si>
  <si>
    <t>자기주도학습의 기본적인 이해를 바탕으로 학습코칭의 기본스킬과 목적을 알고 자기주도학습 능력 배양 및 강화를 위해 다양한 학습코치법을 익혀 학습자의 성장을 도와 방과후 학교 강사, 또는 학습관등에서 활동 가능한 준전문가</t>
  </si>
  <si>
    <t>2016-002013</t>
  </si>
  <si>
    <t>아동학대예방상담사</t>
  </si>
  <si>
    <t>보호자를 포함한 성인에 의한 아동학대 및 학대로 부터 아동을 보호하고 아동이 밝고, 건강하게 자라 행복한가정과 건강한 사회환경에 적응할 수 있도록 돕는 전문가(유아 및 아동관련 기관에서 아동학대예방교육을 진행할 수 있는 전문가)</t>
  </si>
  <si>
    <t>2016-002777</t>
  </si>
  <si>
    <t>상담과 관련된 모든 분야에 적용가능하며, 심리적, 정신적, 사회적 장애를 격고 있는 사람에게 그림이나 조소, 디자인 등 미술활동의 시각적 이미지를 통해 개인 갈등을 조절하고 자기표현과 자아성장을 촉진시키며 자기성실, 왜곡, 방어, 억제 등의 상황에서 보다 명확한 자기 안정을 찾아 건강한 사회 구성원이 될 수 있도록 원조함.</t>
  </si>
  <si>
    <t>2017-002997</t>
  </si>
  <si>
    <t>심리학의 제반원리나 이론을 산업현장 즉 기업, 작업장, 공공기관 등 다양한 형태의 조직과 소비자 영역에 응용하며, 생산과 판매를 증대시키고 각 개인의 만족도와 적응도를 촉진시키며 경영자와 근로자와의 관계를 조화시키는 등 산업 활동에서의 여러 문제를 해결하고 상담하는 역할을 수행</t>
  </si>
  <si>
    <t>산업현장에서 인사심리학, 조직심리학, 안전심리학을 바탕으로 종업원 선발원리부터 직무수행평가, 조직 동기와 태도이론 등을 수행할 수 있도록 상담하고 지도하는 업무를 수행</t>
  </si>
  <si>
    <t>2016-003133</t>
  </si>
  <si>
    <t>문학심리상담전문가</t>
  </si>
  <si>
    <t>문학심리상담전문가는 문학을 이용해서 아동, 청소년, 노인에게 문학심리상담을 실시할 수 있는 전문가이다. 그러므로 방과후학교, 사회복지관, 노인요양병원 등에서 문학심리상담전문가로 활동할 수 있다.</t>
  </si>
  <si>
    <t>문학심리상담전문가 1급은 문학을 이용해서 아동, 청소년, 노인에게 문학심리상담을 실시할 수 있다. 그러므로 방과후 학교, 사회복지관, 노인요양병원 등에서 문학상담심리전문가로 활동할 수 있다.</t>
  </si>
  <si>
    <t>문학심리상담전문가2급은 문학을 이용해서 아동, 청소년에게 문학심리상담을 실시할 수 있다. 그러므로 방과후 학교, 사회복지관 등에서 문학상담심리전문가로 활동할 수 있다.</t>
  </si>
  <si>
    <t>문학심리상담전문가3급은 문학을 이용해서 아동에게 문학심리상담을 실시할 수 있다. 그러므로 방과후 학교 등에서 문학상담심리전문가로 활동할 수 있다.</t>
  </si>
  <si>
    <t>2017-002753</t>
  </si>
  <si>
    <t>말과 글로 표현하기 힘든 느낌, 생각들을 미술활동을 통해 감정이나 내면세계를 표현하도록 유도하고, 전문적인 상담을 통해 감정적 스트레스를 완하하여 대상자의 안정적인 생활을 할 수 있도록 전문적인 지도를 수행</t>
  </si>
  <si>
    <t>1.개인 및 집단의 자아실현, 적응강화에 대한 지도2.심리적 부적응장애를 겪는 개인 혹은 진단에 대한 진단, 평가 및 상담3.상담 및 행정업무</t>
  </si>
  <si>
    <t>1.개인 및 집단의 자아실현 적응강황에 대한 지도2.심리적 부적응장애를 겪는 개인 혹은 집단에 대한 진단, 평가 및 상담3.일정기간 경력 쌓은 후 상담기관 설립운영</t>
  </si>
  <si>
    <t>2017-001973</t>
  </si>
  <si>
    <t>심리학의 전문 정보를 인지하고, 심리적 특성과 사회적 위치 및 고정관념에서 발생하는 스트레스와 갈등의 유형을 분석하여 대인관계의 불안심리를 해소하고 원활한 생활을 할 수 있도록 상담 및 면담하는 직무를 수행한다.</t>
  </si>
  <si>
    <t>심리학을 습득한 전문가 수준의 심리상담사로써 심리문제의 근본적 원인을 파악하고, 전연령기의 심리문제 유형별 불안심리, 감정장애, 자아존중감의 상실로 부터 탈피하여 정신적, 정서적 문제를 해결하도록 돕는 상담 직무를 수행한다.</t>
  </si>
  <si>
    <t>사회생활 및 사회적 위치와 고정관념으로 부터 오는 여러가지 갈등과 심리적인 문제 등으로 힘들어하는 전 연령기의 현대인을 대상으로 전문적인 지식을 바탕으로 상담을 실시함으로써, 내담자의 정서 및 정신적 건강을 찾아주는 상담 전문 직무를 수행한다.</t>
  </si>
  <si>
    <t>2017-002270</t>
  </si>
  <si>
    <t>아동의 발달연령을 고려하여 마음을 지도할 수 있도록 발달심리, 심리학 이론, 아동그림분석을 익히고 충분한 임상을 통해 아동의 심리를 지도할 수 있도록 임상지도를 진행하고 아동의 마음을 진단할 수 있도록 고안된 컬러진단 도구와 접수면접지 훈련을 통해, 아동의 문제에 따라 빠르게 대응하여 아동의 심리상태를 분석하고 지도하는 직무를 수행한다.</t>
  </si>
  <si>
    <t>아동그림에 대한 전문가적인 이해와 평가가 가능하고 미술매체를 활용하여 진단, 평가, 문서작성능력과 아동의 각 유형별 문제와 갈등을 파악하여 이를 완화할 수 있는 심리상담의 직무를 수행한다.</t>
  </si>
  <si>
    <t>아동그림에 대한 준전문가적인 상담기법의 활용과 매체를 이용하여 보조자로서역할을 수행한다.</t>
  </si>
  <si>
    <t>2016-005448</t>
  </si>
  <si>
    <t>아동 심리에 대한 전문적인 이론과 실제를 이해하고 아동 심리 상담의 종합적인 교육 과정을 수행할 수 있으며, 심리검사의 전문적 스킬을 습득하여 전문가 수준의 아동 심리 상담을 수행할 수 있다.</t>
  </si>
  <si>
    <t>아동 심리에 대한 전문적인 이론과 실제를 이해하고 아동 심리 상담의 종합적인 교육 과정을 수행할 수 있으며, 심리검사의 전문적 스킬을 습득하여 고급 수준의 아동 심리 상담을 수행할 수 있다.</t>
  </si>
  <si>
    <t>아동 심리에 대한 전문적인 이론과 실제를 이해하고 아동 심리 상담의 종합적인 교육 과정을 수행할 수 있으며, 심리검사의 전문적 스킬을 습득하여 중급 수준의 아동 심리 상담을 수행할 수 있다.</t>
  </si>
  <si>
    <t>2016-005148</t>
  </si>
  <si>
    <t>약물이 아닌 비침습적 음악적용으로 인한 정서장애, 불안 및 공포, 우울, 대인기피, 자폐증 등을 바로 인식하고 올바른 정서로 이끌 수 있는 직무를 수행.</t>
  </si>
  <si>
    <t>2017-003073</t>
  </si>
  <si>
    <t>사람이 태어난 사주팔자와 얼굴의 생김새에서 나타나는 그 사람의 성격과 성향을 예측하여, 상담을 통하여 그 사람의 사회적 역량과 개인의 자질과 능력을 파악함으로써 직업과 결혼 등 사회활동에 도움이 되도록 조언하는 일을 수행한다.</t>
  </si>
  <si>
    <t>밝은내일연구소(주)</t>
  </si>
  <si>
    <t>055-547-8090</t>
  </si>
  <si>
    <t>(51637) 경상남도 창원시 진해구 자은로64번나길 15 (자은동)</t>
  </si>
  <si>
    <t>2017-002264</t>
  </si>
  <si>
    <t>교육 및 상담 현장에서 다양한 게임놀이를 심리평가 도구로 활용하여 사회 부적응을 겪는 아동 및 청소년의 인지적 수준과 행동 특성을 분석하며 평가함으로써 청소년이 정상적이고 창의적인 인격을 형성하고 건강한 사회 구성원으로 성장할 수 있도록 도와주는 직무를 수행하는 전문가로 양성한다.</t>
  </si>
  <si>
    <t>게임놀이 상담에 관한 책임자 수준의 소양을 바탕으로 개인상담 및 집단상담을 진행할 수 있는 능력을 활용하여, 게임놀이상담의 주요 상담 기법 및 연구방법론을 이해하고 실무에 적용한다.</t>
  </si>
  <si>
    <t>게임놀이 실무상담을 진행한다. 개인상담 및 집단상담을 진행하며 게임놀이 상담의 기본 이론인 아동청소년 이상심리, 게임놀이 진단평가, 게임놀이와 심리치료, 치료적 의사소통 등을 충분히 이해하고 활용하여, 임상사례 연구 및 실습을 수행한다.</t>
  </si>
  <si>
    <t>개인상담 및 집단상담을 진행하고, 게임놀이 상담의 기초이론인 아동청소년 발달심리, 놀이치료, 게임놀이와 심리치료, 게임놀이 의사소통 등을 충분히 이해하고 활용하여 게임놀이 실무상담을 진행한다.</t>
  </si>
  <si>
    <t>한국아동청소년심리상담협회</t>
  </si>
  <si>
    <t>02-545-4235</t>
  </si>
  <si>
    <t>(06094) 서울특별시 강남구 삼성로115길 16-3 (삼성동) 3층 301호</t>
  </si>
  <si>
    <t>2017-000567</t>
  </si>
  <si>
    <t>상담과 심리 이론에 기초하여 개인 및 집단의 심리적, 행동적 부적응 등 문제 발생 요인 등을 파악하고 아래의 직무를 수행1. 심리검사를 통한 진단2. 행동 개입 등의 상담서비스3. 생애 주기별 상담 프로그램 기획 및 수행, 평가4. 임상, 사례관리</t>
  </si>
  <si>
    <t>초중고 학습상담심리는 물론, 청소년 및 대학생들의 진로에 대한 갈등심리, 성인 등 일반인에게 있어 늘어나는 각종 정서장애의 예방과 평가진단에 초점을 두고 있는 정신건강의 재활을 위한 상담심리업무</t>
  </si>
  <si>
    <t>상담의 기본과정을 이해하고 상담기초이론을 바탕으로 내담자의 특성과 심리적 문제에 접근하여 개인 갈등을 조절하고 관계 회복을 통해 자아 성장을 할 수 있도록 도움을 주는 업무</t>
  </si>
  <si>
    <t>2016-004683</t>
  </si>
  <si>
    <t>프로이트,융학파의 정신분석이론을 적용하여 가정,학교,회사,군대등 단체생활에서 스트레스,공황장애,우울기분,부부갈등,이혼문제,가족관계,고부갈등,대인관계,강박장애, 갱년기장애,불안장애,양육,교육방식,의처증,의부증,억압,갈등,전이 등으로 심리적인 고통을 받고 있는 내담자에게 심리적인 적응 능력을 향상시키고 건강한 관계를 유지할수 있는 전문가</t>
  </si>
  <si>
    <t>프로이트,융학파의 정신분석이론을 적용하여 가정,학교,회사,군대등 단체생활에서 직장스트레스,공황장애,우울기분,부부갈등,이혼문제,가족관계,고부갈등,대인관계,강박장애, 갱년기장애,불안장애,양육,교육방식,의처증,의부증,억압,갈등,전이 등으로 심리적인 고통을 받고 있는 내담자에게 심리적인 적응 능력을 향상시키고 건강한 관계를 유지할수 있는 전문가</t>
  </si>
  <si>
    <t>2016-005436</t>
  </si>
  <si>
    <t>도형색채심리상담사</t>
  </si>
  <si>
    <t>도형색채심리상담은 내담자의 욕구나 감정을 도형과 색채라는 비언어적 표현 활동을 통하여 인간의 심리를 분석 및 해석하고 심리적인 안정과 사회적응을 도와주는 심리상담기법으로서 병원, 종교단체, 사회복지시설, 상담센터 등에서 전문상담 활동,도형색채심리검사 실시 및 분석과 평가, 상담교육기관, 대학, 기업체 등 기관 및 단체에서 인적성 검사 등의 직무를 수행</t>
  </si>
  <si>
    <t>-개인의 영역에서 부적응문제에 대한 진단, 분석 및 상담-병원, 종교단체, 사회복지시설, 상담센터 등에서 전문상담 활동, -교육 프로그램 개발 업무, -실시 및 분석과 평가, -상담교육기관, 대학, 기타 기관 및 단체에서 인적성검사 직무, -상담기관 및 센터의 책임자, 교육 강사-한부모, 다문화가정상담 및 지도</t>
  </si>
  <si>
    <t>-도형색채심리상담 및 심리검사 분석 수행직무, -도형색채심리상담 프로그램 계획에 따른 진행 업무수행, -상담실내의 행정, 정보관리직무, -상담기관 및 복지시설에서 상담관련 업무 수행, -도형색채심리상담에 대한 연구보조, -도형색채심리상담 교육 보조강사</t>
  </si>
  <si>
    <t>2016-005111</t>
  </si>
  <si>
    <t>노인들에게 전문적 대면관계를 활용한 과학적 상담을 통해 종합적으로 진단하고 심리학적 방법을 활용하여 일상생활 부적응 문제를 해결하여 심리적인 안정감을 주고, 개인의 삶의 질을 높이는 직무를 전문적으로 하는 상급 수준의 교육활동 등의 업무를 수행할 뿐만 아니라, 일반인을 상대로 기본적인 이론과 기법을 지도하는 직무 수행.</t>
  </si>
  <si>
    <t>2017-000920</t>
  </si>
  <si>
    <t>화장품전문상담가</t>
  </si>
  <si>
    <t>화장품의 성분과 특성을 이해하고 고객의 피부유형을 정확히 분석하여 올바른 화장품 선택과 효과적 사용방법 등을 알려주고, 화장품 전문가로서 화장품 판매기법과 상담방법 등을 통하여 고객 맞춤형 화장품 컨설팅을 할 수 있는 직무를 담당한다.</t>
  </si>
  <si>
    <t>사단법인 국제뷰티화장품산업협회</t>
  </si>
  <si>
    <t>http://www.ibcia.org</t>
  </si>
  <si>
    <t>041-564-9972</t>
  </si>
  <si>
    <t>(31470) 충청남도 아산시 배방읍 광장로 177-10 321호</t>
  </si>
  <si>
    <t>2016-005166</t>
  </si>
  <si>
    <t>감정노동상담교육사</t>
  </si>
  <si>
    <t>기업, 사회복지시설, 사회단체에서 종사 하면서 직장인의 삶의 현장에서 일어나는 감정노동을 이해하고 숙지하여 감정의 원인과 스트레스의 원인 및 분노조절과 해소방법과 인간의 본질에 대한 이해를 할 수 있도록 다양한 심리프로그램과 심리도구를 활용하여 심신의 안정을돕는다.</t>
  </si>
  <si>
    <t>2017-002901</t>
  </si>
  <si>
    <t>진로상담사는 청소년들의 진로상담 및 검사, 직업탐색을 돕고 내담자의 심리를 파악하여 그에 맞는 교육프로그램을 기획 및 교육, 진로적성 평가 및 상담을 통해 진로 탐색을 돕는다.</t>
  </si>
  <si>
    <t>진로상담사는 청소년들의 진로상담 및 검사, 직업탐색을 돕고 내담자의 심리를 파악하여 그에 맞는 교육프로그램을 기획 및 교육, 진로적성 평가 및 상담을 통해 진로 탐색을 돕는다. 진로상담 전문가로써 진로상담을 교육하고 다양한 프로그램을 개발한다.</t>
  </si>
  <si>
    <t>2016-003721</t>
  </si>
  <si>
    <t>모래놀이심리상담사는 관련된 매체를 활용하여 내담자의 정서적 심리적 문제에 대해 관찰 파악하며, 상담을 하고 내담자의 자아실현을 위해 긍정적인 정서를 함양하는데 도움을 주는 것으로 학교 및 사회복지관, 또는 상담관련 공공기관 및 민간 사설기관에서 관련 직무를 담당하게 된다.</t>
  </si>
  <si>
    <t>1. 영역별 모래놀이 프로그램 개발 및 연구 2. 아동, 청소년, 성년 발달적용 모래놀이 3. 모래놀이 특성별 진단 및 해석  4. 3급-1급 임상수련 지도</t>
  </si>
  <si>
    <t>1. 모래놀이 소품(피겨) 수준별 적용상담 2. 모래놀이 프로그램 개발 3. 수준별 모래놀이 상담 4. 문제 진단별 모래놀이 접근상담</t>
  </si>
  <si>
    <t>1. 연령별 모래놀이 상담 2. 행동주의 모래놀이 상담 3. 대상별 모래놀이 상담</t>
  </si>
  <si>
    <t>2016-003215</t>
  </si>
  <si>
    <t>심리적이나 정서적, 사회적 장애를 겪고 있는 내담자에게 미술활동의 시각적인 이미지를 통해 갈등 조절, 자기표현, 자아성장을 촉진시키며 안정적인 심리상태를 유지할 수 있게 상담을 진행해준다.</t>
  </si>
  <si>
    <t>미술심리상담사의 능력단계에 도달하여 한정된 범위내에서 전문강사육성을 위해  미술심리상담사 교육전문강의의 직무수행을 가진다</t>
  </si>
  <si>
    <t>심리적이나 정서적, 사회적 장애를 겪고 있는 내담자에게 미술활동의 시각적인 이미지를 통해 갈등 조절, 자기표현, 자아성장을 촉진시키며 안정적인 심리상태를 유지할 수 있게 상담을 진행해주는상담자로서의 이론과 실무를 겸비한 전문상담사 이다상담소, 복지기관, 각종단체, 사회봉사 등의 업무를 할 수 있다</t>
  </si>
  <si>
    <t>2016-004794</t>
  </si>
  <si>
    <t>사람과의 관계성과 심리의 이해는 중요한데 이러한 요구에 부합하는 도형심리상담사는 4가지 도형을 통해 크기, 모양, 위치 등을 분석하여 내담자의 기질, 성격, 형과 기질론, 내담자의 내면과 내재되어 있는 심리상태를 확인 분석하여 원인을 찾고 문제와 상처를 상담하는 전문상담가</t>
  </si>
  <si>
    <t>도형심리상담을 수행하는데 필요한 도형을 이용하여 내담자의 심리상태를 파악하는 초급 분석활동업무를 수행한다.</t>
  </si>
  <si>
    <t>도형심리상담에 활용되는 4가지 도형을 이용하여 내담자의 심리상태를 파악하고 문제를 해결 할 수 있는 상급상담자 업무를 수행하며 하위등급 자격소지자의 직무교육을 수행한다.</t>
  </si>
  <si>
    <t>2017-001960</t>
  </si>
  <si>
    <t>색채심리상담사란 사람의 정서적, 사회적으로 부적응적인 문제들을 해결하는데 도움을 주고자 하는 상담의 한 분야로써, 분야의 전문적 지식과 자질을 갖추어 내담자에게 색채심리를 적용한 미술매체와 조형표현활동을 통해 내면의 심리정서를 이해하고, 지향하는 삶에 대한 문제의 개선과 정서 및 행동의 변화를 조력하는 업무를 수행할 수 있는 직무능력의 유무</t>
  </si>
  <si>
    <t>인간의 발달적, 심리적, 장애별 미술심리상담프로그램 및 색채심리 연구 및 계발미술심리검사 진단평가 분석 및 색채심리분석1·2급 교육자 양성 및 교육 기획상담센터 총괄 운영수퍼바이저</t>
  </si>
  <si>
    <t>인간의 발달적 미술심리상담에서 색채심리를 적용한 프로그램을 계획내담자 초기상담 면담지 분석과 상담프로그램 계획 및 운영 평가보조상담사 교육지도업무미술심리검사 실행 및 해석과 색채심리지도내담자의 문제해결을 촉진하기 위한 통합적 예술매체 기법 활용능력 계발</t>
  </si>
  <si>
    <t>인간의 발달적 미술심리상담 프로그램 계획발달 미술심리상담 및 발달 색채심리상담 프로그램을 운영내담자 초기면담 시 미술심리검사 실시내담자 초기면담지에 기록 후 보고미술 및 색채심리상담 관련 정보 수집상담실 운영보조</t>
  </si>
  <si>
    <t>2016-002496</t>
  </si>
  <si>
    <t>진로에 대해 고민하고 있는 청소년, 대학생을 포함한 모든 계층을 대상으로 내담자의 심리 및 성격과 적성을 검사, 진단, 분석하여 다양한 상담을 실시하여 생애진로방향을 올바르게 찾아가도록 도와주며, 꿈과 끼를 발견할 수 있는 계기를 마련하여 일생을 계획하고 실천하도록 조력자 역할을 수행한다.</t>
  </si>
  <si>
    <t>전문가 수준의 진로상담능력을 갖추었으며, 진로상담 이론과 기법을 활용하여 개인의 진로문제에 관한 검사와 진단, 문제분류, 문제구체화, 문제해결의 단계를 거쳐 생애진로의 측면에서 진단이 가능 한 최고급상담자.</t>
  </si>
  <si>
    <t>2016-004382</t>
  </si>
  <si>
    <t>도형과 기질론을 접목한 심리상담의 한 기법으로, 도형 그리기를 통해서 각자의 내면에 내재되어 있는 심리상태를 발견하여 상처를 치유하며, 해당 개인의 선천적 기질과 후천적성격, 적성, 심리를 파악하여 진로상담, 성격의 보완 및 잠재력 개발을 지도한다. 도형의 투사기법을 통해 내면의 성장과 발달을 도우며, 자신만의 강점을 찾도록 하게한다.</t>
  </si>
  <si>
    <t>도형과 기질론을 접목한 심리상담의 한 기법으로, 도형 그리기를 통해서 각자의 내면에 내재되어 있는 심리상태를 발견하여 상처를 치유하며, 해당 개인의 선천적 기질과 후천적 성격, 적성, 심리를 파악하여 진로상담, 성격의 보완 및 잠재력 개발을 지도할수 있다.특별한 것은 이혈심리와 함께 개인의 삶과 생활을 지도하며 관리하도록 한다.</t>
  </si>
  <si>
    <t>2급의 도형분석을 지도하며, 가면(마스크), 특이도형에 대한 정신분석에 대한 전문성을 발휘하며, 1)가족도형상담, 2)집단(조직,단체) 3)도형상담을 통한 집단상담, 4) 내면자아 분석을 위한 도형심리, 5)기질의 변화와 불변를 숙지하고 지도하고 상담할수 있는 능력을 함양한다.</t>
  </si>
  <si>
    <t>사회단체 행복나눔연구소</t>
  </si>
  <si>
    <t>http://cafe.daum.net/HHCC</t>
  </si>
  <si>
    <t>010-5461-6334</t>
  </si>
  <si>
    <t>(28511) 충청북도 청주시 상당구 우암산로 37 (수동) 2층</t>
  </si>
  <si>
    <t>2016-004371</t>
  </si>
  <si>
    <t>타로카드를 상담도구로하여내담자의 심리상태를 이해하고 문제를 해결할 수 있는 방법을 안내하여 건강하고 안정된 심신을 유지할수 있도록 하는 전문가</t>
  </si>
  <si>
    <t>2017-002276</t>
  </si>
  <si>
    <t>심리상담가</t>
  </si>
  <si>
    <t>심리상담가는 유아, 아동 및 청소년, 가정, 노인 등 사회에서 여러 가지 갈등과 문제로 인해 고통을 받고 있는 사람들을 대상으로 정신건강이나 정서장애와 관련된 문제를 과학적 측정도구 사용이나 상담(면접)을 통해 종합적으로 진단하고 심리학적 방법을 활용하여 상담해줌으로써 건강하고 바른 생활을 할 수 있도록 돕는 전문가로서의 역할을 수행한다.</t>
  </si>
  <si>
    <t>유아, 아동 및 청소년, 노인 등 사회에서 여러 가지 갈등과 문제로 고통 받고 있는 사람들을 대상으로 건강하고 바른 생활을 할 수 있도록 돕는 최상급의 심리상담가로써의 역할을 수행한다.</t>
  </si>
  <si>
    <t>상담의 활용 및 준전문가 수준으로 심리, 인지적 상담자의 역할로 최상급 전문가의 역할 수행을 보조하는 역할을 수행한다.</t>
  </si>
  <si>
    <t>2016-002758</t>
  </si>
  <si>
    <t>아동의 성격의 이론, 성격형성의 요인, 성격이상, 성격의 진단방법, 성격의 지도, 성격과 주변의 관련 등에 관해 연구 및 상담, 도움을 주는 전문가이다.</t>
  </si>
  <si>
    <t>아동 성격의 이론, 성격형성의 요인, 성격이상, 성격의 진단방법, 성격의 지도, 성격과 주변의 관련 등에 관해 연구 및 상담, 도움을 주는 전문가이다.</t>
  </si>
  <si>
    <t>2017-002272</t>
  </si>
  <si>
    <t>음악을 통한 심리상담에 대한 이론 및 전문지식을 습득하고 음악적 상담과정을 이해하여, 음악을 활용한 다양한 상담기법을 통해 심리적 문제 해결을 돕는 직무를 행한다.</t>
  </si>
  <si>
    <t>1급-음악을 통한 심리상담에 대한 전문지식을 활용하여, 음악적 상담과정을 통해  느끼는 감정을 음악활동을 통해 표현할 수 있도록 심리상담을 수행할 수 있으며, 일반인을 대상으로 하여 음악심리상담의 이론과 기법을 지도하는 업무를 수행.</t>
  </si>
  <si>
    <t>음악을 통한 심리상담에 대한 심리상담을 수행 할 수 있으며, 음악심리 상담에 대한 전반적인 지식과 상담능력을 통해 일반인을 상대로 보조강사로서의 직무수행 함</t>
  </si>
  <si>
    <t>한국공연예술교육자협회</t>
  </si>
  <si>
    <t>02-715-6115</t>
  </si>
  <si>
    <t>(04090) 서울특별시 마포구 대흥로9안길 15 (신수동, 진엘르빌) 102동 502호</t>
  </si>
  <si>
    <t>2016-004367</t>
  </si>
  <si>
    <t>놀이심리상담사에 관한 전문적인 지식을 터득하고 놀이심리상담사의 종합적인 교육 과정을 수행할 수 있으며 놀이를 통해 심리적 환경, 상황에 대한 인식, 신체적 반응, 일시적으로 생기는 강한 감정 또는 반복해서 나타나는 부정적 감정이나 감정 상태를 진단하여 안정적이고 긍정적인 심리를 상담하는 직무를 수행함.</t>
  </si>
  <si>
    <t>다양한 놀이 학습을 통하여, 심리적 환경, 상황에 대한 인식, 신체적 반응, 일시적으로 생기는 감정 상태를 진단하여 아동이 겪고 있는 심상의 아픔을 이해하고 건강한 아동. 청소년기를 보낼 수 있도록 아동과 함께 상호적 놀이를 통하여 안정적이고 긍정적인 심리 놀이 파트너가 되어 조력자 역할을 담당 할 수 있다.</t>
  </si>
  <si>
    <t>유아 및 청소년 기관에서 방과 후 학습을 실시함에 있어서 유아.청소년의 놀이 학습지도를 통하여 사회성을 길러 주고 창의력을 갖게 할 수 있는 활동을 수행한다.</t>
  </si>
  <si>
    <t>2016-004369</t>
  </si>
  <si>
    <t>노인심리 및 상담 지식과 실무능력을 가지고 내담자의 상담업무, 노인심리상담 분야의 연구조사업무, 노인상담목표설정업무, 평가업무, 대상자별 노인심리상담 능력 활용</t>
  </si>
  <si>
    <t>국제복지평생교육원</t>
  </si>
  <si>
    <t>http://www.wmec.or.kr</t>
  </si>
  <si>
    <t>02-877-9596</t>
  </si>
  <si>
    <t>(03129) 서울특별시 종로구 대학로 7 (효제동) 효제동 3층</t>
  </si>
  <si>
    <t>2017-002263</t>
  </si>
  <si>
    <t>개인 또는 집단의 심리적 성숙과 사회적 적응 능력향상을 위한 조력 및 지도, 심리적 부적응을 겪는 개인 또는 집단에 대한 심리 평가 및 상담, 지역사회 상담교육, 사회 병리적 문제에 대한 예방 활동 및 재난 후유증에 대한 심리상담,  기업체 내의 인간관계 자문 및 심리 교육 등을 할 수 있다.</t>
  </si>
  <si>
    <t>심리상담 센터를 통해 개인의 동향 및 성향분석 및 지도 프로그램을 구성한다. 심리상담센터나 심리상담을 필요로 하는 기업과 관공서,  사회적 기여직업을 가진 개인, 집단 의  직업 및 외상후 스트레스와 기타 스트레스 발생에  대한 자가 컨트롤 향상을 위한 프로그램지도등을 구성하고 관리 지도하여  도움을 주고 추가적인  스트레스 발생 저하에 도움을 준다.</t>
  </si>
  <si>
    <t>심리상담센터나  심리상담을 필요로 하는 학교 또는 유치원, 어린이집등에서  사회구성단계에서 발생하는 개인의 집단 거부 문제와  집단과 집단간의 트러블 발생에 대한 심리적 문제발생에 대하여 적극적 관여를 통해 올바른 사회적 정착 및 긍정적 사회성 향상을 도모하는 프로그램구성 및 지도한다.</t>
  </si>
  <si>
    <t>심리상담 센터 나 심리상담을 필요로 하는 개인의 사회적 , 정서적, 환경적 의 문제 발생에 대한 진단 및 문제해결을 위한 프로그램구성과 지도를 통하여 각 개인의 사회적 , 정서적, 환경적 문제해결을 통하여 긍정적 인생을 영위할수 있도록 도움을 준다.</t>
  </si>
  <si>
    <t>2016-002776</t>
  </si>
  <si>
    <t>아동심리상담사는 아동을 대상으로 상담을 통해 아동의 심리를 판단하고, 놀이치료로 치료할 수 있도록 도움을 준다.</t>
  </si>
  <si>
    <t>아동 및 부모를 대상으로 상담을 통해 아동의 심리를 판단하고 놀이치료로 치료를 할 수 있게 돕는다.</t>
  </si>
  <si>
    <t>2016-004684</t>
  </si>
  <si>
    <t>인지발달이 지연되어 사회적,정서적 인지행동문제로 어려움을 겪거나 열등감,우울,불안 등의 심리적 고통을 호소하거나 학업,동료관계를 원만하게 수행하지 못하는 부적응 영유아,청소년,성인을 대상으로 비합리적인 사고와 행동을 변화시키는 기법을 통해서 경미한 심리적문제,스트레스,감정관리를 하여 인지발달을 촉진하고 학습과 대인관계를 상담지도하는 전문가</t>
  </si>
  <si>
    <t>인지발달이 지연되어 사회적,정서적 인지행동문제로 어려움을 겪거나 열등감,우울,불안 등의 심리적 고통을 호소하거나 학업,동료관계를 원만하게 수행하지 못하는 부적응하는 영유아,청소년,성인을 대상으로 비합리적인 사고와 행동을 변화시키는 기법을 통해서 경미한 심리적문제,스트레스,감정관리를 하여 인지발달을 촉진하고 학습과 대인관계를 상담지도하는 전문가</t>
  </si>
  <si>
    <t>2016-004434</t>
  </si>
  <si>
    <t>동물관리상담사</t>
  </si>
  <si>
    <t>동물관리상담사의 직무는 동물과 관련된 다양한 지식을 습득하여 동물의 번식과 사양관리 및 반려동물의 행동문제로 인한 동물과 반려자의 문제점을 파악하고 반려동물의 행동상담을 통해 동물보호자와 반려동물의 올바른 관계를 맺도록 상담, 교육, 훈련과 동물학대방지, 동물보호법 계도, 동물교감, 위탁관리 등의 제반업무를 수행한다.</t>
  </si>
  <si>
    <t>1.2급 동물관리상담사의 교육 및 지도2.동물관리상담 연구 및 학술연구 활동</t>
  </si>
  <si>
    <t>1. 동물관리상담 기관에서의 상담 행정업무2. 개인 또는 집단의 동물관리상담 활동</t>
  </si>
  <si>
    <t>한국동물매개치료교육원</t>
  </si>
  <si>
    <t>052-244-6545</t>
  </si>
  <si>
    <t>(44529) 울산광역시 중구 중앙길 71(성남동) 한국동물매개치료교육원</t>
  </si>
  <si>
    <t>2016-004368</t>
  </si>
  <si>
    <t>도형으로 상담자의 기질을 파악하고 상담 치유 및 상담자의 삶에 도움을 주는 활동</t>
  </si>
  <si>
    <t>전문가 수준의 도형 심리상담자로서 활동 능력을 가지고 있으며 도형 심리상담사의 갖추어야 할 능력을 갖춘 고급 전문가 활동</t>
  </si>
  <si>
    <t>전문가 수준의 도형 심리상담자로서 활동 능력을 가지고 있으며 도형 심리상담사의 갖추어야 할 능력을 갖춘 전문가 활동</t>
  </si>
  <si>
    <t>2016-004708</t>
  </si>
  <si>
    <t>십오통활집단상담전문가</t>
  </si>
  <si>
    <t>십오통활은 사춘기 정점에 있는 15세 청소년들에게 정체감 형성의 기회를 제공하려는 목적으로 우리나라 교육 현실에 적합하게 개발된 프로그램이다. 본 자격을 갖춘 자는 이론교육, 직접적인 체험, 현장실습 및 수퍼비전 등 일련의 과정을 통해 혼란스러운 사춘기를 겪는 청소년들이 건강한 성인으로서 잘 성장할 수 있도록 돕는 십오통활 집단상담지도자로서 활동하게 된다.</t>
  </si>
  <si>
    <t>십오(十五)세 청소년과 통(通)하기 위한 활(活)동 중심의 집단프로그램인 십오통활(十五通活)의 이론과 실제에 대한 교육과 훈련, 그리고 15세 청소년의 가능성에 주목하는 성장 교육을 통해 유능하고 깊이 있는 십오통활 지도자이자 강사로 활동</t>
  </si>
  <si>
    <t>십오(十五)세 청소년과 통(通)하기 위한 활(活)동 중심의 집단프로그램인 십오통활(十五通活)의 이론과 실제에 대한 교육과 훈련, 그리고 15세 청소년의 가능성에 주목하는 성장 교육을 통해 유능하고 깊이 있는 십오통활 지도자로 활동</t>
  </si>
  <si>
    <t>2017-002917</t>
  </si>
  <si>
    <t>학교폭력예방에 관한 이론적 연구와 최적화된 학교폭력예방 프로그램을 설계, 조직, 운영하고 각종 프로그램을 개발·적용하여 피해학생이 보복에 대한 두려움을 극복하고 가해학생은 선도와 교육, 제도를 해서 분쟁조정을 도와 폭력 없는 학교, 건강한 학교생활에 적응해 갈 수 있도록 전문적인 상담활동 업무를 담당하는 전문가의 역할과 직무를 수행한다.</t>
  </si>
  <si>
    <t>2016-003745</t>
  </si>
  <si>
    <t>상담의 전문지식을 토대로 내담자의 특성과 심리적 문제에 접근하여 여러가지 갈등과 문제 등으로 힘들어하는 내담자에게 원활한 상담을 해줌으로써 개인갈등을 조절하여 건강하고 행복한 자기표현과 자아성장을 촉진시킬 수 있도록 한다. 개인상담과 집단상담의 상담전문가로서 상담 및 교육을 할 수 있다.</t>
  </si>
  <si>
    <t>상담의 기본과정을 이해하고 상담기초이론을 바탕으로 내담자의 특성과 심리적 문제에 접근하여 개인갈등을 조절하고 자기표현과 자아성장을 촉진시킨다.</t>
  </si>
  <si>
    <t>상담의 이론적 지식을 토대로 여러 가지 갈등과 심리적인 문제 등으로 힘들어하는 내담자에게 원활한 상담을 해줌으로써 개인갈등을 조절하고 자기표현과 자아성장을 촉진시킬 수 있도록 도움을 준다.</t>
  </si>
  <si>
    <t>상담의 전문지식을 갖춰 내담자의 특성과 심리적 문제에 접근하여 갈등과 심리상태를 통해 보다 건강하고 행복한 자아성장을 촉진시킨다. 개인, 집단상담과 상담심리사 1급, 2급 수련중인자의 교육지도와 자문, 상담전문가로서 상담 및 교육</t>
  </si>
  <si>
    <t>한국치유상담협회</t>
  </si>
  <si>
    <t>http://www.chci.or.kr</t>
  </si>
  <si>
    <t>02-599-2400</t>
  </si>
  <si>
    <t>(06588) 서울특별시 서초구 서초대로 115 (방배동) 3층</t>
  </si>
  <si>
    <t>2016-004364</t>
  </si>
  <si>
    <t>심리정서, 사회부적응으로 인한 어려움을 겪는 내담자를 미술활동과 대화를 통해서 내담자의 심리적 문제를 진단하고, 진단 결과를 토대로 내담자 심리상담을 위한 프로그램을 결정하고 미술심리상담 기술을 제공하여 문제해결을 도울 수 있다.</t>
  </si>
  <si>
    <t>다양한 미술상담기법을 통해 내면을 표현하여 기분의 이완과 감정적 스트레스를 완화시키며, 타인 그리고 삶 자체를 긍정적으로 받아들이게 하여 사회적 위치에서 잘 적응할 수 있도록 돕는 일을 전문적으로 하는 상급 수준의 교육활동 등의 업무를 수행</t>
  </si>
  <si>
    <t>2017-001966</t>
  </si>
  <si>
    <t>뷰티심리상담사는 외모에 대한 문제로 심리정서적 부적응과 사회관계적 위축으로 인해 우울을 경험하는 내담자를 대상으로 심리검사와 미용지식, 창의적인 미용활동을 통하여 내담자의 내면 심리와 문제점을 분석하며 자신감을 회복하고 건강한 신체상을 정립하게 하며, 정서적 안정과 긍정적 행동변화를 돕는 고도의 능력을 갖춘 전문기술상담 직무를 수행한다.</t>
  </si>
  <si>
    <t>뷰티심리상담사2급 과정을 지도할 수 있는 강사로서 뷰티심리상담사에 대한 교육을 진행하고 뷰티심리상담을 운영하며, 뷰티심리상담 교육프로그램을 개발한다.</t>
  </si>
  <si>
    <t>내담자의 심리정서적 부적응 문제를 진단 평가하고 미용정보를 활용하여 심미적 문제의 회복을 돕는 상급의 뷰티전문 심리상담사로서 활동한다.</t>
  </si>
  <si>
    <t>2016-005252</t>
  </si>
  <si>
    <t>컬러심리상담사는 색채학에 대한 전문지식과 색채심리를 기반으로 상담에 대한 경험과 지식을 통해 내담자의 불안과 내적갈등(예:청소년의 학업 스트레스, 시니어스트레스, 가족간,자아 스트레스 등)을 해소하는데 도움을 주는 상담심리관련 전문기관을 운영하거나 강의 또는 강사교육 직무를 수행한다.</t>
  </si>
  <si>
    <t>*컬러심리상담 전문가로서 심리관련 전문기관을 운영하거나 내담자 상담 업무 수행*관련교육기관이나 전문가 양성 교육 강의</t>
  </si>
  <si>
    <t>준 전문가로서 색채를 활용한 심리관련기관 등에서 내담자를 상담.</t>
  </si>
  <si>
    <t>(주)한국색채디자인개발원</t>
  </si>
  <si>
    <t>02-6357-3335</t>
  </si>
  <si>
    <t>(04167) 서울특별시 마포구 큰우물로 76 (도화동) 215호</t>
  </si>
  <si>
    <t>2017-002261</t>
  </si>
  <si>
    <t>수정에서 사망에 이르는 인간의 전생애(life-span)에 걸쳐서 일어나는 인간의 심리적 기제와 특성과 기능에서의 보편적인 변화양상을 분석하고, 유전학적 기초에 관한 연구를 통해 발달심리 상담의 역할을 수행</t>
  </si>
  <si>
    <t>인간발달의 본질, 발달심리에서의 연구방법론, 태내발달, 아동기의 발달적 특징과 과제, 청년기의 발달적 특징과 과제, 성인기의 발달적 특징과 과제, 노년기 등에 대해 상담하고 지도하는 업무를 수행</t>
  </si>
  <si>
    <t>2017-000556</t>
  </si>
  <si>
    <t>① 개인 또는 집단의 심리적 성숙과 사회적 적응능력향상을 위한 조력 및 지도② 신체적, 심리적 어려움을 겪는 개인 또는 집단에 대한  아로마심리상담③ 지역사회 심리상담교육④ 아로마심리상담에 대한 연구 및 프로그램 개발 ⑤ 아로마를 통한 심리상담</t>
  </si>
  <si>
    <t>① 개인 또는 집단의 심리적 성숙과 사회적 적응능력향상을 위한 조력 및 지도② 신체적, 심리적 어려움을 겪는 개인 또는 집단에 대한 아로마심리상담③ 지역사회 심리상담교육④ 아로마심리상담에 대한 연구⑤ 아로마를 통한 심리상담</t>
  </si>
  <si>
    <t>2017-001977</t>
  </si>
  <si>
    <t>심리상담학의 이론을 바탕으로 생활의 역기능적이고 부적응적인 관계를 효과적으로 개선하기 위하여 감정을 적절하게 제어하고 표현할 수 있도록 돕는 전문 지도 직무를 수행한다.</t>
  </si>
  <si>
    <t>심리이론응용, 감정조절법 등의 이론을 통해 자신 및 타인의 감정에 대한 이해를 높이고 스트레스, 부적응 관계를 해소 및 이완하여 사회적 대인관계 문제를 개선할 수 있도록 돕는 전문가 수준의 지도 직무를 수행한다.</t>
  </si>
  <si>
    <t>감정조절심리 상담을 통하여 학습자로 하여금 감정조절 및 심리 상담 지도를 주도하고 내담자 대상 정서적, 심리적 갈등을 해소할 수 있도록 지도하는 준 전문가 수준의 삼담지도 직무를 수행한다.</t>
  </si>
  <si>
    <t>2016-005433</t>
  </si>
  <si>
    <t>보육시설, 사회복지시설, 학교에서 종사 하며, 영유아 아동의 발달. 인지발달. 정신병리 이론 및 심리평가.상담에 대한 전문적인 지식을 갖추고 대상별 발달적 어려움과 정신건강 문제를 파악하기 위해 심리검사를 실시하고 적합한 놀이프로그램을 단계별로 적용하며 놀이심리상담과 병행하여 발달적 향상을 돕는다.</t>
  </si>
  <si>
    <t>보육시설, 사회복지시설, 학교에서 종사 하며, 영유아 아동의 발달. 인지발달. 정신병리 이론 및 심리평가.상담에 대한 전문적인 지식을 갖추고 대상별 발달적 어려움과 정신건강 문제를 파악하기 위해 심리검사를 실시하고 적합한 프로그램을 단계별로 적용하며 상담과 병행하여 발달적 향상을 돕는다.</t>
  </si>
  <si>
    <t>2016-004750</t>
  </si>
  <si>
    <t>원예활동을 통하여 육체적, 심리적, 정신적 장애를 겪고 있는 사람들에게 육체적 재활과 정신적 회복을 돕고 다양한 원예매체와 조형표현활동 등 비언어적 표현활동을 통해 내면의 심리정서를 진단평가하고 원예관리, 재배기술 기법을 활용하여 긍정적사고, 정서이완 및 행동변화를 도와주는 전문가</t>
  </si>
  <si>
    <t>원예활동을 통하여 육체적,심리적,정신적 장애를 겪고 있는 사람들에게 육체적 재활과 정신적 회복을 돕고 다양한 원예매체와 조형표현활동 등 비언어적 표현활동을 통해 내면의 심리정서를 진단평가하고 원예관리, 재배기술 기법을 활용하여 긍정적사고, 정서이완 및 행동변화를 도와주는 자격을 가진 전문가</t>
  </si>
  <si>
    <t>2017-002259</t>
  </si>
  <si>
    <t>인간행동을 통제하는 심리적 과정에 대한 다양한 심리학적 이론과 연구결과들을 토대로 인간행동심리를 다양한 관점에서 분석하고 진단하여 심리 상황에 대한 이해를 넓히고 지도하는 역할을 수행</t>
  </si>
  <si>
    <t>인간행동에서 심리학의 중요성을 인식하고, 동시에 인간행동 이해의 포괄적인 틀을 구성하여 심리학 측면에서 인간행동에 대해 상담하고 지도하는 업무를 수행</t>
  </si>
  <si>
    <t>2016-004380</t>
  </si>
  <si>
    <t>놀이심리 상담에 관한 전문적인 지식을 터득하고 놀이심리상담사의 종합적인 교육과정을 수행할수 있으며, 놀이매체를 통해서 심층적으로 내담자의 심리, 정서를 자유롭게 표현하도록 돕고 이를 통해 내담자의 의식의 전환을 촉진하여 심리 정서적 안정을 돕는 역할을 하는 직무</t>
  </si>
  <si>
    <t>2017-000508</t>
  </si>
  <si>
    <t>여행상담사</t>
  </si>
  <si>
    <t>본 자격의 소지자는 우리나라의 여행사에 임원 또는 직원으로 재직하면서 깊이있는 지식과 경험을 바탕으로 손님이 요구하는 여행상품을 관련법규에 따라 적법하게 상담, 알선, 기획, 판매하고 올바른 세무, 회계기법에 따라 사무관리 및 경영관리를 효율적으로 수행하여 우리나라 여행사의 고객 서비스 질의 향상과 경영 건전성 향상에 기여하는 역할을 합니다.</t>
  </si>
  <si>
    <t>여행사의 전반적인 운영 / 전문적인 여행상품 상담, 알선, 기획, 판매 / 깊이있는 세무, 회계지식을 통한 효율적인 경영관리 / 고객 서비스질 향상에 대한 노력 / 여행사 관련법규 준수에 대한 노력 / 고객 불만사항 접수 및 원만한 해결에 대한 노력</t>
  </si>
  <si>
    <t>여행사에 재직하면서 여행상품 상담, 알선, 기획, 판매 / 고객 서비스질 향상에 대한 노력 / 여행사 관련법규 준수에 대한 노력을 수행</t>
  </si>
  <si>
    <t>사단법인 한국여행상담사협회</t>
  </si>
  <si>
    <t>02-564-5208</t>
  </si>
  <si>
    <t>(06253) 서울특별시 강남구 도곡로3길 27 6층 (역삼동, 동일빌딩)</t>
  </si>
  <si>
    <t>2016-002950</t>
  </si>
  <si>
    <t>황혼상담사</t>
  </si>
  <si>
    <t>황혼상담사는 황혼상담에 관한 이론적 연구와 학교 및 사회의 각 분야에 최적화된 황혼상담 지도, 상담관리 프로그램을 설계, 조직, 운영함으로써 바람직한 인재를 양성하는 데 필요한 전문적 교육 활동을 수행한다.</t>
  </si>
  <si>
    <t>황혼상담사 1급 자격을 갖춘 사람은 현장지도 경력 3년 이상의 전문가로서 일반 및 특수 학습자를 위한 전문적인 황혼상담지도 학습 프로그램을 설계, 조직, 운영할 수 있다.</t>
  </si>
  <si>
    <t>황혼상담사 2급 자격을 갖춘 사람은 현장지도 경력 1년 이상의 준전문가로서 보다 전문적인 황혼상담 지도 학습 프로그램을 설계, 조직, 운영할 수 있다.</t>
  </si>
  <si>
    <t>2016-004363</t>
  </si>
  <si>
    <t>기질분석상담사</t>
  </si>
  <si>
    <t>행동유형분석(disc)도표를 이용하여 내담자의 기질을 판단하고 그것을 통해 내담자로 하여금 자신의 기질을 알고 타인과의 관계성, 사회성, 적응성을 뛰어나게 만들 수 있는 상담 능력을 갖춘 상담전문가</t>
  </si>
  <si>
    <t>행동유형분석(disc)도표를 이용하여 내담자의 기질을 판단하고 내담자로 하여금 자신의 기질을 알고 타인과의 관계성, 사회성, 적응성을 뛰어나게 만들 수 있는 상담 능력을 갖춘 상담전문가</t>
  </si>
  <si>
    <t>행동유형분석(DiSC)를 통해 내담자의 기질분석하며 진단할 수 있는 능력의 초급수준의 상담전문가</t>
  </si>
  <si>
    <t>한국웃음놀이치유협회</t>
  </si>
  <si>
    <t>http://www.play764.co.kr</t>
  </si>
  <si>
    <t>070-7612-3670</t>
  </si>
  <si>
    <t>(27613) 충청북도 음성군 감곡면 음성로2318번길 5-7 5-7</t>
  </si>
  <si>
    <t>2017-003066</t>
  </si>
  <si>
    <t>PIA심리상담사</t>
  </si>
  <si>
    <t>PIA심리상담프로그램을 이용해 자아성숙도(인성,지능,학업성취도,진로,직무적성능력)를 심리적, 과학적으로 파악, 분석을 통해서 부족한 부분을 보충하고 피검사의 잠재능력을 개발하여 성숙한 자아를 가진 유능한 인재를 만들기 위한 전문가로서 그 업무를 원활하게 수행할 수 있고 PIA심리상담프로그램을 강의 또는 운영할 수 있다</t>
  </si>
  <si>
    <t>PIA심리상담프로그램에 관한 전문지식과 경험을 습득하여 프로그램을 이용해 자아성숙도를 심리적 과학적으로 파악 및 분석을 통해 부족한 부분을 보충하고 1:1 대면상담을 통해 잠재능력을 개발 성숙한 자아를 가진 유능한 인재를 만들기 위한 판독전문가로 피검사자의 진로를 수립하고 PIA심리상담프로그램을 지도, 운영할 수 있는 전문강사의 업무를 수행</t>
  </si>
  <si>
    <t>PIA심리상담에 관한 전문지식을 기초로 PIA심리상담 프로그램을 이용해 자아성숙도를 심리적 과학적으로 파악 및 분석을 통해 부족한 부분을 보충하고 1:1 대면상담을 통해 잠재능력을 개발 성숙한 자아를 가진 유능한 인재를 만들기 위한 PIA상담전문가로 피검사자의 진로를 수립하고 프로그램을 올바르게 지도할 수 있는 PIA심리상담 전문가로서의 역할 수행</t>
  </si>
  <si>
    <t>PIA심리상담프로그램에 관한 전문지식을 기초로 자아성숙도를 심리적 과학적으로 파악 및 분석을 통해 부족한 부분을 보충하고 1:1 대면상담을 통해 잠재능력을 개발 성숙한 자아를 가진 유능한 인재를 만들기 위한 PIA심리상담전문가로 기본지식습득과 실무 경험을 쌓아 PIA심리상담사로서의 역할 수행</t>
  </si>
  <si>
    <t>한국인적성진흥원</t>
  </si>
  <si>
    <t>070-4237-6600</t>
  </si>
  <si>
    <t>(33659) 충청남도 서천군 장항읍 성주새길 92 1층</t>
  </si>
  <si>
    <t>2016-004374</t>
  </si>
  <si>
    <t>색채를 이용하여 자신의 정신,감정, 신체상태를 인식하고 자기관리능력을 배양하여 본인과 주변의 정서변화와 감정회복개선이 될수 있도록한다.</t>
  </si>
  <si>
    <t>색채를 이용하여 자신의 정신,감정, 신체상태를 인식하고 자기관리능력을 배양하여 본인과 주변의 정서변화와 감정회복개선이 될수 있도록한다.또한 여러 내담자의 임상사례를 분석함으로써 색채심리의 활용도및 효과를 높인다.</t>
  </si>
  <si>
    <t>2017-000488</t>
  </si>
  <si>
    <t>급속한 산업화와 정보화의 변화로 인한 사회 및 사람들의 분안한 정신 및 육체적 변화에 따라 부정적 요인을 제거하여 안정적이고 건강하고 행복한 삶의 질을 높일수 있도록 지도하는 전문가 육성.</t>
  </si>
  <si>
    <t>급속한 산업화와 정보화의 변화로 인한 사회 및 사람들의 분안한 정신 및 육체적 변화에 따라 부정적 요인을 제거하여 안정적이고 건강하고 행복한 삶의 질을 높일수 있도록 지도하는 전문가 육성.심리학을 통한 원인분석 및 상담능력배양.</t>
  </si>
  <si>
    <t>2016-002864</t>
  </si>
  <si>
    <t>미술을 통해서 각 개인의 심리상태, 트라우마 등을 찾아내어 내담자에게 인지하도록 하고 상담기법을 통해서 내담자 스스로 건강한 자아를 형성할 수 있도록 돕는데 있다. 본 자격증은 상담실, 방과후 학교 등에서 사용할 수 있다.</t>
  </si>
  <si>
    <t>2016-004711</t>
  </si>
  <si>
    <t>- 도형심리상담 능력을 갖춘 전문가로서 도형(동그라미, 세모, 네모, 에스)을 통해 상대방의 기질과 적성을 파악하여 진로 및 적성 상담을 하는 역할을 한다.</t>
  </si>
  <si>
    <t>2016-004125</t>
  </si>
  <si>
    <t>부모교육 프로그램을 개발하여 부모들의 가치관을 정립하고 가정의 교육적 기능을 회복하는 부모교육 상담을 전문적으로 할 수 있는 상담사를 양성하여 부모교육에 관한 이론적 연구와 최적화된 상담 프로그램을 설계, 조직 , 운영하고 각종 프로그램을 개발 적용하는 전문적 상담 활동을 수행한다</t>
  </si>
  <si>
    <t>가정에서 일어나는 문제의 유형들을 분석해 부모교육상담을 통해 아동을 이해하고, 아동의 환경적, 정서적 지지의 관계를 갖게 함으로 건강한 부모 자녀관계을 유지하고 훌륭한 부모를 목표로 가정이나, 유아교육기관에서 부모교육 상담 프로그램을 훈련받아 상담기관이나 시설에서 관련 직무를 수행</t>
  </si>
  <si>
    <t>2016-002761</t>
  </si>
  <si>
    <t>놀이를 통해 성장발달과 심리적 어려움을 겪는 아동, 청소년들을 진단하고 상담하여 사회적, 정서적인 안정을 되찾아 주는 상담전문가이다</t>
  </si>
  <si>
    <t>놀이를 통해 자아성장을 돕고 사회적, 심리적 안정을 주고, 놀이에 대한 바른 이해를 바탕으로 건강한 발달을 촉진시켜 주도록 돕는다.</t>
  </si>
  <si>
    <t>2016-004687</t>
  </si>
  <si>
    <t>갈등조정은 상호간의 대립적 관계로서 갈등조정상담을 통하여 갈등당사자들이 갈등을 상호이해와 대화를 통해서 스스로 해결하도록 상담을 하는데, 조정을 통해 갈등당사자들은 실제적인 문제를 해결하고, 상호 협력할 수 있는 평화로운 관계를 형성할 수 있도록 전문적인 상담을 하는 전문가</t>
  </si>
  <si>
    <t>2016-003117</t>
  </si>
  <si>
    <t>심리상담사는 의무？책임？권리를 체계화 하고 사회적 다양한 욕구와 학교폭력 및 성폭력, 가정폭력, 성 폭력 예방 상담에 부응할 수 있는 직무를 가진다.</t>
  </si>
  <si>
    <t>전문가 수준의 뛰어난 일반인으로서 상담의 기본이론을 이해하고 대화와 문제해결 과정에 적합한 기초 이론적 배경을 갖추고 심리적 부적응을 겪어 지원이 필요한 개인 및 집단에 조력하며, 기초적인 심리상담 능력을 가지고 내담자 초기 진단 면접 및 진단검사와 개인 및 집단상담 프로그램계획 및 상담 보조역할을 할 수 있는 직무를 가진다.</t>
  </si>
  <si>
    <t>인천시민일보평생교육원</t>
  </si>
  <si>
    <t>http://www.ic-siminilbo.net</t>
  </si>
  <si>
    <t>070-7601-2141</t>
  </si>
  <si>
    <t>(22832) 인천광역시 서구 가정로 127-1</t>
  </si>
  <si>
    <t>2017-002265</t>
  </si>
  <si>
    <t>아동청소년독서심리상담사</t>
  </si>
  <si>
    <t>교육 및 상담 현장에서 다양한 독서자료를 매체로 활용하여 인지, 정서, 행동상의 어려움을 겪는 아동 및 청소년의 인지적 수준과 행동 특성을 분석하며 평가함으로써 청소년이 정상적이고 창의적인 인격을 형성하고 건강한 사회 구성원으로 성장할 수 있도록 도와주는 직무를 수행하는 전문가로 양성한다.</t>
  </si>
  <si>
    <t>독서심리상담에 관한 책임자 수준의 소양을 바탕으로 개인상담 및 집단상담을 진행 하고 독서심리 상담의 주요 상담 기법 및 연구방법론을 적용하여 해당 직무를 수행한다.</t>
  </si>
  <si>
    <t>독서심리 상담을 진행하는 실무자 수준의 소양을 바탕으로 개인상담 및 집단상담을 진행하고 독서심리 상담의 기본 이론인 그림책심리학, 아동청소년 이상심리, 분석심리, 치료적 의사소통 을 심리기법에 적용해 독서치료를 수행한다.</t>
  </si>
  <si>
    <t>개인상담 및 집단상담을 진행하고 독서심리 상담의 기초이론인 아동청소년 발달심리, 인지학습심리, 효율적 학습전략, 치료적 의사소통 등 을 활용하여 독서심리 상담을 진행한다.</t>
  </si>
  <si>
    <t>2016-005195</t>
  </si>
  <si>
    <t>스포츠심리상담전문가</t>
  </si>
  <si>
    <t>1. 스포츠심리상담전문가 교육프로그램 기획 및 운영2. 스포츠심리상담전문가 자격심사3. 스포츠심리상담전문가 교육관련 현장지도 및 강의진행4. 스포츠심리상담전문가 프로그램개발 및 상담지도5. 스포츠분야 심리상담진행6. 스포츠분야 심리상담 및 방문상담</t>
  </si>
  <si>
    <t>2016-002021</t>
  </si>
  <si>
    <t>적성상담코칭전문가</t>
  </si>
  <si>
    <t>다양한 진로적성검사 (Holland 진로탐색검사, CCI 청소년진로역량검사, KMAS-H다면적능력검사), 인성검사(16PF다요인 인성검사, NEO청소년성격검사, SEI자아가치관검사)와 SAI청소년강점검사법 등 여러 가지 심리검사의 종류를 파악하고 검사를 수행, 진단한다. 객관적 지표를 바탕으로 학습지도와 생활지도, 진로탐색상담을 제공할 수 있다.</t>
  </si>
  <si>
    <t>여러 가지 심리 검사의 종류를 파악, 검사의 직무를 수행하고, 정신적/신체적 증상을 정확하게 진단, 분석하여 상담자 개인의 자기이해도 향상과 정체성파악을 돕는다. 객관적인 지표를 바탕으로 한 생활과 학습습관을 지도하고 특정한 개인의 진로상담을 제공할 수 있는 적성상담코칭전문가</t>
  </si>
  <si>
    <t>2016-004366</t>
  </si>
  <si>
    <t>아동심리상담사는 아동들의 정신건강 및 정서장애 그리고 그 외 관련된 문제로 일상생활을 하지 못하는 이유가 되는 인지,정서,행동상의 장애를 아동발당과 학습지도를 하여 안전하고 건전한 사고방식으로 생활 할 수 있도록 돕는 상담전문가를 말한다.</t>
  </si>
  <si>
    <t>아동심리 및 아동정서 등의 문제가 발생되어 있는 아동들을 충분히 상담를 통해서 신체적,정신적으로 아동이 정상적인 생활을 할 수 있는 이론과 면담의 자질을 갖추고 아동심리상담을 원활하게 수행할 수 있는 직무능력을 갖추고 실무에 임한다.</t>
  </si>
  <si>
    <t>2016-005425</t>
  </si>
  <si>
    <t>학생 상담에서 자기주도 학습 능력 향상 조력 및 지도 자기주도 학습 관련 학부모 상담 및 컨설팅 자기주도학습 학습 진로코칭 상담 관련 프로그램 개발 및 운영</t>
  </si>
  <si>
    <t>학생상담에서 자기주도 학습 능력 향상 조력 및 지도자기주도 학습 관련 학부모 상담 및 컨설팅2급 자기주도 학습 상담사 지도자기주도 학습 진로코칭 상담 관련 프로그램 개발 및 운영</t>
  </si>
  <si>
    <t>학생상담에서 자기주도 학습 능력 향상 조력 및 지도 학부모 상담 및 코칭 자기주도 학습 진로코칭 상담 관련 프로그램 운영</t>
  </si>
  <si>
    <t>마음자람 아동청소년상담센터(마음자람 상담교육원)</t>
  </si>
  <si>
    <t>http://blog.naver.com/juya5979</t>
  </si>
  <si>
    <t>054-434-5979</t>
  </si>
  <si>
    <t>(39518) 경상북도 김천시 삼락택지길 73(삼락동) 2층</t>
  </si>
  <si>
    <t>2016-004688</t>
  </si>
  <si>
    <t>부정적인 삶의 트라우마틱한 경험을 했고 이사건과 관련하여 발생한 부정적 상태가 3개월 넘게 지속,반복되어 부당함의 느낌과 모멸감,좌절감,무력감,격분,울분의 감정반응을 가지면서 공격성을 분노로 표출함으로서 가족,사회,직장,학교에서 역기능적 부작용이 발생하여 분노조절장애가 나타나는데 상담을 통하여 분노의 심리적 문제를 효과적으로 조절하며 상담할수 있는 전문가</t>
  </si>
  <si>
    <t>2016-005334</t>
  </si>
  <si>
    <t>가족상담사는 복잡한 현대사회의 가족 개념과 특성을 이해하고 가족들 사이에서 발생할 수 있는 다양한 문제(부부간 문제,맞벌이 문제,아동육아 문제,청소년기 자아정체감 문제,재혼 가족 문제)에 대한 체계적인 상담 업무를 수행하며 향후 상담실,주민센터,평생교육원 등로 진출이 가능함.</t>
  </si>
  <si>
    <t>가족상담사 수련감독은 복잡한 현대사회의 가족 개념과 특성을 이해하고 가족들 사이에서 발생할 수 있는 다양한 문제(부부간 문제,맞벌이 문제,아동육아 문제,청소년기 자아정체감 문제,재혼 가족 문제)에 대한 체계적인 상담 업무를 수행하며 향후 상담실,주민센터,평생교육원 등로 진출이 가능함.</t>
  </si>
  <si>
    <t>가족상담사 1급은 복잡한 현대사회의 가족 개념과 특성을 이해하고 가족들 사이에서 발생할 수 있는 다양한 문제(부부간 문제,맞벌이 문제,아동육아 문제,청소년기 자아정체감 문제,재혼 가족 문제)에 대한 체계적인 상담 업무를 수행하며 향후 상담실,주민센터,평생교육원 등로 진출이 가능함.</t>
  </si>
  <si>
    <t>가족상담사 2급은 복잡한 현대사회의 가족 개념과 특성을 이해하고 가족들 사이에서 발생할 수 있는 다양한 문제(부부간 문제,맞벌이 문제,아동육아 문제,청소년기 자아정체감 문제,재혼 가족 문제)에 대한 체계적인 상담 업무를 수행하며 향후 상담실,주민센터,평생교육원 등로 진출이 가능함</t>
  </si>
  <si>
    <t>2017-000950</t>
  </si>
  <si>
    <t>만다라컬러리딩상담사</t>
  </si>
  <si>
    <t>만다라컬러리딩상담사란 원안에 칠해진 다양한 각 색의 파워와 능력 그리고 컬러가 가지고 있는 빛의 언어를 리딩함으로써, 내담자의 에너지 활성화를 돕고, 육체적 심신의 성장을 도와 사회의 한 일원으로서 잘 적응할 수 있도록 돕는 일을 담당</t>
  </si>
  <si>
    <t>만다라컬러리딩상담사 2급은 원안에 그려져 있는 내담자의 그림과 형태를 이해하고, 심신의 어려움을 돕기위한 상담을 진행하는 역할을 담당하게 된다.</t>
  </si>
  <si>
    <t>만다라컬러리딩상담사 1급과정은 그림안에 그려져있는 컬러와 그림에 그려져 있는 않는 색의 리딩을 완벽하게 구사하여, 솔루션 상담스킬이 가능하여 심신의 어려움을 겪고 있는 모든 사람들에게 적용하여 심리를 상담하는 일을 하게 됨</t>
  </si>
  <si>
    <t>2017-000558</t>
  </si>
  <si>
    <t>장애인가족전문상담가</t>
  </si>
  <si>
    <t>장애인 가족 전문 상담가는 장애인 가족의 기본적이며 발전적인 권익을 보호하고 옹호하며, 상담 및 관련 제도 소개를 통해 장애인 복지의 가족 책임주의와 개인적인 복지정책의 한계를 극복할 수 있도록 지원해주며 위기 장애인 가정에 대한 통합적인 사례관리를 하며 장애인 가족의 인식개선을 통한 함께사는 지역사회 조성에 기여하는 전문 상담가 이다.</t>
  </si>
  <si>
    <t>장애인 가족 전문 상담가는 장애인가족의 기본적이며 발전적인 권익을 보호하고 옹호하며, 상담 및 관련 제도 소개를 통해 장애인 복지의 가족 책임주의와 개인적인 복지정책의 한계를 극복할 수 있도록 지원해 전문 상담가로 활동한다. (활동분야은 장애인 복지관, 장애인 가족지원센터에서 전문 상담사로 활동할 수 있다.)</t>
  </si>
  <si>
    <t>2016-004375</t>
  </si>
  <si>
    <t>분노조절과 관련된 이론과 상담지식을 바탕으로 분노발생 원인을 파악하고 이를 효과적인 분노조절 프로그램을 활용하여 대상자의 상태를 개선시키며, 초등학생부터 성인까지여러 분야에서 분노를 조절할 수 있는 프로그램을 기획하고, 상담 및 교육할 수 있는 전문가</t>
  </si>
  <si>
    <t>분노조절과 관련된 이론과 상담지식을 바탕으로 분노발생 원인을 파악하고 이를 효과적인 분노조절 프로그램을 활용하여 대상자의 상태를 개선시키며, 초등학생부터 성인까지 여러 분야에서 분노조절에 관한 상담과 교육을 할 수 있는 준전문가</t>
  </si>
  <si>
    <t>2017-002277</t>
  </si>
  <si>
    <t>인간관계의 형성, 발달, 소멸의 과정에서 기본적인 심리학적 원리를 개관하고, 인간관계의 본질과 왜곡, 개선 방안, 원만한 인간관계 유지를 위한 전략 등을 상담하는 역할을 수행</t>
  </si>
  <si>
    <t>인간관계의 의미, 발달단계에 따른 인간관계의 변화, 대인동기와 지각, 호감과 매력, 부적응적 인간관계, 대인갈등과 대처방식 등에 대해 상담하고 지도하는 업무를 수행</t>
  </si>
  <si>
    <t>2016-004379</t>
  </si>
  <si>
    <t>KDM기독교G7심리상담사</t>
  </si>
  <si>
    <t>1. 각 교회지도자 G7 심리상담교육상담서비스   2. 복지 및 사회봉사단체 교육 상담서비스   3. 각단체 교육전문가 커뮤니케이션   4. G7 심리상담 교육서비스 메뉴설계  5. G7 심리상담센타 지원프로그램운영 6. G7 심리상담,치유교육센타 운영관리 7. G7 심리상담교육센타 직원관리 8. G7 심리상담직원및 강사교육</t>
  </si>
  <si>
    <t>1. 각 교회지도자 G7 심리상담교육상담서비스  2. 복지 및 사회봉사단체 교육 상담서비스  3. 각단체 교육전문가 커뮤니케이션  4. G7 심리상담 교육서비스 메뉴설계 5. G7 심리상담센타 지원프로그램운영6. G7 심리상담,치유교육센타 운영관리7. G7 심리상담교육센타 직원관리8. G7 심리상담직원및 강사교육</t>
  </si>
  <si>
    <t>KDM국제훈련성경연구원</t>
  </si>
  <si>
    <t>http://www.theg7.co.kr</t>
  </si>
  <si>
    <t>031-567-7124</t>
  </si>
  <si>
    <t>(12262) 경기도 남양주시 가운로2길 48 (가운동) 강변성산교회</t>
  </si>
  <si>
    <t>2016-005107</t>
  </si>
  <si>
    <t>NLP 심리상담사로서 NLP(신경-언어 프로그래밍 / 부정적인 마음을 긍정적인 방향으로 이끌어 내는 것) 심리상담에 관한 최고급이론과 다양한 NLP 심리상담 기법을 활용하여 공공기관, 단체 , 센터, 연구소 등에서 상담 및 상담사를 양성하는 직무를 수행한다.</t>
  </si>
  <si>
    <t>NLP 심리상담사로서 NLP(신경-언어 프로그래밍 / 부정적인 마음을 긍정적인 방향으로 이끌어 내는 것) 심리상담에 관한 최고급이론과 다양한 NLP 심리상담 기법을 활용하여 공공기관, 단체 , 센터, 연구소 등에서 상담하고, NLP 심리상담 프로그램 개발, 상담사를 양성하는 직무를 수행한다.</t>
  </si>
  <si>
    <t>NLP 심리상담사로서 NLP(신경-언어 프로그래밍 / 부정적인 마음을 긍정적인 방향으로 이끌어 내는 것) 심리상담에 관한 고급이론과 다양한 NLP 심리상담 기법을 활용하여 공공기관, 단체 , 센터, 연구소 등에서 상담하고, NLP 심리상담사를 양성 하는 직무를 수행한다.</t>
  </si>
  <si>
    <t>NLP 심리상담사로서 NLP(신경-언어 프로그래밍 / 부정적인 마음을 긍정적인 방향으로 이끌어 내는 것) 심리상담에 관한 기본적인 이론과  NLP 심리상담 기법을 활용하여 공공기관, 단체 , 센터, 연구소 등에서 상담하는 직무를 수행한다.</t>
  </si>
  <si>
    <t>2016-002994</t>
  </si>
  <si>
    <t>병원목회상담사</t>
  </si>
  <si>
    <t>병원목회상담사는 병원목회 상담분야 등을 이해하며 전문지식과 상담 능력을 갖추고, 입원한 환자들의 대상에 따라 각기 다른 상담방법을 활용하고 정신적, 영적으로 평안함과 안정감을 갖게 하며, 꾸준한 상담을 통해 삶에 대한 소망과 믿음을 심어주고, 전문사역자로서 교회와 각 기관에서 봉사하며 건강한 개인과 가정의 삶의 질적 향상을 도모함을 직무로 한다.</t>
  </si>
  <si>
    <t>2017-002392</t>
  </si>
  <si>
    <t>웨딩상담사</t>
  </si>
  <si>
    <t>웨딩상담사는 웨딩코칭 지도에 관한 이론적 연구와 학교 및 사회의 각 분야에 최적화된 웨딩상담 지도를 행하고, 웨딩상담과 관련된 각종 프로그램을 설계, 조직, 운영함으로써 바람직한 인재를 양성하는 데 필요한 전문적 교육 활동을 수행한다.</t>
  </si>
  <si>
    <t>웨딩상담사 2급 자격을 갖춘 사람은 현장지도 경력 1년 이상의 준전문가로서 보다 전문적인 웨딩상담 프로그램을 설계, 조직, 운영할 수 있다.</t>
  </si>
  <si>
    <t>웨딩상담사 지도 1급 자격을 갖춘 사람은 현장지도 경력 3년 이상의 전문가로서 일반 및 특수 대상자를 위한 전문적인 웨딩상담 프로그램을 설계, 조직, 운영할 수 있다.</t>
  </si>
  <si>
    <t>2016-005122</t>
  </si>
  <si>
    <t>보육시설, 학교, 사회복지시설에 종사하여 미술이란 매채와 다양한 심리검사 도구를 활용하고 미술심리 프로그램을계획하고 임상사례를 통하여 실제 상담에 적용하여 심신의 어려움을 겪는 사람을 돕는다.</t>
  </si>
  <si>
    <t>2017-000504</t>
  </si>
  <si>
    <t>미술임상심리상담사의 전문기술 활용하여 미술심리상담을 통해 내담자에게 미술활동을 통하여 그들의 심리를 진단한다</t>
  </si>
  <si>
    <t>미술임상심리상담사의 전문기술을 마스터하고, 이를 이용하여  내담자의 심리를 진단하고 케어하며, 1급,2급 을 교육하는 직무</t>
  </si>
  <si>
    <t>미술임상심리상담사의 전문기술을 습득하고, 이를 이용하여  내담자의 심리를 진단,케어한다. 1급을 보조하는 직무</t>
  </si>
  <si>
    <t>일반적인 미술심리상담을 통해 내담자의 심리를 파악하여,해결책을 찾아 도움을 주는 직무를  수행한다.</t>
  </si>
  <si>
    <t>국제기구세계녹색기후기구여성지도자광주본부주식회사</t>
  </si>
  <si>
    <t>(61728) 광주광역시 남구 광복마을4길 11-1 (진월동)</t>
  </si>
  <si>
    <t>2016-002787</t>
  </si>
  <si>
    <t>미술과정 및 작품을 통하여 심리적인 문제의 해결과 생활에서의 적응 및 인간적인 성장을 도우며, 아동 및 청소년, 일반성인 및 가족을 대상으로 전문적인 미술심리상담 기술을 제공하여 문제해결을 돕는 전문 직무이다.</t>
  </si>
  <si>
    <t>다양한 미술상담기법을 통해서 자기이해 및 자기수용 능력을 길러 발달을 촉진시키고, 타인 그리고 삶 자체를 긍정적으로 받아들이게 하여 유치원, 학교, 사회, 가정생활에 잘 적응할 수 있도록 돕는 일을 전문적으로 하는 상급 수준의 교육활동 등의 업무를 수행할 뿐만 아니라, 일반인을 상대로 기본적인 이론과 기법을 지도하는 직무 역시 수행한다.</t>
  </si>
  <si>
    <t>다양한 미술상담기법을 통해서 자기이해 및 자기수용 능력을 길러 발달을 촉진시키고, 타인 그리고 삶 자체를 긍정적으로 받아들이게 하여 유치원, 학교, 사회, 가정생활에 잘 적응할 수 있도록 도와주는 역할을 수행하는 직무를 수행할 뿐만 아니라, 상담교육 및 프로그램운영에 대한 전반적인 학습지식과 지도능력을 통하여 일반인을 상대로 보조강사로서의 직무를 수행한다.</t>
  </si>
  <si>
    <t>한국평생교육연구회</t>
  </si>
  <si>
    <t>http://kler.or.kr</t>
  </si>
  <si>
    <t>02-1566-2302</t>
  </si>
  <si>
    <t>(12930) 경기도 하남시 조정대로 150 ( 덕풍동 ) 하남지식산업센터 902-2호</t>
  </si>
  <si>
    <t>2016-004786</t>
  </si>
  <si>
    <t>독서를 이용한 심리상담의 개념을 이해하여 급속하게 변화하는 현대사회에서 개인 및 집단의 심리적 문제행동에 대하여 파악하고 이를 해소하기 위한 적절한 독서지도 프로그램을 적용 실행하는 전문가 업무수행</t>
  </si>
  <si>
    <t>독서를 이용한 심리상담의 개념을 이해하여 현대사회에서 개인 및 집단의 심리적 문제행동에 대하여 파악하고 원활한 상담이 이루어질수 있도록 초기 문제파악단계의 업무를 수행한다.</t>
  </si>
  <si>
    <t>독서를 이용한 심리상담의 개념을 이해하고 개인과 집단의 문제를 파악하여 적절한 해소 프로그램을 적용하고 실행한 후 프로그램평가 단계까지를 수행 할 수 있으며 하위등급의 자격소지자에 대하여 직무교육을 수행 할 수 있다.</t>
  </si>
  <si>
    <t>2016-004870</t>
  </si>
  <si>
    <t>2016-005113</t>
  </si>
  <si>
    <t>사회복지시설, 노인요양시설에서 종사하면서 노인의 심리적. 신체적 장애를 케어하는 노인심리상담은 노화로 인하여 심리적 불안과 신체적 약화로 일상생활에 행동장애를 일으키지 않도록 다양한 프로그램을 실시하여 심리적 안정으로 생활에 도움을 준다.</t>
  </si>
  <si>
    <t>2016-004793</t>
  </si>
  <si>
    <t>노인들에게 전문적 대면관계를 활용한 과학적 상담을 통해 종합적으로 문제를 진단하고 심리학적 방법을 활용하여 일상생활 부적응 문제를 해결하여 심리적인 안정감을 주고, 개인의 삶의 질을 높이는 직무를 전문적으로 수행하는 업무를 수행하며, 상담기법등을 연구개발하는 직무를 수행한다.</t>
  </si>
  <si>
    <t>준 전문가 수준의 노인심리상담능력을 갖추어, 노인을 대상으로  노인심리상담을 진행하며 프로그램의 초기단계에서 내담자가 상담프로그램에 적응 할수 있는 업무를 수행한다.</t>
  </si>
  <si>
    <t>전문가 수준의 노인심리상담능력을 갖추고 노인을 대상으로 노인상담을 진행하고 프로그램평가에 따라 새로운 프로그램을 기획하여 적용할 수 있는 상급수준의 전문가업무를 수행하며 하위등급 소지자의 직무교육을 수행한다.</t>
  </si>
  <si>
    <t>2017-003361</t>
  </si>
  <si>
    <t>색채카드심리상담사</t>
  </si>
  <si>
    <t>색채카드를 통한 성격유형 분석을 통해 자신과 타인의 성격을 알고 이해하는 차원을 넘어 우리사회에 만연해 있는 소통에의 장애를 극복하는 데 도움을 줄 수 있으며, 상담에 색채카드의 활용을 폭넓게 활용하여 내담자의 심리상태를 파악하고 상담하는 역할수행</t>
  </si>
  <si>
    <t>최고의 고급이론을 바탕으로 생활 속에서 색채카드를 통한 성격유형 분석을 통해 자신과 타인의 성격을 알고 이해하는 차원을 넘어 우리사회에 만연해 있는 소통에의 장애를 극복하는 데 도움을 줄 수 있으며, 상담에 색채카드의 활용을 폭넓게 활용하여 내담자의 심리상태를 파악하고 상담 진행 역할 수행.</t>
  </si>
  <si>
    <t>중급이론을 바탕으로 생활 속에서 색채를 통한 성격유형 분석을 통해 자신과 타인의 성격을 알고 소통에의 장애를 극복하는 데 도움을 줄 수 있으며, 상담에 색채를 활용하여 내담자의 심리상태를 파악하고 상담 역할 수행</t>
  </si>
  <si>
    <t>기본이론을 바탕으로 생활 속에서 색채를 통한 성격유형 분석을 통해 자신과 타인의 성격을 알고 상담에 색채를 활용하여 내담자의 심리상태를 파악하고 상담 역할 수행</t>
  </si>
  <si>
    <t>2017-003357</t>
  </si>
  <si>
    <t>내담자에게 미술활동을 통하여 감정이나 내면세계를 표현하고, 기분의 이완과 감정적 스트레스를 해소할 수 있도록 하는 전문가. 비언어적 의사소통법으로 내담자의 무의식을 의식화 하는 기법으로 상담의 직무를 수행할 수 있다.</t>
  </si>
  <si>
    <t>전문가 수준으로 미술 활동을 통해 감정이나 내면 세계를 표현하고 기분의 이완과 감정적 스트레스를 완화시키는 역할을 하는 미술심리상담전문가로서의 직무를 수행할 수 있다.</t>
  </si>
  <si>
    <t>색채의 이해, 집단 미술치료 등에 대한 이론적 이해를 바탕으로 미술상담의 실제에 대한 시연이 가능한지에 대한 검정을 통한 직무를 수행할 수 있다.</t>
  </si>
  <si>
    <t>2017-003102</t>
  </si>
  <si>
    <t>색채심리의 대한 전반적인 이론, 색채심리진단, 색채심리매체,색채심리상담 기법 등에 관한 전문지식을 갖추고 색채심리를 활용하여 다양한 교육프로그램 및 전문상담을 수행한다.</t>
  </si>
  <si>
    <t>색채심리에 대한 체계적 이론을 바탕으로 내담자의 정서와 심리를 이해하고 상담을 도울수 있다.</t>
  </si>
  <si>
    <t>2017-003884</t>
  </si>
  <si>
    <t>다양한 상담이론과 노인문제에 대한 기본지식을 바탕으로 상담과 심리검사를 통하여 노인의 심리,성격,적성 등을 파악하고 안정적인 생활이 가능 하도록 상담하여 돕는다.</t>
  </si>
  <si>
    <t>다양한 심리상담기법을 활용하여 노인의 심리상태를 분석하고 심리상담 프로그램을 기회하여 이르 심층적이고 전문적으로 실행할수 있도록 한다.</t>
  </si>
  <si>
    <t>노인심리를 이해하고 노화로 인한 정신건강이나 정서장애등의 문제로 일상생활에서 도움을 필요로 하는 노인들에게 심리상담을 통해 정서적,심리적으로 안정감을 주고 삶의 질을 향상시켜 주도록 돕니다.</t>
  </si>
  <si>
    <t>2016-004690</t>
  </si>
  <si>
    <t>상담심리교육지도사</t>
  </si>
  <si>
    <t>상담심리교육지도사는 어린이, 청소년, 성인을 대상으로 상담을 통해 고민과 삶의 가치관 및 행복을 심어준다는 것을 목적으로 하며 개인의 심리를 파악하여 진단 및 심리 상담을 통하여 문제를 해결하는 직무능력을 갖게 하는 것을 내용으로 한다.</t>
  </si>
  <si>
    <t>상담심리교육 지도자로서의 전문화된 능력을 갖고 상담능력과 심리교육 능력을 배양하고 지도할 수 있는 고급 능력을 갖는 것을 목적으로 하며 개인의 고민과 문제를 상담심리를 통해 바르게 해결하고 행복한 삶을 영위하는데 도움을 주는 것을 직무내용으로 한다.</t>
  </si>
  <si>
    <t>상담심리교육 지도자로서의 전문화된 능력을 갖고 상담능력과 심리교육 능력을 배양하고 지도할 수 있는 중급 능력을 갖는 것을 목적으로 하며 개인의 고민과 문제를 상담심리를 통해 바르게 해결하고 행복한 삶을 영위하는데 도움을 주는 것을 직무내용으로 한다.</t>
  </si>
  <si>
    <t>상담심리교육 지도자로서의 전문화된 능력을 갖고 상담능력과 심리교육 능력을 배양하고 지도할 수 있는 초급 능력을 갖는 것을 목적으로 하며 개인의 고민과 문제를 상담심리를 통해 바르게 해결하고 행복한 삶을 영위하는데 도움을 주는 것을 직무내용으로 한다.</t>
  </si>
  <si>
    <t>2017-002257</t>
  </si>
  <si>
    <t>상담을 통하여 분노조절장애의 원인을 파악하고 내담자로 하여금 분노를 조절하고 심리적 안정을 찾을수 있도록 상담, 프로그램기획, 실행, 평가를 담당하는 직무를 수행한다.</t>
  </si>
  <si>
    <t>내담자와 초기 라포형성 및 상담에 이르게 된 경위등을 파악하여 초기 상담에 도움을 주고 프로그램을 실행할수 있는 직무를 수행한다.</t>
  </si>
  <si>
    <t>내담자의 분노의 정도를 파악하고 원인을 파악하여 적적하게 기획된 프로그램을 실행하며 결과를 평가할수 있다. 하위등급 자격소지자의 직무교육을 수행한다.</t>
  </si>
  <si>
    <t>2016-002784</t>
  </si>
  <si>
    <t>전문적으로 음악심리지도 및 상담을 통하여 학습자로 하여금 음악심리 및 상담 지도를 주도하여 종합적으로 학습자에게 음악심리 지도 및 상담을 전문적으로 역할을 하는 직무</t>
  </si>
  <si>
    <t>음악심리의 기본지식, 음악심리 과정에서 요구되는 심리적 전문지식을 활용하여 내담자에게 음악적 상담기법을 활용하여 부정적 감정을 이완, 말로써 표현하기 어려운 느낌이나 생각등을 음악활동으로 표현하여 감정을 정화하고 자기 성찰을 촉진시키는 심리상담을 수행할 수 있을 뿐만 아니라, 일반인을 상대로 기본적인 이론과 기법을 지도하는 직무 역시 수행함</t>
  </si>
  <si>
    <t>음악적 상담기법을 활용하여 부정적 감정을 이완, 말로써 표현하기 어려운 느낌이나 생각등을 음악활동으로 표현하여 감정을 정화하고 자기성찰을 촉진시키는 심리 상담을 수행할 뿐만 아니라, 상담교육 및 프로그램운영에 대한 전반적인 학습지식과 지도능력을 통하여 일반인을 상대로 보조강사로서의 직무 역시 수행함</t>
  </si>
  <si>
    <t>2016-002870</t>
  </si>
  <si>
    <t>성인을 대상으로 대중적으로 퍼포먼스를 통해서 대중들에게 기쁨을 주고, 개인적으로 내담자에게 퍼포먼스를 통해서 기쁨을 주며, 스트레스를 해소 할 수 있도록 돕는 역할을 한다. 복지관,문화센터등에서 활동이 가능하다.</t>
  </si>
  <si>
    <t>대중적으로 퍼포먼스를 통해서 대중들에게 기쁨을 주고, 개인적으로내담자에게 퍼포먼스를 통해서 기쁨을 주며, 스트레스를 해소 할 수 있도록 돕는 역할을 하는 상급직무이며, 웃음코칭상담사를 양성할 수 있다.</t>
  </si>
  <si>
    <t>스트레스가 많은 현대인에게 대중적으로 퍼포먼스를 통해서 대중들에게 기쁨을 주고, 개인적으로 내담자에게 퍼포먼스를 통해서 기쁨을 주며, 스트레스를 해소 할 수 있도록 돕는 중급직무이다.</t>
  </si>
  <si>
    <t>2017-002799</t>
  </si>
  <si>
    <t>원예 및 자연매체를 활용하여 내담자의 정서적, 사회적, 신체적 고통을 완화시켜주고 정신적 회복과 재활을 돕고, 내담자에게 식물재배 및 자연 조형물 표현 활동을 통해 내담자의 심리를 진단하여 정서적 이완, 긍정적 사고의 변화 및 행동변화를 도와주는 업무를 수행할 수 있는 직무</t>
  </si>
  <si>
    <t>-대상별, 주제별 원예심리상담 프로그램 운영 및 슈퍼비젼-인간의 발달적, 심리적, 장애별 원예심리상담 프로그램 연구 및 계발-원예심리상담 활동 결과물 개발 연구 및 평가-1·2급 교육자 양성 및 교육 기획-상담센터 총괄 운영-수퍼바이저</t>
  </si>
  <si>
    <t>2016-005257</t>
  </si>
  <si>
    <t>부부상담사라 함은 주로 결혼생활을 영위 중인 부부 사이에서 각종 갈등, 마찰, 충돌이 발생할 경우 이를 심리적 차원에서 조정해 주고 해결을 도와 관계를 정상화하는 업무를 한다. 물론 부정적인 조짐이 보이는 부부라면 사전에 예방하거나 악화를 정지시켜 회복시키기도 하여 건전한 사회발전에 공헌하는 역할을 한다.</t>
  </si>
  <si>
    <t>부부상담사의 직무는 주로 결혼생활을 영위 중인 부부 사이에서 각종 갈등, 마찰, 충돌이 발생할 경우 이를 심리적 차원에서 조정해 주고 해결을 도와 관계를 정상화하는 업무를 한다. 물론 부정적인 조짐이 보이는 부부라면 사전에 예방하거나 악화를 정지시켜 회복시키기도 한다</t>
  </si>
  <si>
    <t>NLP한국협회</t>
  </si>
  <si>
    <t>02-421-8404</t>
  </si>
  <si>
    <t>(05748) 서울특별시 송파구 성내천로47길 38 (마천동, 송파파크데일2단지) 207-1404</t>
  </si>
  <si>
    <t>2017-003773</t>
  </si>
  <si>
    <t>PIA판독상담전문가</t>
  </si>
  <si>
    <t>PIA판독상담전문가에 관하여 pia프로그램을 이용해 자아성숙도(인성,지능,학업성취도,진로,직무적성능력) 심리적 과학적으로 파악 및 분석을 통해 부족한 부분을 보충하고 피검자의 잠재능력을 개발하여 성숙한 자아를 가진 유능한 인재를 만들기 위해 상담하는 PIA상담 판독전문가로서 역할을 수행</t>
  </si>
  <si>
    <t>PIA판독상담프로그램에 관한 전문지식과 경험을 습득하여 프로그램을 이용한 자아성숙도를 심리적 과학적으로 파악 및 분석을 통해 부족한 부분을 보충하고 1:1 대면상담을 통해 잠재능력을 개발 성숙한 자아를 가진 유능한 인재를 만들기 위한 PIA판독상담전문가로 피검사자의 진로를 수립하고 판독프로그램을 지도, 운영할 수 있는 전문강사의 업무를 수행</t>
  </si>
  <si>
    <t>PIA판독상담프로그램에 관한 전문지식을 기초로 자아성숙도를 심리적 과학적으로 파악 및 분석을 통해 부족한 부분을 보충하고 1:1 대면상담을 통해 잠재능력을 개발 성숙한 자아를 가진 유능한 인재를 만들기 위한 판독상담전문가로 피검사자의 진로를 수립하고 PIA판독프로그램을 올바르게 지도할 수 있는 전문 PIA판독상담사사로서의 역할 수행</t>
  </si>
  <si>
    <t>PIA판독상담프로그램에 관한 전문지식을 기초로 자아성숙도를 심리적 과학적으로 파악 및 분석을 통해 부족한 부분을 보충하고 1:1 대면상담을 통해 잠재능력을 개발 성숙한 자아를 가진 유능한 인재를 만들기 위한 판독상담전문가로 기본지식습득과 실무 경험을 쌓아 PIA판독상담사로서의 역할 수행</t>
  </si>
  <si>
    <t>2016-005490</t>
  </si>
  <si>
    <t>청소년진로학습상담전문가</t>
  </si>
  <si>
    <t>청소년이론과 상담이론, 학습이론 등을 바탕으로 상담을 통해 청소년의 적성을 파악하고 진로문제에 대한 검사, 진단 등의 단계를 거쳐 내담자의 진로와 학습법에 도움을 주는 전문가로 학교, 전문상담기관 등 관련기관에서 활동</t>
  </si>
  <si>
    <t>학교, 전문상담기관 등 관련기관에서 청소년을 대상으로 개인의 적성에 맞는 진로를 지도하고 올바른 진로결정과 진로 목표를 달성할 수 있도록 학습법에 대한 도움을 주어 청소년이 올바른 미래를 설계할 수 있도록 하며 청소년진로학습상담사 1급, 2급을 지도, 양성할 수 있다.</t>
  </si>
  <si>
    <t>학교, 전문상담기관 등 관련기관에서 청소년을 대상으로 개인의 적성에 맞는 진로를 지도하고 올바른 진로결정과 진로 목표를 달성할 수 있도록 학습법에 대한 도움을 주어 청소년이 올바른 미래를 설계할 수 있도록 한다.</t>
  </si>
  <si>
    <t>학교, 전문상담기관 등 관련기관에서 청소년진로학습상담전문가 수련감독급과 1급을 보조하며 수련감독급의 지도아래 청소년의 진로와 학습법에 대한 상담을 진행한다.</t>
  </si>
  <si>
    <t>2017-002774</t>
  </si>
  <si>
    <t>미술심리상담 기법의 활용능력이 뛰어난 전문가로 다양한 미술활동을 통해 상담대상이 느끼는 감정, 생각들을 표현시킬 수 있도록 도움을 주고 상담과정을 통해 감정의 변화, 자아발전을 실현 시킬 수 있도록 도와주여 자아존중감,대인관계 등을 향상시킨다.</t>
  </si>
  <si>
    <t>미술심리상담 기법의 활용능력이 뛰어난 준전문가로 다양한 미술활동을 통해 상담대상이 느끼는 감정, 생각들을 표현시킬 수 있도록 도움을 주고 상담과정을 통해 감정의 변화, 자아발전을 실현 시킬 수 있도록 도와준다.</t>
  </si>
  <si>
    <t>미술심리상담 기법의 활용능력이 뛰어난 전문가로 다양한 미술활동을 통해 상담대상이 느끼는 감정, 생각들을 표현시킬 수 있도록 도움을 주고 다양한 대상자들의 적용 사례분석을 통해 감정의 변화, 자아발전을 실현 시킬 수 있도록 도와주여 자아존중감,대인관계 등을 향상시킨다.</t>
  </si>
  <si>
    <t>한국창직평생교육협회</t>
  </si>
  <si>
    <t>010-4630-0534</t>
  </si>
  <si>
    <t>(26469) 강원도 원주시 단관공원길 111 (단구동, 중앙하이츠아파트) 111동1002호</t>
  </si>
  <si>
    <t>2016-003078</t>
  </si>
  <si>
    <t>부모교육상담전문가</t>
  </si>
  <si>
    <t>예비부모, 부모, 조부모 등 다양한 부모역할을 하고 있는 대상에게 자격증 취득 후, 부모교육상담 전문적으로 하여 가정의 행복을 지원하는 역할을 한다.</t>
  </si>
  <si>
    <t>미소진 에듀에서 인정하는 교육 철학을 이해하고,  부모교육상담의 이론과 실제를 위한 스킬을 실생활에서 적용할 수 있다.</t>
  </si>
  <si>
    <t>미소진 에듀에서 인정하는 교육 철학을 이해하고, 부모교육상담 이론과 실제를 위한 스킬 배워 전문가로서 예비부모,부모,조부 등의 다양한 대상에게 부모교육 및 상담을 활용할 수 있다.</t>
  </si>
  <si>
    <t>미소진 에듀에서 인정하는 교육 철학을 이해하고, 독서코칭의 이론과 실제를 위한 스킬 배워 학생,부모,군대,기업 등의 대상에게 독서코칭을 활용할 수 있는 전문가를 육성할 수 있다.</t>
  </si>
  <si>
    <t>주식회사 미소진에듀</t>
  </si>
  <si>
    <t>031-439-0740</t>
  </si>
  <si>
    <t>(15521) 경기도 안산시 상록구 건건5길 6(건건동, 서해아파트 상가동) 102호</t>
  </si>
  <si>
    <t>2016-002785</t>
  </si>
  <si>
    <t>아동심리상담에 관한 전문적인 지식을 터득하고 아동심리상담의 종합적인 교육과정을 수행 할 수 있으며 심리검사의 전문적 스킬을 습득하여 학습자로 하여금 아동심리 및 상담지도를 주도하여 종합적인 아동심리 및 상담 업무를 수행한다.</t>
  </si>
  <si>
    <t>아동들의 정신건강이나 정서장애와 관련된 문제로 일상생활에 제대로 적응하지 못하고 인지, 정서, 행동상의 장애를 일으키는 아동들을 위해 과학적 측정도구와 각종 심리검사방법을 활용하여 아동들이 안전하고 건전한 사고방식을 가질 수 있도록 지도하는 직무활동을 수행할 뿐만 아니라, 일반인을 상대로 이론과 기법을 지도하는 직무 역시 수행함</t>
  </si>
  <si>
    <t>아동들의 정신건강이나 정서장애와 관련된 문제로 일상생활에 제대로 적응하지 못하고 인지, 정서, 행동상의 장애를 일으키는 아동들을 위해 과학적 측정도구와 각종 심리검사방법을 활용하여 아동들이 안전하고 건전한 사고방식을 가질 수 있도록 지도하는 직무활동을 수행할 뿐만 아니라, 1급 아동심리상담사를 도와 보조강사로서 일반인을 지도하는 직무 역시 수행함</t>
  </si>
  <si>
    <t>2016-002780</t>
  </si>
  <si>
    <t>국제화시대에 국민들이 경험하는 문화적 충격으로 인한 심리적 안정에 대한 전문 상담사 담당역할을 한다.외국인100만명이상의 거주와 해외여행의 증가로 인한 세계 여러문화와 접하는 국민들의 문화충격은 점차 증가하므로 사회적 불안정의 요소로 자리잡고 있다. 이러한 다문화사회의 진입에 대한 전문적인력으로 국민들의 다문화심리갈등을 해소해주는 상담사의 역할을담당한다.</t>
  </si>
  <si>
    <t>전문 강사는 우리 국민이 경험하는 국제화시대에 벌어지는 세계 여러 문화유입으로 인해 벌어지는 다문화심리충격에 대한 학문적 접근과 임상심리에 대한 전문적 지식을 &lt;다문화심리상담사&gt; 양성과정에서 수강생들에게 자격과정을 강의하는 강사의 직무를 수행한다.</t>
  </si>
  <si>
    <t>상담소장은 지역사회 주민들의 다변화된 문화충격에 대한 심리적 갈등문제에 대한 우리문화와 세계문화에 대한 이해를 통한 심리적 안정을 접근 한다. 1급상담사와 2급상담사를 채용하여 상담소를 운영하는 상담소장이 된다.</t>
  </si>
  <si>
    <t>1급 자격자는 지역주민 성인남녀와 아동청소년들이 국제화시대에 늘어나는 외국인과 해외여행 증가를 통해 경험되어지는 문화충격에 대한 문제와 심리적 갈등문제에 대한 전문적 상담과 교육을 진행한다. 평생교육 및 상담시설에서 다문화상담프로그램을 기획 운영한다.</t>
  </si>
  <si>
    <t>2017-002918</t>
  </si>
  <si>
    <t>학교폭력의 예방과 대책에 필요한 교육과 상담을 전문적으로 할수 있는 상담사역할로 학교폭력예방에 관한 이론적 연구와 예방 프로그램을 설계,조직, 운영하는 전문적 상담자로서의 역할을 수행한다.</t>
  </si>
  <si>
    <t>학교폭력의 예방과 대책에 필요한 교육과 상담을 전문적으로 할 수있는 상담사를 양성하여 이론적 연구와 예방 프로그램을 운영하고 각종 프로그램을 개발, 적용하는 전문적 상담 활동을 수행한다.</t>
  </si>
  <si>
    <t>학교내외에서 발생하는 학교폭력에 대한 예방교육과 상담을 전문적으로 진행하며 학교폭력예방프로그램을 통한 교육으로 학교폭력을 사전에 예방하는 활동을 수행한다.</t>
  </si>
  <si>
    <t>2017-003086</t>
  </si>
  <si>
    <t>현대사회에 많은 심리적 고통을 안고 살아가는 다양한 계층에게 색체와 도형 그림그리기 등 미술을 통하여 각자에 처한 문제점을 해결하고 이를 통해 심신의 안정과 마음의 힐링을 동시에 체험 할수 있도록 상담과 코칭을 하는 역할을 수행한다.</t>
  </si>
  <si>
    <t>2017-000570</t>
  </si>
  <si>
    <t>사회성결여와 인간관계, 자신감상실, 스트레스에 의한 현대인의 내면의 불안요소를 해결하고 안정을 도모할 수 있게 심리상담의 기본원리와 과학적, 체계적 심리학을 통해 심리적, 정서적 안정을 도모하여 사회성발달과 문제를 해결 지원하는 전문 심리상담사 역할로 심리상담소창업,공공기관,기업체,단체,학교 등 다양한 영역에서 강의 상담을 통한 활동이 가능하다</t>
  </si>
  <si>
    <t>사회성결여와 인간관계, 자신감상실, 스트레스에 의한 현대인의 내면의 불안요소를 해결하고 안정을 도모할 수 있게 심리상담의 기본원리와 과학적, 체계적 심리학을 통해 심리적, 정서적 안정을 도모하여 사회성발달과 문제를 해결 지원하는 전문 심리상담사 역할로 심리상담소창업,공공기관,기업체,단체,학교등 당양한 영역에서 강의 상담을 통한 활동이 가능하다</t>
  </si>
  <si>
    <t>2016-001980</t>
  </si>
  <si>
    <t>음악심리상담전문가는 아동, 청소년, 노인에 관한 음악심리상담을 실시할 수 있다. 그러므로 방과후학교, 사회복지관,청소년상담센터, 노인요양병원 등에서 음악심리상담전문가로 일할 수 있다.</t>
  </si>
  <si>
    <t>음악심리상담전문가3급은 아동에 관한 음악심리상담을 실시할 수 있다. 그러므로 방과후학교, 사회복지관 등에서 음악심리상담전문가로 일할 수 있다.</t>
  </si>
  <si>
    <t>음악심리상담전문가2급은 아동, 청소년에 관한 음악심리상담을 실시할 수 있다. 그러므로 방과후학교, 사회복지관,청소년상담센터 등에서 음악심리상담전문가로 일할 수 있다.</t>
  </si>
  <si>
    <t>음악심리상담전문가1급은 아동, 청소년, 노인에 관한 음악심리상담을 실시할 수 있다. 그러므로 방과후학교, 사회복지관,청소년상담센터, 노인요양병원 등에서 음악심리상담전문가로 일할 수 있다.</t>
  </si>
  <si>
    <t>2017-003882</t>
  </si>
  <si>
    <t>난화아동화그림분석상담사</t>
  </si>
  <si>
    <t>난화아동화그림분석상담사로서 유,아동의 그림분석을 통해 유,아동의 건강한 신체적, 정서적 발달을 위해 부모를 대상으로 한 상담업무에 관한 전반적인 업무를 수행하며 부모교육 및 부모상담, 프로그램진행을 할 수 있다.</t>
  </si>
  <si>
    <t>난화아동화그림분석상담사로서 유,아동의 부모를 대상으로 한 상담업무에 관한 전반적인 업무를 수행하며 부모교육 및 부모상담, 프로그램진행을 할 수 있다.</t>
  </si>
  <si>
    <t>유,아동의 그림을 통해 아동의 발달단계의 그림에서 나타나는 유,아동의 발달 및 심리를 그림분석을 통해 부모교육 및 부모상담을 할 수 있다.</t>
  </si>
  <si>
    <t>유,아동의 그림을 통해 아동의 발달단계의 그림에서 나타나는 유,아동의 발달 및 심리를 그림분석을 통해 부모교육 및 부모상담시 보조 상담사로 직무를 수행한다</t>
  </si>
  <si>
    <t>2017-001950</t>
  </si>
  <si>
    <t>상담에 대한 심리학적 지식을 이해하고, 다양한 상담유형의 깊은 통찰을 통해 상담심리학의 영역을 조망하고 타인과 자신의 삶의 질을 향상시킬 수 있도록 지원하는 전문가로 활동</t>
  </si>
  <si>
    <t>상담심리전문가 수준으로 다음의 직무를 수행함. 1. 상담심리전문 교육프로그램을 기획 및 운영2. 상담심리전문가의 교육훈련과 수련활동에 관한 프로그램 기획 및 운영3. 상담심리전문가 양성과정 교수요원 활동 수행</t>
  </si>
  <si>
    <t>2017-003362</t>
  </si>
  <si>
    <t>운동을 통한 신체의 리듬 움직임을 통해 신체적 건강과 심리적 안정을 도와주는 심리 상담 전문가로써, 장애인 시설, 노인 시설,복지관, 방과후 교실, 지역 아동 센터 등에서 지도 및 전문가로서 활동할 수 있다.</t>
  </si>
  <si>
    <t>최고 전문가 수준의 운동 심리상담과 재활 활용 능력을 갖추고 있으며, 전문가 지도 및 교육을 담당한다.</t>
  </si>
  <si>
    <t>전문가 수준의 운동 심리 상담 활용 능력을 갖추고 있으며,교육기관, 학교, 복지관 등에서 스포츠 심리상담을 지도할 수 있는 역할</t>
  </si>
  <si>
    <t>운동 기능과 심리적 재활을 상담하고 활용할 수 있는 능력을 갖춘 전문가로써 역할을 수행함.</t>
  </si>
  <si>
    <t>한국임상통합학회</t>
  </si>
  <si>
    <t>055-314-5930</t>
  </si>
  <si>
    <t>(50980) 경상남도 김해시 능동로 117 (부곡동, 석봉마을4단지부영아파트) 401동1301호</t>
  </si>
  <si>
    <t>2016-005663</t>
  </si>
  <si>
    <t>기독교가족상담전문가</t>
  </si>
  <si>
    <t>기독교적 세계관에 입각하여 전문상담기관 등 관련기관에서 가족의 다양한 갈등과 문제를 파악, 진단, 평가하고 상담하여 가족구성원들의 관계개선에 도움을 주는 역할을 수행하는 전문가로 활동</t>
  </si>
  <si>
    <t>기독교적 세계관에 대한 전문적인 지식과 이해를 바탕으로 전문상담기관 등 관련기관에서 가족관련 문제에 대한 심층 상담을 통하여 가족구성의 삶의 질을 향상시킬 수 있도록 도움을 주는 최고 수준의 전문가이며 기독교가족상담전문가 1급, 2급을 지도, 양성 할 수 있다.</t>
  </si>
  <si>
    <t>기독교적 세계관에 대한 전문적인 지식과 이해를 바탕으로 전문상담기관 등 관련기관에서 가족관련 문제에 대한 심층 상담을 통하여 가족구성의 삶의 질을 향상시킬 수 있도록 도움을 주는 전문가로 활동한다.</t>
  </si>
  <si>
    <t>기독교가족상담전문가 수련감독급과 1급의 직무를 보조하는 역할을 수행하며 기독교가족상담전문가 수련감독급의 지도아래 가족관련 문제에 대한 상담을 진행한다.</t>
  </si>
  <si>
    <t>2017-002255</t>
  </si>
  <si>
    <t>미술심리상담 기법을 활용하여 정서적 어려움을 겪는 상담 대상자의 심리상태를 진단, 해석하고 정서적으로 안정을 찾을 수 있도록 지원하는 역할을 한다. 또한 건강한 사람에게도 미술활동을 통해 개인의 자아발전을 실현 시킬 수 있도록 도움을 줄 수 있다.</t>
  </si>
  <si>
    <t>미술심리상담 기법의 활용능력이 뛰어난 전문가로서 재활, 복지, 상기관에서 정서적 어려움을 겪는 상담대상자의 심리상태를 진단, 해석하고 정서적 안정을 찾을 수 있는 프로그램을 운용및 교육하는 업무를 수행한다.</t>
  </si>
  <si>
    <t>미술심리상담 기법의 활용능력을 갖춘 전문가로서 정서적 어려움을 겪는 상담대상자에게 미술활동 프로그램을 통하여 긍정적 사고능력 함양과 심리적 안정을 찾을 수 있도록 상담하는 업무를 수행한다.</t>
  </si>
  <si>
    <t>2016-002783</t>
  </si>
  <si>
    <t>아동 및 청소년의 발달단계에 따른 이해와, 심리분석, 문제행동의 원인으 찾아 진단할 수 있으며, 아동이 직면한 문제를 해결하도록 교육, 지도, 조언, 상담하는 업무를 수행하기 위한 직무임.</t>
  </si>
  <si>
    <t>아동 및 청소년의 발달단계에 따른 특성이해, 심리분석, 문제행동의 원인과 해결을 진단 할 수 있고, 아동이 직면한 문제를 해결하도록 교육, 지도, 조언,  상담하는 업무를 수행, 아동 또는 청소년의 심리적 성숙과 사회적안정을 위해 상담하는 최고급전문가로써의 직무를 수행함.</t>
  </si>
  <si>
    <t>아동 및 청소년의 발달단계에 따라서 그에 맞는 방법으로 이해하며, 심리를 분석하고, 문제행동에 대한 원인을 파악하여 상담을 하는 고급전문가로써의 직무를 수행함.</t>
  </si>
  <si>
    <t>2016-002767</t>
  </si>
  <si>
    <t>동물매개심리상담사는 동물매개치료 활용 능력의 소유자로써 상담동물도우미를 통하여 인간의 정신적, 신체적 활동과 심리적 안정감을 주는 심리상담사 역할을 감당하며, 초.중.고.대학교 및 평생교육원의 학생들의 심리 상담의 일환으로 동물매개심리상담을 실시하는데 있어서 필요로 하는 직무이다.</t>
  </si>
  <si>
    <t>대학교 및 평생교육원에서 학생들의 심리 상담활동과 사설 동물매개심리상담소를 개설하여 동물매개심리상담을 실시하는데 있어 필요로 하는 직무</t>
  </si>
  <si>
    <t>초·중·고등학교에서 학생들의 심리 상담활동과 문화센터, 기업체 등에서 동물매개심리상담을 실시하는데 있어 필요로 하는 직무</t>
  </si>
  <si>
    <t>초·중등학교에서  학생들의 심리 상담의 일환으로  동물매개심리상담을 실시하는데 있어 필요로 하는 직무</t>
  </si>
  <si>
    <t>2016-005005</t>
  </si>
  <si>
    <t>학교폭력을 예방을 위하여 학교폭력예방 및 대책에 관한 법률적 지식을 숙지하고 전문가 수준의 상담 활용 능력 기법, 최고의 수준의 도덕과 법률지식을 활용하여 피해학생의 보호와 가해학생의 선도 및 교육과 학생의 인권을 보호하고 즐거운 학교생활과 건강한 성장을 돕는다.</t>
  </si>
  <si>
    <t>2016-002746</t>
  </si>
  <si>
    <t>□ 놀이심리상담사로서 놀이를 통한 상담능력을 가지고 있으며 심화교육 강사 및 상담 사례지도자로서 활동할 수 있는 능력을 갖춘 상담전문가□ 놀이심리상담사로서 놀이를 통한 상담능력을 가지고 있으며 놀이심리상담을 현장에서 적용할 수 있는 상담 전문가</t>
  </si>
  <si>
    <t>놀이심리상담사로서 놀이를 통한 상담능력을 가지고 있으며 심화교육 강사 및 상담 사례지도자로서 활동할 수 있는 능력을 갖춘 상담전문가</t>
  </si>
  <si>
    <t>2017-000673</t>
  </si>
  <si>
    <t>학교, 학생 사이에서 일어나는 폭행, 협박, 따돌림 등 폭력으로 고통 받는 피해 학생과 상담을 통해 분쟁조정을 돕고, 가해 학생을 선도하여 폭력으로부터 예방, 지도하는 역할</t>
  </si>
  <si>
    <t>아동 및 청소년의 심리상태를 파악, 상담을 통하여 아동 및 청소년의 정체성을 회복시키고 정신적 성장에 기여하며, 아동,청소년 심리 과정 교육자 및 관련사무 책임자로써 센타 운영 및 교육 실시</t>
  </si>
  <si>
    <t>아동, 청소년의 폭력에 대한 문제를 아동 및 청소년에 따른 심리적 기법으로 접근, 상담과 코칭을 통해 문제를 해결하는 역할과아동·청소년 심리 상담 센타를 운영</t>
  </si>
  <si>
    <t>아동 및 청소년의 폭력을 발달 단계에 따른 특성을 분석하고    지도함으로써 내담자가 자신에 대한 정체성을 자각하고 자신감을 갖도록 하는 역할</t>
  </si>
  <si>
    <t>2016-002782</t>
  </si>
  <si>
    <t>미술심리상담사는 심리정서, 사회부적응으로 인한 어려움을 겪는 내담자를 미술심리를 매개로하여 원활한 사회통합이 가능하도록 상담능력 향상 및 미술심리교육을 할 수 있는 능력을 배양한다.</t>
  </si>
  <si>
    <t>미술심리전문상담가로써 미술심리 상담 및 미술심리 상담레 필요한 서류작성, 그림검사 및 평가, 결과보고서 작성, 상담기록지 작성, 평가서 작성, 미술심리상담 교육, 미술심리상담 임상실습 슈퍼바이져 직무를 수행한다.</t>
  </si>
  <si>
    <t>미술심리 상담 전문가로서 미술심리상담 및 미술심리상담에 필요한 서류 작성, 그림검사 및 평가, 결과보고서 작성, 상담기록지 작성, 평가서 작성</t>
  </si>
  <si>
    <t>2016-003085</t>
  </si>
  <si>
    <t>뷰티제모제품분석상담사</t>
  </si>
  <si>
    <t>K-WAVE등 세계에 유행되고 있는 종합적인 뷰티문화산업컨텐츠 표준화시스템을 정립 지식과 기술, 창작, 테크닉, 뷰티제모제품분석상담 교육능력을 세계에 홍보할수 있는 전문가와 뷰티문화산업 수출 교류촉진 한류표준뷰티시스템 비즈니스 컨설팅등 이미지 메이킹등 전반적인 문화예술컨텐츠 창작예술의 커뮤니케이션 지도 및 교육 업무수행능력</t>
  </si>
  <si>
    <t>K-WAVE등 세계에 유행되고 있는 종합적인 뷰티문화산업컨텐츠 표준화시스템을 정립 지식과 기술, 창작, 테크닉, 뷰티제모제품분석상담 교육능력을 세계에 홍보할수 있는 전문가와 뷰티문화산업 수출 교류촉진 한류표준뷰티시스템 비즈니스 컨설팅등 이미지 메이킹등 전반적인 문화예술컨텐츠 창작예술의 커뮤니케이션 지도 및 교육 업무를 세계강사수준으로 수행할수 있는 능력</t>
  </si>
  <si>
    <t>K-WAVE등 세계에 유행되고 있는 종합적인 뷰티문화산업컨텐츠 표준화시스템을 정립 지식과 기술, 창작, 테크닉, 뷰티제모제품분석상담 교육능력을 세계에 홍보할수 있는 전문가와 뷰티문화산업 수출 교류촉진 한류표준뷰티시스템 비즈니스 컨설팅등 이미지 메이킹등 전반적인 문화예술컨텐츠 창작예술의 커뮤니케이션 지도 및 교육 업무를 고급전문가수준으로 수행할수 있는 능력</t>
  </si>
  <si>
    <t>K-WAVE등 세계에 유행되고 있는 종합적인 뷰티문화산업컨텐츠 표준화시스템을 정립 지식과 기술, 창작, 테크닉, 뷰티제모제모제품분석상담 교육능력을 세계에 홍보할수 있는 전문가와 뷰티문화산업 수출 교류촉진 한류표준뷰티시스템 비즈니스 컨설팅등 이미지 메이킹등 전반적인 문화예술컨텐츠 창작예술의 커뮤니케이션 지도 및 교육 업무를 전문가수준으로 수행할수 있는 능력</t>
  </si>
  <si>
    <t>사단법인세계뷰티문화산업진흥원</t>
  </si>
  <si>
    <t>http://www.kbwc.co.kr</t>
  </si>
  <si>
    <t>010-7241-8813</t>
  </si>
  <si>
    <t>(06710) 서울 서초구 서초동 1475-3 석영빌딩 2층</t>
  </si>
  <si>
    <t>2016-002795</t>
  </si>
  <si>
    <t>전직지원상담사</t>
  </si>
  <si>
    <t>전직, 재취업 관련 기관에서 전문성을 바탕으로 지원 전략과 산업의 취업 및 창업에 대한 정보 제공 및 재취업 교육 제공, 1대1 맞춤 재취업 컨설팅, 이력서/자기소개서 작성법과 면접 교육, 실직과 전직으로 이한 불안요인에 대한 분석상담, 재취업과 전직에 필요한 생애진로 상담. 대상은 전직을 희망하는 현업 근로자, 퇴직 근로자 등의 모든 근로자</t>
  </si>
  <si>
    <t>- 전직지원(예정자)를 위한 직업상담, 직업정보제공, 취업지원</t>
  </si>
  <si>
    <t>(주)이우곤에이치알연구소</t>
  </si>
  <si>
    <t>http://www.jobview.co.kr</t>
  </si>
  <si>
    <t>031-269-6033</t>
  </si>
  <si>
    <t>(16357) 경기 수원시 장안구 율전동 92-2 송원빌딩 502호</t>
  </si>
  <si>
    <t>2017-003886</t>
  </si>
  <si>
    <t>개인 또는 집단의 심리적 성숙과 사회적 적응 능력향상을 위한 조력 및 지도 시 무용과 동작을 통한 상담문제의 통합예술 심리적 진단과 평가를 할 수 있으며 개인 및 집단 심리상담을  수행하기 위해 프로그램을 구현하여 도움을 준다.</t>
  </si>
  <si>
    <t>2017-003353</t>
  </si>
  <si>
    <t>책을 비롯한 문학매체를 이해하고 이를 다양한 예술치유활동으로 연결 활용하여 더욱 복잡하고 다양해진 현대사회에서 개인의 심리적, 정서적, 사회적 부적응 문제를 해결하는데 도움을 주고자 유아, 청소년, 성인, 노인의 폭넓은 대상에게 정확한 문학심리상담 프로그램을 개발하고 상담과정을 진행할 수 있는 전문 심리상담사 역할을 수행한다.</t>
  </si>
  <si>
    <t>2017-003354</t>
  </si>
  <si>
    <t>미술 활동을 통해 감정이나 내면세계를 표현하고 기분의 이완과 감정적 스트레스를 완화시키는 방법입니다. 미술심리상담사는 아이들 또는 어른의 문제행동지도 및 전인 발달을 지원하는 역할을 하며 이론 위주와 풍부한 사례 연구의 전문적인 수업을 통해 상담 업무를 원활하게 수행할 수 있는 전문 심리상담사 역할을 수행한다.</t>
  </si>
  <si>
    <t>2016-002755</t>
  </si>
  <si>
    <t>현대에 들어서 분노 또는 감정 조절을 잘 못하여 개인은 생활은 물론, 집단에서 어움을 겪고 있는 사람들이 많이 있다. 하여 분노조절을 통하여 개인생활은 물론, 집단에서 건강한 상호작용을 하며 생활할 수 있도록 전문가적인 지식과 기술을 가지고 도움을 주는 전문가 활동이다.</t>
  </si>
  <si>
    <t>현대에 들어서 분노 또는 감정 조절을 잘 못하여 개인은 생활은 물론, 집단에서 어움을 겪고 있는 사람들이 많이 있다. 하여 분노조절을 통하여 개인생활은 물론, 집단에서 건강한 상호작용을 하며 생활할 수 있도록 전문가적인 지식과 기술을 가지고 도움을 주는 고급전문가 활동</t>
  </si>
  <si>
    <t>현대에 들어서 분노 또는 감정 조절을 잘 못하여 개인은 생활은 물론, 집단에서 어움을 겪고 있는 사람들이 많이 있다. 하여 분노조절을 통하여 개인생활은 물론, 집단에서 건강한 상호작용을 하며 생활할 수 있도록 전문가적인 지식과 기술을 가지고 도움을 주는 초급전문가 활동</t>
  </si>
  <si>
    <t>2017-001963</t>
  </si>
  <si>
    <t>통합예술심리상담사란 사람의 정서적, 사회적으로 부적응적인 문제들을 해결하는데 도움을 주고자 하는 심리상담의 한 분야로써, 미술과 색채, 영상매체와 서예/켈리 등 내담자의 증상과 성향에 따라 맞춤으로 접근하여 내담자의 심리정서를 진단하고, 정서이완 및 행동변화를 도와주는 업무를 수행할 수 있는 직무능력의 유무</t>
  </si>
  <si>
    <t>인간의 발달적, 심리적, 장애별 통합예술심리상담프로그램 연구 및 계발통합예술심리검사 진단평가 분석1·2급 교육자 양성 및 교육 기획상담센터 총괄 운영수퍼바이저</t>
  </si>
  <si>
    <t>인간의 발달적 통합예술심리상담 프로그램을 계획내담자 초기상담 면담지 분석과 상담프로그램 계획 및 운영 평가 보조상담사 교육지도업무통합예술심리검사 실행 및 해석내담자의 문제해결을 촉진하기 위한 통합적 예술매체 기법 활용능력 계발</t>
  </si>
  <si>
    <t>인간의 발달적 통합예술심리상담 프로그램 계획통합예술심리상담 프로그램을 운영내담자 초기면담 시 통합예술심리검사 실시내담자 초기면담지에 기록 후 보고 통합예술심리상담 관련 정보 수집상담실 운영보조</t>
  </si>
  <si>
    <t>2017-003088</t>
  </si>
  <si>
    <t>심신의 어려움을 겪고 있는 사람들을 대상으로 말로는 표현하기 어려운 부분을 그림, 조소, 디자인기법 등과 같은 미술활동을 통해 심리를 이해하고 상담, 문제해결을 돕는다. 또 자존감 향상 및 문제해결능력을 향상시킨다.</t>
  </si>
  <si>
    <t>미술심리상담 전문가로써 미술심리상담 교육과 함께 다양한 미술매체를 알고 적절하게 이용하여 내담자의 심리를 분석, 상담을 통해 자존감 향상 및 문제해결력을 향상시키며 전문가에 따른 사무 업무의 총괄책임을 맡는다.</t>
  </si>
  <si>
    <t>미술심리상담사로 다양한 미술 매체를 알고 적절하게 사용해 표현하기 어려운 내담자들의 심리를 분석하여 그에 맞는 심리상담 및 교육을 진행한다. 또 미술심리상담과 관련한 사무 업무를 수행한다.</t>
  </si>
  <si>
    <t>2016-005439</t>
  </si>
  <si>
    <t>자신감과 사회성이 결여된 아동,청소년,성인,노인,장애인들을 대상으로 내면의 스트레스를 발산하여 심리적 불안요소를 털어내고 스스로 문제를 해결할 수 있도록 도와주어 심리적,정서적안정을 도모하여 사회성을 발달시키는 업무를 수행함.공공기관,기업체,학교 등에서 강의를 할 수 있다.</t>
  </si>
  <si>
    <t>심리상담전문가로서 전문가 수준의 심리상담교육에 관한 이론을 바탕으로 내면의 스트레스를 발산하여 심리적불안요소를 털어내고 스스로문제를 해결할 수 있도록 도와 심리적,정서적 안정을 도모하여 지도 강의 할 수 있는 업무를 수행함.</t>
  </si>
  <si>
    <t>심리상담전문가로서 준전문가 수준의 심리상담교육에 관한 이론을 바탕으로 내면의 스트레스를 발산하여 심리적불안요소를 털어내고 스스로문제를 해결할 수 있도록 도와 심리적,정서적 안정을 도모할 수 있는 업무를 수행함.</t>
  </si>
  <si>
    <t>심리상담교육에 관한 이론을 바탕으로 내면의 스트레스를 발산하여 심리적불안요소를 털어내고 스스로문제를 해결할 수 있도록 도와 심리적,정서적 안정을 도모할 수 있는 업무를 수행함.</t>
  </si>
  <si>
    <t>한국이움교육협회</t>
  </si>
  <si>
    <t>010-2397-2242</t>
  </si>
  <si>
    <t>(13461) 경기도 성남시 분당구 운중로 121 (운중동) 505호(운중동,KPGA빌딩)</t>
  </si>
  <si>
    <t>2016-002778</t>
  </si>
  <si>
    <t>상담관련된 모든 분야에 적용가능(예: 종교단체, 청소년, 노인, 아동, 가족, 직장 상담등 상담이 필요한 모든 분야) 심리적,정신적,사회적 장애를 격는 사람에게 만다라 시각적 이미지를 통해 개인 갈등을 조절하고 자기표현과 자아성장을 촉직시키며 자기상실,왜곡,방어,억제 등의 상황에서도 보다 명확한 자기 안정을 찾아 건강한 사회 구성원이 될 수 있도록 원조함.</t>
  </si>
  <si>
    <t>2017-000568</t>
  </si>
  <si>
    <t>놀이심리상담지도 활용능력을 통해 놀이심리상담사로서 유아에서 아동에 이르는 놀이상담을 통해 상호교감과 유대감을 형성, 지원, 수행하고 놀이심리상담 및 놀이심리기법의 평가를 통한 부모와 자녀의 놀이심리상담관련 현장에 활용한다.</t>
  </si>
  <si>
    <t>놀이심리상담, 놀이심리상담방법론, 놀이심리상담의 의료적 측면, 놀이심리상담진단 및 평가, 놀이심리상담행정 및 정책 등을 이해하고 놀이심리상담사 교육 및 관련기관 및 현장에서 활용할 수 있다</t>
  </si>
  <si>
    <t>놀이심리상담의 심리적 측면, 놀이심리상담 연구를 이해하고 놀이심리상담관련 현장에서 활용할 수 있다.</t>
  </si>
  <si>
    <t>놀이심리상담의 심리적 측면을 이해하고 놀이심리상담관련 현장에서 활용할 수 있다</t>
  </si>
  <si>
    <t>2016-001976</t>
  </si>
  <si>
    <t>첫인상지도상담사</t>
  </si>
  <si>
    <t>성인을 대상으로 열등감, 불안, 분노, 스트레스 등의 심리적인 문제가 얼굴에 표출되어 첫인상에 어려움을 겪는 사람들에게 인내심, 배려심을 배양시키고, 심리를 상담하여 타인에게 좋은 인상을 주는데 도움을 주는 직무이다. 복지관, 문화센터, 평생교육원에서 활동이 가능하다.</t>
  </si>
  <si>
    <t>성인을 대상으로 열등감, 불안, 분노, 스트레스 등의 심리적인 문제가 얼굴에 표출되어 첫인상에 어려움을 겪는 사람들에게 인내심, 배려심을 배양시키고, 심리를 상담하여 타인에게 좋은 인상을 주는데 도움을 주는 상급직무이며,첫인상지도상담사를 양성할 수 있다.</t>
  </si>
  <si>
    <t>성인을 대상으로 열등감, 불안, 분노, 스트레스 등의 심리적인 문제가 얼굴에 표출되어 첫인상에 어려움을 겪는 사람들에게 인내심, 배려심을 배양시키고, 심리를 상담하여 타인에게 좋은 인상을 주는데 도움을 주는 중상급 직무이다.</t>
  </si>
  <si>
    <t>성인을 대상으로 열등감, 불안, 분노, 스트레스 등의 심리적인 문제가 얼굴에 표출되어 첫인상에 어려움을 겪는 사람들에게 인내심, 배려심을 배양시키고, 심리를 상담하여 타인에게 좋은 인상을 주는데 도움을 주는 중급직무이다.</t>
  </si>
  <si>
    <t>한국스마일리더교육원</t>
  </si>
  <si>
    <t>010-5375-4462</t>
  </si>
  <si>
    <t>(25792) 강원도 동해시 갯목길 6 (구미동)</t>
  </si>
  <si>
    <t>2016-005119</t>
  </si>
  <si>
    <t>2017-002770</t>
  </si>
  <si>
    <t>미술심리상담 전문가로서 이론 및 사례를 바탕으로 심리적인 장애가 있는 내담자의 상담을 전문적으로 도와줄 수 있으며, 미술심리상담 프로그램을 계획 및 운영할 수 있다. 뿐만 아니라 방과후학교, 문화센터, 기업 출강 등 교육 활동을 할 수 있다.</t>
  </si>
  <si>
    <t>2016-001685</t>
  </si>
  <si>
    <t>(1) 다양한 미술심리상담 슈퍼비전 모델에 대한 충분한 지식이 있으며 이를 전달할 수 있어야 한다. (2) 미술심리상담의 철학적, 실용적 시사점을 비교 설명할 수 있어야 한다.  (3) 미술심리상담전문가-내담자, 슈퍼바이저-미술심리상담전문가-내담자 관계를 관찰하고 설명할 수 있어야 한다.  (4) 위의 관계들에서 생기는 문제를 인식·감독·평가한다.</t>
  </si>
  <si>
    <t>한꿈상담심리센터</t>
  </si>
  <si>
    <t>http://www.한꿈.com</t>
  </si>
  <si>
    <t>070-4062-4838</t>
  </si>
  <si>
    <t>(07983) 서울 양천구 목5동 현대파크빌아파트  511호</t>
  </si>
  <si>
    <t>2016-001971</t>
  </si>
  <si>
    <t>진로개발상담사</t>
  </si>
  <si>
    <t>진로에 관한 상담을 통하여 올바른 직업이나 새로운 진로를 개발할 수 있도록 도움을 주고 진로에 대한 이해와 진로에 대한 중요성을 인식하도록 해서 삶의 만족을 영위할 수 있도록 상담사로서의 역할을 담당한다.</t>
  </si>
  <si>
    <t>사단법인 한국기독교심리상담협회</t>
  </si>
  <si>
    <t>02-525-1101</t>
  </si>
  <si>
    <t>(08806) 서울특별시 관악구 남현3길 71(남현동) 사단법인 한국기독교심리상담협회</t>
  </si>
  <si>
    <t>2017-003355</t>
  </si>
  <si>
    <t>2016-001682</t>
  </si>
  <si>
    <t>내담자가 건강하고 바른 생활을 할 수 있도록 심리학적 지식, 과학적 측정 이론, 전문적인 상담 기술을 활용해 가족갈등, 인간관계, 직장적응, 감정조절 등의 대내외적 사건과 스트레스로 발생되는 우울, 불안, 강박, 공포 등의 심리적 문제해결을 지원하는 역할을 수행</t>
  </si>
  <si>
    <t>심리학적 지식과 과학적 이론을 바탕으로 가족갈등, 인간관계, 직장적응, 감정조절 등의 대내외적 사건과 스트레스 때문에 심리적 고통이 있는 내담자의 상태를 파악하고 전문적인 상담 프로그램을 계획, 운영, 관리하여 우울, 불안, 강박, 공포 등의 심리적 문제의 해결지원역할을 수행</t>
  </si>
  <si>
    <t>2016-005131</t>
  </si>
  <si>
    <t>뇌 과학에 대한 이해를 바탕으로 뇌파 검사 등을 통하여 내담자의 문제점을 파악하고 뇌파 훈련을 통하여 스스로의 문제를 풀어나갈 수 있도록 도와주는 브레인심리상담 업무를 수행한다.</t>
  </si>
  <si>
    <t>뇌 과학 및 뇌파 훈련에 대한 전문적인 지식을 갖추고 있어 브레인심리상담 업무를 원활하게 수행할 수 있으며 브레인심리상담 업무의 책임자 업무를 수행하며 브레인심리상담사 양성 교육 업무를 수행할 수 있다.</t>
  </si>
  <si>
    <t>뇌 과학 및 뇌파 훈련에 대한 전문적인 지식을 갖추고 있어 브레인심리 검사 및 기초적인 브레인심리 상담 업무를 수행할 수 있다.</t>
  </si>
  <si>
    <t>2016-004036</t>
  </si>
  <si>
    <t>미술활동을 통하여 심리적 장애요인을 분석, 진단하여 내담자의 심리적. 정서적 안정을 주는 역할을 하며 미술심리상담사 전문가는 주로 특수장애인, 노인전문병원, 장애인복지관기관 등에서 활동하며, 준전문가는 아동 및 청소년대상으로 미술심리상담사의 종합적인 교육 과정을 수행한다.</t>
  </si>
  <si>
    <t>미술활동을 통하여 심리적 장애요인을 분석, 진단하여 심리적. 정서적 안정을 적용할 수 있는 전문적인 지식을 가지고 있으며, 특수장애인, 노인전문병원, 장애인복지관기관에서 미술심리상담사의 종합적인 교육 과정을 수행한다.</t>
  </si>
  <si>
    <t>미술활동을 통하여 심리적 장애요인을 분석, 진단하여 심리적. 정서적 안정을 적용할 수 있는 전문적인 지식을 가지고 있으며, 아동 및 청소년 대상으로 종합적인 교육과정을 수행한다.</t>
  </si>
  <si>
    <t>2016-002786</t>
  </si>
  <si>
    <t>심리 및 정서에 관련된 문제를 상담을 통해 종합적으로 파악하고 심리학적 방법을 활용하여 내담자를 긍정적이고 안정된 사고방식으로 바른 생활을 할 수 있도록 돕는 전문 능력을 갖춘 수준 전문적 역활을 수행하는 직무이다.</t>
  </si>
  <si>
    <t>전문가 수준의 심리학적 지식과 과학적 측정도구를 활용하여 내담자를 분석하고, 적합한 심리상담 프로그램을 기획운영함으로써 내담자의 문제 또는 갈등의 해결을 도와 원만한 생활을 하도록 한다.</t>
  </si>
  <si>
    <t>심리학적 지식을 바탕으로 내담자의 문제를 파악하고, 다양한 상담 기술을 활용하여 문제 또는 갈등의 해결을 도와 원만한 생활을 하도록 한다.</t>
  </si>
  <si>
    <t>2017-003110</t>
  </si>
  <si>
    <t>심리장애를 가진 영유아의 문제행동 분석 및 지도, 심리장애 가족에 대한 지원 및 지지, 심리장애 유형별 도움을 받을 수 있는 기관 탐색 및 연계 등의 직무를 수행한다.</t>
  </si>
  <si>
    <t>2016-004357</t>
  </si>
  <si>
    <t>미술심리상담 전문가로써 미술심리상담에 대한 이론 및 실무를 이해하고 미술심리상담 전문가로써 상담을 원활하게 수행할 수 있는 전문지식과 숙련기능을 가지고 상담의 전문성과 다양한 상담기법으로 미술심리상담을 수행할 수 있는지에 대한 직무</t>
  </si>
  <si>
    <t>2016-005446</t>
  </si>
  <si>
    <t>음악을 통한 심리상담에 대한 이론 및 전문 지식을 습득하고 음악적 상담 과정을 이해하여, 음악을 활용한 다양한 상담 기법을 통해 심리적 문제 해결을 돕는 것을 직무로 한다.</t>
  </si>
  <si>
    <t>음악을 통한 심리상담에 대한 이론 및 전문 지식을 습득하고 음악적 상담 과정을 이해하여, 음악을 활용한 고급 수준의 상담 기법을 통해 심리적 문제 해결을 돕는 것을 직무로 한다.</t>
  </si>
  <si>
    <t>음악을 통한 심리상담에 대한 이론 및 전문 지식을 습득하고 음악적 상담 과정을 이해하여, 음악을 활용한 중급 수준의 상담 기법을 통해 심리적 문제 해결을 돕는 것을 직무로 한다.</t>
  </si>
  <si>
    <t>2016-003205</t>
  </si>
  <si>
    <t>음악심리의 기본지식, 음악심리 과정에서 요구되는 심리적 전문지식을 활용하여 내담자에게 음악적 상담기법을 활용하여 부정적 감정을 이완, 말로써 표현하기 어려운 느낌이나 생각 등을 음악활동으로 표현하여 감정을 정화하고 자기성찰을 촉진시키는 심리 상담을 수행할 수 있을 뿐만 아니라, 일반인을 상대로 기본적인 이론과 기법을 지도하는 직무 역시 수행함</t>
  </si>
  <si>
    <t>음악적 상담기법을 활용하여 부정적 감정을 이완, 말로써 표현하기 어려운 느낌이나 생각 등을 음악활동으로 표현하여 감정을 정화하고 자기성찰을 촉진시키는 심리 상담을 수행할 뿐만 아니라, 상담교육 및 프로그램운영에 대한 전반적인 학습지식과 지도능력을 통하여 일반인을 상대로 보조강사로서의 직무 역시 수행함</t>
  </si>
  <si>
    <t>2016-004365</t>
  </si>
  <si>
    <t>미술심리의 이해와 미술상담 교육관련 제반교육학 이론 및 지식,학습자의 미술치료 상담 및 지도를 위한 전문적 소양과 지식능력과 자질이 있는지를 평가하여 업무를 원활하게 수행할 수 있는 직무능력을 갖추게 하여 자격유무를 기준으로 하여 등급별로 직무를 수행한다.</t>
  </si>
  <si>
    <t>미술을 통해서 정서가 불안하고 지적인 능력과 신체활동이 부족한 대상자들에게 심리적으로 편안함을 가질수 있도록 상담해주며 최단기간내에 정신적인 부분을 포함하여 신체적인 효과까지 낼 수 있도록 한다.</t>
  </si>
  <si>
    <t>전문가 수준의 뛰어난 언변과 이론으로 심리적인 부분에 문제가 노출되어 있는 사람들에게 심리적으로 편안 하게 할 수 있는 실력을 갖추어야 하며 특히, 심리적으로 불안한 대상들을 최대한 빠른 기간 안에 변화를 시켜 줄수 있는 능력을 갖춘 일반적인 수준의 상담사를 말한다.</t>
  </si>
  <si>
    <t>2016-003717</t>
  </si>
  <si>
    <t>청소년상담심리사</t>
  </si>
  <si>
    <t>성인으로의 발달과정에 있는 청소년들을 대상으로 하는 발달과정 상담, 심리상담, 심리검사, 진로상담, 가족상담을 수행할 수 있는 이론적, 실천적 역량을 배양함으로써 청소년들이 정상적 창의적 협동적 자율적 문화적 인격을 형성하고 건강한 사회적 주체로 성장할 수 있도록 도움을 주는 직무를 수행할 자격인으로 양성한다.</t>
  </si>
  <si>
    <t>(1)청소년상담심리사로서 갖추어야 할 주요 상담기초 이론인, 정신분석, 인본주의 이론, 인지행동치료 이론, 발달심리이론, 등을 이해한다.(2)주요 심리검사의 이해와 해석, 집단상담, 이상심리, 가족상담 및 연구방법론을 이해하고 적용할 능력을 갖춘다.</t>
  </si>
  <si>
    <t>(1)청소년상담심리사로서의 개인상담, 집단상담 및 심리검사의 실천적 능력을 숙련 배양한다. (2)청소년상담심리사 2급을 양성하는 교육을 실시할 수 있다.</t>
  </si>
  <si>
    <t>2016-005430</t>
  </si>
  <si>
    <t>교류분석가족상담사</t>
  </si>
  <si>
    <t>심리상담 및 사회복지실천기법인 교류분석(인간의 교류나 행동에 관한 이론체계이자 동시에 효율적인 인간변화를 추구하는 치료방법)을 통하여 성격 및 자아분석, 각본분석, 대화분석을 하고, 개인의 성격유형분석, 진로지도, 심리치료 활동을 한다.</t>
  </si>
  <si>
    <t>교류분석상담 및 치료를 진행할 수 있으며 전문강사로서의 기본적인 자질을 습득하고 이상심리 및 상담치료사의 고급 전문가 과정을 익히어 전문가로 활동할수 있다</t>
  </si>
  <si>
    <t>교류분석상담의 중요내용을 습득하고 성격분석, 대화분석, 각본분석 등을 실시하여 상담에 활용하며 현실치료와 게슈탈트 기법을 이용하여 집단프로그램을 기획하여 활용할 수 있다.</t>
  </si>
  <si>
    <t>교류분석의 기본내용을 습득하고 이고그램을 통한 분석을 실시할 수 있으며, 자아상태를 설명하여 프로그램을 활용할 수 있다.</t>
  </si>
  <si>
    <t>한국교류분석심리연구회</t>
  </si>
  <si>
    <t>http://promania.org</t>
  </si>
  <si>
    <t>032-777-9661</t>
  </si>
  <si>
    <t>(21569) 인천광역시 남동구 문화로115번길 3 (구월동) 3층</t>
  </si>
  <si>
    <t>2016-003071</t>
  </si>
  <si>
    <t>고객센터전문상담사</t>
  </si>
  <si>
    <t>기업, 단체, 행정기관 등에서 고객에 대한 이해를 바탕으로 기업과 소비자와의 업무를 효율적으로 연결하는 직무를 수행한다. 고객에게 원하는 서비스와 제품에 대한 안내를 돕고 불편사항을 합리적으로 해결함으로써 고객의 복지향상에 기여하고, 만족스러운 고객서비스를 제공함으로써 기업에게 수익성과, 신용 등 기업의 이미지를 향상 시킬 수 있다.</t>
  </si>
  <si>
    <t>고객에 대한 이해를 바탕으로 기업과 소비자 사이에서 업무를 효율적으로 연결한다.전문적인 고객관리능력으로 고객에게 알맞은 서비스와 제품 안내를 제공함과 동시에 불편사항을 해결해주고, 기업의 수익성과 신용, 이미지 향상에 기여할 수 있는 고객센터전문상담사</t>
  </si>
  <si>
    <t>2017-002049</t>
  </si>
  <si>
    <t>원예식물을 이용한 심리 상담으로 화훼장식, 재배관리를 통해 내면의 심리상태를 파악하여 상처를 치유하고 대상자의 사회적, 교육적, 정서적으로 회복을 돕고 정서이완 및 행동변화를 할 수 있도록 도와주는 전문가로서의 업무를 수행함</t>
  </si>
  <si>
    <t>2016-002675</t>
  </si>
  <si>
    <t>NLP란 '신경언어프로그래밍(Neuro-linguistic Programming)' 의 약자이며, 사람의 뇌에 언어로써 신경언어치료 프로그램 또는 메타 인지치료 프로그램. 내면에 잠재되어 있는 생명력을 발전시키고 이를 통해 개인 또는 집단상담을 할 수 있는 전문가를 양성하는 프로그램</t>
  </si>
  <si>
    <t>NLP와 인간 마음에 대한 이해를 하고 대의 마음을 읽는 기술을 개발하고 미래가능성 파악 및 창조적 자아 재구성, 치유와 삶의 주인이 되는 법을 상담하는 NLP심리상담사 전문가</t>
  </si>
  <si>
    <t>NLP와 인간 마음에 대한 이해를 하고 대의 마음을 읽는 기술을 개발하고 상대의 마음에 빗장을 열며 의사소통 및 질문법, 목표 코칭에 대한 지식이 탁월한 전문 상담사</t>
  </si>
  <si>
    <t>NLP와 인간 마음에 대한 이해를 하고 대의 마음을 읽는 기술을 개발하는 보조 상담사</t>
  </si>
  <si>
    <t>2017-001191</t>
  </si>
  <si>
    <t>정서와 심리에 불안을 겪는 노인에게 다양한 상담이론과 심리검사를 통하여 노인의 심리, 성격, 적성 등을 파악하고, 문제를 해결할 수 있도록 도와주며 심신의 안정을 찾을 수 있게 도와주는 직무니다.</t>
  </si>
  <si>
    <t>정서와 심리에 불안을 겪는 노인에게 다양한 상담이론과 심리검사를 통하여 노인의 심리, 성격, 적성 등을 파악하고, 문제를 해결할 수 있도록 도와주며 심신의 안정을 찾을 수 있게 도와주는 직무이다.</t>
  </si>
  <si>
    <t>2017-003883</t>
  </si>
  <si>
    <t>콜라주임상미술심리상담사</t>
  </si>
  <si>
    <t>콜라주임상미술이론과 방법에 관해 체계적인 지식을 습득하여 상담현장에서 내담자의 자아통찰의 도와주며 창조적 활동을 통해 심리적, 정서적 갈등을 완화하고 통합된 심리적 안정과 심신의 성장과 건강한 사회구성원으로 생활할 수 있도록 도움을 줄 수 있는 전문가로서 직무를 수행한다.</t>
  </si>
  <si>
    <t>콜라쥬임상미술상담사로서 상담업무에 관한 관리, 수퍼비젼, 계획, 진행, 운영, 연구발표, 강의 등 전반적인 업무를 수행할 수 있다</t>
  </si>
  <si>
    <t>콜라쥬임상미술상담사로서 창의적인 미술활동과 심리상담을 통합, 내담자에게 전문적인 상담서비스를 제공과 프로그램을 진행할 수 있다</t>
  </si>
  <si>
    <t>콜라쥬임상미술상담사로서 창의적인 미술활동과 심리상담을 통해 내담자의 자아통찰 및 개인적 성장을 도모한다</t>
  </si>
  <si>
    <t>2017-002802</t>
  </si>
  <si>
    <t>아동의 발달단계에 따른 특성이해,심리분석,문제행동 진단을 할 수 있고, 아동청소년기에 발생할 수 있는 성격장애,의사소통 등의 심리적으로 직면한 문제를 해결하도록 심리적으로 접근하여 교육/지도/조언하는 업무를 수행하며 아동의 심리적 성숙과 사회적 적응능력 향상을 위한 조력자로서 심리상담 업무를 원활하게 수행할 수 있는 직무능력과 심리상담 등의 직무를 수행함</t>
  </si>
  <si>
    <t>2016-004692</t>
  </si>
  <si>
    <t>교류분석을 통해서 인간의 내면에 내재되어 있는 심리상태를 파악하고 상담 및 분석을 통해 심리평가에 따른 지도를 하며  직무능력수준을 평가하고 상담현장에서 내담자 뿐만 아니라 가족과 사회문제를 예방하고 지도할 수 있는 전문가</t>
  </si>
  <si>
    <t>2017-000658</t>
  </si>
  <si>
    <t>본 자격은 유 초등, 청소년, 일반인을 대상으로 진로검사 및 분석과 진로상담을 위해 내담자 진로적성검사와 흥미 등 진로탐색 및 성격을 분석하고 다양한 진로상담 이론과 기법을 활용하여 진로상담직무를 수행.</t>
  </si>
  <si>
    <t>진로상담 최상위 전문가로서 유초등과 청소년, 일반인을 대상으로 진로검사 및 분석, 생애설계프로그램 계획 적성검사, 진로집단상담 프로그램 진행보조, 진로흥미검사, 적성탐색검사, 성격검사실시, ncs진로상담 등 책임자로서의 진로상담 직무</t>
  </si>
  <si>
    <t>진로상담 운영관리 실무자로서 교육기관, 기업체 등에서 유초등과 청소년을 대상으로 진로조사, 진로검사, 상담, 적성검사 등 상담과 진로상담실 내의 행정, 학습정보 수집, 정보관리 등 진로업무 실무자로서의 직무</t>
  </si>
  <si>
    <t>2016-004695</t>
  </si>
  <si>
    <t>예술을 매개로 내담자의 내면 세계를 자유롭게 표출할 수 있게 도와주고, 표출을 통해 내담자의 내면세계를 진단하는 심리상담의 한 방법으로,심리적,정서적 갈등과 증상을 완화시킴으로써 삶의 질을 향상시켜주는 역할하는 전문가</t>
  </si>
  <si>
    <t>예술을 매개로 내담자의 내면 세계를 자유롭게 표출할 수 있게 도와주고,표출을 통해 내담자의 내면세계를 진단하는 심리상담의 한 방법으로,심리적,정서적 갈등과 증상을 완화시킴으로써 삶의 질을 향상시켜주는 역할하는 전문가</t>
  </si>
  <si>
    <t>2017-001615</t>
  </si>
  <si>
    <t>1. 학교 내외 교육과정과 방과후 과정 지도 운영 및 학습심리상담 프로그램을 설계 운영한다. 2. 학습심리상담 프로그램에 관련하여 지도안 작성, 활동지제작 등의 과정을 수행한다.3. 학습자의 심리상태 및 학습문제 어려움을 파악하고 처방하여 자기주도학습이 이루어지도 돕는다.</t>
  </si>
  <si>
    <t>1. 전문가 수준의 뛰어난 학습심리상담 프로그램의 구성을 할 수 있다. 2. 16차시 이상의 학습심리상담 활동 수업을 학습자의 수준에 맞춘 수업지도안 작성을 할 수 있다.3. 학습자의 심리상태 및 학습문제 어려움을 파악하고 처방하여 자기주도학습 학습코칭을 할 수 있다.4. 2급, 3급 지도사 양성을 할 수 있다.</t>
  </si>
  <si>
    <t>1. 준전문가 수준의 학습심리상담 프로그램의 구성을 할 수 있다. 2. 10차시 이상의 학습심리상담 활동 수업을 학습자의 수준에 맞춘 수업지도안 작성을 할 수 있다.3. 학습자의 심리상태 및 학습문제 어려움을 파악하고 처방하여 자기주도학습 학습코칭을 할 수 있다. 4. 심리적 안정감을 줄 수 있는 발문을 할 수 있다</t>
  </si>
  <si>
    <t>1. 학생들에게 활용 가능한 학습심리상담 프로그램의 구성을 할 수 있다. 2. 6차시 이상의 학습심리상담 활동 수업을 학습자의 수준에 맞춘 수업지도안 작성을 할 수 있다.3.학습자의 심리상태 및 학습문제 어려움을 파악하고 처방하여 자기주도학습 학습코칭을 할 수 있다. 4.심리적 안정감을 줄 수 있는 발문을 할 수 있다</t>
  </si>
  <si>
    <t>2016-005116</t>
  </si>
  <si>
    <t>놀이심리재활상담사</t>
  </si>
  <si>
    <t>한국놀이치료협의회</t>
  </si>
  <si>
    <t>031-714-0412</t>
  </si>
  <si>
    <t>(13557) 경기도 성남시 분당구 정자일로 177 (정자동) 인텔리지 2. B동 412호</t>
  </si>
  <si>
    <t>2016-003203</t>
  </si>
  <si>
    <t>치매나 노환으로 인지기능이 떨어진 상태에서 현재 또는 과거의 기억을 되살릴 수 있도록 다양한 미술기법을 통해 선, 색, 형태를 스스로 표현 할 수 있도록 돕고 이를 통해 성취감과 편안함,정서적 안정을 얻어 지적활동과 인지적 수행능력이 향상될 수 있도록 돕는다.</t>
  </si>
  <si>
    <t>2016-005451</t>
  </si>
  <si>
    <t>아로마색채심리상담전문가</t>
  </si>
  <si>
    <t>전문적인 심리상담 지식과 아로마사용법을 이해하고 아로마 그림이나 색채카드를 통해 개인의 심리상태를 파악하며 무의식의 스트레스와 불안함을 해소 할 수 있도록 도와주는 전문가로, 개인 심리상담소나 전문 상담 센터에서 건강증진, 심리적 건강컨설팅을 통해 향기와 색채 심리학을 보급하고 학교, 문화센터, 심리 관련 단체 등 교육기관에서 교육을 발전시키는 직무 수행</t>
  </si>
  <si>
    <t>전문적인 심리상담 지식과 아로마사용법을 이해하고 아로마 그림이나 색채카드를 통해 개인의 심리상태를 파악하며 무의식의 스트레스와 불안함을 해소 할 수 있도록 도와주는 전문가로, 개인 심리상담소나 전문 상담 센터에서 건강증진, 심리적 건강컨설팅을 통해 향기와 색채 심리학을 보급하고 학교, 문화센터, 심리 관련 단체 등 교육기관에서 심화 교육을 수행한다.</t>
  </si>
  <si>
    <t>필수적인 심리상담 지식과 아로마사용법을 이해하고 아로마 그림이나 색채카드를 통해 개인의 심리상태를 파악하는 기본 수준을 갖춰 개인 심리상담소나 전문 상담 센터에서 전문 아로마색채심리상담전문가를 보조하며 향기, 색채 심리학을 연구 발전시켜 학교, 문화센터, 심리 관련 단체 등 교육기관에서 교육을 수행할 수 있다.</t>
  </si>
  <si>
    <t>2017-001184</t>
  </si>
  <si>
    <t>아동심리상담사는 정신, 정서, 행동 등의 장애가 있는 아동과 비장애 아동 모두를 대상으로 과학적 측정도구와 심리검사 방법 등을 통해 아이의 현 상태를 종합적으로 진단하고 그 결과에 따라 상담 및 지도를 함으로서 아이들이 정상적인 생활을 할 수 있도록 도와준다.</t>
  </si>
  <si>
    <t>아동심리상담사는 심리적인 장애가 있는 아동들의 심리를 과학적 측정도구나 각종 심리검사 방법을 통해 분석, 진단하고 치유할 수 있도록 전문적인 도움을 줄 수 있다. 또한 아동심리상담 프로그램을 계획하고 운영할 수 있는 역할을 수행한다.</t>
  </si>
  <si>
    <t>아동심리상담 이론 및 지식을 통해 심리적인 장애가 있는 아동들을 대상으로 기본적인 상담을 수행할 수 있는 보조상담사 역할을 수행한다.</t>
  </si>
  <si>
    <t>2016-004682</t>
  </si>
  <si>
    <t>학교생활,진로,학습,교우관계등에서 심리적인 어려움을 겪고 있는데 학습부진,친구관계,주위산만,스마트폰중독,행동장애,자신감부족,충동적행동,집단따돌림,게임중독,무단결석,등교거부,진로등 다양한 문제를 겪고 있으면서 문제들이 발생하고 스트레스를 받는데 문제에 가로막히는 경우 청소년들은 합당한 해결책을 찾지 못하고 있는바 각종 문제해결등을 효과적으로 할수있는 전문가</t>
  </si>
  <si>
    <t>2017-002429</t>
  </si>
  <si>
    <t>성령심리상담사</t>
  </si>
  <si>
    <t>기독교 상담의 정체성을 성령과 관계 지어 설명을 하고 성령의 의미와 역할에 대하여 고찰할 수 있으며, 상담자의 주체들인 상담자와 내담자 그리고 상담관계와 성령과의 관계를 살펴보고 기독교 상담에서의 성령의 구체적인 역할을 제시하는 직무를 수행한다.</t>
  </si>
  <si>
    <t>성령과 상담에 대한 전문적인 정보 이해와 성경을 바탕으로, 성령 상담의 유형과 사례를 통해 내담자의 심리상태를 분석할 수 있고, 성경적 상담 사역의 실례를 통해 해결책을 제시함으로서 윤택한 삶의 방향성을 제시하는 상담 직무를 수행한다.</t>
  </si>
  <si>
    <t>2016-005134</t>
  </si>
  <si>
    <t>시니어상담사</t>
  </si>
  <si>
    <t>1.중장년·노년층(이하 시니어라 지칭)이 겪는 신체/인지/정서/행동 변화 등에 대한 심리상담 2. 시니어에 대한 심리검사 실시/해석 3. 시니어 가족에 대한 심리교육·상담 제공 4. 시니어를 위한 사회적 지지망 발굴 및 자원/기관 연계 등5. 시니어 사회적응을 위한 조사 연구 및 집단상담 프로그램 개발 등</t>
  </si>
  <si>
    <t>2017-003356</t>
  </si>
  <si>
    <t>유치원, 초·중·고·대학교 내 상담센터, 지역상담소, 지역사회에서 심리*사회적 외상으로 인하여 적응에 어려움을 겪고 있는 유아, 아동, 청소년, 성인, 노인, 가족, 장애인에게 개인 및 집단 미술심리상담을 수행하게 한다</t>
  </si>
  <si>
    <t>유치원, 초·중·고·대학교 내 상담센터, 지역상담소, 지역사회 단체에서 유아, 아동, 청소년, 성인, 노인, 가족, 장애인에게 개별 및 집단 미술심리상담 프로그램을 기획, 진행하고 상담 및 교육 활동을 수행</t>
  </si>
  <si>
    <t>유치원, 초·중·고·대학교 내 상담센터, 지역상담소, 지역사회 단체에서 유아, 아동, 청소년, 성인, 노인, 가족, 장애인에게 개별 및 집단 미술심리상담 프로그램을 수행</t>
  </si>
  <si>
    <t>유치원, 초·중·고·대학교 내 상담센터, 지역상담소, 지역사회 단체에서 유아, 아동, 청소년, 성인, 노인, 가족, 장애인에게 개별 및 집단 미술심리상담 프로그램을 보조 수행</t>
  </si>
  <si>
    <t>사단법인 마음그림문화예술협회</t>
  </si>
  <si>
    <t>http://www.kaas7575.or.kr</t>
  </si>
  <si>
    <t>010-8900-4182</t>
  </si>
  <si>
    <t>(07010) 서울특별시 동작구 사당로12길 11 101호 (사당동, 다사랑빌)</t>
  </si>
  <si>
    <t>2016-005447</t>
  </si>
  <si>
    <t>놀이심리상담에 대한 전문적인 지식과 종합적인 교육과정을 수행할 수 있으며, 놀이를 통해 심리적 부적응, 인지 발달, 신체적 반응, 일시적 또는 반복적으로 생기는 감정 상태를 진단하여 전문적 심리 상담을 수행할 수 있으며, 다양한 놀이 프로그램을 개발하고 운영할 수 있다.</t>
  </si>
  <si>
    <t>놀이심리상담에 대한 전문적인 지식과 종합적인 교육과정을 수행할 수 있으며, 놀이를 통해 심리적 부적응, 인지 발달, 신체적 반응, 일시적 또는 반복적으로 생기는 감정 상태를 진단하여 고급 수준의 전문적 심리 상담을 수행할 수 있다.</t>
  </si>
  <si>
    <t>놀이심리상담에 대한 전문적인 지식과 종합적인 교육과정을 수행할 수 있으며, 놀이를 통해 심리적 부적응, 인지 발달, 신체적 반응, 일시적 또는 반복적으로 생기는 감정 상태를 진단하여 중급 수준의 전문적 심리 상담을 수행할 수 있다.</t>
  </si>
  <si>
    <t>2016-005112</t>
  </si>
  <si>
    <t>노인의 신체, 심리, 환경 등에 대한 지식을 바탕으로 대면상담과  MBTI, disc 등 다양한 심리검사를 통하여 노인의 심리, 성격 유형,적성 등을 파악하여  안정적인 생활을 할 수 있도록 상담· 지원하는 직무이다. 활동 분야는 노인 관련 각종 시설 및 교육기관 상담전문가, 문화센터 등 사설 교육 기관 강사, 개인 상담실 운영 할 수 있다.</t>
  </si>
  <si>
    <t>노인층에 대한 여러 지식을 바탕으로 상담과 심리검사를 통하여 노인의 심리, 성격 ,적성 등을 파악하고,안정적인 생활이 가능하도록 상담,도와주며 노인심리상담사2급 및 협회 자원봉사자 교육 및 노인심리 상담실 운영 할 수 있다.활동 분야는 노인 관련 각종 시설 및 교육기관 상담전문가, 문화센터 등 사설 교육 기관 강사, 개인 상담실 운영 할 수 있다.</t>
  </si>
  <si>
    <t>노인층에 대한 여러 지식을 바탕으로 상담과 심리검사를 통하여 노인의 심리, 성격 ,적성 등을 파악하고,안정적인 생활이 가능하도록 상담,도와주며 노인상담 연구 및 프로그램 개발과 강의를 할 수 있다.활동 분야는 노인 관련 각종 시설 및 교육기관 상담전문가, 문화센터 등 사설 교육 기관 강사, 개인 상담실 운영 할 수 있다.</t>
  </si>
  <si>
    <t>2017-003087</t>
  </si>
  <si>
    <t>미술심리상담이론을 기본바탕으로 미술을 통한 진단기법과 매체활용을 통해 심리, 정서 및 스트레스로 인해 생활에 어려움을 겪고 있는 내담자의 심리를 진단, 상담을 진행, 내담자의 문제개선 및 건강한 자아발전에 도움주고 사회구성원으로서 안정적 생활을 할 수 있도록 미술심리상담 전문가로써 상담현장에서의 업무를 원활하게 수행 하며 프로그램을 계획 운영할 수 있다.</t>
  </si>
  <si>
    <t>준전문수준으로 심리상담이론 및 미술지식을 바탕으로 심리, 정서 및 스트레스로 인해 상담을 필요로 하는 내담자의 심리를 진단, 상담을 진행함으로 내담자의 문제개선 및 건강한 자아발전에 도움을 줄 수 있으며 그에 따른 프로그램을 진행할 수 있다</t>
  </si>
  <si>
    <t>심리상담이론 및 지식을 바탕으로 심리 정서 및 스트레스로 인해 상담을 필요로 하는 내담자를 이해하고 기본적인 상담업무를 도와줄 수 있다.</t>
  </si>
  <si>
    <t>2016-004694</t>
  </si>
  <si>
    <t>생활의 변화, 학년의 변화, 집단 내의 부서이동 등의 새로운 환경에 적응해야 하는 대상자들이 겪는 심리적 불안감을 진단 및 개선하여, 새로운 환경에 적응할 수 있도록 도와주는 직무를 수행하는 전문가</t>
  </si>
  <si>
    <t>생활의 변화, 학년의 변화, 집단내의 부서이동 등의 새로운 환경에 적응해야 하는 대상자들이 겪는 심리적 불안감을 진단 및 개선하여, 새로운 환경에 적응할 수 있도록 도와주는 직무를 수행하는 전문가</t>
  </si>
  <si>
    <t>2017-000566</t>
  </si>
  <si>
    <t>게슈탈트심리상담사</t>
  </si>
  <si>
    <t>게슈탈트 이론과 상담기법을 통하여 첫째 심리적 부적응에 어려움을 겪는 개인 또는 집단을 심리평가하고 개별상담하거나 집단상담을 한다. 둘째, 개인이나 집단의 사회적 적응을 높이는 다양한 교육을 한다. 셋째, 기업이나 지역사회의 갈등이나 외상 등에 대해 심리상담한다.</t>
  </si>
  <si>
    <t>게슈탈트 이론과 상담기법을 통하여 첫째 심리적 부적응에 어려움을 겪는 개인 또는 집단을 심리평가하고 개별상담하거나 집단상담을 한다. 둘째, 개인이나 집단의 사회적 적응을 높이는 다양한 교육을 한다. 셋째, 기업이나 지역사회의 갈등이나 외상 등에 대해 심리상담한다. 넷째, 1급 게슈탈트 심리상담사의 슈퍼비전 및 자격추천을 한다.</t>
  </si>
  <si>
    <t>게슈탈트 이론과 상담기법을 통하여 첫째 심리적 부적응에 어려움을 겪는 개인 또는 집단을 심리평가하고 개별상담하거나 집단상담을 한다. 둘째, 개인이나 집단의 사회적 적응을 높이는 다양한 교육을 한다. 셋째, 기업이나 지역사회의 갈등이나 외상 등에 대해 심리상담한다. 넷째, 게슈탈트 심리상담사 1급 및 전문가의 슈퍼비전과 자격추천을 한다.</t>
  </si>
  <si>
    <t>2016-001974</t>
  </si>
  <si>
    <t>인권안전교육상담사</t>
  </si>
  <si>
    <t>인권안전교육상담사는  인권,안전 교육의 올바른 사회문화인식을 확립하여 교육의 기획과  내담자(아동, 청소년, 성인, 노인)들의 수준에 맞는 교안개발들을 통해 인권안전에 대한 합리적인 인식개선을 위한 책무를 다함</t>
  </si>
  <si>
    <t>인권안전 교육상담사는 인권, 안전 교육의 올바른 사회문화 인식을 확립하여 교육의 기획과 내담자(아동, 청소년, 성인, 노인)들의 수준에 맞는 교안 개발들을 통해 인권과 안전에 대한 합리적인 인식개선을 위한 책무를 다함</t>
  </si>
  <si>
    <t>인권안전교육상담사는 인군, 안전 교육의 올바른  사회문화인식을  확립하여 교재를 활용한 강의와  상담을  내담자( 아동, 청소년, 서인, 노인)들의 필요한 문제에 따라  수행함</t>
  </si>
  <si>
    <t>주식회사한국통합교육지원센터</t>
  </si>
  <si>
    <t>http://www.kiesc.com</t>
  </si>
  <si>
    <t>051-612-6895</t>
  </si>
  <si>
    <t>(48104) 부산광역시 해운대구 양운로 53 (좌동) 해운대투모로우오피스텔 1807호</t>
  </si>
  <si>
    <t>2016-001678</t>
  </si>
  <si>
    <t>심리적, 정서적, 신체적 갈등에서 오는 차이점과 문제점을 다양한 색채를 통해 해석, 분석하여 자아정체감과 인간 내적 가치를 높이고 자기 관리 능력을 극대화 시킬 수 있는 심리 정서 프로그램으로 색채 심리 상담의 지식을 보유한 자</t>
  </si>
  <si>
    <t>심리적, 정서적, 신체적 갈등에서 오는 차이점과 문제점을 다양한 색채를 통해 해석, 분석하여 자기 관리 능력을 극대화시키는 심리정서 프로그램으로 색채심리상담은 본인과 주변으로부터 긍정적인 정서 변화 일어나게 돕는다.</t>
  </si>
  <si>
    <t>2017-002348</t>
  </si>
  <si>
    <t>부모들에게 아동발달 교육과정 등을 알려주고, 부모로서 효율적인 양육태도 및 방법을 지니도록 하며 자녀에 대한 발달 및 성장에 적합한 부모 역할을 효과적으로 수행할 수 있도록 체계적인 교육을 습득하고 부모교육 및 상담기법은 물론 가정교육까지 연계될 수 있도록 효율적인 자녀 양육에 필요한 기술을 직접 상담 및 지도를 실시한다.</t>
  </si>
  <si>
    <t>2017-001785</t>
  </si>
  <si>
    <t>학습상담 이론적 지식을 활용하여, 청소년 및 성인에게 학습이론 및 검사를 하고 학습문제를 진단하고, 학습동기향상법, 학습전략법에 대해 상담하게 됩니다.</t>
  </si>
  <si>
    <t>학습상담 이론적 지식을 활용하여, 청소년 및 성인에게 학습이론 및 검사를 하여 학습문제를 진단하고, 학습동기향상법, 학습전략법에 대해 상담하게 됩니다.</t>
  </si>
  <si>
    <t>준전문가 수준의 학습상담 이론적 지식을 활용하여 학습이론 에 대해 상담하는 직무.</t>
  </si>
  <si>
    <t>2016-005120</t>
  </si>
  <si>
    <t>미술심리상담사로서 그림을 통하여 정서적, 심리적 등 갈등의 원인을 찾아 미술심리치료 프로그램을 만들어 올바른 인견과 행동적 측면을 바르게 할 수 있도록 도움을 주는 역할을 수행한다.</t>
  </si>
  <si>
    <t>미술심리상담사로서 그림을 통하여 정서적, 심리적 등 갈등의 원인을 찾아 정서, 심리적인 요인을 파악하고 분석하여 다양한 미술심리치료 프로그램을 만들어 올바른 인견과 행동적 측면을 바르게 할 수 있도록 도움을 주는 역할을 수행한다</t>
  </si>
  <si>
    <t>미술심리상담사로서 그림을 통하여 정서적, 심리적 등 갈등의 원인을 찾아 정서, 심리적인 요인을 파악하고 분석하여 미술심리 프로그램을 만들어 올바른 인견과 행동적 측면을 바르게 할 수 있도록 도움을 주는 역할을 수행한다.</t>
  </si>
  <si>
    <t>미술심리상담사로서 그림을 통하여 정서적, 심리적 등 갈등의 원인을 찾아 정서, 심리적인 요인을 파악하고 분석하여 상담을 통하여 올바른 인견과 행동적 측면을 바르게 할 수 있도록 도움을 주는 역할을 수행한</t>
  </si>
  <si>
    <t>2017-002798</t>
  </si>
  <si>
    <t>전래놀이심리상담사</t>
  </si>
  <si>
    <t>전래놀이와 전통놀이 매체를 통해 대상자의 심리, 정서를 자유롭게 표출하여 정서적, 사회적, 신체적 고통을 완화시켜주고 놀이심리상담 프로그램 설계 및 적용이 가능하고, 놀이에 적합한 놀이 도구를 만들어 활용하는 능력과 내담자의 사고를 긍정적으로 변화시켜 스스로 문제해결을 할 수 있도록 도와주는 직무</t>
  </si>
  <si>
    <t>-대상별, 주제별 전래놀이심리상담 프로그램 운영 및 슈퍼비젼-인간의 발달적, 심리적, 장애별 전래놀이심리상담 프로그램 연구 및 계발-전래놀이에 적합한 놀이도구 개발 연구 및 평가-1·2급 교육자 양성 및 교육 기획-상담센터 총괄 운영-수퍼바이저</t>
  </si>
  <si>
    <t>2016-004127</t>
  </si>
  <si>
    <t>2016-005133</t>
  </si>
  <si>
    <t>색을 통해 내담자가 긍정적인 삶을 살아갈수 있도록 도와주기 위해 40개의 MRC컬러카드를 활용해 내담자의 사회트라우마를 분석하고 컬러힐링 상담기법을 융합해 내담자가 사회공동체의식을 갖고 스스로 문제해결을 할수 있도록 지원하는 색채심리상담사</t>
  </si>
  <si>
    <t>색채학과 초급 색채예술학(색채예술심리와 인간의 심리이해와 습득,자기탐구를 위한 색채심리,배색으로 찾는 인간관계,컬러활용의 방법과 메카니즘,그림해독,임상상담기법)인성학등 기본이론과 활용능력을 갖추고 내담자의 사회트라우마분석과 상담을 시작으로 하는 직무임</t>
  </si>
  <si>
    <t>색채학,중급 색채예술학(컬러카운슬링,색채심리,인스트럭터로서의 자기레슨,내담자대응법,그림을 통해 사회트라우마를 극복하는 요령,색을 이용한 카운슬링)인성학등 이론과 활용능력을 습득해 내담자의 사회트라우바 분석 및 현장상담을 할 수 있는 직무</t>
  </si>
  <si>
    <t>색채학,고급색채예술학(색채테라피 활용방법과 포린트,아트와 심리,색채와 심리상담)인성과 교수법에 대한 활용능력을 토대로 내담자의 사회트라우마분석,상담과 사회공동체의식 교육을 전문으로 하는 전문가수준의 상담을 시행함.</t>
  </si>
  <si>
    <t>2016-005429</t>
  </si>
  <si>
    <t>책을 비롯한 문학매체를 이해하고 이를 다양한 예술치유활동으로 연결？활용하여 더욱 복잡하고 다양해진 현대사회에서 개인의 심리적, 정서적, 사회적 부적응 문제를 해결하는데 도움을 주고자 유아, 청소년, 성인, 노인의 폭넓은 대상에게 적확한 문학심리상담 프로그램을 개발하고 상담과정을 진행함.</t>
  </si>
  <si>
    <t>문학텍스트를 좀 더 깊이 이해？활용하여 예술활동과 통합한 문학심리상담 프로그램을 연령별, 대상별, 해결과제별, 심리적 문제별, 삶의 전반에 걸쳐 개발하고 이를 개인 또는 집단 심리상담을 진행할 수 있음. 또한 문학심리상담 이론과 실무적 경험을 바탕으로 상담기관을 설립？운영하고 문학심리상담에 대한 연구를 통해 상담인력 양성 교육에 참여할 수 있음.</t>
  </si>
  <si>
    <t>문학심리상담사의 기본 소양인 심리상담 기법과 문학텍스트를 이해？활용하는 통찰력을 바탕으로 시, 동화, 소설, 수필, 자기개발서 등의 문학적 텍스트를 더불어 그림, 연극, 동작, 음악 등의 통합적 예술활동으로 유아부터 노인까지의 다양한 대상들의 다양한 심리？사회적 문제를 해결하는데 도움을 줌.</t>
  </si>
  <si>
    <t>2017-003085</t>
  </si>
  <si>
    <t>상담을 원하는 내담자에게 그림이라는 도구를 통하여 상담자가 표현한 그림으로 자아감과 대인관계 및 심리상태 등을 진단하여 미술 활동을 통해 심리적 마음을 다스릴 수 있도록 상담업무를 수행한다.</t>
  </si>
  <si>
    <t>내담자에게 그림으로 자아감과 대인관계 및 심리상태 등을 상담하는 업무를 수행하며 집단프로그램 및 개인프로그램으로 상담 업무를 수행할 수 있다.</t>
  </si>
  <si>
    <t>내담자에게 그림으로 자아감과 대인관계 및 심리상태 등을 상담하는 업무를 한다.</t>
  </si>
  <si>
    <t>2017-003083</t>
  </si>
  <si>
    <t>모래놀이심리상담사는 모래를 매체로 하여 모래놀이 도중 무의식 중에 들어나거나 표현이 어려운 내담자들의 심리를 파악하고 분석하여 이를 상담에 활용하고 자존감 향상이나 인성 교육 및 부모 상담을 진행한다.</t>
  </si>
  <si>
    <t>모래놀이심리상담사는 모래를 매체로 하여 모래놀이 도중 무의식 중에 들어나거나 표현이 어려운 내담자들의 심리를 파악하고 분석하여 이를 상담에 활용하고 자존감 향상이나 인성 교육 및 부모 상담을 진행한다. 모래놀이심리상담 전문가로써 모래놀이를 잘 알고 교육, 지도한다.</t>
  </si>
  <si>
    <t>2016-003196</t>
  </si>
  <si>
    <t>얼굴도형심리상담사</t>
  </si>
  <si>
    <t>심리학적 근거기반으로 얼굴도형의 특성과 장점을 활용하여 대상자의 심리적, 정서적인 상황과 문제를 파악하고 분석하여 대상자 스스로 해결할 수 있도록 도와주는 전문적인 업무</t>
  </si>
  <si>
    <t>2017-003888</t>
  </si>
  <si>
    <t>음악놀이심리상담사</t>
  </si>
  <si>
    <t>음악놀이심리상담을 통한 내담자의 심리적 어려움과 문제 행동을 지도하고, 내담자에 적합한 수준과 형식을 분석하여 음악놀이 심리프로그램을 개발한다.</t>
  </si>
  <si>
    <t>학교 및 아동센터에서 음악놀이심리상담을 실시하여 아동청소년의 자기표현, 자기조절, 사회을 향상시키고 심리적 어려움과 문제 행동을 지도한다.</t>
  </si>
  <si>
    <t>2016-001959</t>
  </si>
  <si>
    <t>명운상담사</t>
  </si>
  <si>
    <t>1. 창업, 개업, 취업 등을 통해2. 음양오행과 각종 환경요인에 의해 주어진 인간의 운명을 사주팔자명리학과 주역을 통해 분석하고 해석하여 빈부귀천과 길흉화복을 상담하고3. 진로, 직업, 진학, 취미, 적성, 인간관계, 심리, 금전, 애정 등에 대한 선천적 심리를 상담하는 일</t>
  </si>
  <si>
    <t>1. 음양오행과 주역등을 기반으로 한 동양철학을 기준으로 사람들의 빈부귀천과 길흉화복을 분석, 진단하여 올바른 방향과 방법을 도출하는 형태로 심리 상담을 하는 일2. 명운 상담자에게 상담과 관련된 이론, 실기, 실습 등의 훈련, 교육, 지도하는 일</t>
  </si>
  <si>
    <t>1. 음양오행을 기반으로 한 동양철학을 근간으로 사람들의 부귀빈천과 길흉화복을 분석하고 예측하여 이에 상응한 최적의 취미, 적성, 진로, 직업, 인간관계, 애정문제, 금전문제 등의 방향과 방법 등에 대해 심리적 상담을 하는 일2. 창업, 개업, 취업 등을 통하여 독립적, 독자적, 전문적인 역할 수행</t>
  </si>
  <si>
    <t>1. 음양오행을 기반으로 한 동양철학을 근간으로 사람들의 부귀빈천과 길흉화복을 분석하고 진로, 직업, 건강, 취미, 인간관계, 애정문제, 금전문제 등의 심리적 상황을 분석, 이에 상응하는 방향과 방법을 심리적으로 상담하는 일2. 창업, 개업, 취업 등을 통하여 2급 및 1급 상담사를 보조하거나 지원하는 일</t>
  </si>
  <si>
    <t>2016-005854</t>
  </si>
  <si>
    <t>에니어그램인성교육, 에니어그램학습교육, 에니어그램진로교육, 에니어그램상담 분야에서 에니어그램 이해, 유형별 성격과 본질 알기, 타인과 의사소통, 성격패턴 이해, 무의식 패턴 관찰, 다양한 임상사례연구중심의 상담, 교육, 코칭, 멘토링의 일을 담당한다.</t>
  </si>
  <si>
    <t>에니어그램인성교육, 에니어그램학습교육, 에니어그램진로교육, 에니어그램상담 분야에서 성격패턴 이해, 성격의 상대성 이해, 행동속 욕구 탐색중심의 교육, 코칭, 멘토링의 일을 담당한다.</t>
  </si>
  <si>
    <t>에니어그램인성교육, 에니어그램학습교육, 에니어그램진로교육, 에니어그램상담 분야에서 에니어그램 이해, 유형별 성격과 본질 알기, 타인과 의사소통, 성격패턴 이해중심의 멘토링의 일을 담당한다.</t>
  </si>
  <si>
    <t>드림업에듀케어 주식회사</t>
  </si>
  <si>
    <t>http://www.educare.ne.kr</t>
  </si>
  <si>
    <t>032-544-0975</t>
  </si>
  <si>
    <t>(21047) 인천광역시 계양구 봉오대로 653(작전동) 3층</t>
  </si>
  <si>
    <t>2016-005163</t>
  </si>
  <si>
    <t>EAP전문심리상담사</t>
  </si>
  <si>
    <t>기업(직장)내 업무성과에 영향을 미치는 다양한 심리적 이슈들을 해결하고 효율적인 업무수행을 할 수 있도록 심리검사, 심리상담 등을 상담서비스를 제공하는 업무진행</t>
  </si>
  <si>
    <t>기업(직장)내 업무성과에 영향을 미치는 다양한 심리적 이슈들을 해결하고 효율적인 업무수행을 할 수 있도록 심리검사 및 심리상담 서비스를 제공하는 업무 진행</t>
  </si>
  <si>
    <t>2017-003081</t>
  </si>
  <si>
    <t>다양한 만다라의 형태와 선택되어 채색된 다양한 컬러를 통해 내담자의 내면세계를 이해하고 상담을 통해 심리적, 정서적 갈등을 완화하고 통합된 심리적 안정과 창조적 활동을 통한 에너지의 활성화를 도와 심신의 성장을 통해 건강한 사회구성원으로 생활할 수 있도록 도움을 주는 만다라심리상담전문가로써 만다라프로그램을 운영할 수 있다.</t>
  </si>
  <si>
    <t>심리상담기법 및 색채심리와 상징, 만다라, 드로잉, 명상등을 통해 심리, 정서 및 스트레스로 인해 상담을 필요로 하는 내담자의 심리를 진단, 상담을 진행함으로 내담자의 문제개선 및 건강한 자아발전 및 몸과 마음의 균형된 발달과 창의적 활동에 도움을 줄 수 있으며 그에 따른 상담프로그램을 계획 운영 및 만다라심리상담사를 양성할 수 있다.</t>
  </si>
  <si>
    <t>심리상담기법 및 색채심리와 상징, 만다라, 드로잉, 명상등을 통해 심리, 정서 및 스트레스로 인해 상담을 필요로 하는 내담자의 심리를 진단, 상담을 진행함으로 내담자의 문제개선 및 건강한 자아발전 및 몸과 마음의 균형된 발달과 창의적 활동에 도움을 줄 수 있으며 그에 따른 상담프로그램을 계획 및 운영을 할 수 있다.</t>
  </si>
  <si>
    <t>심리상담이론, 만다라, 심리상담사의 자질과 역할을 습득하여 심리, 정서 및 스트레스로 인해 상담을 필요로 하는 내담자의 심리를 진단, 상담을 진행함으로 내담자의 문제개선 및 건강한 자아발전 및 몸과 마음의 균형된 발달과 창의적 활동에 도움을 줄 수 있으며 그에 따른 상담프로그램을 진행 할 수 있다.</t>
  </si>
  <si>
    <t>2016-004703</t>
  </si>
  <si>
    <t>이미지와 창조가 반영되는 미술활동과 미술작품을 매개로 하는  미술상담을 통하여 인격의 통합과 재통합을 조력하는 전문적인 미술심리상담사</t>
  </si>
  <si>
    <t>이미지와 창조가 반영되는 미술활동과 미술작품을 매개로 하는 미술상담을 통하여 인격의 통합과 재통합을 조력하는 전문적인 미술심리상담사</t>
  </si>
  <si>
    <t>동국대학교</t>
  </si>
  <si>
    <t>http://www.dongguk.edu/mbs/kr/index.jsp</t>
  </si>
  <si>
    <t>02-2260-3728</t>
  </si>
  <si>
    <t>(00000) 서울 중구 필동3가 동국대학교 학술관1층 평생교육원 학사운영실</t>
  </si>
  <si>
    <t>2016-004680</t>
  </si>
  <si>
    <t>아동전문상담사</t>
  </si>
  <si>
    <t>심리상담의 여러 분야 중 아동 상담과 관련하여 아동의 이해, 아동발달 단계에 따른 심리적 상담적 접근의 이해, 아동의 이상심리와 심리적 지원의 이해, 아동 심리검사 및 평가의 이해,  아동상담임상기술 등 전문가 수준의 뛰어난 상담 실무 능력 및 교육 능력을 가지고 해당 분야의 교육자, 심리검사전문가, 임상상담가, 사무책임자로서의 직무를 수행함</t>
  </si>
  <si>
    <t>2016-004353</t>
  </si>
  <si>
    <t>스포츠 심리에 관한 전문지식을 갖추고 다양한 스포츠 심리이론과 상담기법을 활용하여 스포츠참가자를 대상으로 심리상태를 파악하고 그와 관련된 적절한 진단과 상담, 교육 등을 진행하여 경기에 향상영향을 끼칠 수 있도록 명상, 호흡법, 스트레칭, 이미지트레이닝 등의 기법으로 도와주는 책임자의 직무</t>
  </si>
  <si>
    <t>다양한 스포츠심리이론과 상담기법을 활용하여 스포츠참가자를 대상으로 심리상태를 파악하고 그와 관련된 적절한 진단과 상담, 교육 등을 진행할 수 있는 책임자 역활을 수행할 수 있고 명상, 호흡법, 스트레칭, 이미지트레이닝등의 기법으로 도와주는 전문가수준의 직무</t>
  </si>
  <si>
    <t>다양한 스포츠심리이론과 상담기법을 활용하여 스포츠참가자를 대상으로 심리상태를 파악하고 그와 관련된 적절한 상담, 교육 등을 진행할 수 있는 책임자 역활을 수행할 수 있고 명상, 호흡법, 스트레칭, 이미지트레이닝등의 기법으로 도와주는 준전문가 수준의 직무</t>
  </si>
  <si>
    <t>2016-005121</t>
  </si>
  <si>
    <t>미술심리상담 기법을 활용하여 불안, 우울, 분노, 열등감 등 정서적으로 어려움을 겪는 사람을 대상으로 미술활동을 통해 심리 상태를 진단, 해석하고 정서적으로 안정을 찾을 수 있는 방법을 찾아가는 상담 업무를 수행한다.</t>
  </si>
  <si>
    <t>미술심리상담 기법의 활용 능력이 뛰어난 전문가로 미술 활동을 통해 심리 상태를 진단, 해석하고 정서적으로 안정을 찾을 수 있는 방법을 찾아가는 상담 업무를 원활하게 수행할 수 있으며 미술심리상담사 양성 교육 업무를 수행할 수 있다.</t>
  </si>
  <si>
    <t>미술심리상담 기법의 활용 능력이 뛰어난 전문가로 미술 활동을 통해 심리 상태를 진단, 해석하고 정서적으로 안정을 찾을 수 있는 방법을 찾아가는 상담 업무를 원활하게 수행할 수 있다.</t>
  </si>
  <si>
    <t>2017-002801</t>
  </si>
  <si>
    <t>과학적 측정 이론, 심리학적 지식, 전문적인 상담 기술을 활용하여 내담자가 건강하고 바른 생활을 할 수 있도록 하며, 가족갈등, 인가관계, 직장적응, 감정조절 등의 대내외적 사건과 스트레스로 인하여 발생되는 우울, 불안, 공포, 강박 등의 심리적 문제해결을 지원하는 전문 심리상담사 역할을 수행한다.</t>
  </si>
  <si>
    <t>2017-001188</t>
  </si>
  <si>
    <t>인지행동심리상담사는 인지행동심리 이론과 기법을 바탕으로 전문적인 상담을 수행할 수 있는 책임자로서, 사건에 대한 비합리적 사고나 왜곡된 사고를 발견하고 행동을 수정하는 방식으로 심리적 고통을 받고 있는 사람들을 돕는다.</t>
  </si>
  <si>
    <t>준전문가 수준의 인지행동심리지도 및 상급 상담을 통하여 학습자에게 인지행동심리지도 및 상담을 주도한다.</t>
  </si>
  <si>
    <t>기초 인지행동심리지도 및 상담을 통하여 보조 상담사로서 학습자에게 인지행동심리 지도 및 상담을 도와준다.</t>
  </si>
  <si>
    <t>2016-004704</t>
  </si>
  <si>
    <t>그림이나 조소, 디자인등 미술활동을 통해서 심리적, 정서적 장애를 겪고 있는 대상자들을 검사하여 개인의 갈등을 조절하고 자아표현과 자아성장을 촉진 시킬 수 있도록 하여서 다양한 현대사회의 한 구성원이 되어서 사회에 잘 적응 할 수 있도록 도와주는 역할 수행</t>
  </si>
  <si>
    <t>대상자에게 그림을 그리게 하여서 그림으로 자존감이나 대인관계, 심리상태등을 진단하여 전문상담 지도하는 직무</t>
  </si>
  <si>
    <t>대상자의 미술활동을 통한 심리상태의 분석 및 상담지도 하는 기초 상담사 직무</t>
  </si>
  <si>
    <t>2016-004354</t>
  </si>
  <si>
    <t>도형그리기를 통해 선천적 기질 및 성격유형을 분석하여 진로적성과 내면의 상처치유, 성격의 보완 및 잠재력 개발을 지도한다.</t>
  </si>
  <si>
    <t>도형그리기를 통해 선천적 특성과 후천적 특성을 분석하여 부모상담, 진로상담, 성격의 보완 및 잠재력 개발을 돕는 업무를 담당하거나 보조한다.</t>
  </si>
  <si>
    <t>주)한국여가문화교육지원센터좋은놀이문화연구소</t>
  </si>
  <si>
    <t>010-5407-6712</t>
  </si>
  <si>
    <t>(34516) 대전광역시 동구 백룡로21번길 9-1 2층,(자양동)</t>
  </si>
  <si>
    <t>2017-003733</t>
  </si>
  <si>
    <t>결혼을 원하는 사람들을 대상으로 합리적이고 적합한 대상을 소개 추천하여 혼인관계를 유지할 수 있도록 도움을 주며 전문지식과 경험을 바탕으로 만남부터 결혼까지 상담을 통하여 혼인할 수 있도록 도와주는 직무를 수행한다</t>
  </si>
  <si>
    <t>2017-003350</t>
  </si>
  <si>
    <t>노인심리에 대한 이론을 바탕으로 노인들의 정서 및 심리상태 등을 관찰하고 파악하여 심리적 어려움들을 극복하고 안정을 취할 수 있도록 심리센터, 노인관련 단체에서 심리 프로그램을 만들어 상담하는 업무를 수행한다.</t>
  </si>
  <si>
    <t>노인심리에 대한 이론을 바탕으로 노인들의 정서 및 심리상태 등을 관찰하고 파악하여 심리적 어려움들을 극복하고 안정을 취할 수 있도록 심리센터, 노인관련 단체에서 상담하는 업무를 수행한다.</t>
  </si>
  <si>
    <t>2017-001189</t>
  </si>
  <si>
    <t>여러가지 문제로 정신적, 심리적 어려움을 겪고 있는 장년을 대상으로 정신적 회복을 돕는 심리상담 직무로써, 여러가지 매체를 이용하여 심리를 진단하고, 문제해결을 제시하여 내담자가 건강한 심리상태를 가지고 생활할 수 있도록 도움을 주는 직무이며, 웰다잉상담사를 양성할 수 있다.</t>
  </si>
  <si>
    <t>여러 가지 문제로 정신적, 심리적 어려움을 겪고 있는 장년을 대상으로 정신적 회복을 돕는 심리상담 직무로써, 여러 가지 매체를 이용하여 심리를 진단하고, 문제해결을 제시하여 내담자가 건강한 심리상태를 가지고 생활할 수 있도록 도움을 주는 직무이며, 웰다잉상담사를 양성할 수 있다.</t>
  </si>
  <si>
    <t>2017-003365</t>
  </si>
  <si>
    <t>2016-004358</t>
  </si>
  <si>
    <t>음악심리상담 전문가로써 음악심리상담에 대한 이론 및 실무를 이해하고 음악심리상담 전문가로써 상담을 원활하게 수행할 수 있는 전문지식과 숙련기능을 가지고 상담의 전문성과 다양한 상담기법으로 음악심리상담을 수행할 수 있는지에 대한 직무능력</t>
  </si>
  <si>
    <t>2017-001812</t>
  </si>
  <si>
    <t>진로상담코칭지도사</t>
  </si>
  <si>
    <t>아동·청소년,성인등이 진로적성 검사를 통해 올바르게 자신의 흥미나 적성을 찾을 수 있도록 지원해 주고 꿈과 비전에 대한 동기부여와 기회를 가질 수 있도록 실재 현장에서 역량을 발휘한다.  미래 변화에 발 맞추어 미래 직업의 방향을 제시하고 진로·지도설계 및 진로 전문가로써 직무를 수행한다.</t>
  </si>
  <si>
    <t>아동,청소년 성인을 대상으로 진로 적성 검사를 통해 진단, 평가하고 이에 적합한 진로직업 분야를 제시할 수 있다. 직업에 대한 올바른 가치관을 형성할 수 있도록 상담 해주고 꿈과 비전에 대한 동기부여와 기회를 가지도록 코칭해 줄 수 있는 능력과 진로 프로그램 기획 및 운영, 교재개발 직무도 수행한다.</t>
  </si>
  <si>
    <t>아동,청소년 성인을 대상으로 진로 적성 검사를 통해 진단, 평가하고 이에 적합한 진로직업 분야를 제시할 수 있다. 직업에 대한 올바른 가치관을 형성할 수 있도록 상담 해주고 꿈과 비전에 대한 동기부여와 기회를 가지도록 코칭해 줄 수 있는 진로 전문가로써 직무를 수행한다.</t>
  </si>
  <si>
    <t>두드림 비전 코칭 센터( Do Dream Vision Coaching Center)</t>
  </si>
  <si>
    <t>http://cafe.naver.com/visiontalk</t>
  </si>
  <si>
    <t>02-817-7270</t>
  </si>
  <si>
    <t>(07005) 서울특별시 동작구 사당로17길 8 (사당동) 대림프라자 에이동 3층 306호</t>
  </si>
  <si>
    <t>2017-003683</t>
  </si>
  <si>
    <t>가족 개개인의 심리를 분석, 평가하여 스스로를 알고 서로를 이해할 수 있도록 하며 가족들 사이의 갈등과 미해결과제를 해결하고 소통하는 법을 알려주며 서로를 돕고 배려하고 적당한 거리를 두는 법, 나아가 자신을 알고 건강한 가족을 만들 수 있도록 돕는다.</t>
  </si>
  <si>
    <t>가족 구성원 개개인의 심리를 분석, 평가하여 스스로를 알고 서로를 이해할 수 있도록 하며 가족들 사이의 갈등과 미해결과제를 해결하고 소통하는 법을 알려주며 서로를 돕고 배려하고 적당한 거리를 두는 법, 나아가 자신을 알고 건강한 가족을 만들 수 있도록 돕는다. 가족상담 전문가로서 성격심리 등 여러 심리 이론에 대해 잘 알고 가족상담에 대해 교육한다.</t>
  </si>
  <si>
    <t>가족 개개인의 심리를 분석, 평가하여 스스로를 알고 다른 가족원들과의 차이를 깨달아 서로를 이해할 수 있도록 하며 가족들 사이의 갈등과 미해결과제를 해결하고 소통하는 법을 알려주며 서로를 돕고 배려하고 적당한 거리를 두는 법, 나아가 자신을 알고 건강한 가족을 만들 수 있도록 돕는다.</t>
  </si>
  <si>
    <t>2017-001183</t>
  </si>
  <si>
    <t>분노조절에 관한 체계적, 이론적 연구와 교육을 진행한다. 또한 다양한 상담영역과 통합적인 분노조절 프로그램을 개발, 구성, 운영하는 교육을 통하여 분노조절상담사로서의 올바른 직무를 수행하게 하며 상담문화의 일반화 및 대중화를 창출하고자 한다.</t>
  </si>
  <si>
    <t>분노조절상담사에 관한 체계적, 이론적 연구와 교육을 진행한다. 또한 상담영역 다양한 부분에 전문가적인 지식과 기술을 가지고 분노조절 프로그램을 개발, 구성, 운영하는 교육을 통하여 분노조절상담사로서의 올바른 직무를 수행하게 하며 상담문화의 일반화 및 대중화를 창출한다.</t>
  </si>
  <si>
    <t>분노조절상담 이론 및 지식, 상담영역 다양한 부분에 기본적인 상담 기법을 기르며 보조상담사로서 내담자의 재활을 도울 수 있다.</t>
  </si>
  <si>
    <t>2016-004360</t>
  </si>
  <si>
    <t>패션심리상담사</t>
  </si>
  <si>
    <t>1. 패션심리상담사란 올바른 패션과 심리치료를 위하여 여성의 상처치료를 하는 상담사이다. 2. 패션심리상담사로서 업무 수행 할 기본 능력을 갖춘 자를 자격검정을 통해 전문가로 양성.3. 패션심리상담사는 여성의 심리를 관리하고, 패션관련 서비스 및 정보를 제공하고, 심리치료를 위한 패션의 조건과 최적의 서비스를 제공한다.</t>
  </si>
  <si>
    <t>주식회사 패션테라피(Fashiontherapy)</t>
  </si>
  <si>
    <t>http://www.mindfashion.co.kr</t>
  </si>
  <si>
    <t>02-458-9151</t>
  </si>
  <si>
    <t>(05044) 서울특별시 광진구 아차산로 375 비1-125호(구의동, 크레신타워3)</t>
  </si>
  <si>
    <t>2016-004693</t>
  </si>
  <si>
    <t>아동과 청소년, 가족상담과 단기상담, 내담자 문제의 진단과 평가 등 상담 현장에서 인형을 활용하여 대화적 상담의 한계를 보완해주고 개인과 가족의 무의식과 역동을 효울적으로 나타내는 인형심리상담을 할수있는 전문가</t>
  </si>
  <si>
    <t>2016-004699</t>
  </si>
  <si>
    <t>정서적, 심리적 장애를 겪고 있는 이들을 대상으로 조소, 디자인, 그림 등 다양한 미술을 활용한 시각적 이미지를 통하여 마음의 안정을 되찾아주고, 자기표현을 정확하게 할 수 있도록 도와주는 심리상담 전문가</t>
  </si>
  <si>
    <t>2016-004362</t>
  </si>
  <si>
    <t>1. 지역의 학교, 기관, 놀이캠프 등의 놀이교육 강사 및 놀이를 통한 심리 상담사로 활동2. 전래놀이, 청소년 놀이 적합한 교구와 교재를 활용한 다양한 영역의 놀이를 통합하고 아동 청소년의 놀이를 문화적 접근을 통해 놀이와 지식함양 및 사고력 향상을 도모한다.3. 놀이 심리 상담 프로그램 운영4. 놀이 심리 상담 센터 운영 관리 및 행정업무 수행</t>
  </si>
  <si>
    <t>1. 학교, 기관, 놀이캠프 등의 놀이교육 강사 및 놀이를 통한 심리 상담사로 활동2. 놀이심리상담사 양성과정 강사3. 놀이 심리 상담 프로그램 기획, 운영4. 놀이 심리 상담 센터 운영 관리5. 놀이심리상담 대상자 진단,분석 및 상담</t>
  </si>
  <si>
    <t>1. 학교, 기관, 놀이캠프 등의 놀이교육 강사 및 놀이를 통한 심리 상담사로 활동2. 놀이 심리 상담 프로그램 운영 보조3. 놀이 심리 상담 센터 행정업무 수행4. 놀이심리상담 대상자 진단 및 분석</t>
  </si>
  <si>
    <t>2016-002789</t>
  </si>
  <si>
    <t>분야별 다양한 요리활동을 통해서 유아,아동의 정서적, 심리적 갈등 해소 등의 목적을 가지고 다문화 아동 지원센터, 문화센터, 평생교육기관 등의 요리교사, 요리심리 상담사로 출강이 가능하다. 또한, 학교나 학원 유치원 어린이집 등의 기관에서 요리활동 교사로활동할 수있다.</t>
  </si>
  <si>
    <t>분야별 다양한 요리활동을 통해서 유아,아동의 정서적, 심리적 갈등 해소 등의 목적을 가지고 다문화 아동 지원센터, 문화센터, 평생교육기관 등의 요리교사, 요리심리 상담사로 출강이 가능하다. 또한, 학교나 학원 유치원 어린이집 등의 기관에서 방과후 요리활동 교사로 활동할 수있다.</t>
  </si>
  <si>
    <t>늘해랑</t>
  </si>
  <si>
    <t>033-637-3513</t>
  </si>
  <si>
    <t>(24768) 강원도 고성군 토성면 원암온천길 92 늘해랑</t>
  </si>
  <si>
    <t>2017-003885</t>
  </si>
  <si>
    <t>유아, 아동, 청소년, 성인, 노인 등 다양한 집단속에서 다양한 갈등을 겪는 사람들을 대상으로 교류분석 상담 기법을 활용하여 대상자의 문제점을 파악하고 문제를 해결해 나가는 과정에서 심리적으로 안정을 찾을 수 있도록 조력하는 심리 상담 업무를 수행한다.</t>
  </si>
  <si>
    <t>유아, 아동, 청소년, 성인, 노인 등 다양한 집단속에서 다양한 갈등을 겪는 사람들을 대상으로 교류분석 상담 기법을 활용하여 대상자의 문제점을 파악하고 문제를 해결해 나가는 과정에서 심리적으로 안정을 찾을 수 있도록 조력하는 상담 업무를 수행하며 교류분석상담사를 교육하고 교류분석상담 업무의 사무 책임자 업무를 수행한다.</t>
  </si>
  <si>
    <t>유아, 아동, 청소년, 성인, 노인 등 다양한 집단속에서 다양한 갈등을 겪는 사람들을 대상으로 교류분석상담 기법을 활용하여 대상자의 문제점을 파악하고 문제를 해결해 나가는 과정에서 심리적으로 안정을 찾을 수 있도록 조력하는 상담 업무를 수행한다.</t>
  </si>
  <si>
    <t>한국기업인재연구소</t>
  </si>
  <si>
    <t>http://blog.naver.com/kimeunna09</t>
  </si>
  <si>
    <t>010-2180-7929</t>
  </si>
  <si>
    <t>(16961) 경기도 용인시 기흥구 기흥로116번길 60 (신갈동, 녹원마을새천년그린빌5단지아파트) 512동 903호</t>
  </si>
  <si>
    <t>2017-002679</t>
  </si>
  <si>
    <t>부부의 다양한 문제들(의사소통결여, 가치관의 차이, 역할갈등, 성적 문제)을 해소하기 위해 상담실을 방문한 부부들의 상태를 분석하고 상담을 하는 과정을 통해 내담자 자신들의 문제를 찾아내고 적극적으로 해결할 수 있도록 도우며, 원활한 부부관계를 개선할 수 있도록 돕는 업무를 수행한다.</t>
  </si>
  <si>
    <t>부부의 다양한 문제들을 다루어 줄 수 있는 심화과정으로 예비부부의 예방성 상담, 위기부부의 문제, 부부의 성상담, 이혼이나 동거, 숙려기간상담, 시댁갈등이나 외도상담 등 다양한 부부의 문제를 상담할 수 있도록 돕는 업무를 하게 된다. 임상과 관련된 심화된 훈련 및 이론을 바탕으로 임상감독을 받으며 안전하게 진행될 수 있도록 한다.</t>
  </si>
  <si>
    <t>2016-003206</t>
  </si>
  <si>
    <t>2016-005285</t>
  </si>
  <si>
    <t>인간행동과 인격형성의 근간이 되는 부모자아와 아동자아간의 교류되고, 상호반응되는 심리적 역동과, 성인자아의 역할을 통해서 건전한 의식을 통한 커뮤니케이션을 갖도록 돕는다.상담으로 심리분석, 교류분석을 통한 건전한 사고, 감정, 행동으로 삶을 영위하도록 하는 상담기능이다</t>
  </si>
  <si>
    <t>1.진정한 자아의식을 찾고, 교류양식과 작용, 삶의 목적등을 감지하고2.일상생활에 자율적인 삶으로 이어지도록 돕는 상담업무이다3.성장과정으로 기인한 관계갈등이나 왜곡 환경에 대한 반응등을 긍정적이고 수용적인 인성과 심성을 이루는데 도움되는 상담,코칭역할이다</t>
  </si>
  <si>
    <t>열정적 과잉반응자와 책임감 있는 일 중독자, 창의적몽상가,매럭적 조작자등의 성격적응유형을 분석하여 가정과 사회에기여하고 적응하는 유형으로 이끌고 돕는 상담역할을 수행한다</t>
  </si>
  <si>
    <t>교류분석은 개인 집단 부부 가족 교육 경영 컴뮤니케이션 복지 상담등 인.심성에 이해가 필요한 곳이라면 어디든지 활용할수 있는 도구로 개인및 집단상담등에 활용되는 전문상담사 영역이다</t>
  </si>
  <si>
    <t>2016-003198</t>
  </si>
  <si>
    <t>인간의 본능적인 공격성을 분노로 표출함으로서 신체적, 정신적으로 안정화를 유지하고자 하나 분노가 안정적으로 표출이 안 되어 신체적, 정신적으로 문제가 되고 있으며 사회적 관계 및 가족관계에서 역기능적인 부작용이 발생하여 일상생활에 장애를 가지고 있다. 이러한 부작용을 효과적으로 개선하기 위하여 분노를 적응적으로 표출할 수 있도록 만들어주는 역할을 한다</t>
  </si>
  <si>
    <t>전문가 수준으로 분노조절상담에 대한 체계적인 지식과 상담능력을 습득하여, 분노를 조절하지 못하여 발생하는 여러 가지 문제를 올바르게 인식하고 분노조절프로그램을 적용, 교육 한다.</t>
  </si>
  <si>
    <t>분노조절 5단계 프로세스를 이해하고 실천하고, 노인, 성인, 청소년, 아동들을 대상으로 우울, 불안, 분노, 두려움, 공포등의 부정적인 다양한 감정들에 대해 자신의 감정을 인식하고 이를 효과적으로 조절할 수 있도록 방법을 안내하고 지도하여 건강한 삶을 살 수 있도록 교육 및 상담업무를 지도한다</t>
  </si>
  <si>
    <t>2016-004700</t>
  </si>
  <si>
    <t>모래라는 매체를 사용하여 내담자의 정서적, 심리적인 문제들을 진단하고,놀이상담을 통해 내면의 정서이완 및 행동의 변화를 도와주는 역할을 하는 전문가</t>
  </si>
  <si>
    <t>2017-001182</t>
  </si>
  <si>
    <t>집단상담전문가는 개인이 지닌 여러 문제를 집단 안의 역동과 다양한 경험을 통해 집단원들이 긍정적인 방향으로 발전할 수 있도록 집단상담을 주도하며, 촉진자, 지도자로서의 역할을 한다.</t>
  </si>
  <si>
    <t>타인과 자신의 차이를 인식하고, 적절하게 표현할 수 있는 의사전달 능력을 키우고, 오래된 성격문제 등에 대해 도움을 주며 집단상담이 긍정적인 방향으로 갈 수 있도록 촉진자 및 지도사로서의 역할을 한다.</t>
  </si>
  <si>
    <t>2016-004356</t>
  </si>
  <si>
    <t>음악활동을 통해서 심리적,정신적인 부분을 심리상담하여 대상자에게 정서적,신체적,지적인 약한 부분에 상승 효과가 있게 하며 특히, 자라고 있는 아동들에게 집중력과 사회성를 기르는데 도움을 줄 수 있는 직무를 행한다.</t>
  </si>
  <si>
    <t>1급 음악심리상담사는 음악적 활동을 통해서 심리적,정신적인 으로 문제가 있는 부분을 심리상담하여 대상자에게 정서적,신체적, 지적인 약한 부분에 상승 효과가 있게 하며 특히, 자라고 있는 아동들에게 집중력과 사회성를 기르는데 도움을 줄 수 있는 직무를 행한다</t>
  </si>
  <si>
    <t>2급 음악심리상담사는 음악적 활동을 통해서 심리적,정신적인 으로 문제가 있는 부분을 심리상담하여 대상자에게 정서적,신체적, 지적인 약한 부분에 상승 효과가 있게 하며 특히, 자라고 있는 아동들에게 집중력과 사회성를 기르는데 도움을 줄 수 있는 직무를 행한다</t>
  </si>
  <si>
    <t>2017-003821</t>
  </si>
  <si>
    <t>반려동물상담사 자격증은 전문지식을 바탕으로 반려동물 관련 다양한 지식을 습득하여 인간과 반려동물과의 상호작용을 이해하고 반려동물의 행동상담을 통해 동물보호자 가족과 반려동물의 올바른 관계성을 도와주는 것과 반련동물 관련 제반업무를 수행한다.</t>
  </si>
  <si>
    <t>반려동물상담사 자격증은 반려동물의 행동에 따른 심리, 습관, 행동패턴 등에 대한 전문지식을 바탕으로 인간과 반려동물과의 교감 및 상호작용을 이해하고 상담을 통해 동물보호자 가족과 반려동물의 올바른 관계성을 도와주는 것과  반련동물 관련 제반업무를 수행한다.</t>
  </si>
  <si>
    <t>반려동물상담사 자격증은 반려동물 관련 다양한 지식을 습득하여 인간과 반려동물과의 상호작용을 이해하고 반려동물의 행동상담을 통해 동물보호자 가족과 반려동물의 올바른 관계성을 도와주는 것과  반련동물 관련 제반업무를 수행한다.</t>
  </si>
  <si>
    <t>2016-005141</t>
  </si>
  <si>
    <t>심리상담사는  개인이나 집단을 대상으로 학습심리상담은 물론 진로상담,대인관계 갈등심리, 성인 등 일반인에게 증가하는 심리 문제 및 스트레스 조절하고 해결할 수 있도록 도와주고 심리상담지도, 심리검사 진단, 상담 교육 등  전문가로서 활동한다. 활동 분야는 심리상담 상담소 운영, 전문 상담사,사설교육기관 강사,자원 봉사자이다.</t>
  </si>
  <si>
    <t>심리상담사는  개인이나 집단을 대상으로 학습심리상담은 물론 진로상담,대인관계 갈등심리, 성인 등 일반인에게 증가하는 심리 문제 및 스트레스 조절하고 해결할 수 있도록 도와주고,심리상담사 2급 및 협회 자원봉사자 교육 및 심리상담실 설립 및 운영 할 수 있다. 활동분야 심리상담소 운영,강사등</t>
  </si>
  <si>
    <t>심리상담사는  개인이나 집단을 대상으로 학습심리상담은 물론 진로상담,대인관계 갈등심리, 성인 등 일반인에게 증가하는 심리 문제 및 스트레스 조절하고 해결할 수 있도록 도와주고,심리상담사로서 활동, 심리상담 프로그램 기획 및 강의를 할 수 있다.활동분야는 전문상담사,교육기관 강사 등</t>
  </si>
  <si>
    <t>2017-002267</t>
  </si>
  <si>
    <t>교육 및 상담 현장에서 아동, 청소년의 개인 및 집단의 인지적 수준과 행동 특성을 분석하며 평가함으로써 청소년이 정상적이고 창의적인 인격을 형성하고 건강한 사회 구성원으로 성장할 수 있도록 돕는 역할을 하며. 또한 아동, 청소년의 인지적, 발달적 특성에 맞는 효율적인 인지학습향상 프로그램을 개발하여 보급하고 이에 대한 평가 및 전문적 자문을 제공한다.</t>
  </si>
  <si>
    <t>인지학습심리분야의 전문적 지식을 활용하여 교육현장에서 아동, 청소년의 인지, 발달적 특성을 평가하여 분석한다.또한 아동, 청소년이 겪는 인지학습의 각 문제영역에 대한 전문적인 상담을 진행한다.</t>
  </si>
  <si>
    <t>인지학습상담의 이해 능력을 갖추고 있으며 아동, 청소년이 겪는 인지학습의 각 문제영역을 발견하여 해결방안을 제시할 수 있다.</t>
  </si>
  <si>
    <t>교육학습 및 상담현장에서 아동, 청소년의 인지학습 부적응 문제를 인식할 수 있으며 인지학습심리상담 관련 교육지도 계획을 수립하며 관련 제반 행정적 실무를 담당할 수준을 갖춘다.</t>
  </si>
  <si>
    <t>2017-003089</t>
  </si>
  <si>
    <t>다양한 미술의 표현을 통하여 개인 및 가족 구성원의 문제를 파악하고, 심리상담을 통해서 상담자의 심리상태를 진단하며, 파악된 심리상태를 바탕으로 상담 및 문제제기 및 원인제거를 통하여 미술심리 서비스를 제공할 수 있는 직무를 수행한다.</t>
  </si>
  <si>
    <t>전문가 수준의 뛰어난 미술 매체 활동을 통해 감정이나 내면세계를 파악, 표현하고, 심리의 이완과 감정적 내면을 완화시키는 역할을 하며, 미술을 통한 심리 상담과 교육에 대한 역량강화의 능력과 미술심리 전문서비스를 제공할 수 있는 고급수준의 직무를 수행한다.</t>
  </si>
  <si>
    <t>2017-003880</t>
  </si>
  <si>
    <t>아로마차크라힐링상담사</t>
  </si>
  <si>
    <t>아로마와 차크라에 대한 지식을 습득하여 42장의 카드리딩을 통해  개인의 심리상태를 파악하고 아로마를 활용하여  심리, 정서 및 스트레스로 인해 상담을 필요로 하는 내담자의 심리를 진단, 상담을 진행함으로 내담자의 문제개선 및 신체적 밸런스 조절과 건강한 자아발전에 도움을 줄 수 있으며 그에 따른 상담업무 및 프로그램을 진행할 수 있다</t>
  </si>
  <si>
    <t>아로마와 차크라에 대한 지식을 습득하여 42장의 카드리딩을 통해  개인의 심리상태를 파악하고 아로마를 활용하여  심리, 정서 및 스트레스로 인해 상담을 필요로 하는 내담자의 심리를 진단, 상담을 진행함으로 내담자의 문제개선 및 신체적 밸런스 조절과 건강한 자아발전에 도움을 줄 수 있으며 그에 따른 프로그램을 진행하고 개인상담 및 집단상담을 한다</t>
  </si>
  <si>
    <t>아로마와 차크라에 대한 지식을 습득하여 42장의 카드리딩을 통해 개인의 심리상태를 파악하고 스트레스와 불안감을 해소할 수 있도록 도와주며 아로마를 통한 개인 상담이 가능하다</t>
  </si>
  <si>
    <t>2016-003643</t>
  </si>
  <si>
    <t>노인심리검사를 실시한다.노인심리상담을 실시한다.노인정신건강에 도움을 준다.노인심리상담을 위한 이론 연구한다.노인심리상담을 위한 사례 연구한다.노인심리상담을 위한 상담기법을 연구한다.</t>
  </si>
  <si>
    <t>한국성공인재개발원</t>
  </si>
  <si>
    <t>042-862-6199</t>
  </si>
  <si>
    <t>(35235) 대전 서구 둔산2동 녹원아파트 105-106</t>
  </si>
  <si>
    <t>2017-001186</t>
  </si>
  <si>
    <t>음악심리상담사는 음악을 활용하여 정서적, 심리적으로 문제를 가진 사람들에게 음악이라는 청각적 이미지를 통해서 자유롭게 내면의 세계를 탐색하고, 음악으로 감정을 표출하고 자아를 성장시켜 긍정적으로 변화시키는 역할을 수행한다.</t>
  </si>
  <si>
    <t>준전문가 수준의 다양한 음악을 활용하여 내담자에게 음악심리상담 지도 및 상급 상담을 통하여 심리적 어려움과 문제행동을 갖고 있는 내담자의 상담을 주도한다.</t>
  </si>
  <si>
    <t>다양한 음악을 활용하여 내담자에게 보조 상담사로서 기초적 음악심리상담 지도 및 상담을 도와준다.</t>
  </si>
  <si>
    <t>2017-001774</t>
  </si>
  <si>
    <t>심리적 부적응 및 장애를 겪는 개인 및 집단에 대한 진단, 평가 및 심리상담을 통한 지도, 가족상담사에 대한 사회의 점증하는 수요에 부응하여 특히 가족과 관련된 다양한 상담 현장에서 직무를 수행할 수 있는 전문적 지식과 기술을 갖춘 가족상담사 양성 및 배출</t>
  </si>
  <si>
    <t>심리적 부적응 및 장애를 겪는 개인 및 집단에 대한 진단, 평가 및 심리상담을 통한 지도, 가족상담사에 대한 사회의 점증하는 수요에 부응하여 특히 가족과 관련된 다양한 상담 현장에서 직무를 수행</t>
  </si>
  <si>
    <t>2016-004359</t>
  </si>
  <si>
    <t>노인심리상담 전문가로써 올바른 가치관과 문화가치창조에 이바지하고 노인심리상담에 대한 이론 및 실무를 이해하고 노인심리상담 전문가로써 상담관련 전문지식과 숙련기능을 가지고 상담의 전문성과 다양한 상담기법으로 노인심리상담을 수행할 수 있는지에 대한 직무</t>
  </si>
  <si>
    <t>2016-005298</t>
  </si>
  <si>
    <t>귀농귀촌갈등상담사</t>
  </si>
  <si>
    <t>귀농귀촌에 대한 갈등의 원인과 요인 등을 조사, 분석, 상담할 수 있는 전문지식과 갈등관리에 필요한 의사소통, 분노조절기법 등의 전문능력을 갖추고 귀농귀촌 현장에서 발생하는 다양한 갈등요소들을 상담·조정하고 교육 및 지도하는 귀농·귀촌 갈등, 조정, 상담 전문가 업무 수행.</t>
  </si>
  <si>
    <t>귀농귀촌에 대한 갈등의 원인과 요인 등을 조사, 분석, 상담할 수 있는 전문지식과 갈등관리에 필요한 의사소통, 분노조절기법 등의 전문능력을 갖추고 귀농귀촌 현장에서 발생하는 다양한 갈등요소들을 상담·조정하고 교육 및 지도하는 귀농·귀촌 갈등, 조정, 상담 분야의 고급전문가 업무수행.</t>
  </si>
  <si>
    <t>귀농귀촌에 대한 갈등의 원인과 요인 등을 조사, 분석, 상담할 수 있는 전문지식과 갈등관리에 필요한 의사소통, 분노조절기법 등의 전문능력을 갖추고 귀농귀촌 현장에서 발생하는 다양한 갈등요소들을 상담·조정하고 교육 및 지도하는 귀농·귀촌 갈등, 조정, 상담 분야의 중급전문가 업무수행.</t>
  </si>
  <si>
    <t>2017-003731</t>
  </si>
  <si>
    <t>부부상담교육사</t>
  </si>
  <si>
    <t>부부교육 분야의 상담 및 교육지도가 가능한 전문인력 양성을 목적으로, 부부관계와 결혼생활에서 일어나는 생활지도를 수행하고 이를 통해 부부로서의 정체성을 강화할 수 있는 방법을 모색하여 부부생활의 자신감과 행복감을 지원하는 직무를 수행</t>
  </si>
  <si>
    <t>부부교육 분야의 상담 및 교육지도가 가능한 전문인력 양성을 목적으로, 부부관계 진단, 원가족문화 차이 및 가치관 이해, 결혼생활에서 일어나는 생활지도를 수행하고 이를 통해 부부로서의 정체성을 강화할 수 있는 방법을 모색하여 부부생활의 자신감과 행복감을 지원하는 직무를 수행</t>
  </si>
  <si>
    <t>부부관계의 소통과 상호작용 관계에 따른 필요한 기초적인 지식을 활용하여, 부부관계와 부부역할을 인지하고, 바람직한 부부교육지도에 필요한 능력을 지도하는 직무를 수행</t>
  </si>
  <si>
    <t>한국가족부모교육협회</t>
  </si>
  <si>
    <t>http://www.eduparent.net</t>
  </si>
  <si>
    <t>02-1833-9710</t>
  </si>
  <si>
    <t>(06732) 서울특별시 서초구 서운로 13 (서초동) 606호</t>
  </si>
  <si>
    <t>2017-001181</t>
  </si>
  <si>
    <t>사회적 상황변화와 산업화로 인해 소외받는 어르신이 증가하면서 신체적, 정서적, 심리적 장애를 겪거나 일상생활에 적응하지 못하신 어르신이나 그 가족들을 대상으로 심리상담을 진행하고 이를 바탕으로 문제해결을 진행하는 직무를 수행할 수 있다.</t>
  </si>
  <si>
    <t>사회적 상황변화와 산업화로 인해 소외받는 어르신이 증가하면서 신체적, 정서적, 심리적 장애를 겪거나 일상생활에 적응하지 못하신 어르신이나 그 가족들을 대상으로 심리상담을 진행하고 이를 바탕으로 문제해결 등의 직무를 수행할 수 있다.</t>
  </si>
  <si>
    <t>2017-003881</t>
  </si>
  <si>
    <t>일상에서 접할 수 있는 음식재료를 활용하여 오감활동의 하나인 창의적인 작품활동을 통해 내담자의 심리 표출과 정서적 안정을 돕고 자기효능감 회복과 행복한 삶을 영위할 수 있도록 프로그램진행 및 상담업무</t>
  </si>
  <si>
    <t>일상에서 접할 수 있는 재료들을 활용하여 내담자로 하여금 오감활동을 하는 동안 자기 스스로 자신을 통찰하고 지지해주는 작업을 통해 내담자의 건강한 자아상과 문제해결능력을 갖출 수 있도록 도움을 줄 수 있으며 그에 따른 프로그램을 계획 운영, 1,2급 수업 진행 및 전반적인 업무를 수행할 수 있다</t>
  </si>
  <si>
    <t>일상에서 접할 수 있는 재료들을 활용하여 내담자로 하여금 오감활동을 하는 동안 자기 스스로 자신을 통찰하고 지지해주는 작업을 통해 내담자의 건강한 자아상과 문제해결능력을 갖출 수 있도록 도움을 줄 수 있으며 그에 따른 프로그램을 진행할 수 있다</t>
  </si>
  <si>
    <t>일상에서 접할 수 있는 재료들을 활용하여 오감활동의 하나의 창의적 활동을 통해 내담자의 심리표출과 정서적 안정을 돕는 역할로 내담자관찰 및 작품형성에 도움을 줄 수 있다</t>
  </si>
  <si>
    <t>2017-003095</t>
  </si>
  <si>
    <t>분노를 안전적으로 표출이 안 되면 신체적, 정신적으로 문제가 되고 사회적 관계 및 가족관계에서 역기능적인 부작용이 발생하여 일상생활에 장애를 가지게 됩니다. 이러한 역기능적이고 부적응적인 관계를 효과적으로 개선하기 위하여 분노를 적응적으로 표출할 수 있도록 만들어 주고 전문적인 분노조절 훈련에 필요한 기술을 지도하는 전문가의 역할과 직무를 수행한다.</t>
  </si>
  <si>
    <t>2017-000189</t>
  </si>
  <si>
    <t>아동의 생활을 지도하고, 놀이심리상담 프로그램 운영과 평가를 담당한다. 놀이를 통해 아동의 심리를 분석하고 적절한 기법을 통해 자연스럽고 전문적인 상담을 진행한다.</t>
  </si>
  <si>
    <t>2016-005132</t>
  </si>
  <si>
    <t>사진놀이심리상담사</t>
  </si>
  <si>
    <t>사진놀이심리상담사는 사진을 활용한 심리상담과 놀이를 활용한 심리상담의 이론 및 실제의 기법에 대하여 전문지식을 가지고 교육현장과 사회복지, 심리상담의 현장에서 전문전인 상담과 교육지식을 활용해 사진놀이심리상담을 수행할 수 있는 능력을 갖추고 아동 및 청소년, 성인의 교육과 상담, 프로그램을 개발하고 운영하는 사진놀이심리상담을 수행한다.</t>
  </si>
  <si>
    <t>사진놀이심리상담에 대하여 전문지식을 가지고 교육과 사회복지, 심리상담의 현장에서 전문지식을 활용해 사진놀이심리상담을 수행할 수 있는 능력을 갖추고 전문적인 사진놀이심리상담을 한다.</t>
  </si>
  <si>
    <t>2016-001680</t>
  </si>
  <si>
    <t>아동발달 및 학습지도 이론과 아동심리상담 이론 및 아동심리진단기술을 이용해 부모, 형제, 친구, 선생님 등의 갈등으로 심리적, 인지적, 정서적, 환경적, 행동적 문제를 보이는 아동이 안전하고 건전한 사고방식을 갖출 수 있도록 지원하는 역할을 수행</t>
  </si>
  <si>
    <t>2017-001185</t>
  </si>
  <si>
    <t>통합예술심리상담사는 다양한 미술, 놀이, 음악, 연극 등 다양한 통합예술표현활동을 통해 내담자의 심리정서를 진단하고 치유한다. 또한  정서이완 및 행동변화를 주어 자아성장을 촉진시키고 통합 예술을 통해 자기개발과 자기실현을 표현하여 신체적, 정신적, 사회적으로 긍정적인 변화를 주는 역할을 수행한다.</t>
  </si>
  <si>
    <t>전문가 수준의 다양한 미술, 놀이, 음악, 표현활동 등을 활용하여 내담자에게 통합예술심리상담 지도를 한다. 또한 고급 상담을 통하여 슈퍼비전을 주도하며 내담자의 심리적인 어려움과 문제행동을 지도한다.</t>
  </si>
  <si>
    <t>준전문가 수준의 다양한 미술, 놀이, 음악, 표현활동 등을 활용하여 내담자에게 통합예술심리상담 지도 및 상급 상담을 통하여 내담자의 심리적인 어려움과 문제행동을 지도한다.</t>
  </si>
  <si>
    <t>기초 수준의 다양한 미술, 놀이, 음악, 표현활동 등을 활용하여 내담자에게 보조 상담사로서 통합예술심리상담 지도 및 상담을 도와준다.</t>
  </si>
  <si>
    <t>2016-005123</t>
  </si>
  <si>
    <t>미술활동을 통 하여 심리적장애요인을 분석, 진단하고 내담자의 심리적 정서적 안정을 주는 역활을 하며 미술심리상담사는 주로 특수장애인,노인전문병원 및 장애인복지관, 교육시설, 내의 상담실등에서 활동 한다.</t>
  </si>
  <si>
    <t>수련감독전문가의 역할은 미술심리상담학문을 연구하고 발표해야 하고 저술을 해야 하며, 강의와 상담할 수 있으며 스스로 자격증을 요하는 단계의 자격과정 커리큘럼을 만들며  교육을 원하는 사람을 교육하고 전문가양성을 위한 슈퍼비젼할 수 있고 사회의 일원이 되도록 일부 책임지고 함께 연구해야 한다</t>
  </si>
  <si>
    <t>역할은 미술심리상담학문을 연구하고 발표해야 하고 상담할 수 있으며 스스로 자격증을 요하는 단계의 자격과정 커리큘럼을 만들며  교육을 원하는 사람을 교육하고 슈퍼비젼할 수 있고 사회의 일원이 되도록 일부 책임지고 함께 연구해야 한다</t>
  </si>
  <si>
    <t>1급 자격을 소지한 자는 다양한 문제를 가진 사람의 미술심리상담을 할 수 있으며 복지센터나 개인상담실에서 갈등을 가진 병리 및 문제를 다루어 줄 수있다. 개인의 문제를 다루고 상담사로써의 윤리와 도의적 책임을 지고 스스로 상담사로써의 업무를 할 수있다</t>
  </si>
  <si>
    <t>한국통합미술치료학회</t>
  </si>
  <si>
    <t>http://kiata.co.kr</t>
  </si>
  <si>
    <t>070-2636-5386</t>
  </si>
  <si>
    <t>(08215) 서울특별시 구로구 구로중앙로 229 (구로동, 월드아파트) 101동103호</t>
  </si>
  <si>
    <t>2016-005139</t>
  </si>
  <si>
    <t>심리상담사는 유아,아동,청소년,노인 등 사회구성원 사이에서 겪게 되는 다양한 갈등과 그로 인한 상처를 과학적 측정도구 및 상담을 통해 종합적이고 체계적인 심리적 도움을 주는 업무를 수행한다. 또한 향후 평생교육원,주민센터,복지기관 등에 진출할 수 있다.</t>
  </si>
  <si>
    <t>심리상담사 수련감독은 유아,아동,청소년,노인 등 사회구성원 사이에서 겪게 되는 다양한 갈등과 그로 인한 상처를 과학적 측정도구 및 상담을 통해 종합적이고 체계적인 심리적 도움을 주는 업무를 수행한다. 또한 향후 평생교육원,주민센터,복지기관 등에 진출할 수 있다.</t>
  </si>
  <si>
    <t>심리상담사 1급은 유아,아동,청소년,노인 등 사회구성원 사이에서 겪게 되는 다양한 갈등과 그로 인한 상처를 과학적 측정도구 및 상담을 통해 종합적이고 체계적인 심리적 도움을 주는 업무를 수행한다. 또한 향후 평생교육원,주민센터,복지기관 등에 진출할 수 있다.</t>
  </si>
  <si>
    <t>심리상담사 2급은 유아,아동,청소년,노인 등 사회구성원 사이에서 겪게 되는 다양한 갈등과 그로 인한 상처를 과학적 측정도구 및 상담을 통해 종합적이고 체계적인 심리적 도움을 주는 업무를 수행한다. 또한 향후 평생교육원,주민센터,복지기관 등에 진출할 수 있다.</t>
  </si>
  <si>
    <t>2016-005272</t>
  </si>
  <si>
    <t>본 자격은 아로마 혹은 향기요법 즉, 식물의 향과 약효를 이용해서 몸과 마음의 균형을 회복시켜 인체의 항상성 유지를 목표로 하는 자연요법과 심리상담을 접목하여 심신의 어려움을 겪고 있는 이들을 돕는 전문가 활동이다.</t>
  </si>
  <si>
    <t>본 자격은 아로마 혹은 향기요법 즉, 식물의 향과 약효를 이용해서 몸과 마음의 균형을 회복시켜 인체의 항상성 유지를 목표로 하는 자연요법과 심리상담을 접목하여 심신의 어려움을 겪고 있는 이들을 돕는 고급전문가 활동이다.</t>
  </si>
  <si>
    <t>본 자격은 아로마 혹은 향기요법 즉, 식물의 향과 약효를 이용해서 몸과 마음의 균형을 회복시켜 인체의 항상성 유지를 목표로 하는 자연요법과 심리상담을 접목하여 심신의 어려움을 겪고 있는 이들을 돕는 초급전문가 활동이다.</t>
  </si>
  <si>
    <t>2016-005124</t>
  </si>
  <si>
    <t>상담 및 미술심리상담의 개론적 지식 이해, 그림을 통한 심리적 상황을 이해, 미술심리상담프로그램 보조 역할 가능</t>
  </si>
  <si>
    <t>2016-005273</t>
  </si>
  <si>
    <t>본 자격은 교육 및 상담현장에서 유용한 심리극, 사회극, 비블리오드라마, 교육연극, 역할극을 활용하여 사회활동이나 심리정서적으로 어려움을 겪고 있는 이들에게 도움을 주는 임상전문가 활동이다.</t>
  </si>
  <si>
    <t>교육 및 상담현장에서 유용한 심리극, 사회극, 비블리오드라마, 교육연극, 역할극을 활용하여 사회활동이나 심리정서적으로 어려움을 겪고 있는 이들에게 도움을 주는 고급임상전문가로서 활동한다.</t>
  </si>
  <si>
    <t>교육 및 상담 현장에서 유용한 심리극, 사회극, 비블리오드라마, 교육연극, 역할극을 활용하여 사회활동이나 심리정서적으로 어려움을 겪고 있는 이들에게 도움을 주는 초급임상전문가 활동이다.</t>
  </si>
  <si>
    <t>2016-004675</t>
  </si>
  <si>
    <t>대중음악을 이용한 음악심리지도 및 상담을 통하여 스트레스 해소 및 행복 증진으로 서로간의 소통, 행복을 만들어가는 전문가로서 개인이나 단체를 대상으로 대중음악을 통하여 감정(스트레스, 화, 슬픔)을 정화할 수 있는 심리상담을 수행한다.</t>
  </si>
  <si>
    <t>대중음악을 이용한 음악심리지도 및 상담을 통하여 스트레스 해소 및 행복 증진으로 서로간의 소통, 행복을 만들어가는 전문가로서 개인이나 단체를 대상으로 대중음악을 통하여 감정(스트레스, 화, 슬픔)을 정화할 수 있는 심리상담을 수행 할 뿐만 아니라 상담교육 및 지도한다.</t>
  </si>
  <si>
    <t>대중음악을 이용한 음악심리지도 및 상담을 통하여 스트레스 해소 및 행복 증진으로 서로간의 소통, 행복을 만들어가는 전문가로서 개인이나 단체를 대상으로 대중음악을 통하여 감정(스트레스, 화, 슬픔)을 정화할 수 있는 심리상담을 보조 수행한다.</t>
  </si>
  <si>
    <t>2016-005287</t>
  </si>
  <si>
    <t>보육시설, 사회복지시설, 학교에서 종사 하면서 생활속에서 심리적 갈등으로 직면하는 인간관계 및 다양한 삶속에서 개인 및 집단을 이해에 있어 기본이되는 음악상담 적용과 기술에 대한 기본이념과 이론을 이해하고 단계별 프로그램을 적용하여 심리적 어려움을 해결하여 평안을 찾을 수 있도록 상담교육한다.</t>
  </si>
  <si>
    <t>2016-004372</t>
  </si>
  <si>
    <t>심리학에 관한 지식과 노인에 대한 이해를 바탕으로 노인의 심리를 진단하고 상담을 통해 노인이 겪고 있는 정서적인 불안정이나 무력감을 개선하고 안정적인 심리상태를 유지함으로써 행복한 삶을 영위할수 있게 하는 전문가</t>
  </si>
  <si>
    <t>심리학에 관한 지식과 노인에 대한 이해를 바탕으로 노인의 심리를 진단하고 상담을 통해 노인이 겪고 있는 정서적인 불안정이나 무력감을 개선하기 위해 프로그램을 개발하고 안정적인 심리상태를 유지할수 있게 하는 고급 전문가</t>
  </si>
  <si>
    <t>2016-005315</t>
  </si>
  <si>
    <t>현대의 다문화 핵가족 사회에 문제의 심각성을 이해하고 전문적 지식을 겸비해아동복지시설 지역사회 가정의 문제를 해결하고 심리상담자의 역할을 한다</t>
  </si>
  <si>
    <t>가족내의 구성원과의 원할한 소통과 부 적응문제를 상호작용 양상에 개입하여 가족간의 사랑과 행복 그리고 화합의 문제를 상담을 통해 가정의 문제를 공공기관이나 개인 상담을 통해 해결하는 직무</t>
  </si>
  <si>
    <t>2016-003975</t>
  </si>
  <si>
    <t>기독교 정신을 바탕으로 심리적으로 상처를 받은 사람들에게 기독교상담 원리에 따라 상담을 진행할 수 있으며 사람들의 정신적 육체적 건강한 삶을 살 수 있도록 도움을 주는 전문가 활동</t>
  </si>
  <si>
    <t>기독교 윤리 정신을 바탕으로 정서적으로 상처를 받은 사람들에게 성경의 기독교 상담 원리에 따라 상담을 진행하며 상담자들이 건강한 삶을 살아갈 수 있도록 하는 최고급 전문가 활동</t>
  </si>
  <si>
    <t>기독교 윤리 정신을 바탕으로 정서적으로 상처를 받은 사람들에게 성경의 기독교 상담 원리에 따라 상담을 진행하며 상담자들이 건강한 삶을 살아갈 수 있도록 하는 전문가 활동</t>
  </si>
  <si>
    <t>2016-002760</t>
  </si>
  <si>
    <t>성격의 이론, 성격형성의 요인, 성격이상, 성격의 진단방법, 성격의 지도, 성격과 주변의 관련 등에 관해 연구 및 상담, 도움을 주는 전문가이다.</t>
  </si>
  <si>
    <t>사회구성원으로서 가정 및 사회에 잘 적응하여 사회구성원으로 자리잡을 수 있도록 체계적인 상담을 해 줄 수 있는 전문가를 양성한다.</t>
  </si>
  <si>
    <t>2017-003887</t>
  </si>
  <si>
    <t>통합예술심리상담사란 다양한 예술(연극, 음악, 미술, 무용, 영화, 사진,문학 등)을 활용하여  정서적, 사회적으로 겪는 심리적인 문제를 해결하는 데 도움을 주는 심리상담사이다. 다양한 예술매체를 내담자의 증상과 기호, 단계별 목표에 따라 적용함으로써 내담자중심의 맞춤형 상담을 하는 직무를 수행한다.</t>
  </si>
  <si>
    <t>-통합예술심리전문가의 최고 전문가로서 하위급(1,2,3급)   통합예술심리상담사를 교육하고 슈퍼비젼한다. -개인 및 집단이 겪고 있는 심리문제 및 장애에 대한 통합예술심리상담 활동을 한다.</t>
  </si>
  <si>
    <t>-1급이상의 통합예술심리상담사가 진행하는 상담 및 교육과정을 조력하고 협동수행하거나 일반상담 프로그램의 주상담사로 활동한다. -상담과정 기록, 관리 행정업무</t>
  </si>
  <si>
    <t>2017-003775</t>
  </si>
  <si>
    <t>두뇌학습상담사</t>
  </si>
  <si>
    <t>몸과 마음, 두뇌가 서로 연결되어 상호영향을 주며 이를 응용하여 두뇌를 이용한 뇌교육 프로그램으로 마음과 두뇌의 자극 및  발달촉진을 가져올 수 있도록 뉴로피드백 등을 활용하여 두뇌기능을 향상시키고 보다 효과적인 학습능력 향상을 가능하게 하는 집중력 훈련프로그램 설계 및 학습상담전문가를 양성하는 직무를 수행</t>
  </si>
  <si>
    <t>브레인 학습상담 전문가로서 일반인을 대상으로 뇌기반에 대한 전문지식을 바탕으로 학습능력 향상과 주의력, 집중력 역량 강화를 위해 교육기관, 상담센터 등에서 두뇌훈련, 두뇌발달 훈련프로그램, 뉴로피드백 훈련지도 등 수퍼비전 직무를 수행.</t>
  </si>
  <si>
    <t>브레인 학습상담 교육에 대한 전반적인 두뇌 코칭 원리와 지식을 바탕으로 청소년 및 일반인을 대상으로 교육기관, 교육상담센터, 학원 등에서 브레인 뉴로피드백(주의력, 집중력) 훈련, BQ테스트 진단분석 상담과 학습향상 훈련 프로그램 지도 등의 상위 직무를 수행.</t>
  </si>
  <si>
    <t>브레인에 대한 올바른 이해와 뉴로하모니의 활용을 바탕으로 유초등과 청소년을 대상으로 홈스쿨, 교육기관, 학원 등에서 뇌기반 암기력 향상훈련, BQ테스트 진단, 뉴로피드백 훈련보조 등의 하위 직무를 수행.</t>
  </si>
  <si>
    <t>2017-002676</t>
  </si>
  <si>
    <t>가족상담사는 가족구성원 간의 발생할 수 있는 다양한 문제 원인에 대한 분석 및 극복방법을 찾아주고, 가족구성원의 왜곡된 정서를 해결하기 위해 전문적인 지식을 활용하여 가족상담 및 정서안정에 대한 내담자 및 가족구성원의 집단상담 및 정서안정 프로세스를 적용하는 직무를 수행한다.</t>
  </si>
  <si>
    <t>가족상담사 1급은 가족구성원 간의 발생할 수 있는 다양한 문제 원인에 대한 분석 및 극복방법을 찾아주고, 가족구성원의 왜곡된 정서를 해결하기 위해 전문적인 지식을 활용하여 가족상담 및 정서안정에 대한 내담자 및 가족구성원의 집단상담 및 정서안정 프로세스를 적용하는 직무를 수행한다.</t>
  </si>
  <si>
    <t>가족상담사 2급은 가족 상담 및 정서안정에 상담기법에 대한 일반적인 지식(상담기초 및 인간발달, 가족 상담이론)과 경험을 갖추고 기본적인 가족상담 및 정서안정을 위한 상담을 수행한다.</t>
  </si>
  <si>
    <t>2017-002650</t>
  </si>
  <si>
    <t>결혼상담사는 인간관계에 대한 에티켓 및 매너관련 조언을 기초로 이성상대에 대한 정확한 정보제공 및 자문역할, 만남 등의 상담사 역할을 수행한다.</t>
  </si>
  <si>
    <t>인간관계에 대한 에티켓 및 매너관련 조언을 기초로 이성상대에 대한 정확한 정보제공 및 자문역할, 만남 등을 상담을 통해 도와주는 전문상담사 역할을 수행한다.</t>
  </si>
  <si>
    <t>인간관계에 대한 에티켓 및 매너관련 조언을 기초로 이성상대에 대한 정확한 정보제공 및 자문역할, 만남 등을 상담을 통해 도와주는 역할을 수행한다.</t>
  </si>
  <si>
    <t>2016-002779</t>
  </si>
  <si>
    <t>독서심리상담사는 우리 국민들이 경험하는 대인관계문제와 진로 및 가족의 문제 등 다양한 문제로 인한 스트레스로 인한 심리적 안정에 대한 문제를 독서상담과정을 통해 심리적 접근방법으로 상담하는 상담사이다. 독서상담과 글쓰기과정을 통해 심리적 안정을 찾을 길을 안내하는 상담사의 역할을 담당한다.</t>
  </si>
  <si>
    <t>전문 강사는 독서상담에 대한 전문적 지식을 가진 자로 우리 국민이 경험하는 대인관계문제와 진로 및 가족의 문제 등 다양한 생활문제 및 스트레스에 대한 학문적 접근과 임상심리에 대한 전문적 지식을 독서심리상담사양성과정에서 수강생들에게 강의하는 전문강사의 직무를 수행한다.</t>
  </si>
  <si>
    <t>상담소장은 지역사회 주민들의 경험하는 대인관계문제와 진로 및 가족의 문제 등 다양한 생활문제에 대한 스트레스를 독서와 글쓰기과정을 통한 심리적 접근 한다. 1급상담사와 2급상담사를 채용하여 상담소를 운영하는 상담소장이 된다.</t>
  </si>
  <si>
    <t>1급 자격자는 지역주민 성인남녀와 아동청소년들이 경험하는 대인관계갈등 및 진로취업 및 외국인 증가로 인한 불안심리 및 문화충격을 독서상담과정을 통해  진행한다. 평생교육 및 상담시설에서 독서심리상담프로그램을 기획 운영한다.</t>
  </si>
  <si>
    <t>2016-003634</t>
  </si>
  <si>
    <t>아동, 청소년 및 성인을 대상으로 인간의 심리적, 정서적 문제 및 내외적 갈등 등으로 인한 어려움을 겪고 있는 내담자에게 그림이나 미술표현 활동을 통해 전문적이고 다양한 심리상담 서비스와 상담현장에서의 임상경험을 바탕으로 심리상담을 수행할 수 있는 직무이다.</t>
  </si>
  <si>
    <t>산업계 ·교육계의 전문분야에서 미술표현 활동을 동해 전문적인 상담을 수행할 수 있는 전문 상담사 직무.</t>
  </si>
  <si>
    <t>초등학교 및 중고등학교에서 미술을 매개체로 상담 실무를 수행할 수 있는 상담사 직무.</t>
  </si>
  <si>
    <t>유치원 및 일반 사설 학원 등에서 미술을 활용하여 상담자로써의 역할을 할 수 있는 초보수준의 직무.</t>
  </si>
  <si>
    <t>사단법인 한국효행인성교육운동본부</t>
  </si>
  <si>
    <t>http://cafe.daum.net/hyoinsungedu</t>
  </si>
  <si>
    <t>02-541-5662</t>
  </si>
  <si>
    <t>(08710) 서울특별시 관악구 당곡길 36 (봉천동) 503호</t>
  </si>
  <si>
    <t>2016-003361</t>
  </si>
  <si>
    <t>진로인지학습상담사</t>
  </si>
  <si>
    <t>진로심리상담과 학습상담을 전문적으로 훈련하여 진로학습상담기법을 활용하여 진로를 설계를 돕는 상담을하거나 학습과정에서 열등감이나 불안, 분노 등의 심리적인 문제를 호소하는 사람들을 도울 수 있는 상급직무이며, 진로인지학습상담사를 양성할 수 있다.</t>
  </si>
  <si>
    <t>진로심리상담과 학습상담을 전문적으로 훈련하여 진로학습상담기법을 활용하여 진로를 설계를 돕는 상담을하거나 학습과정에서 열등감이나 불안, 분노 등의 심리적인 문제를 호소하는 사람들을 도울 수 있는 중급직무이다.</t>
  </si>
  <si>
    <t>2016-004355</t>
  </si>
  <si>
    <t>심상시심리상담사</t>
  </si>
  <si>
    <t>심상 시 심리상담사는 인간의 정신활동과 고유한 오감(시각, 청각, 후각, 미각, 촉각)에 초감각과 지각을 아울러서 예술과 문화의 감성과 감수성으로 내면의 힘을 일궈내서 궁극적으로 온전한 마음과 영혼의 건강에 이르도록 도울 수 있는 전문적인 능력을 가진 자를 말하며,  이로써 국민의 정신 건강에 기여하고자 합니다.</t>
  </si>
  <si>
    <t>심상시치료센터</t>
  </si>
  <si>
    <t>http://http://blog.naver.com/duadnjs2005</t>
  </si>
  <si>
    <t>010-3443-3775</t>
  </si>
  <si>
    <t>(54984) 전라북도 전주시 완산구 영경2길 6-6 (중화산동2가) 아트하우스 3층</t>
  </si>
  <si>
    <t>2016-003848</t>
  </si>
  <si>
    <t>1.가족간의 심리적 부적응 및 장애를 겪는 개인 혹은 가족에 대한 진단, 평가 및 상담2.가족의 자아실현, 적응강화에 대한 조력 및 지도3.가족상담 및 가족심리？에 대한 연구4.상담기관의 설립 및 운영5.상담행정업무</t>
  </si>
  <si>
    <t>1.가족상담사 1급,2급 소지자의 교육과 슈퍼비전2.가족 간의 심리적 부적응 및 장애를 겪는 개인 혹은 가족에 대한 진단, 평가 및 상담3.가족상담사 1급,2급의 사례지도 및 추천4.가족상담사 1급,2급의 수련 내용 평가, 인준 및 추천5.가족상담 및 가족심리치료에 대한 연구6.상담기관의 설립 및 운영</t>
  </si>
  <si>
    <t>1.가족의 자아실현, 적응강화에 대한 조력 및 지도2.가족의 심리적 부적응 및 장애를 겪는 개인 혹은 가족 집단원에 대한 진단, 평가 및 상담3.2급 가족상담사 및 학회공인 상담자원봉사자의 교육4.가족상담 및 가족심리치료에 대한 연구5.상담기관의 설립 및 운영</t>
  </si>
  <si>
    <t>1.가족간의 심리적 부적응 및 장애를 겪는 개인 및 가족 집단원에 대한 진단, 평가 및 심리상담2.상담 행정업무</t>
  </si>
  <si>
    <t>2017-003686</t>
  </si>
  <si>
    <t>미국에서 시작된 심리적 원조방법으로 개인에 대한 상담을 넘어 함께 생활하는 가족공동체에 대한 문제를 인식하고 문제 해결을 위한 상담을 진행하는 직무를 담당한다.</t>
  </si>
  <si>
    <t>가족에 대한 심리 상담을 진행하는 직무이다. 미국에서 시작된 심리적 원조방법으로 개인에 대한 상담을 넘어 함께 생활하는 가족공동체에 대한 문제를 인식하고 문제 해결을 위한 상담을 진행하는 직무를 담당한다.</t>
  </si>
  <si>
    <t>가족의 상호작용을 목적으로 하는 심리적 원조방법으로 개인에 대한 상담을 넘어 함께 생활하는 가족공동체에 대한 문제를 인식하고 문제 해결을 위한 상담을 진행하는 직무를 담당한다.</t>
  </si>
  <si>
    <t>2016-005140</t>
  </si>
  <si>
    <t>유아, 아동 및 청소년, 노인, 다문화가정 등 사회에서 여러 가지 갈등과 문제로 고통 받고 있는 사람들을 대상으로 정신건강이나 정서장애와 관련된 문제를 과학적 측정도구나 상담(면접)을 통해 종합적으로 진단하고 심리학적 방법을 활용하여 상담해줌으로써 건강하고 바른 생활을 할 수 있도록 돕는 심리상담전문가.</t>
  </si>
  <si>
    <t>2016-005288</t>
  </si>
  <si>
    <t>분노조절상담교육사</t>
  </si>
  <si>
    <t>기업 및 사회복지시설, 사회단체에서 종사하여 상담을 통해 분노 발생의 원인을 이해하고 분노조절 장애의 원인을 파악하여 상담사로서 직무를 수행하며 분노가 발생 될 수 있는 문제의 해결과 갈등을 조절하여 완화 할 수 있도록 다양한 심리프로그램으로 상담하여 심신의 안정을 회복할 수 있도록 한다.</t>
  </si>
  <si>
    <t>2017-002474</t>
  </si>
  <si>
    <t>실용화장품상담전문가</t>
  </si>
  <si>
    <t>화장품 관련 직종에 종사하는 실무자가 화장품의 효능, 한계 및 원료, 제형, 액티브성분과 컨셉성분을 구분하여 소비자에게 도움이 될 수 있도록 올바르게 상담할 수 있고 화장품 품질관리 업무를 이해할 수 있으며, 화장품의 과대광고를 구분할 수 있는 직무를 수행한다</t>
  </si>
  <si>
    <t>화장품 관련 직종에 종사하는 실무자가 화장품의 효능, 한계 및 원료, 제형, 액티브성분과 컨셉성분을 구분하여 소비자에게 도움이 될 수 있도록 올바르게 상담할 수 있고 화장품제조판매관리사의 업무를 진행할 수 있으며, 화장품의 과대광고를 구분할 수 있는 직무를 수행한다.</t>
  </si>
  <si>
    <t>2016-003007</t>
  </si>
  <si>
    <t>관혼상제는 물론 일상생활에 있어 택일에(길일과 흉일) 관한 전문적인 지식과 소양을 갖추고 택일상담, 지도 관리 및 조사, 연구, 개발, 관리를 지도함을 직무로 한다.</t>
  </si>
  <si>
    <t>2017-001777</t>
  </si>
  <si>
    <t>자녀교육을 위해 부모교육 및 상담을 진행해야 할 상담자들에게 부모상담에 대한 전반적인 이해를 기반으로 하여 뇌기반양육과 주 양육자와의 관계의 중요성, 실제적인 대화법과 사례를 통한 학습으로 현장 중심형 전문가를 양성하며 건강한 부모 자녀 관계를 형성할 수 있는 기반을 마련하는 직무를 진행함.</t>
  </si>
  <si>
    <t>부모상담에 대한 전반적인 이해를 바탕으로 부모의 올바른 역할과 자녀와의 관계를 형성할 수 있는 기반을 마련함. 대화법과 소통의 방법적인 문제를 상담을 통해 올바른 방향을 제시하는 직무를 진행함.</t>
  </si>
  <si>
    <t>부모상담에 대한 기본개념을 바탕으로 부모 자신과 부부, 나아가 부부간 자녀의 문제사항까지 개선을 진행할 수 있는 상담을 진행하며 올바른 관계개선에 의의를 두며 전문상담을 진행함.</t>
  </si>
  <si>
    <t>2016-003633</t>
  </si>
  <si>
    <t>노인인구가 증가하고 그에따른 노인문제로 인한 불화가 점점 늘어나고 있고 이를 해결하기위한 전문적인 상담의 필요성도 늘어나고 있기 때문에 가족간의 갈등해소와 소통을 돕고,상담,치료를 돕기위해 노인상담에 대한  최적화된 프로그램을 설계, 조직, 관리운영하여 모든 가족에 대한 것을 체계적으로 지도하여 변화하는 사회와 가정에 잘 적응할수 있도록 도와주는 직무</t>
  </si>
  <si>
    <t>노인인구가 증가하고 그에따른 노인문제로 인한 불화가 점점 늘어나고 있고 이를 해결하기위한 전문적인 상담의 필요성도 늘어나고 있기 때문에 가족간의 갈등해소와 소통을 돕고,상담,치료를 돕기위해 노인상담에 대한  최적화된 프로그램을 설계, 조직, 관리운영하여 모든 가족에 대한 것을 체계적으로 지도하여 변화하는 사회와 가정에 잘 적응할수 있는 전문적인 업무를 수행</t>
  </si>
  <si>
    <t>2016-004361</t>
  </si>
  <si>
    <t>심리상담사의 직무는 정신건강이나 정서장애등의 이상이 있는 사람들을 진단하는 것이다. 의학적으로는 진단은 병의 증상을 중심으로 그 발병원인을 의학적으로 밝혀내고 적절한 방법을 추천하는 것이다. 하지만 심리학적 측면에서는  그런 이상한 행동을 하는 사람의 이유를 행동관찰 및 상담을 통해 마음을 이해하고 바로 잡아주는 인지적, 행동적 변화를 시키는 것이다.</t>
  </si>
  <si>
    <t>1급 심리상담사의 직무는 정신건강이나 정서장애등의 이상이 있는 사람들을 진단하여 그런 이상한 행동을 하는 사람의 이유를 행동관찰 및 상담을 통해 마음을 이해하고 바로 잡아주는 인지적, 행동적 변화를 시키는 것이다</t>
  </si>
  <si>
    <t>2급 심리상담사의 직무는 정신건강이나 정서장애등의 이상이 있는 사람들을 진단하여 그런 이상한 행동을 하는 사람의 이유를 행동관찰 및 상담을 통해 마음을 이해하고 바로 잡아주는 인지적, 행동적 변화를 시키는 것이다</t>
  </si>
  <si>
    <t>2017-002412</t>
  </si>
  <si>
    <t>아동가족심리상담사</t>
  </si>
  <si>
    <t>아동상담을 통하여 아동의 부적응 문제를 해결하고 예방하며, 부모교육 및 가족상담의 이론과 실제를 학습하여 아동과 가족의 심리적 건강과 행복을 지원 할 수 있는 상담 및 가족의 심리적 문제를 상담하고 예방하여 건강하고 기능적인 가족관례를 형성하는 아동가족심리상담 직무를 수행한다.</t>
  </si>
  <si>
    <t>2016-003847</t>
  </si>
  <si>
    <t>진로전문상담사</t>
  </si>
  <si>
    <t>1.진로상담과 부적응적인 심리치료2.2급 진로전문상담사 및 학회공인 상담자원봉사자의 교육3.진로상담 및 심리치료에 대한 연구4.진로상담기관의 설립 및 운영5.청소년 진로교육6.상담 행정업무</t>
  </si>
  <si>
    <t>1.진로상담사 1급,2급의 교육과 슈퍼비전2.진로전문상담사 1급,2급의 수련 내용평가, 인준 및 추천3. 진로상담과 부적응적인 심리치료4. 진로상담기관의 설립 및 운영</t>
  </si>
  <si>
    <t>1.진로상담과 심리치료2.2급 진로전문상담사 및 학회공인 상담자원봉사자의 교육3.진로상담 및 심리치료에 대한 연구4.진로상담기관의 설립 및 운영</t>
  </si>
  <si>
    <t>1.진로상담2.청소년진로교육3.상담 행정업무</t>
  </si>
  <si>
    <t>2017-002797</t>
  </si>
  <si>
    <t>푸드 매체를 활용하여 창의적인 작품을 표현함으로 내담자의 정서적, 사회적으로 부적응적인 문제들을 해결하는데 도움을 주고자 하는 상담의 한 분야로써, 내담자의 심리정서를 진단하여 정신적 고통을 완화시켜주고, 긍정적 사고로 변화시켜 스스로 문제해결 을 할수 있게 돕는 직무</t>
  </si>
  <si>
    <t>-대상별, 주제별 푸드아트심리상담 프로그램 운영 및 슈퍼비젼-인간의 발달적, 심리적, 장애별 푸드아트심리상담 프로그램 연구 및 계발-푸드아트 심리상담 활동 결과물 개발 연구 및 평가-1·2급 교육자 양성 및 교육 기획-상담센터 총괄 운영-수퍼바이저</t>
  </si>
  <si>
    <t>2017-003812</t>
  </si>
  <si>
    <t>해결중심상담사</t>
  </si>
  <si>
    <t>내담자의 문제를 원인분석보다 해결에 중점을 두고 상담하는 기법으로 내담자의 장점, 강점을 알고 내담자 스스로가 문제를 해결 할 수 있도록 도와주며 가지고 있는 자원을 가지고 자존감 향상과 문제해결력을 키울 수 있도록 돕는다.</t>
  </si>
  <si>
    <t>내담자의 문제를 원인분석보다 해결에 중점을 두고 상담하는 기법으로 내담자의 장점, 강점을 알고 내담자 스스로가 문제를 해결 할 수 있도록 도와주며 스스로가 가지고 있는 자원에 대해서 제대로 인지하여 이를 활용할수 있도록 하며 자존감 향상과 문제해결력을 키울 수 있도록 돕는다. 전문가로서 해결중심상담에 대해 잘 알고 교육한다.</t>
  </si>
  <si>
    <t>내담자의 문제를 원인분석보다 해결에 중점을 두고 상담하는 기법으로 내담자의 장점, 강점을 알고 내담자 스스로가 문제를 해결 할 수 있도록 도와주며 가지고 있는 자신이 가지고 있는 자원을 확실히 알며 활용하여 자존감 향상과 문제해결력을 키울 수 있도록 돕는다.</t>
  </si>
  <si>
    <t>2016-003856</t>
  </si>
  <si>
    <t>단기상담전문가</t>
  </si>
  <si>
    <t>최근에 시간적, 경제적 이유 때문에 필요한 도움을 받지 못하는 국민들이 많다. 반면 단기상담의 필요성과 효과성이 꾸준히 입증되어 왔다. 따라서 본 연합회는 한국인의 문화적, 정서적 특성에 맞는 해결중심 라이프웨이 단기상담접근에 근거하여 개인, 가정 및 각종 사회적 이슈들을 상담하는 전문가를 양성함으로써 국민의 행복과 삶의 질 증진에 기여하고자 한다</t>
  </si>
  <si>
    <t>1. 2급의 직무 외에 상담연구와 프로그램, 상담전문가 양성을 위한 교육 및 수퍼비전을 할 수 있다.</t>
  </si>
  <si>
    <t>2급의 직무 외에, 개인심리진단과 상담 프로그램 실행, 학교, 사회기관 등을 대상으로 상담심리적 교육이나 성장집단, 컨설팅 등 전문적인 서비스를 제공한다.</t>
  </si>
  <si>
    <t>개인내면 혹은 가족, 집단내 갈등관계의 치유와 회복을 도모하고, 나아가 현재와 미래의 변화와 성장을 전문적으로 안내한다.</t>
  </si>
  <si>
    <t>2017-002677</t>
  </si>
  <si>
    <t>부모교육 상담의 전문성을 통한 부모 교육, 양육, 상담, 훈련을 도와줄 수 있으며, 부모됨의 인성을 근거로 한 인문학적 철학적 능력을 갖추어 강의 및 지도 교육을 수행한다.</t>
  </si>
  <si>
    <t>전문성을 갖추고 부모교육, 양육, 지도등에 대한 강의 및 교육 지도를 할 수 있으며, 인문학적 접근을 통한 부모됨의 인격을 갖출 수 있도록 교육을 수행한다.</t>
  </si>
  <si>
    <t>부모교육상담 프로그램을 개발하고 교육하는 전문가 수준으로 학교, 보육기관, 복지관 등 관련 교육이 필요한 곳에서 부모들에게 부모의 역할을 이해시켜 화목하고 원활한 가정을 유지할 수 있도록 강의 할 수 있다.</t>
  </si>
  <si>
    <t>부모교육 상담 전문가 1급 직무를 보조하며 부모교육상담 전문가 1급의 지도 아래 부모들이 가정에서 긍정적인 양육을 원활히 이끌어 나갈 수 있도록 교육할 수 있다.</t>
  </si>
  <si>
    <t>2016-004028</t>
  </si>
  <si>
    <t>독서심리상담사는 독서 상담에 대한 이론과 실무적 경험을 바탕으로 심리적, 정서적 불안한 사람들에게 책을 매개로 심리교육 및 독서상담을 지도하는 업무를 수행하며 향후 방과후 수업,주민센터,문화센터,평생교육원으로 진출이 가능함.</t>
  </si>
  <si>
    <t>독서심리상담사 1급은 독서 상담에 대한 이론과 실무적 경험을 바탕으로 심리적, 정서적 불안한 사람들에게 책을 매개로 심리교육 및 독서상담을 지도하는 업무를 수행하며 향후 방과후 수업, 주민센터, 문화센터, 평생교육원으로 진출이 가능함.</t>
  </si>
  <si>
    <t>독서심리상담사 2급은 독서 상담에 대한 이론과 실무적 경험을 바탕으로 심리적, 정서적 불안한 사람들에게 책을 매개로 심리교육 및 독서상담을 지도하는 업무를 수행하며 향후 방과후 수업, 주민센터, 문화센터, 평생교육원으로 진출이 가능함.</t>
  </si>
  <si>
    <t>참독서문화연구회</t>
  </si>
  <si>
    <t>061-434-7771</t>
  </si>
  <si>
    <t>(59229) 전라남도 강진군 강진읍 남문길 10</t>
  </si>
  <si>
    <t>2017-001187</t>
  </si>
  <si>
    <t>색채심리상담사는 색채심리에 대한 전반적인 이론, 색채심리진단, 색채심리매체, 색채심리상담 기법 및 실기지도에 관한 전문지식을 갖추고, 색채심리를 활용하여 다양한 교육프로그램 및 전문상담을 주도한다.</t>
  </si>
  <si>
    <t>색채심리상담사의 전반적인 교육이론과 지식을 갖춘 준전문가로서 색채심리에 대한 체계적 이론을 바탕으로 내담자의 정서와 심리를 이해하고 치유할 수 있는 상급수준의 상담을 진행할 수 있다.</t>
  </si>
  <si>
    <t>색채심리상담사의 전반적인 교육이론과 지식을 갖춘 보조 상담사로서 색채심리에 대한 체계적 이론을 바탕으로 내담자의 정서와 심리를 이해하고 치유할 수 있는 상담을 도울 수 있다.</t>
  </si>
  <si>
    <t>2017-003076</t>
  </si>
  <si>
    <t>도예심리상담사</t>
  </si>
  <si>
    <t>전문강사와 1급 자격소지자를 기준으로 도예심리상담 모델과 도예기법을 이용하여 상담자의 심리 유형을 파악하는 직무를 수행하여 상담자를 치유하는 것을 주목적으로 하고, 이와 관련된 도예심리 상담사 교육 및 강의와 교육 시설 운영의 감독 책임은 물론, 도예심리상담 시설을 운영하며 2급과 3급 자격소지자는 위의 내용을 거치는 과정으로 한다.</t>
  </si>
  <si>
    <t>도예심리 모델과 도예기법을 이용하여 상담자의 심리 유형을파악하는 직무를 수행하여 치유하는 것을 주목적으로 하고, 이와 관련된 도예심리 상담사 교육 및 강의와 교육 시설 운영의 감독 책임은 물론, 도예심리상담 시설을 운영한다.</t>
  </si>
  <si>
    <t>도예심리상담 모델과 도예기법을 이용하여 상담자의 심리 유형을파악하고 도예 창작 활동의 직무를 수행하는 교육 시설을 운영하여 상담자를 치유한다.</t>
  </si>
  <si>
    <t>전문강사와 도예심리상담사 1급의 보조를 통한 직무 전반으로서 1. 도예기법을 이용한 도예심리 체크리스트 제작 및 심리상담의  모델 분류 3. 도예심리상담사 교육 시설의 운영과 강사의 직무를 보조하여 수행한다.</t>
  </si>
  <si>
    <t>한국도예심리치료연구소</t>
  </si>
  <si>
    <t>031-535-3528</t>
  </si>
  <si>
    <t>(11116) 경기도 포천시 일동면 화동로1099번길 25 써닝힐101동501호</t>
  </si>
  <si>
    <t>2016-003195</t>
  </si>
  <si>
    <t>아동,청소년,성인에게 상담과 심리이론을 바탕으로 다양한 미술심리기법을 통해 자기이해,자기수용능력을 길러 발달을 촉진시킬 수 있도록 돕는 자. 타인의 삶을 긍정적으로 받아들이게 하여 유치원,학교 사회,가정생활 등에 잘 적응 할 수 있도록 돕는 일을 전문적으로 하는 상급수준의 교육활동 등의 업무를 수행 할 뿐만 아니라 일반인을 상대로 이론과기법을 지도하는 자.</t>
  </si>
  <si>
    <t>심신의 어려움을 겪고 있는 유아나 아동, 청소년, 성인의 가족들에게 상담과 심리이론을 바탕으로 한 다양한 미술심리기법을 통해서 자기이해 및 자기수용능력을 길러 발달을 촉진시킬 수 있도록 돕는 자.</t>
  </si>
  <si>
    <t>타인의 삶을 긍정적으로 받아들이게 하여 유치원, 학교, 사회, 가정생활 등에 잘 적응 할 수 있도록 돕는 일을 전문적으로 하는 상급수준의 교육활동 등의 업무를 수행 할 뿐만 아니라 일반인을 상대로 기본적인 이론과 기법을 지도하는 역할을 수행하는 자.</t>
  </si>
  <si>
    <t>http://cafe.daum.net/gaonnuri.ed.cu</t>
  </si>
  <si>
    <t>02-6215-2114</t>
  </si>
  <si>
    <t>(07216) 서울특별시 영등포구 당산로 180 (당산동4가) 1층 4호</t>
  </si>
  <si>
    <t>2016-005299</t>
  </si>
  <si>
    <t>가족상담이론 및 실제에 대한 전문지식과 심리진단 및 해석능력을 구비하고, 가정의 다양한 문제를 진단, 분석, 상담하여 가족구성원의 상호작용 및 관계개선, 자아실현을 위한 조력자 및 지도자의 역할을 담당할 수 있는 가족상담 분야의 전문가 업무수행.</t>
  </si>
  <si>
    <t>가족상담이론 및 실제에 대한 전문지식과 심리진단 및 해석능력을 구비하고, 가정의 다양한 문제를 진단, 분석, 상담하여 가족구성원의 상호작용 및 관계개선, 자아실현을 위한 조력자 및 지도자의 역할을 담당할 수 있는 가족상담 분야의 고급전문가 업무수행.</t>
  </si>
  <si>
    <t>가족상담이론 및 실제에 대한 전문지식과 심리진단 및 해석능력을 구비하고, 가정의 다양한 문제를 진단, 분석, 상담하여 가족구성원의 상호작용 및 관계개선, 자아실현을 위한 조력자 및 지도자의 역할을 담당할 수 있는 가족상담 분야의 중급전문가 업무수행.</t>
  </si>
  <si>
    <t>2016-003199</t>
  </si>
  <si>
    <t>다양한 문화차이에대한 부적응등 심리적인 문제를 과학적으로 접근하여 근본적인 원인을 파악하고 이를 해결할 수 있도록 도움을 줄 뿐만 아니라, 여러 가지 조언을 해주는 역할을 수행함으로서, 클라이언트가 자신에 대한 정체성을 회복하며, 삶에 대한 자신감을 높이고 즐겁고 행복한 삶, 풍요로운 삶과 행복추구, 자아실현 등의 삶의 질 향상을 돕는 직무임</t>
  </si>
  <si>
    <t>다양한 문화차이에대한 부적응등 심리적인 문제를 과학적으로 접근하여 근본적인 원인을 파악하고 이를 해결할 수 있도록 도움을 줄 뿐만 아니라, 여러 가지 조언을 해주는 역할을 수행함으로서, 클라이언트가 자신에 대한 정체성을 회복하며, 삶에 대한 자신감을 높이고 즐겁고 행복한 삶, 풍요로운 삶과 행복추구, 자아실현 등의 삶의 질 향상을돕는 직무임</t>
  </si>
  <si>
    <t>2017-001773</t>
  </si>
  <si>
    <t>가족심리상담사는 가족상담 및 치료에 대한 기본적인 지식과 이론을 바탕으로 개인 및 가족의 문제 해결 방안을 제시하고 가족심리상담자로써 다양한 가족치료모델의 개념과 치료과정 및 기법을 실제에 적용하여 가족심리 상담 업무를 한다.</t>
  </si>
  <si>
    <t>가족심리상담사는 가족상담 및 치료에 대한 기본적인 지식과 이론을 바탕으로 개인 및 가족의 문제 해결 방안을 제시하고 가족심리상담자로써 다양한 가족치료모델의 개념과 치료과정 및   기법을 실제에 적용하여 가족심리 상담 업무를 한다.</t>
  </si>
  <si>
    <t>2017-003732</t>
  </si>
  <si>
    <t>결혼상담교육사</t>
  </si>
  <si>
    <t>결혼교육 분야의 상담 및 교육지도가 가능한 전문인력 양성을 목적으로, 결혼생활에서 일어날 수 있는 생활지도를 수행하고 이를 통해 예비부부로서의 효능감을 강화할 수 있는 방법을 모색하여 결혼생활의 자신감과 행복감을 지원하는 직무를 수행</t>
  </si>
  <si>
    <t>결혼교육 분야의 교육지도가 가능한 전문인력 양성을 목적으로, 커플관계 진단, 결혼준비시기에 맞는 남녀차이 및 가치관 이해, 결혼생활에서 일어날 생활지도를 수행하고 이를 통해 예비부부로서의 효능감을 강화할 수 있는 방법을 모색하여 결혼생활의 자신감과 행복감을 지원하는 직무를 수행</t>
  </si>
  <si>
    <t>남녀관계의 소통과 상호작용 관계에 따른 필요한 기초적인 지식을 활용하여, 예비부부역할을 인지하고, 바람직한 결혼교육지도에 필요한 능력을 지도하는 직무를 수행</t>
  </si>
  <si>
    <t>2016-005125</t>
  </si>
  <si>
    <t>비언어적인(미술활동) 방법을 통해 전문지식과 심리진단 기법을 습득하여 아동, 청소년 및 성인을 대상으로 심리·사회적 어려움에서 정서적 안정을 찾도록 돕는 교육 및 상담 업무와 미술심리상담 전문강사로써의 능력을 갖춘 미술심리상담지도사를 양성</t>
  </si>
  <si>
    <t>미술심리상담에 필요한 미술이라는 매체를 활용하여 개인과 집단의 심리 상태를 파악하고 심리·사회적 어려움에서 정서적 안정을 찾도록 돕는 교육 및 상담 업무와 미술심리상담 전문강사로 활동</t>
  </si>
  <si>
    <t>미술심리상담에 필요한 미술이라는 매체를 활용하여 개인의 심리 상태를 파악하고 심리·사회적 어려움에서 정서적 안정을 찾도록 돕는 교육 및 상담 업무</t>
  </si>
  <si>
    <t>2016-003204</t>
  </si>
  <si>
    <t>아동 및 청소년들의 정신건강이나 정서장애와 관련된 문제로 일상생활에 제대로 적응하지 못하고 인지, 정서, 행동상의 장애를 일으키는 아동, 청소년들을 위해 과학적 측정도구와 각종 심리검사방법을 활용하여 아동과 청소년들이 안전하고 건전한 사고방식을 가질 수 있도록 지도하는 직무를함</t>
  </si>
  <si>
    <t>아동 및 청소년들의 정신건강이나 정서장애와 관련된 문제로 일상생활에 제대로 적응하지 못하고 인지, 정서, 행동상의 장애를 일으키는 아동, 청소년들을 위해 과학적 측정도구와 각종 심리검사방법을 활용하여 아동과 청소년들이 안전하고 건전한 사고방식을 가질 수 있도록 지도하는 직무</t>
  </si>
  <si>
    <t>아동 및 청소년들의 정신건강이나 정서장애와 관련된 문제로 일상생활에 제대로 적응하지 못하고 인지, 정서, 행동상의 장애를 일으키는 아동, 청소년들을 위해 과학적 측정도구와 각종 심리검사방법을 활용하여 아동, 청소년들이 안전하고 건전한 사고방식을 가질 수 있도록 지도하는 직무를함</t>
  </si>
  <si>
    <t>2017-002687</t>
  </si>
  <si>
    <t>아동 및 청소년의 발달 단계에 따른 특성 이해, 심리 분석, 문제 행동 진단을 할 수 있고 아동이 직면한 문제를 해결하도록 교육, 지도, 상담하는 업무를 통하여 아동 및 청소년의 심리적 성숙과 개선을 위한 조력자로서의 역할</t>
  </si>
  <si>
    <t>아동 및 청소년의 심리상태를 파악, 자기 장단점을           인지하게 하고 건강한 가치관을 가지게 하는 지도 능력여부와  아동·청소년 심리 과정 교육자 및 관련사무 책임자로써 센타 운영 및 교육 강의를 한다.</t>
  </si>
  <si>
    <t>심리적 문제를 아동 및 청소년에 따른 심리적 기법으로 접근, 원인을 파악하고 해결하며 아동·청소년 심리 상담 센타를 운영할 수 있다.</t>
  </si>
  <si>
    <t>아동 및 청소년의 발달 단계에 따른 특성을 분석하고 내담자가 심리적 성숙과 사회적 적응 능력이 향상 되도록 상담 하는 역할</t>
  </si>
  <si>
    <t>2016-003200</t>
  </si>
  <si>
    <t>인간의 본능적인 분노가 안전적으로 표출이 안되어 신체적, 정신적으로 문제가 되고 있으며 사회적 관계 및 가족관계에서 역기능적인 부작용이 발생하여 일상생활에 장애를 가지고 있다. 이러한 관계를 효과적으로 개선하기 위하여 분노를 적응적으로 표출할 수 있도록 조력자를 만드는 지도자 양성교육이다.</t>
  </si>
  <si>
    <t>2016-002952</t>
  </si>
  <si>
    <t>부모교육상담사란 부모교육 프로그램을 개발해 부모들의 가치관을 정립하고 가정의 교육적 기능을 회복하는 부모교육상담을 전문적으로 할 수 있는 상담사를 양성해 부모교육에 관한 이론적 연구와 최적화된 상담프로그램을 설계, 조직 운영하고 각종 프로그램을 개발 적용하는 전문적 상담 활동을 수행 합니다.</t>
  </si>
  <si>
    <t>가정에서, 기관에서 일어나는 문제의 유형들을 분석해 부모교육상담을 통해 아동을 이해하고, 아동의 환경적, 정서적 지지의 관계를 갖게 함으로 건강한 부모 자녀관계를 갖게 하며 유아를 잘 이해하고 그들을 돕고 지도하는데 필요한 근본적 지식, 능력, 태도 등을 익힐 수 있도록 부모를 도와주는 직무를 수행합니다.</t>
  </si>
  <si>
    <t>가정에서, 기관에서 일어나는 문제의 유형들을 분석해 부모교육상담을 통해 아동을 이해하고, 아동의 환경적, 정서적 지지의 관계를 갖게 함으로 건강한 부모 자녀관계를 갖게 하며 유아를 잘 이해하고 그들을 돕고 지도하는데 필요한 근본적 지식, 능력, 태도 등을 익힐 수 있도록 부모를 도와주는 역할과 후진양성, 강사로써의 직무를 수행합니다.</t>
  </si>
  <si>
    <t>2017-003772</t>
  </si>
  <si>
    <t>부동산 분양과 관련된 전문지식을 가지고 분양대상에 대한 정보조사와 분석업무를 통해 시행사나 시공사 그리고 고객에 대해 조언 등의 업무를 한다.</t>
  </si>
  <si>
    <t>부동산 분양과 관련된 전문지식을 가지고 해당 분양대상에 대한 현장 정보조사와 분석업무를 통해 시행사나 시공사 그리고 고객에 대해 매매와 관련된 조언을 하는 업무를 한다.</t>
  </si>
  <si>
    <t>2016-003635</t>
  </si>
  <si>
    <t>아동, 청소년 및 성인을 대상으로 인간의 심리적, 정서적 문제 및 내외적 갈등 등으로 인한 어려움을 겪고 있는 내담자에게 전문적이고 다양한 내외면적인 심리상담 서비스와 상담현장에서의 임상경험을 바탕으로 심리상담을 수행할 수 있는 직무이다.</t>
  </si>
  <si>
    <t>산업계 ·교육계의 분야에서 심리적, 정서적 어려움으로 일상생활에 어려움을 겪고 있는 내담자에게 심리 상담을 수행할 수 있는 전문 상담사 직무.</t>
  </si>
  <si>
    <t>초등학교 및 중고등학교에 서 내담자에게 원활하게 심리 상담 실무를 수행할 수 있는 상담사 직무.</t>
  </si>
  <si>
    <t>유치원 및 일반 사설 학원 등에서 심리 상담자로써의 역할을 할 수 있는 초보수준의 직무.</t>
  </si>
  <si>
    <t>2017-003597</t>
  </si>
  <si>
    <t>전문적인 웃음 코칭을 바탕으로 긍정적인 마인드를 갖게하고 웃음의효과를 통해 심신이 지친 대상에게 전문적인 상담을 할 수 있도록 지도하는 전문상담사로서 사회복지관, 사설교육 강사, 노인회관 등에서 활동 가능하다.</t>
  </si>
  <si>
    <t>전문적인 웃음 코칭을 바탕으로 긍정적인 마인드를 갖게하고 웃음의효과를 통해 심신이 지친 대상에게 전문적인 상담을 할 수 있도록 지도하는 전문상담사로서 사회복지관, 사설교육 강사, 노인회관 등에서 활동 가능</t>
  </si>
  <si>
    <t>기본적인 웃음 코칭을 바탕으로 긍정적인 마인드를 갖게하고 웃음의효과를 통해 심신이 지친 대상에게 전문적인 상담을 할 수 있도록 지도하는 준전문상담사로서 사회복지관, 사설교육 강사, 노인회관 등에서 활동 가능하다</t>
  </si>
  <si>
    <t>2016-003862</t>
  </si>
  <si>
    <t>가족을 상담함에 있어 상담현장에서 상담직무를 수행할 수 있는 가족상담의 이론과 실제를 습득하고, 가족간의 기능과 역할에 대한 특성을 익히며, 가족간에 일어 날 수 있는 다양한 갈등과 문제를 해결 할 수 있는 상담기법을 연구하고, 가족상담을 통해서 건강한 가족관계가 형성되도록 도울 수 있는 역할을 수행</t>
  </si>
  <si>
    <t>가족상담 슈퍼바이저는 상담책임자로서의 역할을 수행하며, 상담 프로그램의 개발을 위한 전반적인 업무를 담당한다. 또한 2급, 1급, 전문가급 가족상담사의 훈련과 평가를 할 수 있다.</t>
  </si>
  <si>
    <t>전문가급 가족상담사는 상담책임자로서의 역할을 수행하며, 1·2급 가족상담사의 훈련과 평가를 할 수 있다.</t>
  </si>
  <si>
    <t>가족상담사 1급은 다음의 각 항에 해당하는 기능을 할 수 있어야 한다.   1. 개인 및 가족 구성원의 자아실현, 평가 조력 및 지도를 할 수 있어야 한다.   2. 심리적 부적응을 겪는 가족에 대한 진단 및 평가와 부부가족상담을 통한 지도를 할 수 있어야 한다.</t>
  </si>
  <si>
    <t>2016-004027</t>
  </si>
  <si>
    <t>다양한 문화를 가진 계층간에 겪는 언어,가족관계,경제,문화의 근본적인 원인을 파악한 후 이들이 가정 및 사회생활과 학교생활에 잘 적응하여 삶의 질을 높이고 우리사회의 구성원으로 당당하게 자리 잡을 수 있도록 상담(면접)과 다양한 프로그램활용을 통해 도움을 주며 종합적이고 체계적인 지원체제 구축 및 운영을 도와줄 수 있는 전문가</t>
  </si>
  <si>
    <t>다양한 문화를 가진 계층간에 겪는 언어,가족관계,경제,문화의 근본적인 원인을 파악한 후 이들이 가정 및 사회생활과 학교생활에 잘 적응하여 삶의 질을 높이고 우리사회의 구성원으로 당당하게 자리 잡을 수 있도록 상담(면접)과 다양한 프로그램활용을 통해 도움을 주며 종합적이고 체계적인 지원체제 구축 및 운영을 도와줄 수 있는 전문가 수준의 직무 수행</t>
  </si>
  <si>
    <t>다양한 문화를 가진 계층간에 겪는 언어,가족관계,경제,문화의 근본적인 원인을 파악한 후 이들이 가정 및 사회생활과 학교생활에 잘 적응하여 삶의 질을 높이고 우리사회의 구성원으로 당당하게 자리 잡을 수 있도록 상담(면접)과 다양한 프로그램활용을 통해 도움을 주며 종합적이고 체계적인 지원체제 구축 및 운영을 도와줄 수 있는 준 전문가로 전문가의 보조 역활 수행</t>
  </si>
  <si>
    <t>2016-004030</t>
  </si>
  <si>
    <t>체험형독서상담사</t>
  </si>
  <si>
    <t>체험형 독서상담사는 기록된 형태의 책을 매개로 내담자의 내면 정서와 심리, 사고 구조를 점검하고 재구성하는 효과를 이끌어 낸다.학교에서 학생들을 대상으로, 병원이나 교회, 각종 사회 기관등에서 활동을 전개한다.</t>
  </si>
  <si>
    <t>독서상담에 대한 연구, 전문가 양성을 위한 교육과 실습, 수퍼비전을 실시할수 있는 능력을 갖춘 전문가로서 다양한 분약에서 독서를매개로 국민의 정신건강을 도모한다.</t>
  </si>
  <si>
    <t>2급의 직무 외에 학교, 교회, 사회기관 등을 대상으로 교육 및 독서상담을 매개로 국민의 정신건강을 도모한다.</t>
  </si>
  <si>
    <t>개인이나 학교, 교회, 국공립 기관, 사회단체 등에서 책 혹은 독서를 매개로 한 국민의 정신건강증진 및 회복을 돕는다.</t>
  </si>
  <si>
    <t>2016-004702</t>
  </si>
  <si>
    <t>도형심리상담을 통하여 마음을 치유하고 바람직한 삶의 방향을 제시하여 행복한 마음을 갖게 하고 업무와 직무능력은 물론 생활속에서 행복한 마음으로 살아갈 수 있는 능력을 갖게 하는 것을 직무내용으로 한다.</t>
  </si>
  <si>
    <t>도형상담 지도능력과 상담을 통하여 마음의 치유를 상담할 수 있는 고급능력을 갖게 하고 앞으로 바람직한 삶을 갖게 하는 도형상담 고급지도능력을 직무내용으로 한다.</t>
  </si>
  <si>
    <t>도형상담 지도능력과 상담을 통하여 마음의 치유를 상담할 수 있는 중급능력을 갖게 하고 앞으로 바람직한 삶을 갖게 하는 도형상담 중급지도능력을 직무내용으로 한다.</t>
  </si>
  <si>
    <t>도형상담 지도능력과 상담을 통하여 마음의 치유를 상담할 수 있는 초급능력을 갖게 하고 앞으로 바람직한 삶을 갖게 하는 도형상담 초급지도능력을 직무내용으로 한다.</t>
  </si>
  <si>
    <t>한국진로교육연구원</t>
  </si>
  <si>
    <t>010-5305-6058</t>
  </si>
  <si>
    <t>(63114) 제주특별자치도 제주시 서해안로 456-8 (용담삼동) 용담삼동</t>
  </si>
  <si>
    <t>2016-003632</t>
  </si>
  <si>
    <t>사회적으로 심각해지는 노인문제에 대해 다양한 측면으로 접근하여 노인들이 겪는 심리적인 문제,정신건강적인 문제,정서적인 문제등을 과학적 측정도구 또는 상담을 통해 종합적으로 진단하고 심리학적 방법을 활용하여 노인들이 행복한 노년을 보낼 수 있도록 돕는 것을 목적으로. 심리상담의 기초,실제,다양한 상담기법,검사지활용등 전문성을 갖추어 노인들을 도와주는 역할함.</t>
  </si>
  <si>
    <t>노인상담분야 전문가 수준으로 노인들이 가정 및 지역사회에서 안정적으로 생활하고 정착할 수 있도록 노인심리상담, 직업상담, 노인정책, 소통에 대한 전문적인 지식을 가지고 교육프로그램을 기획, 개발, 진행하여 노인들의 행복한 노후를 도와주는 일을 직무로 한다.</t>
  </si>
  <si>
    <t>노인들의 특성과 당면한 문제를 바르게 이해하고 노인들이 환경적, 정서적으로 안정적인 생활을 할 수 있도록 노인의 특성이해, 심리적？신체적 특성, 상담의 이론과 실제, 다양한 상담기법등을 익혀 현장에서 상담을 통해 노인들이 정서적으로 안정을 찾아 행복한 일상생활을 할수 있도록 도와주는 직무를 한다.</t>
  </si>
  <si>
    <t>2016-004696</t>
  </si>
  <si>
    <t>분노 또는 감정 조절을 잘 못하여 개인의 생활은 물론 집단에서 어려움을 겪고 있는 사람들을 상담을 통하여 분노조절을 하여 건강한 상호작용을 하며 생활 할 수 있도록 전문가적인 지식과 기술을 가지고 도움을 주는 활동 능력을 수행한다.</t>
  </si>
  <si>
    <t>분노 또는 감정 조절을 잘 못하여 개인의 생활은 물론 집단에서 어려움을 겪고 있는 사람들을 상담을 통하여 분노조절을 하여 건강한 상호작용을 하며 생활 할 수 있도록 전문가적인 지식과 기술을 가지고 구체적으로 학습하여 전문가 양성교육  및 상담사로써 업무 수행</t>
  </si>
  <si>
    <t>분노 또는 감정 조절을 잘 못하여 개인의 생활은 물론 집단에서 어려움을 겪고 있는 사람들을 상담을 통하여 분노조절을 하여 건강한 상호작용을 하며 생활 할 수 있도록 전문가적인 지식과 기술을 가지고 구체적으로 학습하여 내담자에게 상담하는 수행을 한다.</t>
  </si>
  <si>
    <t>분노 또는 감정 조절을 잘 못하여 개인의 생활은 물론 집단에서 어려움을 겪고 있는 사람들을 상담을 통하여 분노조절을 하여 건강한 상호작용을 하며 생활 할 수 있도록 전문가적인 지식과 기술을 가지고 구체적으로 학습하여 내담자에게 상담 보조하는 역할을 수행한다.</t>
  </si>
  <si>
    <t>2017-002665</t>
  </si>
  <si>
    <t>진로코칭상담의 최고급 수준의 전문가로서 진로검사에 대한 분석과 진로코칭 상담을 통해 올바른 진로를 상담하고 진로코칭 진로를 상담하고 진로코칭 상담에 대한 강의 등을 수행한다</t>
  </si>
  <si>
    <t>진로코칭상담의 최고급 수준의 전문가로서 진로검사에 대한 분석과 진로코칭 상담을 통해 올바른 진로를 상담하고 진로코칭 진로를 상담하고 진로코칭 상담에 대한 강의등을 수행한다</t>
  </si>
  <si>
    <t>진로코칭상담의 고급 수준의 전문가로서 진로검사에 대한 분석과 진로코칭 상담을 통해 올바른 진로를 상담하여 개인에게 맞는 진로코칭 방향을 제시하는 직무를 수행한다</t>
  </si>
  <si>
    <t>진로코칭상담의 상급 수준의 전문가로서 연령별 발달과정과 특징을 이해하고 진로검사를 실시하고 분석하며 그 결과를 가지고 제한적인 진로를 상담하는 직무를 수행한다</t>
  </si>
  <si>
    <t>2015-004201</t>
  </si>
  <si>
    <t>미술을 통해 정서적 부분과 심리적 부분을 이해하고 파악하여 말로써 표현하기 힘든 생각을 미술로 표현하게 하여 안도감과 감정의 정화를 경험하고 내면의 심리를 돌아볼 수 있도록 한다. 현장에서 내담자를 대상으로 미술 조형활동을 통해 상담을 진행하여, 심리적인 안정에 도움을 줄 수 있는 직무</t>
  </si>
  <si>
    <t>미술을 매개로 하여 내담자의 정서적 부분과 심리적 부분을 이해하고 파악하여 말로써 표현하기 힘든 생각을 미술로 표현하게 하면서 심리진단 및 상담이 가능하며 안도감과 감정의 정화를 주어 자아성장을 촉진시키는 것</t>
  </si>
  <si>
    <t>정서적, 심리적으로 불안정한 사람을 미술 매체를 통해 진단하고, 그 진단 결과에 따라 적절한 미술 매체 및 상담기법을 활용하여 내담자의 심리적인 안정에 도움을 줄 수 있도록 돕는다.</t>
  </si>
  <si>
    <t>미술 매체를 통해 심리에 대해 알아보고 간단한 심리 진단과 해석으로 심리 상담을 필요로 하는 사람들에게 밝고 긍정적인 자아상을 제시 하고 희망적인 미래를 인지하도록 한다.</t>
  </si>
  <si>
    <t>2015-005041</t>
  </si>
  <si>
    <t>콜라주진로상담사</t>
  </si>
  <si>
    <t>콜라주 기법을 통해 학생들의 능동적, 자율적, 간접적 진로 체험활동을 통해서 자신의 특성과 직업세계의 변화를 고려한 합리적 진로 계획 수립에  도움을 주는 상담사로 상담 및 연구를 시행한다. &lt;주요내용&gt;-콜라주 심리상담기법을 이용한 진로상담-콜라주 기법을 이용하여 대상들의 심리 평가-콜라주 진로상담의 학제적 연구및 발표</t>
  </si>
  <si>
    <t>콜라주 기법을 활용한 콜라주 진로 상담의 개념 및 심리진단에 대해 이해하고, 진로상담에 활용 할 수 있는 기법을 학습하여 상담에 적용한다.</t>
  </si>
  <si>
    <t>콜라주 기법을 활용한 상담 기법 및 진로상담의 이해, 심리진단, 프로그램 개발 등을 학습하여 상담에 적용한다.</t>
  </si>
  <si>
    <t>콜라주 기법을 활용한 진로 상담 및 1,2급 수퍼비전을 실시, 관리 한다.</t>
  </si>
  <si>
    <t>사단법인한국아동발달지원연구소</t>
  </si>
  <si>
    <t>http://www.childsupport.re.kr</t>
  </si>
  <si>
    <t>042-524-8100</t>
  </si>
  <si>
    <t>(35271) 대전 서구 갈마동 344-5번지 우리빌딩 3층</t>
  </si>
  <si>
    <t>2015-005209</t>
  </si>
  <si>
    <t>도형 (동그라미,세모,네모,S)의 분석을 통해서  적성,성격,심리분석및 상담을 통하여 자신을 이해하고 타인에 대해 알아보며 개인의 잠재력,자아발견을 도와 행복하고 바람직한 삶을 살도록 지도하는 전문 상담가입니다</t>
  </si>
  <si>
    <t>도형 (동그라미,세모,네모,S)의 분석을 통해서  적성,성격,심리분석및 상담을 통하여 자신을 이해하고 타인에 대해 알아보며 개인의 잠재력,자아발견을 도와 행복하고 바람직한 삶을 살도록 지도하는 초급 상담가입니다</t>
  </si>
  <si>
    <t>도형 (동그라미,세모,네모,S)의 분석을 통해서  적성,성격,심리분석및 상담을 통하여 자신을 이해하고 타인에 대해 알아보며 개인의 잠재력,자아발견을 도와 행복하고 바람직한 삶을 살도록 지도하는 고급 전문  상담가입니다</t>
  </si>
  <si>
    <t>울산중앙평생교육원</t>
  </si>
  <si>
    <t>052-281-2311</t>
  </si>
  <si>
    <t>(44703) 울산광역시 남구 번영로 152 (달동 ) 3층</t>
  </si>
  <si>
    <t>2015-005056</t>
  </si>
  <si>
    <t>복지기관, 문화센터, 요양시설 등에서 성인을 대상으로 상담 및 강사로 활동하며 다음과 같은 직무를 수행한다.1. 성인을 대상으로 학습지도2. 성인을 대상으로 상담 및 교육3. 성인대상 프로그램의 기획 및 운영</t>
  </si>
  <si>
    <t>한국교육자원개발원</t>
  </si>
  <si>
    <t>063-902-2024</t>
  </si>
  <si>
    <t>(55367) 전라북도 완주군 이서면 원은교길 7 1층</t>
  </si>
  <si>
    <t>2015-004867</t>
  </si>
  <si>
    <t>놀이상담은 정서 행동상의 어려움이 있는 아동 및 청소년을 대상으로 놀이를 매개로 하여 심리사회적 어려움을 해결하고 사회적 적응력을 향상시키는 전문적인 심리상담임. 놀이상담사는 성장발달에 대한 이해와 놀이상담 이론과 실제에 관한 지식을 함양하여, 전문적인 개별 및 집단 놀이상담을 실시함. 지역사회 놀이상담교육의 제공 및 놀이상담에 관한 연구를 수행함.</t>
  </si>
  <si>
    <t>사단법인 모래놀이상담협회</t>
  </si>
  <si>
    <t>http://www.ksca2004.com</t>
  </si>
  <si>
    <t>(02512) 서울특별시 동대문구 한천로46길 13(휘경동)</t>
  </si>
  <si>
    <t>2015-005220</t>
  </si>
  <si>
    <t>하브루타상담사</t>
  </si>
  <si>
    <t>하브루타상담사는 짝을 지어 질문하고 대화하고 토론하고 논쟁하는 하브루타 방법을 통해 학습상담, 진로(직업)상담, 결혼상담 등 개인과 단체가 안고 있는 문제들을 발견하여 치유하고 개선해 나가는 실제적인 상담 능력을 겸비한 전문 상담가로서 대한민국 국민이 미래 사회에 중요한 일원으로 함께 할 수 있도록 돕고 상담에 대한 전문성을 향상시켜 나가는데 목적이 있다.</t>
  </si>
  <si>
    <t>하브루타상담사는 하브루타 방법을 통해 학습상담, 진로(직업)상담 등 개인과 단체가 안고 있는 문제들을 발견하여 치유하고 개선해 나가는 실제적인 상담 능력을 겸비한 전문 상담가로서 일반인, 학생, 강사 대상으로 상담에 대한 전문성을 향상시켜 나가는데 목적이 있다.</t>
  </si>
  <si>
    <t>하브루타상담사는 하브루타 방법을 통해 학습상담, 진로(직업)상담 등 개인과 단체가 안고 있는 문제들을 발견하여 치유하고 개선해 나가는 실제적인 상담 능력을 겸비한 전문 상담가로서 유아, 초등학생 대상으로 상담에 대한 전문성을 향상시켜 나가는데 목적이 있다.</t>
  </si>
  <si>
    <t>하브루타상담사는 하브루타 방법을 통해 학습상담, 진로(직업)상담 등 개인과 단체가 안고 있는 문제들을 발견하여 치유하고 개선해 나가는 실제적인 상담 능력을 겸비한 전문 상담가로서 중학생, 고등학생 대상으로 상담에 대한 전문성을 향상시켜 나가는데 목적이 있다.</t>
  </si>
  <si>
    <t>하브루타미래포럼 주식회사</t>
  </si>
  <si>
    <t>http://pqi.hvf.co.kr</t>
  </si>
  <si>
    <t>02-1644-2614</t>
  </si>
  <si>
    <t>(08301) 서울특별시 구로구 가마산로27길 11-23(구로동, 동원빌딩) 204호</t>
  </si>
  <si>
    <t>2016-000329</t>
  </si>
  <si>
    <t>갈등관리상담사</t>
  </si>
  <si>
    <t>공공갈등 및 조직내외 갈등, 비영리단체간 갈등을 예방 관리/ 시.도간 갈등 프로그램 모형개발 및 컨설팅</t>
  </si>
  <si>
    <t>공공갈등 및 조직내외 갈등, 비영리단체간 갈등을 예방 관리</t>
  </si>
  <si>
    <t>한국갈등관리연구소</t>
  </si>
  <si>
    <t>http://cafe.daum.net/K-C-M-I</t>
  </si>
  <si>
    <t>02-905-6282</t>
  </si>
  <si>
    <t>(01414) 서울특별시 도봉구 노해로69길 15-15 (창동) 점보빌딩 508호</t>
  </si>
  <si>
    <t>2016-001216</t>
  </si>
  <si>
    <t>1.심리적 부적응 및 장애를 겪는 개인 혹은 집단에 대한 진단, 평가 및 상담직무 2. 미술심리상담 영역의 과학적인 연구, 조사, 분석 업무 3. 미술심리상담 교육 프로그램 개발업무 및 지도 강사 4. 내담자의 문제해결을 촉진하기 위한 통합적 예술매체기법 활용 직무 5. 인간의 발달적 심리적 미술심리상담 프로그램 연구 개발 직무</t>
  </si>
  <si>
    <t>2015-004192</t>
  </si>
  <si>
    <t>2015-000727</t>
  </si>
  <si>
    <t>가족심리상담사는 가족들이 생활을 하는데 여러 가지로 발생할 수 있는 문제들로 인해 생기는 가족의 위기를 최소화 할 수 있도록 상담을 통해 미리 예방하거나 발생한 문제를 진단, 평가, 분석하여 건강한 가정을 만들도록 도움을 준다. 나아가 현재 많은 문제가 발생되는 다문화가정을 중점적으로 교육함으로 폐지된 다문화 가족상담사의 역할을 대체한다.</t>
  </si>
  <si>
    <t>가족심리상담사는 가족들이 생활을 하는데 여러 가지로 발생할 수 있는 문제들로 인해 생기는 가족의 위기를 최소화 할 수 있도록 상담을 통해 미리 예방하거나 발생한 문제를 진단, 평가, 분석하여 건강한 가정을 만들도록 도움을 준다. 나아가 현재 많은 문제가 발생되는 다문화가정을 중점적으로 교육함으로 폐지된 다문화가족상담사의 역할을 대체한다.</t>
  </si>
  <si>
    <t>2015-000653</t>
  </si>
  <si>
    <t>MBTI심리검사를 통하여 상담 장면에서 개인의 성격유형을 바탕으로 개인의 심리를 분석하고 상담하여 심리적 어려움을 해결할 수 있도록 지원하며 갈등관계를 해결하고 해석, 적용하여 심리진단과 상담을 수행할 수 있는 책임자로서의 능력을 검정</t>
  </si>
  <si>
    <t>한국자격심사평가원</t>
  </si>
  <si>
    <t>http://www.kqea.pe.kr</t>
  </si>
  <si>
    <t>051-868-9992</t>
  </si>
  <si>
    <t>(47543) 부산광역시 연제구 거제대로 174 ( 거제동 ) 카파빌딩 2층</t>
  </si>
  <si>
    <t>2015-005822</t>
  </si>
  <si>
    <t>최면심리상담을 통해 심리,정서적으로 어려움을 겪는 클라이언트를 대상으로 심리안정과 자아발견 및 실현의 기회를 제공하여 일상생활에 도움을 제공한다.</t>
  </si>
  <si>
    <t>인간 심리발달의 이해를 바탕으로 정신적 육체적인 문제로부터 개인 스스로 또는 타인에 의해서 마음의 변화를 통하여 잠재력을 계발할 수 있는 상담능력을 지닐 수 있어야 한다.</t>
  </si>
  <si>
    <t>인간 심리발달의 이해를 바탕으로 내담자가 해결하지 못한 심리 정서적인 문제를 변화를 통하여 해결해 나갈 수 있도록 상담할 수 있는 능력을 지닐 수 있어야 한다.</t>
  </si>
  <si>
    <t>2015-000759</t>
  </si>
  <si>
    <t>발달코칭심리상담사</t>
  </si>
  <si>
    <t>심리, 교육, 상담 영역에 대한 연구 및 관련업무 종사자 강의뿐만 아니라 영유아 및 아동청소년의 진단평가, 발달 및 진로상담 및 부모 상담프로그램을 수행할 수 있는 전문가 수준</t>
  </si>
  <si>
    <t>교육현장에서 아동청소년의 심리 및 발달 영역을 진단평가하고 발달 및 진로상담 및 부모 상담프로그램을 수행할 수 있는 준 전문가 수준</t>
  </si>
  <si>
    <t>심리, 교육, 상담, 복지 관련 학과의 전공자 및 관련기관 실무 종사자(관련 자격증 소지자 포함)가 반드시 숙지하여야할 수준으로 실무에서 영유아 및 아동의 진단평가 및 발달상담을 제공할 수 있는 수준</t>
  </si>
  <si>
    <t>2015-001760</t>
  </si>
  <si>
    <t>상담과 심리학에 대한 기초적인 이론과 기법 활용, 기본적인 심리검사를 활용하여 내담자 진단과 사정 등 내담자 스스로 문제를 해결할 수 있는 능력을 향상시켜 원만한 관계형성하여 내담자에 맞는 이상적인 심리상담목표 설정.</t>
  </si>
  <si>
    <t>심리이론을 응용하여  집단상담, 사례관리 등 문제유형별 상담의 원리와 다양한 상담의 기법과 도구의 활용방법을 습득하여 상담자로서의 기본적 능력 배양</t>
  </si>
  <si>
    <t>아동부터 청소년, 성인, 노인들까지 여러 계층을 위한 심리상담을 통해 이들의 지능, 성격, 적성, 흥미, 사회성 등의 여러 가지 원인을 파악하고 심리적인 특성을 부합하여 문제점을 찾고 대상자들에게 맞는 심리상담 업무를 슈퍼바이져 수준으로 개인사례 및 다양한 집단상담 및 주요사례관리를 할 수 있고 임상감독 지도 해 줄 수 있는 최고 상위 수준</t>
  </si>
  <si>
    <t>2015-002045</t>
  </si>
  <si>
    <t>이혼상담사는 이혼위기에 있는 부부와 가정을 건강하게 회복할 수 있도록 하며 이혼이 불가피한 경우, 이혼 절차 및 이혼 후에 겪게 될 다양한 문제를 상담을 통해 심리적 안정과, 빠른 시일내에 자립을 할 수 있도록 돕고 지원한다.</t>
  </si>
  <si>
    <t>이혼상담사는 이혼위기에 있는 부부와 가정을 건강하게 회복할 수 있도록 하며 이혼이 불가피한 경우, 이혼 절차 및 이혼 후에 겪게 될 다양한 문제를 상담을 통해 심리적 안정과, 빠른 시일내에 자립을 할 수 있도록 돕고 지원한다</t>
  </si>
  <si>
    <t>2016-001218</t>
  </si>
  <si>
    <t>신체적, 정신적 노화에 대한 이론을 정립하고 다양한 노인심리상담 기법을 적용하여  건강하고 행복한 노년의 삶의 질 향상을 위한 조력자역할을 한다. 노인 평생교육의 영역으로 노인심리상담 프로그램 개발과 교육, 노년의 문제 예방, 문제해결을 돕는다. 노인복지관,노인요양원,실버타운,요양보호시설 등에서 심리상담사 역할을 한다.</t>
  </si>
  <si>
    <t>신체적, 정신적 노화에 대한 이론을 정립하고 다양한 노인심리상담 기법을 적용하여  건강하고 행복한 노년의 삶의 질 향상을 위한 조력자역할을 한다. 노인심리상담 프로그램 개발과 교육, 노년의 문제 예방, 문제해결을 돕는다.   노인복지관,노인요양원,실버타운,요양보호시설 등에서 심리상담사 역할을 한다.</t>
  </si>
  <si>
    <t>신체적, 정신적 노화에 대한 이론을 정립하고 다양한 노인심리상담 기법을 적용하여  건강하고 행복한 노년의 삶의 질 향상을 위한 조력자역할을 한다. 노인심리상담 프로그램 개발과 노년의 문제 예방, 문제해결을 돕는 상담자역할을 한다.</t>
  </si>
  <si>
    <t>2016-001526</t>
  </si>
  <si>
    <t>다양한 색을 통해 스스로의 성장과정에 있어서 무의식을 통찰하고 색채매체 탐색을 통해 클라이언트의 그림을 쉽게 해독할 수 있도록 하며 이에 대한 보다 좋은 문제해결을 위해 다양한 사례와 심리학 이론, 색채이론으로 인간의 삶과 자아실현을 높이며 내적통찰력을 키우고 긍정적 잠재력을 키워 행복한 삶을 영위하도록 도와주는 심리상담컨설턴트</t>
  </si>
  <si>
    <t>색채심리개론 및 전문심리상담개론, 발달단계이론, 색채학 등을 통한 그림에 의한 색채미술심리진단과 이론 및 색채 매체기법등을 통한 심리상담 등을 통하여 각 클라이언트에 맞는 컨설팅업무 수행</t>
  </si>
  <si>
    <t>색채심리개론 및 초급심리상담개론, 발달단계이론, 색채학 기초 등을 통한 그림에 의한 색채미술심리진단과 이론 및 색채 매체기법등을 통한 심리상담 등을 통하여 각 클라이언트에 맞는 컨설팅업무 수행 및 보조</t>
  </si>
  <si>
    <t>한국신바람연구소</t>
  </si>
  <si>
    <t>http://cafe.daum.net/kwon114</t>
  </si>
  <si>
    <t>053-1566-9934</t>
  </si>
  <si>
    <t>(41978) 대구광역시 중구 남산로 53 (남산동) 3F 한국신바람연구소</t>
  </si>
  <si>
    <t>2015-003269</t>
  </si>
  <si>
    <t>정서적,사회적 부적응 문제들을 해결하기 위해 내담자에게 다양한 미술매체와 조형표현 등 비언어적 활동을 통해 내면의 심리정서를 진단 및 평가하고, 다양한 기법을 활용하여 긍정적사고와 정서이완 및 행동변화를 도와주는 상담업무를 수행한다.</t>
  </si>
  <si>
    <t>(주)인성재단</t>
  </si>
  <si>
    <t>http://isjudge.com</t>
  </si>
  <si>
    <t>02-999-6038</t>
  </si>
  <si>
    <t>(10246) 경기도 고양시 일산동구 감내길 48-29 (성석동)</t>
  </si>
  <si>
    <t>2015-002506</t>
  </si>
  <si>
    <t>학교 학생사이에서 일어나는 폭행, 협박 따돌림 등 폭력으로 고통 받는 피해학생과 상담을 통해 분쟁 조정을 돕고, 가해학생의 보복에 대한 두려움으로부터 피해학생을 보호, 가해학생의 선도하여 학생들이 학교생활을 잘 할 수 있도록 해방, 지도하여 성장하도록 돕는 역할</t>
  </si>
  <si>
    <t>학교 안팎에서 학생사이에 일어나는 폭행, 협박, 따돌림 때문에 신체·정신·재산에 피해를 보는 피해학생과 상담을 통해 분재조정을 돕고, 학교폭력이 발생하기 이전에 상시적인 예방, 대처방안 상담역할</t>
  </si>
  <si>
    <t>2015-001173</t>
  </si>
  <si>
    <t>영유아동상담사</t>
  </si>
  <si>
    <t>영유아동의 발달단계에 따른 특징을 알고 심리적으로 안정적인 환경에서 놀이 및 정서코칭을 통해 미해결 과제를 수행할 수 있도록 돕는 과정이다.</t>
  </si>
  <si>
    <t>영.유아동의 발달단계에 따른 특징을 알고 심리적으로 안정적인 환경에서 놀이 및 정서코칭을 통해 미해결 과제를 수행할 수 있도록 돕는 과정이다.</t>
  </si>
  <si>
    <t>2015-001742</t>
  </si>
  <si>
    <t>EAP전문상담사</t>
  </si>
  <si>
    <t>기업 임직원을 대상으로 시행하는 심리상담 프로그램(EAP)의 성격과 사업장별 특성을 이해하고 전문적인 심리상담 업무를 현장에서 숙련되게 수행할 수 직무능력을 갖춘 자</t>
  </si>
  <si>
    <t>직장에서의 업무수행에 지장을 가져올 일신상, 정서적, 행동상의 문제가 있는 근로자에게 정책지향적, 절차지향적, 상담지향적 서비스를 전문적으로 제공하는 직무, 직장내에서 인사과 또는 총무과에서 근무하고 근로자의 복지관련 업무수행하며, 고급EAP상담을 결정하는 직무</t>
  </si>
  <si>
    <t>조직 구성원의 마음건강 증진을 위하여 EAP를 설계도입하고 운영하는 직무, 기업내에서의 조직구성원의 복지관련 실무를 담당하는 자로써 EAP도입을 설계하는 직무</t>
  </si>
  <si>
    <t>주식회사 세인엠엔에프</t>
  </si>
  <si>
    <t>042-716-2081</t>
  </si>
  <si>
    <t>(34173) 대전광역시 유성구 유성대로719번안길 5 (장대동266-6)</t>
  </si>
  <si>
    <t>2015-004190</t>
  </si>
  <si>
    <t>2016-000819</t>
  </si>
  <si>
    <t>CS서비스얼굴분석상담사</t>
  </si>
  <si>
    <t>CS서비스 얼굴분석(얼굴형태에 따른 심리성향분석)에 대한 전문지식을 가지고 상담활동을 수행할수 있으며 더불어 CS서비스가 필요한 기관(기업체, 정부기관, 서비스교육업체등)에서 고객만족을 위한 교육전문가로서 직무 역시 수행</t>
  </si>
  <si>
    <t>CS서비스 얼굴분석(얼굴형태에 따른 심리성향분석)에 대한 전문지식을 가지고 상담활동을 수행할수 있으며 더불어 CS서비스가 필요한 기관(기업체, 정부기관, 서비스교육업체등)에서 고객만족을 위한 교육최고전문가로서 직무 역시 수행</t>
  </si>
  <si>
    <t>CS서비스 얼굴분석(얼굴형태에 따른 심리성향분석)에 대한 전문지식을 가지고 상담활동을 수행할수 있으며 더불어 CS서비스가 필요한 기관(기업체, 정부기관, 서비스교육업체등)에서 고객만족을 위한 교육 전문가로서 직무 역시 수행함</t>
  </si>
  <si>
    <t>CS서비스 얼굴분석(얼굴형태에 따른 심리성향분석)에 대한 전문지식을 가지고 상담활동을 수행할수 있으며 더불어 CS서비스가 필요한 기관(기업체, 정부기관, 서비스교육업체등)에서 고객만족을 위한 교육가로서 직무 역시 수행함</t>
  </si>
  <si>
    <t>국제문화교육협회</t>
  </si>
  <si>
    <t>http://www.ices.or.kr</t>
  </si>
  <si>
    <t>041-565-5646</t>
  </si>
  <si>
    <t>(31105) 충남 천안시 서북구 두정동 1469 코리타운 306호(305호 같이사용)</t>
  </si>
  <si>
    <t>2016-001233</t>
  </si>
  <si>
    <t>말로써 표현하기 힘든 느낌, 생각들을 미술활동을 통해 심리적, 정신적 안정을 찾아 주는 전문적인 교사를 양성하는 과정으로써 미술활동을 통해 미술심리상담사로써 아이들 또는 어른의 문제행동지도 및 전인 발달을 지원하는 직무능력을 수행한다.</t>
  </si>
  <si>
    <t>(주)해커스랩파트너스</t>
  </si>
  <si>
    <t>http://www.keqda.or.kr/</t>
  </si>
  <si>
    <t>02-701-7997</t>
  </si>
  <si>
    <t>(06619) 서울특별시 서초구 서초대로 398 (서초동) 19층</t>
  </si>
  <si>
    <t>2015-003270</t>
  </si>
  <si>
    <t>다양한 심리적 문제를 심리상담이론과 기법을 토대로 체계적으로 진단하고 문제해결을 위한 상담과정을 통해 심리적 안정을 얻고 내담자가 건강하고 바른 심리상태를 가지고 주어진 환경에 적응하며 생활할 수 있도록 조력하는 전문가적 역할을 수행한다.</t>
  </si>
  <si>
    <t>다양한 심리적 문제를 심리상담이론과 기법을 토대로 체계적으로 진단하고 문제해결을 위한 상담과정을 통해 심리적 안정을 얻고 내담자가 건강하고 바른 심리상태를 가지고 주어진 환경에 적응하며 생활할 수 있도록 조력하는 전문적 역할을 수행한다.</t>
  </si>
  <si>
    <t>2015-006372</t>
  </si>
  <si>
    <t>미술활동의 시각적 이미지를 통하여 내면의 갈등을 조절하고, 자기표현과 자아성장을 촉진시키며, 자기상실 등의 상황에서 명확한 자기실현을 표현하여 개인의 내면과 외면이 조화를 이루도록 도와줌으로서 심리적, 정서적으로 안정을 찾아준다.</t>
  </si>
  <si>
    <t>(사단)한국교육협회</t>
  </si>
  <si>
    <t>http://www.eduleader.or.kr</t>
  </si>
  <si>
    <t>(12507) 경기 양평군 옥천면 옥천리 601-9</t>
  </si>
  <si>
    <t>2015-006185</t>
  </si>
  <si>
    <t>인터넷중독상담사</t>
  </si>
  <si>
    <t>인터넷과 웹의 급속한 발전의 역기능으로 인터넷게임과 컴퓨터사용에 있어 자율적 통제가 불가능하고 병적으로 집착하는 사람들이 늘어나는 추세에 따라 상담과 교육을 통해 중독증상을 치료할 수 있도록 돕는 전문가</t>
  </si>
  <si>
    <t>인터넷게임, 컴퓨터사용에 있어 체계적인 상담을 통해 자율적 통제를 할 수 있도록 도우며 인터넷중독 해소를 위한 프로그램을 기획 및 운영할 수 있는 전문가</t>
  </si>
  <si>
    <t>인터넷게임, 컴퓨터중독에 대한 예방교육과 심리검사를 실시하고 인터넷중독 해소를 위한 프로그램의 운영보조를 하며 상담을 수행할 수 있는 전문가</t>
  </si>
  <si>
    <t>사단법인 한국청소년바로세우기운동협회</t>
  </si>
  <si>
    <t>http://www.kyrma.org</t>
  </si>
  <si>
    <t>02-884-2356</t>
  </si>
  <si>
    <t>(08802) 서울특별시 관악구 남부순환로 1969(봉천동, 해오름교회) 1층 3호</t>
  </si>
  <si>
    <t>2016-001223</t>
  </si>
  <si>
    <t>노화로 인하여 신체, 심리적으로 문제를 갖고 있는 노인들을 대상으로 다양한 상담프로그램을 개발하고 실시하여 노인들이 겪고 있는 문제가 원만히 해결이 될 수 있도록 지원한다.</t>
  </si>
  <si>
    <t>노화로 인하여 신체, 심리적으로 문제를 갖고 있는 노인들을 대상으로 다양한 상담프로그램을 개발하고 실시하여 노인들이 겪고 있는 문제가 원만히 해결이 될 수 있도록 지원하는 심리상담 전문가이다</t>
  </si>
  <si>
    <t>노화로 인하여 신체, 심리적으로 문제를 갖고 있는 노인들을 대상으로 다양한 상담프로그램을 개발하고 실시하여 노인들이 겪고 있는 문제가 원만히 해결이 될 수 있도록 지원하는 심리상담 준전문가이다.</t>
  </si>
  <si>
    <t>2015-003268</t>
  </si>
  <si>
    <t>성격, 적성, 지능, 진로 및 신체적 · 정서적 증상 등에 대해서 어려움을 겪고 있거나 변화를 모색하는 개인에게 심리검사, 상담 프로그램 등을 활용하여 문제 해결을 돕고 지원</t>
  </si>
  <si>
    <t>2016-001227</t>
  </si>
  <si>
    <t>소통과공감상담사</t>
  </si>
  <si>
    <t>소통과 공감에 뛰어난 전문가로서 올바른 의사소통 방법과 감정카드의 활용법 등 전문가업무를 원활하게 수행할 수 있는 직무능력을 발휘하여 가족 내 갈등의 해결을 통한 가족의 행복감을 증진 시킬 수 있고, 다양한 심리검사를 통해 심리적 문제의 진단과 평가를 할 수 있다.</t>
  </si>
  <si>
    <t>2016-001151</t>
  </si>
  <si>
    <t>사단법인)한국아동청소년심리지원협회</t>
  </si>
  <si>
    <t>031-715-2226</t>
  </si>
  <si>
    <t>(13595) 경기도 성남시 분당구 황새울로 224(수내동, 청구블루빌) 219호</t>
  </si>
  <si>
    <t>2015-002783</t>
  </si>
  <si>
    <t>심리상담에 대한 이론적 지식과 상담능력을 익혀 사람들에게 상담업무을 원활하게 수행해 심리적 정서적 안정을 찾을 수 있게 도와주는 역할을 한다.</t>
  </si>
  <si>
    <t>사단법인 한국건강체육진흥회</t>
  </si>
  <si>
    <t>064-721-4631</t>
  </si>
  <si>
    <t>(63193) 제주특별자치도 제주시 중앙로 99(이도일동) 3층</t>
  </si>
  <si>
    <t>2016-001503</t>
  </si>
  <si>
    <t>청소년 및 성인을 대상으로 미술 활동을 통해 감정이나 내면세계를 표현하고, 심리적 이완과 감정적 스트레스를 완화시킬 수  있도록 도움을 줄 수 있는 직무이다. 복지관, 문화센터, 방과후등에서 활동이 가능하다.</t>
  </si>
  <si>
    <t>미술심리와 상담에 관한 전반적인 이론과 사례와 연구를 통하여, 현장에서 내담자를 대상으로 미술 조형활동을 통해 미술심리 프로그램을 진행하여, 심리적인 안정에 도움을 줄 수 있는 상급 직무이며, 미술심리상담사를 양성할 수 있다.</t>
  </si>
  <si>
    <t>정서적, 심리적으로 불안정한 사람을 미술 매체를 통해 진단하고, 그 진단 결과에 따라 적절한 미술 매체 및 상담기법을 활용하여 내담자의 심리적인 안정에 도움을 줄 수 있는 중급의 직무이다.</t>
  </si>
  <si>
    <t>2016-001230</t>
  </si>
  <si>
    <t>인간의 내면에 있는 갈등과 고민들을 해결할 수 있도록 전문적인 상담의 기술하는 교사를 양성하는 과정으로써 심리상담을 수행할 수 있다.</t>
  </si>
  <si>
    <t>2016-001236</t>
  </si>
  <si>
    <t>도형으로 기질을 파악하고 상담에 치유의 효과가 있으며 다양한 상담분야에 활용하는 전문적인 상담과정을 말한다. 자격취득후는 아동에서 노인에 이르기까지 상담분야에 활용이가능하다. 상담의 전문성을 높이기 위해 다양한 상담기법을 활용하며, 심리상담의 한 분야이기도 하다. 관련분야는 심리상담소, 아동기관, 복지관 등 전문적인 기관에서 활용이 가능하다.</t>
  </si>
  <si>
    <t>전문가 수준의 뛰어난 도형심리상담지도 활용능력을 가지고 있으며 도형심리상담지도 교육자, 도형심리상담지도 사무 책임자로써 갖추어야 할 능력을 갖춘 최고급 수준, 학교, 상담소, 복지관 등에서활용됨.</t>
  </si>
  <si>
    <t>준전문가 수준의 도형심리상담지도 활용능력을 가지고 있으며 도형심리상담지도 교육자, 도형심리상담지도 사무 책임자로써 갖추어야 할 능력을 갖춘 고급 수준</t>
  </si>
  <si>
    <t>2015-000724</t>
  </si>
  <si>
    <t>다양한 중독 문제와 관련한 심리원인을 이해하고 이론적 지식을 갖춘 전문가로서 행위중독 및 물질중독으로 고통 받는 사람들에 대하여 체계적으로 상담 지도하고 예방하여 심성계발과 관계형성 프로그램을 통해 긍정적 자기이해와 타인을 배려하는 건강한 사회생활을 할 수 있도록 돕는 재활 상담 전문가로서의 능력을 검정하는 자격</t>
  </si>
  <si>
    <t>온라인？오프라인 중독예방 교육과 프로그램 계획·운영, 진단 분석 및 평가, 재활, 연구 등 다양한 중독문제에 대한 이론적 지식을 갖춘 전문가의 직무</t>
  </si>
  <si>
    <t>중독예방을 위한 기본심리검사, 인터넷위해사이트 및 정보 모니터링 운영, 중독심리상담에 관한 교육 및 상담영역에서 보조 전문가로서의 직무</t>
  </si>
  <si>
    <t>2016-001224</t>
  </si>
  <si>
    <t>다양한 놀이 프로그램을 계획하고 이를 심리상담의 매개체로 활용하여 내담자가 겪고 있는 심리적인 갈등이나 문제가 해결이 될 수 있도록 돕는다.</t>
  </si>
  <si>
    <t>다양한 놀이 프로그램을 계획하고 이를 심리상담의 매개체로 활용하여 내담자가 겪고 있는 심리적인 갈등이나 문제가 해결이 될 수 있도록 돕는 심리상담 전문가이다.</t>
  </si>
  <si>
    <t>다양한 놀이 프로그램을 계획하고 이를 심리상담의 매개체로 활용하여 내담자가 겪고 있는 심리적인 갈등이나 문제가 해결이 될 수 있도록 돕는 심리상담 준전문가이다.</t>
  </si>
  <si>
    <t>2015-005550</t>
  </si>
  <si>
    <t>인지재활상담심리사</t>
  </si>
  <si>
    <t>1급임상현장에서 종사하는 사람 및 일반인에게 수긍될 수 있는 인지재활건강건강학의 학습 과정 수준을 교육방향으로 정하고, 본 교육의 자격과정 2급을 이수한 자 에한해서 인지재활건강 활용 임상사례분석, 실제 임상적용프로그램 평가를 바탕으로 하는 심층적  수행함 2급임상현장에서 건갇한 인지적 생활인식을 겸비하여 인지재활건강에 대한 방법을 실천 함</t>
  </si>
  <si>
    <t>임상현장에서 종사하는 사람 및 일반인에게 수긍될 수 있는 인지재활건강건강학의 학습 과정 수준을 교육방향으로 정하고, 본 교육의 자격과정 2급을 이수한 자 에한해서 인지재활건강 활용 임상사례분석, 실제 임상적용프로그램 평가를 바탕으로 하는 심층적  수행함</t>
  </si>
  <si>
    <t>임상현장에서 종사하는 사람 및 일반인에게 수긍 딜 수있는 인지재활건강에 대한 지식을 학습 후 건강한 인지적 생활의 인식을 갖춰 건강한 삶을  살아가는 방법을 실천함을  기준으로 교육과정을 수행토록함</t>
  </si>
  <si>
    <t>한국통합교육지원센터</t>
  </si>
  <si>
    <t>051-612-6831</t>
  </si>
  <si>
    <t>(49236) 부산시 서구 구덕로 193번길 12-2 6층 601호</t>
  </si>
  <si>
    <t>2015-003736</t>
  </si>
  <si>
    <t>부모의 교육과 상담 영역의 전문성을 통한 부모교육과 훈련, 상담, 강의를 할수 있고, 부모됨에 대한 철학적, 인문학적 지도력을 갖추고 활동할수 있는 전문인력을 양성하고 예비부모교육과 청소년들의 부모됨에 대한 사전교육과 결혼적령기의 청년들의 교육을 수행할수 있다.</t>
  </si>
  <si>
    <t>(사)대한청소년충효단연맹</t>
  </si>
  <si>
    <t>http://http://www.chunghyo.or.kr/</t>
  </si>
  <si>
    <t>043-222-2918</t>
  </si>
  <si>
    <t>(28565) 충청북도 청주시 서원구 예체로 118 (사직동) 대한청소년충효단2층</t>
  </si>
  <si>
    <t>2015-004555</t>
  </si>
  <si>
    <t>내담자가 다양한 역할극, 심리극, 회상극장, 이야기극장 등을 통하여 자신의 갈등이나 부정적 감정을 표현하거나 새로운 경험을 하도록 촉진하여 자신의 상처를 극복하고 성장하도록 돕는 일을 한다.</t>
  </si>
  <si>
    <t>2015-004885</t>
  </si>
  <si>
    <t>전문적인 설명과 스킬을 할 수 있는 상담전문가의 역할에 함께 호흡할 수 있는 인재를 양성함을 목적으로 한다. 고객의 입장에서 신뢰감 있는 상담과 고객의 니즈를 고려한 신뢰감 있는 상담전문가의 업무역량과 자세, 스킬 등을 핵심역량 중심을 키워 실무에 투입하고 다양한 직업을 선택하는 상담의 역할을 함께 교육하고 전문 인력을 양성함을 목적으로 한다.</t>
  </si>
  <si>
    <t>상담을 하는 직종 직업을 원하는 상담을 하는 직종전문적인 설명과 스킬을 할 수 있는 상담전문가의 역할에 함께 호흡할 수 있는 인재를 양성함을 목적으로 한다. 고객의 입장에서 신뢰감 있는 상담과 고객의 니즈를 고려한 신뢰감 있는 상담전문가의 업무역량과 자세, 스킬 등을 핵심역량 중심을 키워 실무에 투입하고 다양한 직업을 선택하는 상담의 역할.</t>
  </si>
  <si>
    <t>정연화의료서비스아카데미전문학원</t>
  </si>
  <si>
    <t>http://http://www.jyhlab.com/board/main.php</t>
  </si>
  <si>
    <t>051-852-1287</t>
  </si>
  <si>
    <t>(47119) 부산광역시 부산진구 동평로 379 ( 양정동 ) 정연화의료서비스아카데미3/4F</t>
  </si>
  <si>
    <t>2015-004223</t>
  </si>
  <si>
    <t>현대사회의 다양한 정신건강문제를 연구하고 정신건강증진을 위한 심리상담활동을 하여 아동과 청소년 그리고 성인의 정신건강 문제를 다루고 정신건강심리상담에 관련된 전문적인 지식을 갖추고, 각종 정신건강문제와 심리상담 증진에 관련 연구 및 상담</t>
  </si>
  <si>
    <t>심리적 부적응 및 장애를 겪는 아동-청소년과 그 가족에 대한 정신건강증진을 위한 개인상담 및 집단상담에 대한 진행과 심리상담 및 실제기법을 바탕으로 상담현장에서 심리진단과 상담을 수행하고 지도, 감독 할 수 있는 책임자로써 갖추어야 할 능력을 갖춘 수준</t>
  </si>
  <si>
    <t>정신건강증진 상담분야에서 아동청소년 및 그 가족에 대한 집단상담 프로그램 운영 및 심리상담 및 임상심리 이론을 바탕으로 상담현장에서 아동 및 청소년의 심리진단과 상담을 수행할 수 있는 수준</t>
  </si>
  <si>
    <t>한국임상심리상담학회</t>
  </si>
  <si>
    <t>051-868-9978</t>
  </si>
  <si>
    <t>(47543) 부산광역시 연제구 거제대로 174(거제동) 2층</t>
  </si>
  <si>
    <t>2016-000351</t>
  </si>
  <si>
    <t>가족심리상담 전문지식을 바탕으로 여러 상황에서 여러가지 갈등과 문제를 가진 가족의 갈등과 고민에 대해 상담해줌으로써 문제해소를 도모하고 심리적으로 건강하고 행복한 생활을 할 수 있도록 도울수있다.</t>
  </si>
  <si>
    <t>2015-000725</t>
  </si>
  <si>
    <t>1.개인 및 집단의 자아실현, 적응강화에 대한 조력 및 지도2.심리적 부적응 및 장애를 겪는 개인 혹은 집단에 대한 평가 및 상담3.해당 전문영역에서 상담자교육 및 추천4.해당 자격과정의 수련, 훈련, 내용 평가, 인준 및 추천5.통합심리상담 이론 및 실제에 대한 연구와 교육6.기관, 단체, 기업 및 심리상담 영역의 프로그램 연계</t>
  </si>
  <si>
    <t>2015-000762</t>
  </si>
  <si>
    <t>부모교육상담사는 부모들에게 아동발달 교육과정을 알려주고, 효율적인 양육태도 및 방법, 자녀에 대한 발달 및 성, 부모의 심리상담 및 지도할 수 있는 정도, 심리이론 응용, 집단의 상담이론을 습득, 사례관리, 상담사 역할, 상담기법 등의 심리검사 기술 습득, 내담자에 특성을 고려한 상담</t>
  </si>
  <si>
    <t>부모교육상담사는 부모들에게 아동발달 교육과정을 알려주고, 효율적인 양육태도 및 방법, 자녀에 대한 발달 및 성, 부모의 심리상담 및 지도할 수 있는 정도, 심리이론 응용, 집단의 상담이론을 습득하고 사례관리, 상담자의 역할, 심리검사를 정확히 파악, 개인을 상담 관리</t>
  </si>
  <si>
    <t>부모교육 준 전문가로서 부모들에게 효율적인 양육태도 및 방법, 자녀에 대한 발달 및 성, 부모의 심리상담 및 지도할 수 있는 정도, 심리이론 응용, 집단의 상담이론을 습득하고 사례관리, 심리검사를 한가지를 정확히 파악, 상담자의 역할과 상담기법 등의 관리</t>
  </si>
  <si>
    <t>2015-002128</t>
  </si>
  <si>
    <t>삶의 다양한 영역에서 심리적인 고통과 부적응을 경험하고 있는 내담자를 인간의 사고, 감정, 행동, 대인관계에 대한 미술심리학적 전문 지식을 갖춘 미술심리상담전문가, 미술심리상담사를 통해 말로써 표현하기 힘든 느낌, 생각들을 미술활동으로 표현하여 안도감과 감정의 정화를 경험하게 하고 내면의 마음을 돌아볼 수 있도록 하며 자아 성장을 돕는 하는 역할을 합니다.</t>
  </si>
  <si>
    <t>전문가 수준의 미술심리상담의 자격을 갖춘 자로써 전문 인력 양성, 사회 전문 강사, 대학 및 평생교육원 강사로 활동할 수 있는 능력을 갖춘 최고급 수준</t>
  </si>
  <si>
    <t>준전문가 수준의 미술심리상담의 자격을 갖춘 자로써 전문 강사, 사설 기관 미술심리상담사, 학교 방과후 강사로 활동할 수 있는 능력을 갖춘 고급 수준</t>
  </si>
  <si>
    <t>누리봄가족지원센터</t>
  </si>
  <si>
    <t>http://cafe.naver.com/nuribom2013</t>
  </si>
  <si>
    <t>043-287-2013</t>
  </si>
  <si>
    <t>(28744) 충청북도 청주시 상당구 산성로116번길 28 ( 용담동 ) 드림 21빌딩 304호</t>
  </si>
  <si>
    <t>2016-000643</t>
  </si>
  <si>
    <t>아동에게 적합한 환경과 교육의 기회를 제공하고, 또한 아동을 인격체로서 존중하여 아동이 자신의 권리와 타인의 권리를 존중하도록 하게 도와주며 아동이 올바르게 성장하도록 도움되는 상담하는 업무를 수행</t>
  </si>
  <si>
    <t>1. 불우 가정 또는 아동폭력에 노출되어있는 가정을 상담하는 구민회관 상담원2. 아동폭력을 예방할수 있는 방법을 지도하는 평생교육기관 강사3. 아동폭력 또는 학대에 노출되어 있는 가정을 상담하는 사회복지관 상담원</t>
  </si>
  <si>
    <t>1. 아동폭력을 예방하는 방법을 지도하는 문화센터 강사2. 아동을 인격체로서 인식하는 방법을 지도하는 초등학교 방과후강사</t>
  </si>
  <si>
    <t>한국방과후지도사협동조합</t>
  </si>
  <si>
    <t>http://www.gaonedu.co.kr</t>
  </si>
  <si>
    <t>02-6959-8855</t>
  </si>
  <si>
    <t>(02757) 서울특별시 성북구 월계로36길 27 (장위동, 꿈의숲대명루첸아파트) 104동 1702호</t>
  </si>
  <si>
    <t>2015-005556</t>
  </si>
  <si>
    <t>미술심리상담은 미술과 심리학이 결합된 학문으로 집,나무,사람 등 그림검사를 통해 수검자가 자신의 개인적 발달사와 관련된 경험을 그림에 투사한다는 점에 기초한 상담기법이다. 미술심리상담전문가는 집,나무,사람 등 그림을 분석하여 내담자의 심리적 문제와 갈등을 해결할 수 있도록 상담을 한다.</t>
  </si>
  <si>
    <t>2016-000846</t>
  </si>
  <si>
    <t>가족의 갈등 및 다양한 문제들을 상담을 통해 가족간 이해를 돕고, 갈등을 해소하며, 행복한 삶을 살도록 향상시킬수있다.</t>
  </si>
  <si>
    <t>가족상담지도사의 역할은 가족상담지도사로서 가족의 갈등해소 및 행복한 가족관계 상담프로그램을 할 수 있으며, 가족의 개별 및 집단상담을 통해 가족구성원의 삶의 질을 향상시킨다.</t>
  </si>
  <si>
    <t>2015-000738</t>
  </si>
  <si>
    <t>감정코칭심리상담사</t>
  </si>
  <si>
    <t>감정코칭을 활용한 심리와 상담의 전문적인 이론을 바탕으로 내담자의 변화를 위해 전문적이고 효과적인 조력을 하는 전문가로써 내담자가 겪고 있는 문제를 해결하고 성장하는데 필요한 심리상담을 수행</t>
  </si>
  <si>
    <t>감정코칭을 활용한 전문가 수준의 상담이론과 실제를 바탕으로 상담현장에서  아동·청소년·성인을 대상으로 상담을 할 수 있으며, 문학을 활용한 치유적 감정코칭심리상담 프로그램 기획 및 연구 보조 및 비언어적 의사소통과 교류분석의 보조직무, 정서적 어려움과 부적응 및 발달 장애를 겪는 개인 혹은 집단에 대한 진단, 평가 보조업무가 가능한 수준</t>
  </si>
  <si>
    <t>사단법인 한국에니어그램인성연구원</t>
  </si>
  <si>
    <t>http://www.keec.or.kr</t>
  </si>
  <si>
    <t>032-441-9005</t>
  </si>
  <si>
    <t>(21351) 인천광역시 부평구 장제로 226(부개동) 2층</t>
  </si>
  <si>
    <t>2015-000666</t>
  </si>
  <si>
    <t>사회복지상담심리사</t>
  </si>
  <si>
    <t>사회복지현장에서 만날 수 있는 상담욕구가 있는 클라이언트(아동, 청소년, 성인, 노인, 가족 등)에 대한 사정(assessment)과 상담</t>
  </si>
  <si>
    <t>2015-005551</t>
  </si>
  <si>
    <t>교육현장에서 아동 ？ 청소년, 성인의 정신병리 진단 및 독서심리상담을 지원하는 임상가</t>
  </si>
  <si>
    <t>교육현장에서 아동 청소년, 성인의 정신병리 진단 및 독서심리상담을 지원하는 임상가</t>
  </si>
  <si>
    <t>교육현장에서 성인의 정신병리 진단 및 독서심리상담을 지원하는 준임상가</t>
  </si>
  <si>
    <t>교육현장에서 아동 ？ 청소년의 정신병리 진단 및 독서심리상담을 지원하는 준임상가</t>
  </si>
  <si>
    <t>2015-004987</t>
  </si>
  <si>
    <t>아동 및 청소년의 인터넷,게임,스마트폰, 성인의 미디어, TV등 생활과 관련된 문제영역의 한 가지 일을 반복해서 하는 충동과 의존하고 집착하는 중독 병을 예방 및 상담하여, 내담자의 문제뿐만 아니라 가족과 사회의 문제인 중독에 대한 올바른 예방교육 및 상담방향을 제시하는 직무이다.</t>
  </si>
  <si>
    <t>아동 및 청소년의 인터넷,게임,스마트폰, 성인의 미디어, TV등 생활과 관련된 문제영역의 한 가지 일을 반복해서 하는 충동과 의존하고 집착하는 중독 병을 예방 및 상담하여, 내담자의 문제뿐만 아니라 가족과 사회의 문제인 중독에 대한 올바른 예방교육 및 상담방향을 제시하며,중독예방상담사를 양성하는 상급직무이다.</t>
  </si>
  <si>
    <t>아동 및 청소년의 인터넷,게임,스마트폰, 성인의 미디어, TV등 생활과 관련된 문제영역의 한 가지 일을 반복해서 하는 충동과 의존하고 집착하는 중독 병을 예방 및 상담하여, 내담자의 문제뿐만 아니라 가족과 사회의 문제인 중독에 대한 올바른 예방교육 및 상담방향을 제시하는 중급직무이다.</t>
  </si>
  <si>
    <t>사단법인 한국복지목회협의회</t>
  </si>
  <si>
    <t>010-3297-8240</t>
  </si>
  <si>
    <t>(08552) 서울특별시 금천구 독산로96길 33-1(독산동, 금천중앙교회) 독산동</t>
  </si>
  <si>
    <t>2016-000545</t>
  </si>
  <si>
    <t>아동, 청소년을 대상으로 다양한 직업세계에 대해 안내하고 적성, 흥미 검사 등을 통해 적합한 진로를 제시하여 진로진학을 상담하는 상담전문가</t>
  </si>
  <si>
    <t>삶의 질 향상을 위해 개인을 대상으로 진로계획, 진로검사, 진로탐색 등의 과정을 통해 내담자의 적성을 분석하고, 다양한 진로정보의 수집과 진로상담 이론과 기법을 활용하여 진로상담, 진로지도</t>
  </si>
  <si>
    <t>2015-003273</t>
  </si>
  <si>
    <t>미술심리상담사례들을 살펴봄으로서 실제 심리상담과정에 적용할 수 있는 심리상담 관점과 다양한 미술심리상담 과정에 대한 전반적인 지식을 활용할 수 있는 능력이다.</t>
  </si>
  <si>
    <t>미술심리상담사례들을 살펴봄으로서 실제 심리상담과정에 적용할 수 있는 심리상담 관점과 다양한 미술심리상담 과정에 대한 전반적인 지식을 활용할 수 있는 최고급 능력 수준이다.</t>
  </si>
  <si>
    <t>국제문화심리연구소</t>
  </si>
  <si>
    <t>http://cafe.daum.net/linse214</t>
  </si>
  <si>
    <t>051-740-1530</t>
  </si>
  <si>
    <t>(48594) 부산광역시 남구 오륙도로 85(용호동, 오륙도에스케이뷰아파트) 102-903</t>
  </si>
  <si>
    <t>2016-001431</t>
  </si>
  <si>
    <t>하브루타 방법을 통해 학습, 진로(직업)상담 등 개인과 단체가 안고 있는 문제들을 발견하여 치유하고 개선해 나가는 실제적인 상담 능력을 겸비한 전문 상담가로서 대한민국 국민이 미래 사회에 중요한 일원으로 함께 할 수 있도록 돕고 상담에 대한 전문성을 향상시켜 나가는 직무이다.</t>
  </si>
  <si>
    <t>하브루타 방법을 통해 학습상담, 진로(직업)상담 등 개인과 단체가 안고 있는 문제들을 발견하여 치유하고 개선해 나가는 실제적인 상담 능력을 겸비한 전문 상담가로서 일반인, 학생, 강사 대상으로 상담에 대한 전문성을 향상시켜 나가는 직무.</t>
  </si>
  <si>
    <t>하브루타 방법을 통해 학습상담, 진로(직업)상담 등 개인과 단체가 안고 있는 문제들을 발견하여 치유하고 개선해 나가는 실제적인 상담 능력을 겸비한 전문 상담가로서 중학생, 고등학생 대상으로 상담에 대한 전문성을 향상시켜 나가는 직무.</t>
  </si>
  <si>
    <t>하브루타 방법을 통해 학습상담, 진로(직업)상담 등 개인과 단체가 안고 있는 문제들을 발견하여 치유하고 개선해 나가는 실제적인 상담 능력을 겸비한 전문 상담가로서 유아, 초등학생 대상으로 상담에 대한 전문성을 향상시켜 나가는 직무.</t>
  </si>
  <si>
    <t>2016-001213</t>
  </si>
  <si>
    <t>노화로 인해 신체`정서적으로 심리적 불안장애 등을 겪으며 정신건강이나 정서장애와 관련된 문제가 생기는 노인들에게 과학적 측정도구 사용이나 상담을 통해 질 높은 노년기에 도움을 준다.</t>
  </si>
  <si>
    <t>한국민간자격교육진흥원</t>
  </si>
  <si>
    <t>031-721-5648</t>
  </si>
  <si>
    <t>(13439) 경기도 성남시 중원구 양현로405번길 5(여수동) 신야탑 푸르지오시티1 2층 205호</t>
  </si>
  <si>
    <t>2015-002778</t>
  </si>
  <si>
    <t>노화로 인해 신체적 정신적으로 어려움을 겪는 노인및 그 가족들에게 상담을 통해 해결책을 제시해주고 도와주므로 해서 건강한 가족생활과 행복한 노후를 보낼수 있도록 도와주고자 하는 서비스를 주요 업무로 담당하는 자격을 갖춘자를 말한다.</t>
  </si>
  <si>
    <t>2015-003265</t>
  </si>
  <si>
    <t>？ 자원봉사는 일방적으로 남을 돕는 것이 아니라 도움을 줌으로서 내가 받는 마음의 기쁨은 훨씬 배가되어 돌아온다는 사실을 인식시키고 기쁨임을 지도 상담한다.</t>
  </si>
  <si>
    <t>2016-001215</t>
  </si>
  <si>
    <t>활용심리상담사</t>
  </si>
  <si>
    <t>신경 언어프로그램 (Neuro Linguistic Programming) 근본 바탕을 둔 여러 가지 이론적 도구를 연구,개발 하여 만들어낸 30가지 이상의 도구를 이용한 시스템이구축되어 있는 상담기법으로 임상과 함께 연구, 개발 하여 만들어낸 교재를 토대로 아동, 청소년,주부,장년,노년에 이르기 까지 대상이 폭넓게 상담하는 새로운 심리상담 전문지도상담사</t>
  </si>
  <si>
    <t>1. 활용심리상담사 교육프로그램 기획 및 운영2. 활용심리상담사 자격심사3. 활용심리상담사 교육관련 현장지도 및 강의진행4. 활용심리상담사 센터의 운영 및 상담지도</t>
  </si>
  <si>
    <t>1. 활용심리상담사 프로그램 상담 및 지도2. 활용심리 상담진행3. 심리상담자 상담 및 방문상담</t>
  </si>
  <si>
    <t>2015-005214</t>
  </si>
  <si>
    <t>아동관련 각종시설이나 종교단체,아동기관 채용기업등의 소속으로 아동의 심리적 정서적 불안이나 정신적 문제로인해 일상생활적응이 어려운경우 그림이나 색채 만화 등의 미술을 이용한 관찰이나 접근법 사암을 통해 일상생활에 잘 적응할 수 있도록 도와주며 미술매체등을 이용한 미술작업으로 정신적 심리적 정서적 안정을 찾도록 기여한다.</t>
  </si>
  <si>
    <t>아동관련 각종 시설이나 종교단체, 아동기관 채용기업등의 소속으로 아동의 심리적 정서적 불안이나 정신적 문제로 인해 일상생활적응이 어려운 경우 그림이나 색체 만화 등의 미술을 이용한 관찰이나 접근법 상담을 통해 일상생활에 잘 적응할 수 있도록 돕는 미술심리상담사2급이상의 자격을 갖춘 전문가와 함께 아동의 정신적 정서적 심리적 안정을 돕는다.</t>
  </si>
  <si>
    <t>지감성장연구소</t>
  </si>
  <si>
    <t>054-248-8588</t>
  </si>
  <si>
    <t>(37593) 경상북도 포항시 북구 천마로 46-7 (양덕동) 라온빌딩 2층</t>
  </si>
  <si>
    <t>2015-003229</t>
  </si>
  <si>
    <t>도박중독심리상담사</t>
  </si>
  <si>
    <t>도박중독예방과 징후가 있는자들을 상담을 통해 교육, 심리검사, 성격검사, 문제원인분석등을 파악하여 건강한 가정생활 및 사회생활을 할 수 있도록 상담조언 역할하는 상담사</t>
  </si>
  <si>
    <t>2016-001212</t>
  </si>
  <si>
    <t>아동, 청소년, 성인등 환경이나 개인의 심리적인 병증으로 인해 힘든 상황에 처해 있으므로 타인과 본인 스스로가 힘든상황에 놓여 있는 사람들에게 접근성이 용이한  미술을 통한 심리상담으로 심리적 병증을 치유함.</t>
  </si>
  <si>
    <t>아동,청소년 성인등 각 계층의 환경 또는 개인의 불안정한 심리상태로 인해 사회에 적응함이 힘든경우 상담의 접근이 용이한 미술을 통한 심리치유를 함.</t>
  </si>
  <si>
    <t>휴먼심리상담연구원</t>
  </si>
  <si>
    <t>055-274-4405</t>
  </si>
  <si>
    <t>(51501) 경상남도 창원시 성산구 단정로98번길 20 (상남동) 2층(전체)</t>
  </si>
  <si>
    <t>2015-005812</t>
  </si>
  <si>
    <t>다중지능이론을 바탕으로 공간지각, 흥미, 진로, 성격, 예술 등 강점지능을 강화할 수 있도록 지능검사의 전문성을 기르고 개인의 잠재력과 특성을 이해하여 지능별 학습개발과 학습 상담을 이해하고 지도하여 가장 적합하고 바람직한 성품과 긍정적 가치관을 형성하여 건강한 삶을 찾도록 하는 교육적 프로그램</t>
  </si>
  <si>
    <t>다중지능이론에 대한 이해를 기반으로 하여 진로지도, 학습코칭 등의 내용을 포함한 심화된 다중지능 검사와 상담 및 교육을 진행할 수 있는 전문가 양성 과정</t>
  </si>
  <si>
    <t>다중지능이론에 대한 이해를 바탕으로 다중지능검사와 상담을 진행할 수 있는 준 전문가 프로그램 과정</t>
  </si>
  <si>
    <t>2015-003266</t>
  </si>
  <si>
    <t>기질도형심리상담사</t>
  </si>
  <si>
    <t>기질도형심리검사를 통하여 내담자의 타고난 기질과 현재의 성격적인 모습의 차이를 분석하고 해석하여 내담자의 스트레스 원인을 밝히고 마음의 힐잉을 주는 상담과 기질검사를 통해서 나타나는 내담자의 선천적인 기질을 확인하여 진로와 직업선택에 도움을 줄 수 있는 진로,적성 컨설팅 업무와 가족, 집단 상담으로 건강한 사회성을 개발해주는 일을 수행</t>
  </si>
  <si>
    <t>기질분석, 도형분석전문가과정으로, 2급을 지도할수 있으며, 집단상담과 가족상담과 기질의 변화와 불변을 이해하고 심층적인 도형분석을 통한 내면자아 분석과 지도를 할수 있는 능력을 수행함</t>
  </si>
  <si>
    <t>인간의 기질이해와 도형을 통한 기질의 내면탐색과 상담을 통한 내면의 성장과 사회성을 가지도록 하는 전문 심리상담사의 자격과 상담사로의 윤리와 인성으로 업무를 수행함1)기질이해와 기질상담  2) 도형을 통한 기질이해  3) 도형을 통한 가족사담</t>
  </si>
  <si>
    <t>사회단체 한국인력개발진흥원</t>
  </si>
  <si>
    <t>http://iamnews.co.kr</t>
  </si>
  <si>
    <t>043-218-6020</t>
  </si>
  <si>
    <t>(27949) 충청북도 증평군 증평읍 증안지길 155(1층) 사회단체 한국인력개발진흥원</t>
  </si>
  <si>
    <t>2016-000342</t>
  </si>
  <si>
    <t>일상생활에서 일어나는 여러가지 가족체계적인 심리적 갈등 및 정신장애와 정서장애의 문제들을 전문적이고 종합적인 전략적상담기법을 통해 진단하고 상담하여 해결할 수 있도록 돕는 업무을 수행</t>
  </si>
  <si>
    <t>1. 아동의 가정 등을 상담하는 초등학교 상담원2. 청소년복지관등에서 청소년의 가정불화등을 상담하여 해결할 수 있도록 돕는 상담사</t>
  </si>
  <si>
    <t>1. 가정문제로 갈등을 상담하고 진단하여 해결할수 있도록 돕는 노인회관 교정시설 상담원2. 불우가정 등의 가정문제를 상담하고 진단하여 해결할 수 있도록 돕는 사회복지시설 상담원3. 가족체계적인 상담기법을 교육하는 사설교육기관 강사</t>
  </si>
  <si>
    <t>2016-001538</t>
  </si>
  <si>
    <t>부모상담전문가는 아동, 청소년 교육 및 상담현장에서 아동 및 청소년 부모를 대상으로 부모교육, 상담, 코칭등의 역할을 담당하며, 부모들에게 아동발달 교육과정을 안내하고 가정과의 협력을 도모하고자 효율적인 부모상담을 진행.가능하도록 조력하는 역할을 수행함</t>
  </si>
  <si>
    <t>실제교육현장에서 활용되는 부모상담 기술 스킬과 전문적인 상담을 통해 아동？청소년 상담 시 필요한 부모 상담법을 습득하고 자녀를 키우는 학부모나 교사들을 대상으로 부모교육 시 아동발달시기에 따른 알맞은 상담프로그램 계획 및 교육을 진행할 수 있는 최상급의 능력을 갖춘 상담전문가</t>
  </si>
  <si>
    <t>부모교육 및 상담에 대한 교육이론을 바탕으로 개인상담 / 집단상담을 원활히 할 수 있으며 아동발달？연령에 따른 대화법 / 상담법 / 기술을 통해 부모와의 대화가 활성화되고 아동의 전인적 발달을 돕는 상담전문가</t>
  </si>
  <si>
    <t>2015-004191</t>
  </si>
  <si>
    <t>2015-004866</t>
  </si>
  <si>
    <t>모래놀이상담은 모래와 물, 상징적인 소품들로 이루어지는 전문적인 심리상담으로 인간의 전 생애적 발달에 대한 이해와 상담 이론과 실제에 관한 지식이 요구됨. 모래놀이상담사는 정서 행동상 어려움 있는 아동 및 청소년, 성인을 대상으로 개별 및 집단 모래놀이상담 등을 실시하여 심리적 성숙과 사회적 적응능력 향상을 조력하는 역할을 함.</t>
  </si>
  <si>
    <t>2015-002051</t>
  </si>
  <si>
    <t>창의력푸드아트심리상담사</t>
  </si>
  <si>
    <t>아동과 청소년,성인이 일상생활의 간식이나 식재료를 활용하여 자신의 마음을 표현하는 예술활동을 통해 내면의 문제를  발견하고 문제행동을 파악하여 그에 적절한 창의력 푸드아트프로그램으로 심리적인 기쁨과 안정감을 누릴 수 있도록 이끌어 주고 상담 하는 전문가</t>
  </si>
  <si>
    <t>2015-000757</t>
  </si>
  <si>
    <t>미술심리상담이란 사람의 정서적, 사회적으로 부적응적인 문제들을 해결하는데 도움을 주고자 하는 상담의 한 분야로써, 내담자에게 미술매체와 조형표현활동을 통한, 내면의 심리정서를 진단하고, 정서이완 및 행동변화를 도와주는 업무를 수행할 수 있는 직무능력</t>
  </si>
  <si>
    <t>인간의 발달적 심리적 미술심리상담 프로그램을 계발, 내담자 초기상담 면담지 분석과 상담프로그램 계획 및 운영 평가, 보조상담사 교육지도업무, 내담자의 문제해결을 촉진하기 위한 통합적 예술매체 기법 활용능력 개발</t>
  </si>
  <si>
    <t>인간의 발달적 미술심리상담 프로그램을 계획, 발달 미술심리상담 프로그램을 운영, 내담자 초기면담 시 진단검사 실시, 내담자 초기면담지에 기록 후 보고</t>
  </si>
  <si>
    <t>2015-000754</t>
  </si>
  <si>
    <t>모래놀이지도상담사</t>
  </si>
  <si>
    <t>부모와 함께하는 모래놀이를 통하여 유아 및 어린이의 지능 발달과 심리 상태를 파악하고 행동과 성격을 교정, 지도한다.</t>
  </si>
  <si>
    <t>모래놀이의 패턴과 유형을 준비하고 놀이방식을 제시한다. 독특한 행동양식과 습성을 관찰한 뒤 기록하고 놀이 유형과 방식을 표준심리분석표와 대조하여 분석한다.</t>
  </si>
  <si>
    <t>한국미용건강경영인협동조합</t>
  </si>
  <si>
    <t>http://www.koreanfoot.com</t>
  </si>
  <si>
    <t>02-2282-2700</t>
  </si>
  <si>
    <t>(08212) 서울특별시 구로구 구로중앙로 198 ( 구로동 ) 구로중앙로198,9-310(구로동,구로공구상가)</t>
  </si>
  <si>
    <t>2015-004225</t>
  </si>
  <si>
    <t>인간의 발달단계에 따른 특성을 이해하고,다양한 문제들의 심리 상담을 통해 심리상담 및 실제기법을 바탕으로 상담현장에서 심리진단과 상담을 수행할 수 있는 책임자로써 갖추어야 할 능력을 검정</t>
  </si>
  <si>
    <t>심리상담 및 실제기법을 바탕으로 상담현장에서 심리진단과 상담을 수행하고 지도, 감독 할 수 있는 책임자로써 갖추어야 할 능력을 갖춘 수준</t>
  </si>
  <si>
    <t>심리상담 및 임상심리 이론을 바탕으로 상담현장에서 아동 및 청소년의 심리진단과 상담을 수행할 수 있는 수준</t>
  </si>
  <si>
    <t>2015-005821</t>
  </si>
  <si>
    <t>음악창의심리상담사</t>
  </si>
  <si>
    <t>음악심리상담사는 심리적 부적응이나 성격 발달에 문제가 있는 아이들을 음악이라는 도구를 통해 심리적 장애요인을 찾아내서 원인을 규명하여 건전한 인성이 되도록 지도하는 상담전문가를말한다.</t>
  </si>
  <si>
    <t>검사지를 통하여 아동의 부모와 가족을 이해하고 심리적인 분석을 할 수 있으며, 아동의 학습 능력, 정서적 발달, 대인관계 능력 등의 부적응적인 행동을 음악을 통해서 지도하는 전문 심리 삼담사 이다.</t>
  </si>
  <si>
    <t>음악심리상담을 통해 부모와 가족관계를 이해하고 아동의 행동을 이해하며 아동의 학습능력, 가족간의 관계, 정서적 발달등을 지도한다.</t>
  </si>
  <si>
    <t>주식회사 한국인성창의교육</t>
  </si>
  <si>
    <t>http://www.insungedu.org</t>
  </si>
  <si>
    <t>02-1522-1952</t>
  </si>
  <si>
    <t>(07545) 서울특별시 강서구 양천로 615-10 (염창동) 가동 2층</t>
  </si>
  <si>
    <t>2015-000756</t>
  </si>
  <si>
    <t>미디어중독상담사</t>
  </si>
  <si>
    <t>정보화 시대를 맞아 인터넷과 게임, 스마트폰 등  미디어 중독으로 인한 심리적, 신체적 어려움을 겪는 개인이나 집단에 대한 심리상담과 미디어 중독에 대한 예방교육, 개인상담, 사이버상담을 통해 학생, 학부모, 교사, 일반인 등을 중심으로 사회적응력을 향상 시킬 수 있는 상담 전문가의 직무능력을 검정하는 자격.</t>
  </si>
  <si>
    <t>미디어중독상담 예방 프로그램 운영과 문제·대상·주제별 미디어중독상담 프로그램그램기획 및 기법개발 중독상담 대상자별 진단과 분석평가의 직무</t>
  </si>
  <si>
    <t>미디어중독상담 기본 심리검사, 예방교육 프로그램 운영보조와 미디어중독상담 센터 운영관리 및 행정업무 수행의 직무</t>
  </si>
  <si>
    <t>2015-004878</t>
  </si>
  <si>
    <t>고려사회복지평생교육원/고려요양보호사교육원</t>
  </si>
  <si>
    <t>http://ksedu.me</t>
  </si>
  <si>
    <t>043-268-4300</t>
  </si>
  <si>
    <t>(00000) 충청북도 청주시 흥덕구 사직대로 273 ( 사직동 ) 3층</t>
  </si>
  <si>
    <t>2015-005820</t>
  </si>
  <si>
    <t>미술창의심리상담사</t>
  </si>
  <si>
    <t>미술창의심리상담사는 심리적 부적응이나 성격발달에 문제가 있는 아이들을 미술이라는 도구를 통해 심리적 장애 요인을 찾아내서 원인을 규명하고 바르게 지도하는 상담 전문가를 말한다.</t>
  </si>
  <si>
    <t>미술창의심리상담을 통해 아동의 부모와 가족을 이해하고 심리적인 분석을 할 수 있으며 아동, 청소년, 성인의 행동을 이해하여 학습 능력, 사회적응 능력, 정서적 발달, 대인관계 능력 등의 부적응 행동을 미술을 통해서 지도하는 전문 심리 상담사이다.</t>
  </si>
  <si>
    <t>미술창의심리상담을 통해 아동과 부모의 관계를 발전시키며 아동, 청소년의 행동을 이해하여 문제가 있는 아이들의 원인을 찾아내어 건전한 인성을 갖출 수 있도록 지도한다.</t>
  </si>
  <si>
    <t>2015-001747</t>
  </si>
  <si>
    <t>진로상담관리사</t>
  </si>
  <si>
    <t>진로상담관리사 2급은 자신에게 맞는 특기 및 적성을 개발하도록 지도하고 진로직업정보를 제공하고, 직업적 가치를 올바르게 이해시켜 자신의 적성에 맞는 진로 및 미래의 직업을 선택할 수 있도록 지도하는 전문가이다.</t>
  </si>
  <si>
    <t>자신에게 맞는 특기 및 적성을 개발하도록 지도하고 진로직업정보를 제공하고, 직업적 가치를 올바르게 이해시켜 자신의 적성에 맞는 진로 및 미래의 직업을 선택할 수 있도록 지도하는 전문가이다.</t>
  </si>
  <si>
    <t>2016-001427</t>
  </si>
  <si>
    <t>청소년음악상담지도사</t>
  </si>
  <si>
    <t>예술적 매체(음악)를 통해  청소년의정서적 심리적 안정에 상담으로 전반적으로 건전하고 합리적인 정서생활 관리영역에 도움을 주고 정서적 관리와 합리적 사고 방식을 함양하는 심층적 심적 안정에 도움을 줄 수있는 청소년음악적상담활동을 지양하여 심신관리의 직무를 수행함</t>
  </si>
  <si>
    <t>예술적 매체를 통한 정서적,심리적 안정에 도움을 주고 전반적인 건전한 정서생활 관리영역에 심층적 도움을 줄 수있는  음악을 접목한 프로그램을 계획하며 고기술을 지도할수있다</t>
  </si>
  <si>
    <t>예술적 매체를 통해 청소년의 정서적 심리적 안정에 도움을 주고 전반적으로 건전하고 합리적인 정서생활 관리영역에 음악활동을 접묵시킨 프로그램을 재발 지도할수있음</t>
  </si>
  <si>
    <t>예술적 매체를 통한 정서적, 심리적 안정에 도움을 주고 교육적 측면에서 건전하고 합리적인 정서생활 관리영역에 심층적 안정에 도움을 주는 음악활동을 접목한 프로그램을 실천 수행 가능함</t>
  </si>
  <si>
    <t>한국음악치료사협회</t>
  </si>
  <si>
    <t>http://www.musictherapy.co.kr</t>
  </si>
  <si>
    <t>02-582-7906</t>
  </si>
  <si>
    <t>(46539) 부산광역시 북구 금곡대로 166(화명동, 화명롯데캐슬카이저) 602동 1502호</t>
  </si>
  <si>
    <t>2015-005048</t>
  </si>
  <si>
    <t>학생들이 보다 건강하게 성장할 수 있도록 유도하며 학교폭력으로 심리적, 정신적, 신체적 어려움을 겪는 개인이나 집단에 상담을 통해 사회적응력을 향상시켜 학생들의 건전한 생활을 유도하는 역할을 수행한다.</t>
  </si>
  <si>
    <t>학생들이 보다 건강하게 성장할 수 있도록 유도하며 학교폭력으로 심리적, 정신적, 신체적 어려움을 겪는 개인이나 집단에 상담을 통해 사회적응력을 향상시켜 학생들의 건전한 생활을 유도하는 보조업무를 수행한다.</t>
  </si>
  <si>
    <t>사단법인 한국학부모안전협회</t>
  </si>
  <si>
    <t>http://한국학부모안전협회.com/</t>
  </si>
  <si>
    <t>032-472-0203</t>
  </si>
  <si>
    <t>(21591) 인천광역시 남동구 장승로 25(만수동, 장승백이상가) 5동 303호(만수동, 창대상가)</t>
  </si>
  <si>
    <t>2015-004865</t>
  </si>
  <si>
    <t>긍정상담사</t>
  </si>
  <si>
    <t>긍정심리에 기반한 전문 상담사로, 개인 및 조직의 강점 발견을 통해 개인 삶의 질적 향상 및 조직의 생산성 향상을 위한 상담 서비스를 제공합니다.</t>
  </si>
  <si>
    <t>긍정심리학과 강점에 대한 이론적 토대를 바탕으로, 긍정의 확산과 구축을 위한 연구활동 및 전문적인 수퍼비전을 통해 상담의 전문성을 함양하고, 긍정상담사 양성과 현장 상담활동에 기여한다.</t>
  </si>
  <si>
    <t>긍정심리학과 강점에 대한 이론적 토대를 바탕으로, 다양한 현장의 상황과 요구에 맞게 긍정상담을 적용하고 활용한다.</t>
  </si>
  <si>
    <t>주식회사 스트렝스가든</t>
  </si>
  <si>
    <t>http://www.strengthgarden.co.kr</t>
  </si>
  <si>
    <t>02-3477-0228</t>
  </si>
  <si>
    <t>(06572) 서울특별시 서초구 방배로 175 (방배동) 202호</t>
  </si>
  <si>
    <t>2015-002047</t>
  </si>
  <si>
    <t>이혼이라는 가족갈등과 위기를 건강하게 극복하기 위한 가족 구성원의 상처 치유 및 이혼과 관련한 절차, 경제적 자립, 부양자 대책 등 새출발을 지원하기 위한 이혼상담 전문인력이다.</t>
  </si>
  <si>
    <t>이혼이라는 가족갈등과 위기를 건강하게 극복하기 위한 가족 구성원의 상처 치유 및 이혼과 관련한 절차, 경제적 자립, 부양자 대책 등 새출발을 지원하기 위한 이혼상담 1급 전문인력이다.</t>
  </si>
  <si>
    <t>이혼이라는 가족갈등과 위기를 건강하게 극복하기 위한 가족 구성원의 상처 치유 및 이혼과 관련한 절차, 경제적 자립, 부양자 대책 등 새출발을 지원하기 위한 이혼상담 실무인력이다.</t>
  </si>
  <si>
    <t>2015-000660</t>
  </si>
  <si>
    <t>동양철학심리상담사</t>
  </si>
  <si>
    <t>동양철학에 대한 지식과 상담의 전문적 훈련을 받아  동양철학을 통한 대인관계, 진로및 적성관계, 혼사관련, 궁합, 단체의 구성원의 직무에 적합한 인력배치, 인간개개인의 선천명과 후천운에 의한 방책ㆍ대책에 대해 상담할수 있는  전문가</t>
  </si>
  <si>
    <t>동양철학에 대한 지식과 상담의 전문적 훈련을 받아  동양철학을 통한 대인관계, 진로및 적성관계, 혼사관련, 궁합, 단체의 구성원의 직무에 적합한 인력배치, 인간개개인의 선천명과 후천운에 의한 방책ㆍ대책에 대해 상담할수 있는 동양철학심리상담사</t>
  </si>
  <si>
    <t>한국교육문화평생교육원</t>
  </si>
  <si>
    <t>051-853-1777</t>
  </si>
  <si>
    <t>(47603) 부산광역시 연제구 월드컵대로 21 ( 연산동 ) 물만골빌딩 8층</t>
  </si>
  <si>
    <t>2015-005565</t>
  </si>
  <si>
    <t>미세행동분석심리상담사</t>
  </si>
  <si>
    <t>심리.상담.복지.교육등의 현장실무진행중 행동과 언어의 불일치를 표출하거나 자신의 잠재의식을 판단하지 못하는 내담자들에게 심리상담의 전문성을 높이는 접근방법으로 먼저 알아차려주고 신뢰감을 형성할수 있는 기법등을 숙지하여 미세행동분석심리상담사로서 역할을 수행한다.</t>
  </si>
  <si>
    <t>2015-005210</t>
  </si>
  <si>
    <t>음악심리상담은“음악활동을 체계적으로 사용하여 사람의 신체와 정신기능을 향상시켜 개인의 삶의 질을 추구하고, 보다 나은 행동의 변화를 가져오게 하는 음악의 전문분야“로, 현재 많은 의료기관 및 복지관, 특수학교 등 여러 기관에서 시행되고 있습니다. 음악심리상담사는 음악을 활용하여 사람의 심리적 어려움과 문제 행동을 해결해주는 전문인입니다.</t>
  </si>
  <si>
    <t>음악심리상담사는 음악을 활용하여 사람의 심리적 어려움과 문제 행동을 해결해주는 전문인입니다. 교육기관 또는 복지시설, 의료기관 등에서 업무를 시행할 수 있습니다.</t>
  </si>
  <si>
    <t>2015-000733</t>
  </si>
  <si>
    <t>가족세우기상담사</t>
  </si>
  <si>
    <t>건강하고 행복한 가족이 되도록 도와주고 가족상담 프로그램으로 가족세우기 기술을 진행할 수 있는 전문적인 직무이다.</t>
  </si>
  <si>
    <t>건강하게 살고자 하는 가족을 위하여 가족세우기 기술을 활용하여 상담을 할 수 있는 전문적인 상담가의 직무이다.</t>
  </si>
  <si>
    <t>사단법인 한국문화예술진흥협회</t>
  </si>
  <si>
    <t>http://www.korart.or.kr</t>
  </si>
  <si>
    <t>02-302-3144</t>
  </si>
  <si>
    <t>(03678) 서울특별시 서대문구 증가로29길 12-27 ( 북가좌동, 동화빌라 ) 동화빌라 101호</t>
  </si>
  <si>
    <t>2015-002056</t>
  </si>
  <si>
    <t>급변하는 사회 속에서 사람과의 관계성과 심리의 이해는 매우 중요합니다. 이러한 요구에 부합하는 도형심리상담사는 4가지 도형(○□△S)을 통해 도형의 크기, 모양, 위치 등을 분석하여 내담자의 기질, 성격, 적성, 형과 기질론, 내담자의 내면에 내재되어 있는 심리상태를 확인분석하여 원인을 찾고 문제와 상처를 상담하는 전문상담가입니다.</t>
  </si>
  <si>
    <t>전문가 수준의 도형심리상담사 활용능력을 가지고 있으며 도형심리상담사 교육자, 도형심리상담사무 책임자로써 갖추어야 할 능력을 갖춘 최고급 수준.</t>
  </si>
  <si>
    <t>해당 학과의 학사이상을 수료한 수준의 준전문가. 수준의 능력을 지닌 자로써 소정의 과정을 이수하고 소정의 능력자격시험에 통과한 준전문가.</t>
  </si>
  <si>
    <t>2015-000726</t>
  </si>
  <si>
    <t>가족상담, 가족심리검사 및 부모교육, 부부대화법, 부모자녀대화법 교육 등 준전문활동을 통해 가정폭력, 이혼 등으로 가족해체 위기에 있는 현대가족의 문제를 해소할 수 있는 준전문가</t>
  </si>
  <si>
    <t>가족 구성원들의 갈등과 가족심리상담의 전문적인 이론을 바탕으로 가족의 위기를 최소화 하고 가족상담을 통해 건강한 가정을 이룰 수 있도록 돕는 전문가</t>
  </si>
  <si>
    <t>2015-000667</t>
  </si>
  <si>
    <t>아동 및 청소년,노인등의 정신 건강 증진과 갈등을 상담을 통해 해소하고 안정된 사회활동을 도모한다. 전문인 양성에 목적을 두고 있으며 대학강연,직업전문학교,방과후수업 등 강사활동이 가능하다.</t>
  </si>
  <si>
    <t>20세미만으로 정신 건강 증진과 갈등을 상담을 통해 해소하고 안정된 사회활동을 도모하며 청소년 또래 상담가로 활동한다.</t>
  </si>
  <si>
    <t>건강 증진과 갈등을 상담을 통해 해소하고 안정된 사회활동을 도모한다. 대학강연,직업전문학교,방과후수업 등 강사활동이 가능하다.</t>
  </si>
  <si>
    <t>정신 건강 증진과 갈등을 상담을 통해 해소하고 안정된 사회활동을 도모하며 전문인 양성에 목적을 두고 있다.본회 2급과 3급을 지도 할 수 있다.</t>
  </si>
  <si>
    <t>한국평생교육협의회</t>
  </si>
  <si>
    <t>http://01022442612.modoo.at/</t>
  </si>
  <si>
    <t>063-833-9124</t>
  </si>
  <si>
    <t>(54559) 전라북도 익산시 선화로69길 48 ( 부송동 ) 우석빌딩 지하 1층</t>
  </si>
  <si>
    <t>2015-002053</t>
  </si>
  <si>
    <t>최면심리상담사로서 최면을 통한 교육과 심리상담을 직무로 한다.</t>
  </si>
  <si>
    <t>최면심리상담사로서 상담과 교육과 프로그램 개발을 직무로 한다.</t>
  </si>
  <si>
    <t>최면심리상담사로서 상담과 프로그램개발을 직무로 한다.</t>
  </si>
  <si>
    <t>2015-003261</t>
  </si>
  <si>
    <t>도형심리상담지도사는 상담의 다양한 기법중에 하나인 도형심리를 배우고 익혀서 여러교육 현장이나 심리검사가 필요한 곳에 도형심리를 이용한 심리분석 및 심리상담을 해 줄 수 있다.</t>
  </si>
  <si>
    <t>도형심리상담지도사1급은 좀더 깊이 있는 상담과 다양한 경험을 바탕으로 도형심리2급지도자를 양성할 수 있으며 여러교육 현장이나 심리검사가 필요한 곳에 도형심리를 이용한 심리분석 및 심리상담을 해 줄 수 있다.</t>
  </si>
  <si>
    <t>도형심리상담지도사2급은 상담의 다양한 기법중에 하나인 도형심리를 배우고 익혀서 여러교육 현장이나 심리검사가 필요한 곳에 도형심리를 이용한 심리분석 및 심리상담을 해 줄 수 있다.</t>
  </si>
  <si>
    <t>2015-000749</t>
  </si>
  <si>
    <t>문학을 매체로 한 독서치유심리와 상담의 전문적인 이론을 바탕으로 내담자의 변화를 위해 전문적이고 효과적인 조력을 하는 전문가로써 내담자가 겪고 있는 문제를 해결하고 성장하는데 필요한 심리상담을 수행</t>
  </si>
  <si>
    <t>전문가 수준의 독서치유상담이론을 바탕으로 상담 이론과 실제를 겸비하여 상담현장에서  아동·청소년·성인을 대상으로 상담을 할 수 있으며, 문학을 활용한 치유적 독서심리상담 프로그램 기획 및 연구 보조, 비언어적 의사소통의 유형분석 보조업무, 정서적 어려움과 부적응 및 발달 장애를 겪는 개인 혹은 집단에 대한 진단, 평가 보조업무가 가능한 수준</t>
  </si>
  <si>
    <t>2015-005213</t>
  </si>
  <si>
    <t>아동관련 각종시설이나 종교단체, 아동기관 채용기업등의 소속으로 아동의 심리적 정서적 불안이나 정신적 문제로 인해 일상생활 적응이 어려운 경우 그림이나 색채 만화 등의 미술을 이용한 관찰이나 접근법 상담을 통해 일상생활에 잘 적응할 수 있도록 도와주며 미술 매체등을 이용한 미술작업으로 정신적 심리적 정서적 안정을 찾을 수 있도록 기여한다.</t>
  </si>
  <si>
    <t>아동관련 각종시설이나 종교단체, 아동기관 채용기업등의 소속으로 아동의 심리적 정서적 불안이나 정신적 문제로 인해 일상생활 적응이 어려운 경우 그림이나 색채 만화 등의 미술을 이용한 관찰이나 접근법 상담을 통해 일상생활에 잘 적응할 수 있도록 도와주며 미술 매체등을 이용한 미술작업으로 정신적 심리적 정서적 안정을 찾을 수 있도록 전문적 능력으로 기여한다.</t>
  </si>
  <si>
    <t>아동관련 각종시설이나 종교단체, 아동기관 채용기업등의 소속으로 아동의 심리적 정서적 불안이나 정신적 문제로 인해 일상생활 적응이 어려운 경우 그림이나 색채 만화 등의 미술을 이용한 관찰이나 접근법 상담을 통해 일상생활에 잘 적응할 수 있도록 도와주며 미술 매체등을 이용한 미술작업으로 정신적 심리적 정서적 안정을 찾을 수 있도록 준전문적 능력으로 기여한다</t>
  </si>
  <si>
    <t>2016-001229</t>
  </si>
  <si>
    <t>아동심리상담 활용능력이 뛰어난 전문가로써 일상생활에서 스트레스를 받고 있는 아동 및 청소년들을 대상으로 원만한 일상생활을 이룰 수 있도록 지도 및 상담하는 전문가 업무를 원활하게 수행할 수 있다.</t>
  </si>
  <si>
    <t>2015-002775</t>
  </si>
  <si>
    <t>색채미술심리상담사의 전문 이론 및 다양한 임상경험을 토대로 인간의 삶과 자아실현을 높이며 내적통찰력을 키우고 긍정적 잠재력을 키워 행복한 삶을 영위하도록 하는 전문 직무를 한다.</t>
  </si>
  <si>
    <t>색채미술심리상담사에 대한 기초 이론을 기반으로 1급 전문상담사의 지도하에 2급 전문상담사를 돕는 것을 직무로 한다.</t>
  </si>
  <si>
    <t>색채미술심리상담사의 전문적 이론을 기반으로 심리적, 정서적, 신체적 갈등에서 오는 차이점을 조절하고, 자아정체감과 인간 내적 가치를 높이고, 긍정적 미래를 위한 사례 관리를 하며, 상담 및 개인 및 집단 프로그램의 사전？사후 평가를 돕는다.</t>
  </si>
  <si>
    <t>색채미술심리상담사의 전문 이론 및 다양한 임상경험을 토대로 인간의 삶과 자아실현을 높이며 내적통찰력을 키우고 긍정적 잠재력을 키워 행복한 삶을 영위하도록 하는 전문 직무를 한다.개인 및 집단프로그램의 사전？사후 효과를 평가하고 검증하며, 2급？3급 전문상담사의 교육 및 활동을 지도하는 것을 직무로 한다.</t>
  </si>
  <si>
    <t>2015-005552</t>
  </si>
  <si>
    <t>아동심리상담에 관한 전문적인 지식을 터득하고 아동심리상담의 종합적인 교육 과정을 수행할 수 있으며 심리검사의 전문적 스킬을 습득하여 학습자로 하여금 아동심리 및 상담 지도를 주도하여 종합적인 아동심리 및 상담 업무를 수행한다.</t>
  </si>
  <si>
    <t>아동심리상담에 관한 전문적인 지식을 터득하고 심리검사의 전문적 스킬을 습득하여 학습자로 하여금 아동심리 및 상담 지도 업무를 수행한다.</t>
  </si>
  <si>
    <t>2015-004482</t>
  </si>
  <si>
    <t>가족문제를 예방하고 상담하고 개선시켜주는일, 건강한 가족생활 유지하도록 프로그램 개발, 가족 생활 문화운동, 행복한 가족생활을 위한 교육, 가족관련 정보 및 자료 제공, 가정방문을 통해 실태 파악하는 일, 지역사회 지원과 연계를 담당하는 등 건강한 가족사업과 관련된 일</t>
  </si>
  <si>
    <t>2016-001152</t>
  </si>
  <si>
    <t>2015-004556</t>
  </si>
  <si>
    <t>음악을 통하여 개인의 내면의 갈등과 억압으로 표현하고 이를 통해 내면의 정신구조와 상태를 확인하고 치유하는 상담을 진행한다.</t>
  </si>
  <si>
    <t>2015-002782</t>
  </si>
  <si>
    <t>다문화청소년, 학교부적응아동, 장애인, 고령자, 환자 등의 건전한 인성지도를 통한 건강한 사회적응을 유도할 수 있는 음악심리상담지도사로서의 직무수행 및 현장실무능력을 갖춘다.</t>
  </si>
  <si>
    <t>1.특수교육에 대한 배경지식을 가지고 중증장애인 또는 심각한 심리적 장애를 가진 자에 대한 사회적응 심리상담 실시2.중중장애인 또는 심각한 심리장애를 가진 자에 대한 전문가수준의 음악레슨3.음악심리상담에 적합한 이지하프의 전문가 수준의 연주실력 완비4.사회적 적응을 위한 다양한 가족상담 등 집단상담5. 3급 음악심리상담지도사 교육</t>
  </si>
  <si>
    <t>1. 특수교육에 대한 배경지식을 가지고 경증장애인 또는 경증의 심   리적 장애를 가진 자에 대한 사회적응 심리상담 실시2. 경증장애인 또는 경증의 심리장애를 가진 자에 대한 준전문가 수   준의 음악레슨 실시3. 음악심리상담에 적합한 이지하프의 준전문가 수준의 연주실력    완비4. 사회적 적응을 위한 다양한 개별상담 실시</t>
  </si>
  <si>
    <t>1. 일반청소년 및 일반인에 대한 심리상담 실시2. 심리적 스트레스 해소를 위한 준전문가 수준의 음악레슨 실시3. 음악심리상담에 가장 적합한 이지하프 일반적 레슨능력 구비</t>
  </si>
  <si>
    <t>2015-005815</t>
  </si>
  <si>
    <t>노화로 인하여 신체적,정서적,심리적으로 불안장애를 일으키는 노인들에게 노인심리상담 이론과 실제기법들을 바탕으로 종합적으로 진단하고 심리상담을 통하여 마음의 안정과 문제해결에 도움을 주는 전문가로서 상담프로그램의 개발,진단,지도,평가 할수 있는 직무를 수행</t>
  </si>
  <si>
    <t>노화로 인하여 신체적,정서적,심리적으로 불안장애를 일으키는 노인들에게 노인심리상담 이론과 실제기법들을 바탕으로 종합적으로 진단하고 심리상담을 통하여 마음의 안정과 문제해결에 도움을 주는 최고전문가로서 상담프로그램의 개발,진단,지도,평가 할수 있는 직무를 수행</t>
  </si>
  <si>
    <t>노화로 인하여 신체적,정서적,심리적으로 불안장애를 일으키는 노인들에게 노인심리상담 이론과 실제기법들을 바탕으로 종합적으로 진단하고 심리상담을 통하여 마음의 안정과 문제해결에 도움을 주는 고급 전문가로서 상담프로그램의  진단,지도,평가 할수 있는 직무를 수행</t>
  </si>
  <si>
    <t>노화로 인하여 신체적,정서적,심리적으로 불안장애를 일으키는 노인들에게 노인심리상담 이론과 실제기법들을 바탕으로 종합적으로 진단하고 심리상담을 통하여 마음의 안정과 문제해결에 도움을 주는 중급전문가로서 상담프로그렘의 지도,평가 할수 있는  직무를 수행</t>
  </si>
  <si>
    <t>2015-002129</t>
  </si>
  <si>
    <t>정신적 장애 및 심리적 장애를 케어하는 노인심리상담은 노화로 인하여 신체적, 정서적으로 심리적 불안장애를 겪으며, 정서불안과 관련된 문제로 일상생활에 적응하지 못하고 행동상의 장애를 일으켜 도움을 필요로하는 노인들에게 프로그램을 활용하여 전문적인 대면관계를 통하여 심리적안정과 건강한 삶을 돕는 전문가이다.</t>
  </si>
  <si>
    <t>고령화로 인해 신체적, 정서적으로 갈등을 겪으며 일상생활에 적응하지 못하고 행동상의 장애로 인해 도움을 필요로 하는 노인들에게 종합적으로 진단하고 심리학적 방법을 통해 더 나은 생활을 할 수 있도록 상담을 수행 할 수 있는 책임자로써 갖추어야 할 능력을 갖춘 고급 수준.</t>
  </si>
  <si>
    <t>노인의 심리적 상태를 파악하고 지지해주는 역할을 담당하고 노인심리 이론과 실제기법을 바탕으로 상담현장에서 해당 노인과 그 가족 구성원의 심리적진단과 상담을 수행할 수 있는 상급수준.</t>
  </si>
  <si>
    <t>2015-004868</t>
  </si>
  <si>
    <t>풍부한 지식과 이론, 다양한 상담경험을 가진 전문 심리상담사로서 하급 심리상담사 연수 및 보수 교육과 자문활동을 하는 직무. 클라이언트가 심리상담을 통하여 삶의 질이 향상될 수 있게 하는 다양한 심리상담 프로그램을 구성하는 직무. 심리상담사 교육훈련 및 수련활동을 평가하는 직무. 상담 사례를 토대로 상담에 필요한 각종 자료집을 작성하는 최상급 직무.</t>
  </si>
  <si>
    <t>심리상담에 관한 일상적인 지식과 이론, 상담경험을 가진 심리상담사로서 개인이나 가족, 단체가 겪는 다양한 심리적 어려움을 상담을 통해 원활하고 건강하고 행복한 방향으로 전환하는 데 도움을 주는 직무. 전문강사를 도와 심리상담을 보조하는 직무.</t>
  </si>
  <si>
    <t>심리상담 이론과 기법을 겸비하여 개인 상담을 통해 현대인들의 복잡한 관계구조에서 오는 심리적 어려움을 해소하는데 도움을 주는 직무. 전문강사와 2급 심리상담사를 도와 개인 또는 가족, 단체의 심리상담업무를 보조하고 견학하여 전문성을 높이는 직무</t>
  </si>
  <si>
    <t>2015-000747</t>
  </si>
  <si>
    <t>동그라미 세모 ,네모 에스 네가지의  간단한 도형그리기를 통해 상대방의 기질적성 심리상태를 파악하며, 대화를 통해 내재된 상처를 스스로 발견 치유할수  있도록 돕는다. 또한  상담사로서의 실력과 자질을 갖추어 자신의 정체감을 찾는데 도움을 주는 역활을 감당하도록 한다.</t>
  </si>
  <si>
    <t>도형그리기를 통해 아동및 청소년의 성격유형에 대한  분석으로 심리상담과  진로적성및 자기존재감을 찾는데 도움을 주는 역활을 감당하며 방향성을 찾도록 도움을 주는 역활을 담당한다.</t>
  </si>
  <si>
    <t>좀더  심층적이고 정신역학적인  특이도형의 분석법을 통해 내담자의 내면의 상처치유를 돕는 역활과  임상을 통한 연구결과를 반영하며  교육을 진행하는 직무역활</t>
  </si>
  <si>
    <t>2015-006186</t>
  </si>
  <si>
    <t>인터넷,게임,스마트폰 등 다양한 미디어중독으로 인해 어려움을 겪는 사람들에 대한 체계적인 심리상담을 진행하고 미디어 중독에 대한 예방교육을 실시하여 사회적응력을 향상시킬 수 있는 전문가</t>
  </si>
  <si>
    <t>다양한 미디어 중독에 대한 예방교육과 중독문제로 고통받는 사람들을 대상·문제별로 프로그램을 기획 및 운영하여 체계적인 상담과 평가를 수행할 수 있는 전문가</t>
  </si>
  <si>
    <t>다양한 미디어 중독에 대한 예방교육과 심리검사를 실시하고 프로그램 운영보조를 하며 상담을 수행할 수 있는 전문가</t>
  </si>
  <si>
    <t>2015-000661</t>
  </si>
  <si>
    <t>만다라 그리기 및 만들기 활동을 통하여 내담자의 내면세계를 이해하고 상담을 통해 긍정적인 삶을 살 수 있도록 하고 여러 가지 심리적인 문제에 대한 원만한 인격형성에 도움을 주는 심리진단과 상담을 수행 할 수 있는 책임자로서 능력을 검정</t>
  </si>
  <si>
    <t>2015-000748</t>
  </si>
  <si>
    <t>초, 중등 학생들에게 독서지도를 도구로 활용하여 심리상담을 할 수 있는 직무이다.</t>
  </si>
  <si>
    <t>독서를 활용하여 심리상담을 하는 직무이다.</t>
  </si>
  <si>
    <t>성격유형에 따른 인간관계에 대하여 이해하고 독서를 도구로 활용하여 상담에 적용할 수 있는 직무이다.</t>
  </si>
  <si>
    <t>독서심리상담 프로그램을 개발할 수 있고 운영할 수 있는 최고 전문가의 직무이다.</t>
  </si>
  <si>
    <t>2015-000728</t>
  </si>
  <si>
    <t>가족에 대한 이해와 가족구성원의 역할 및 관계에서의 정확한 내담자의 진단평가분석을 가지고, 다양한 가족상담프로그램을 계획·활용하여 가족의 역기능적인 요인을 찾아내어 분석하고 순기능적 가족으로 변화 회복할 수 있도록 도움을 주는 업무를 수행할 수 있는 직무능력의 유무.</t>
  </si>
  <si>
    <t>심리검사 실시및 분석과 평가집단상담의 지도와 실시 유형및 대상별 상담 (아동 청소년 성인 노인 성문제 가정폭력 성폭력 학교폭력)다문화 가족의 상담 및 적성검사 심성교육 복지시설상담 학교 기업체등의 상담</t>
  </si>
  <si>
    <t>2015-000663</t>
  </si>
  <si>
    <t>문학과 심리에 대한 지식과 적합한 문학의 매체 교수-지도능력을 갖추고 유아,아동,청소년, 성인, 노인의 심리/재활 문제에 대하여 문학매체를 활용한 심리상담 및 전문인력을 양성할 수 있는 전문가</t>
  </si>
  <si>
    <t>문학과 심리에 대한 지식과 적합한 문학의 매체 교수-지도능력을 갖추고 유아,아동,청소년, 성인, 노인의 심리/재활 문제에 대하여 문학매체를 활용한 심리상담 및 전문인력을 양성할 수 있는 전문가의 최상급 수준</t>
  </si>
  <si>
    <t>문학과 심리에 대한 지식과 적합한 문학의 매체 교수-지도능력을 갖추고 유아,아동,청소년, 성인, 노인의 심리/재활 문제에 대하여 문학매체를 활용한 심리상담 전문가의 고급 수준</t>
  </si>
  <si>
    <t>문학과 심리에 대한 지식과 적합한 문학의 매체 교수-지도능력을 갖추고 유아,아동,청소년, 성인, 노인의 심리/재활 문제에 대하여 문학매체를 활용한 심리상담 전문가의 상급 수준</t>
  </si>
  <si>
    <t>2015-005562</t>
  </si>
  <si>
    <t>유해물예방상담사</t>
  </si>
  <si>
    <t>정보화 시대를 맞아 게임, 스마트폰, 성 등 다양한 유해물 문제와 관련한 이론적과 실천 지식을 갖춘 예방상담사로서 유해물의 위기에 처해 있는 아동,청소년,성인을 대상으로 유해물 대해 체계적으로 예방 지도한다. 뿐만 아니라 중독 위험군에 있는 사람들이 사회적응과 관계형성 프로그램을 통해 건강한 사회생활을 할 수 있도록 돕는다.</t>
  </si>
  <si>
    <t>2015-005219</t>
  </si>
  <si>
    <t>컬러상담사</t>
  </si>
  <si>
    <t>*컬러마다의 고유 파장 원리를 이용하여  심신의 조화로운 균형을 이루어 건강한 삶을 이루도록 돕는다.*컬러관련 이미지, 컬러카드, 컬러메세지를  활용하여 긍정적인 자아상 확립을 위한 컬러테라피 체험 프로그램을 구성한다.*색채학과 색채심리, 퍼스널컬러 이론들을 익혀 정서에 적용한다.</t>
  </si>
  <si>
    <t>건국대학교</t>
  </si>
  <si>
    <t>02-450-3878</t>
  </si>
  <si>
    <t>(05029) 서울 광진구 화양동 건국대학교 산학협동관 417호</t>
  </si>
  <si>
    <t>2015-002043</t>
  </si>
  <si>
    <t>자기성향분석상담사</t>
  </si>
  <si>
    <t>관련기업, 교육기관 등 실무 및 보조, 책임업무- 관련 대학교 교/ 강사- 관련 대학 역량강화 프로그램 강사- 참살이, 힐링교육프로그램 강사(협회, 문화관광부 산하 한빛문화기획자개발원, 중소기업청산하 한국소공인협회 외)- 치유, 힐링, 치료 서비스 업종 관련 기업체(병원, 사회봉사시설, 심리치료, 사회적협동조함 등)</t>
  </si>
  <si>
    <t>관련기업 등 힐링전문가 실무 및 보조 업무- 힐링마케팅, 홍보관련 실무가 필요한 기업체- 투어, 웨딩, 이벤트, 파티,테마파크, 호텔 관련 기업체-힐링비즈니스 관련 협동조합, 기업체-치유 힐링, 치료서비스 업종 관련 기업체</t>
  </si>
  <si>
    <t>관련기업, 교육기관 등 실무책임업무- 확회, 개발원, 협회 힐링교육 프로그램 강사- 문화센터 및 힐링플래너 교육 학원강사- 힐링컨설턴트, 힐링스타일리스트, 프ㅣ랜서힐링플래너- 힐링마케팅, 홍보관련 실무가 필요한 기업체- 비지니스 에이전트 소호창업- 축제, 파티, 결혼, 이벤트, 예술치료 등 퓨전 및 융합</t>
  </si>
  <si>
    <t>관련기업, 교육기관 실무책임 교/강사, 컨설턴트, 평가- 관련대학교 교/ 강사- 관련 대학 역량강화 프로그램 강사-  참살이 힐링교육프로그램 강사- 자치센타, 사회교육원, 평생교육원 문화센터 및 힐링플래너교육학원 강사- 참살이 창업컨설턴트 및 퓨전 창업, 협동조합창업 평가감리- 힐링플래너 실무가 필요한 기업체 보수교육 책임자</t>
  </si>
  <si>
    <t>국제엔터테인먼트융합학회</t>
  </si>
  <si>
    <t>http://blog.naver.com/mootaa</t>
  </si>
  <si>
    <t>02-2033-8236</t>
  </si>
  <si>
    <t>(13627) 경기도 성남시 분당구 미금일로86번길 1 ( 구미동 ) 103호</t>
  </si>
  <si>
    <t>2015-002776</t>
  </si>
  <si>
    <t>다문화심리상담사의 전문 이론 및 다양한 임상경험을 토대로 인간의 삶과 자아실현을 높이며 내적통찰력을 키우고 긍정적 잠재력을 키워 행복한 삶을 영위하도록 하는 전문 직무를 한다.</t>
  </si>
  <si>
    <t>다문화심리상담사다문화갈등심리상담사에 대한 기초 이론을 기반으로 1급 전문상담사의 지도하에 2급 전문상담사를 돕는 것을 직무로 한다.</t>
  </si>
  <si>
    <t>다문화심리상담사의 전문적 이론을 기반으로 심리적, 정서적, 신체적 갈등에서 오는 차이점을 조절하고, 자아정체감과 인간 내적 가치를 높이고, 긍정적 미래를 위한 사례 관리를 하며, 상담 및 개인 및 집단 프로그램의 사전？사후 평가를 돕는다.</t>
  </si>
  <si>
    <t>다문화심리상담사의 전문 이론 및 다양한 임상경험을 토대로 인간의 삶과 자아실현을 높이며 내적통찰력을 키우고 긍정적 잠재력을 키워 행복한 삶을 영위하도록 하는 전문 직무를 한다.개인 및 집단프로그램의 사전？사후 효과를 평가하고 검증하며, 2급？3급 전문상담사의 교육 및 활동을 지도하는 것을 직무로 한다.</t>
  </si>
  <si>
    <t>2015-000664</t>
  </si>
  <si>
    <t>미술을 활용한 전문심리상담사 활동 업무를 원활하게 수행할 수 있는 직무능력을 갖추고 청소년 및 성인 등 다양한 사람들과의 전문 심리 상담 능력 활용</t>
  </si>
  <si>
    <t>미술을 활용한 전문심리상담사 활동 업무를 원활하게 수행할 수 있는 직무능력을 갖추고 청소년 및 성인 등 다양한 사람들과 고급 수준의 전문 심리 상담 역할을 수행한다.</t>
  </si>
  <si>
    <t>미술을 활용한 심리상담 활동 업무를 원활하게 수행할 수 있는 기본적인 직무능력을 갖추고 청소년 및 성인 등 다양한 사람들의 심리 상담 역할을 수행 할 수 있는 기초 능력을 학습한다</t>
  </si>
  <si>
    <t>2015-000672</t>
  </si>
  <si>
    <t>사회복지 및 아동 정신건강 실무현장에서 사회·정서적 적응문제로 어려움을 겪고 있는 아동 클라이언트를 대상으로 아동미술을 매체로 하여 아동의 심리적 문제를 전문적으로 해결하고 정신건강을 증진 시키는 아동미술심리 상담업무</t>
  </si>
  <si>
    <t>사회복지 및 아동 정신건강 실무현장에서 사회·정서적 적응문제로 어려움을 겪고 있는 아동 클라이언트를 대상으로 아동 미술을 매체로 하여 아동의 심리적 문제를 해결하고 정신건강을 증진 시키는 아동 미술심리 상담업무</t>
  </si>
  <si>
    <t>2015-002039</t>
  </si>
  <si>
    <t>노인상담지도사</t>
  </si>
  <si>
    <t>노인상담지도에 관한 이론적 연구와 학교 및 사회의 각 분야에 최적화된 노인상담, 지도, 상담 관리 프로그램을 설계, 조직, 운영함으로써 바람직한 인재를 양성하는 데 필요한 전문적 교육 활동을 수행</t>
  </si>
  <si>
    <t>현장지도 경력 3년 이상의 전문가로서 일반 및 특수 학습자를 위한 전문적인 노인상담지도 학습 프로그램을 설계, 조직, 운영</t>
  </si>
  <si>
    <t>현장지도 경력 1년 이상의 준전문가로서 보다 전문적인 노인상담지도 학습 프로그램을 설계, 조직, 운영</t>
  </si>
  <si>
    <t>일반적인 학습자를 위한 통상적인 노인상담지도 학습 프로그램을 설계, 조직, 운영</t>
  </si>
  <si>
    <t>(사)한국독서능력개발원</t>
  </si>
  <si>
    <t>http://www.readingcenter.or.kr</t>
  </si>
  <si>
    <t>02-2107-6201</t>
  </si>
  <si>
    <t>(08307) 서울 구로구 구로동 82(가마산로 236) 2층</t>
  </si>
  <si>
    <t>2015-005217</t>
  </si>
  <si>
    <t>상담과 심리이론을 바탕으로 한 다양한 미술상담기법을 통해 심리·정서적으로 불안정한 사람의 감정이나 내면세계를 표현하고, 감정적 스트레스를 완화시킬 수 있도록 돕는 전문가 활동</t>
  </si>
  <si>
    <t>상담과 심리이론을 바탕으로 한 미술상담기법들을 통해 심리·정서적으로 불안정한 사람을 진단하고 진단결과에 따른 적절한 상담기법과 미술매체를 활용하여 심리적안정에 도움을 주는 최고급 전문가 활동</t>
  </si>
  <si>
    <t>미술심리에 관한 기초이론과 사례들을 습득하고, 상담과 심리이론을 바탕으로 한 미술상담기법들을 활용하여 심리·정서적으로 불안정한 사람에게 미술심리진단과 평가를 하여 심리적안정에 도움을 주는 고급 전문가 활동</t>
  </si>
  <si>
    <t>2015-000753</t>
  </si>
  <si>
    <t>모래놀이심리상담사는 상담과 심리 이론의 기본 소양을 갖춘 자로서모래놀이를 통해서 유아동, 청소년, 성인, 노인의 심리상담을 할 수 있는 능력이 있는 자이다. 교육을 이수하고 자격에 준하는 자는 양성교육과정을 지도, 훈련, 감독을 할 수 있다.</t>
  </si>
  <si>
    <t>모래놀이심리상담사(2급)은 심신의 어려움을 겪고 있는 내담자의 심리적, 정신적 안정과 치유를 위해 모래놀이를 통한 심리상담을 실시 할 수 있다. 내담자의 유아동,청소년,성인,장애인 등의 대상과 심리상담을 할 수 있다.</t>
  </si>
  <si>
    <t>모래놀이심리상담사(2급) 자격증을 취득한 자로서,모래놀이심리상담사(1급) 교육과정을 이수한 자를 말한다.심리적, 정신적으로 어려움을 겪고 있는 내담자의 치유로서의 상담을 실시 할 수 있다. 내담자는 유아동, 청소년, 성인, 장애인을 대상으로 모래놀이심리상담을 실시할 수 있다.</t>
  </si>
  <si>
    <t>모래놀이심리상담사(전문가)는 심층적인 심리상담을 실시할 수 있다. 심리적, 정신적으로 매우 위약한 내담자의 심리상담을 실시 할 수 있다. 모래놀이심리상담 교육과정을 교수할 수 있다.</t>
  </si>
  <si>
    <t>2016-001231</t>
  </si>
  <si>
    <t>1) 2급: 정신분석상담실에서 제반 행정업무를 담당.2) 1급: 정신분석상담전문가 이상의 회원의 지도하에 개인분석을 시행. 3)전문가: 정신분석 관련 과목을 강의,수퍼바이저(감독)의 지도하에 수퍼비전을 수행할 수 있다. 4) 감독: 정신분석 상담 전문가가 되기 위한 수련생을 지도하고 수퍼비전을 시행할 수 있다.</t>
  </si>
  <si>
    <t>1. 정신분석상담실에서 제반 행정업무를 담당할 수 있다.</t>
  </si>
  <si>
    <t>1. 정신분석상담실에서 제반 행정업무를 담당할 수 있다.2. 정신분석상담전문가 이상의 회원의 지도하에 개인분석을 시행할 수 있다.</t>
  </si>
  <si>
    <t>1. 정신분석상담실을 직접 개설하여 소장으로서 운영할 수 있다.2. 개인분석을 시행할 수 있다. 3. 정신분석 관련과목을 개설하여 강의할 수 있다.4. 감독의 지도하에 수퍼비전을 수행할 수 있다.</t>
  </si>
  <si>
    <t>FLK정신분석아카데미</t>
  </si>
  <si>
    <t>02-3477-3565</t>
  </si>
  <si>
    <t>(06509) 서울특별시 서초구 반포대로 304 ( 잠원동 ) 금정빌딩 604호 FLK정신분석아카데미</t>
  </si>
  <si>
    <t>2015-001936</t>
  </si>
  <si>
    <t>학습심리상담사 2급은 학습심리 상담 기초과정을 학습한 학습자들의 상담이론 지식 체계화, 학습상담이론 심화학습을 바탕으로 한 실습이 강화된 심화교육을 통해 학습상담능력 향상, 학습인지 정서행동상의 문제에 대한 학습상담지식과 측정도구를 통한 평가능력 향상, 보다 심화된 학습심리전문자격의 지원으로 양질의 학습교육서비스를 제공한다.</t>
  </si>
  <si>
    <t>2015-000723</t>
  </si>
  <si>
    <t>정신건강지도상담사</t>
  </si>
  <si>
    <t>정신건강상담에 관한 이론적 연구와 교육 및 상담영역 각 부분에 최적화된  프로그램을 설계, 조직, 운영하고, 건전한 정신문화를 창달하는데 필요한 상담 및 지도하는 자격이다.</t>
  </si>
  <si>
    <t>정신건강상담사 교육프로그램을 기획 운영하며 정신건강상담 교육과 상담내용에 관한 것을 지도,관리하고 정신건강의 각 부 분에서 생겨날 수 있는 문제들에 대한 해결방안을 제시 및 상담 할 수 있는 상급 직무</t>
  </si>
  <si>
    <t>정신건강상담에 관한 이론적 연구와 교육 및 상담영역 각 부분에 최적화된  프로그램을 운영하고, 건전한 정신문화를 창달하는데 필요한 상담 및 지도하는 자격이다.</t>
  </si>
  <si>
    <t>사단법인자살예방전국학교연합회</t>
  </si>
  <si>
    <t>http://www.yebang.org</t>
  </si>
  <si>
    <t>02-3012-0777</t>
  </si>
  <si>
    <t>(05763) 서울특별시 송파구 성내천로 298 3층(마천동)</t>
  </si>
  <si>
    <t>2015-000644</t>
  </si>
  <si>
    <t>부부간의 다양한 문제들의 심리상담을 통해 부부간의 문제의 원인을 찾아내고 심리상담 및 실제기법을 바탕으로 상담현장에서 부부간의 심리진단과 상담을 수행할 수 있는 책임자로써 갖추어야 할 능력을 검정</t>
  </si>
  <si>
    <t>심리상담 및 실제기법을 바탕으로 상담현장에서 부부간의 심리진단과 상담을 수행하고 지도, 감독 할 수 있는 책임자로써 갖추어야 할 능력을 갖춘 수준</t>
  </si>
  <si>
    <t>심리상담 및 임상심리 이론을 바탕으로 상담현장에서 심리진단과 상담을 수행할 수 있는 수준</t>
  </si>
  <si>
    <t>2015-000668</t>
  </si>
  <si>
    <t>유아, 아동, 청소년 및 성인, 노인층 및 다문화 가정 등 사회에서 여러가지 갈등과 문제로 인해 고통을 받고 있는 사람들을 대상으로 정신 건강이나 정서장애와 경험의 박탈 등과 관련된 문제를 과학적 측정도구를 사용하거나 상담을 통해 종합적으로 진단하고 심리학적 방법을 활용하여 상담해 줌으로써 건강하고 바른 생활을 할 수 있도록 돕는 업무를 담당한다.</t>
  </si>
  <si>
    <t>전문가 수준의 뛰어난 심리상담 활용능력을 가지고 있으며 유아, 아동, 청소년 및 성인, 노인층 및 다문화 가정 등 사회에서 여러가지 갈등과 문제로 인해 고통을 받고 있는 사람들을 대상으로 정신 건강이나 정서장애와 경험의 박탈 등과 관련된 문제를 과학적 측정도구를 사용하며 종합적으로 진단하고 심리학적 방법을 활용하여 상담하여 바른생활 할 수 있도록 돕는다.</t>
  </si>
  <si>
    <t>준전문가 수준의 뛰어난 심리상담 활용능력을 가지고 있으며 유아, 아동, 청소년 및 성인, 노인층 및 다문화 가정 등 사회에서 여러가지 갈등과 문제로 인해 고통을 받고 있는 사람들을 대상으로 정신 건강이나 정서장애와 경험의 박탈 등과 관련된 문제를 과학적 측정도구를 사용하며 종합적으로 진단하고 심리학적 방법을 활용하여 상담하여 바른생활 할 수 있도록 돕는다.</t>
  </si>
  <si>
    <t>주식회사 미래인재교육재단</t>
  </si>
  <si>
    <t>(14534) 경기도 부천시 원미구 신흥로 264(중동, 하성빌딩) 5층</t>
  </si>
  <si>
    <t>2015-004222</t>
  </si>
  <si>
    <t>미술심리 상담에 관심이 있는 자를 대상으로 교육함으로써 심리적, 정서적, 사회적 장애를 겪고 있는 사람들의 내적 심리상태를 그림이라는 비언어적 표현활동을 통해 진단하고 정서적 불안을 완화시켜 건강한 사회구성원으로 성장할 수 있도록 도와주는 역할을 담당하도록 한다.</t>
  </si>
  <si>
    <t>인간발달심리 미술프로그램의 계발, 내담자 초기상담 면담지 분석과 상담 프로그램 계획 및 운영평가, 보조 상담사 교육지도 업무, 그리고 내담자의 문제해결을 촉진하기 위한 통합적 예술매체기법을 활용할 수 있는 전문가</t>
  </si>
  <si>
    <t>인간의 발달 미술심리상담 프로그램의 계획·운영, 내담자 초기면담 진단검사 실시, 그리고 내담자 초기면담지에 기록 후 보고하는 초급수준</t>
  </si>
  <si>
    <t>한국아동미술문화교육협회</t>
  </si>
  <si>
    <t>02-3477-0178</t>
  </si>
  <si>
    <t>(06592) 서울특별시 서초구 서초중앙로29길 28(반포동, 반포미도아파트) 302동 806호</t>
  </si>
  <si>
    <t>2015-005570</t>
  </si>
  <si>
    <t>비폭력인성코칭상담사</t>
  </si>
  <si>
    <t>심리.상담.복지.교육등 심리상담의 주업무를 진행하는자로서 심리상담진행중 폭력성과 공격성이 높고 분노와 갈등을 증폭하는 폭력관련상담과 위기적상담등에 심리상담의 기법으로 언어와 비언어적 몸짓을 통해 상호소통할수 있고 갈등공격성이 줄어들수 있도록 인성을 코칭하여 비폭력적 인성이 발현되도록 돕는 비폭력인성코칭상담사로서 역할수행함</t>
  </si>
  <si>
    <t>심리.상담.복지.교육등 심리상담의 주업무를 진행하는자로서 심리상담진행중 폭력성과 공격성이 높고 분노와 갈등을 증폭하는 폭력관련상담과 위기적상담등에 심리상담의 기법으로 언어와 비언어적 몸짓을 통해 상호소통할수 있고 갈등공격성이 줄어들수 있도록 인성을 코칭하여 비폭력적 인성이 발현될수 있도록 돕는 심리상담직무수행</t>
  </si>
  <si>
    <t>2015-004470</t>
  </si>
  <si>
    <t>진로 및 직업관련 코칭능력을 갖춘 전문가로서 올바른 진로 결정과 진로 목표를 달성하도록 돕고 청소년, 일반인 등 학교생활, 사회생활, 문화생활에 잘 적응할 수 있도록 진로코칭에 필요한 지도 프로그램을 기획 및 운영하여 심리적 문제를 해결하는데 도움을 주는 직무이다.</t>
  </si>
  <si>
    <t>2016-001456</t>
  </si>
  <si>
    <t>가족의 구조가 변화되고 사회적 역할의 핵심적 역할이 되는 기본적 구성단위로써의 가족의 심리적 건강을 위한 역할을 도모하고, 위기가정이나 해체에 이르기 전에 예방적 차원에서의 접근도 담당하게 된다.</t>
  </si>
  <si>
    <t>2016-000352</t>
  </si>
  <si>
    <t>가족미술상담사</t>
  </si>
  <si>
    <t>위 자격을 취득한 가족미술상담사는 미술검사를 통하여 가족구성원의 애착관계, 양육스트레스, 가족의 문제점 파악과 개선을 위한 검사와 검사 후 가족의 전반적인 의사소통 유형을 파악하여 다양한 미술매체를 이용하여 심리,정서적 상담 및 코칭 등의 지원을 합니다. 가족구성원 중 개별적으로 상담을 요할 시 개인심리상담을 가족집단 상담과 병행합니다.</t>
  </si>
  <si>
    <t>1) 가족상담사 1급 자격증 소지자는 민간자격증을 인정하는 해당기관에서 가족상담 활동이 가능함. 2) 소정의 자격을 갖추고 기관에서 채용된 자는 가족상담사를 직업으로 가질 수 있음. 3) 다른 자격증을 소지한 자가 (미술심리상담사) 이 자격증을 소지할 경우 상담현장에서 더 잘 활동할 수 있음.</t>
  </si>
  <si>
    <t>가정폭력상담실 상담 및 보조자 역할, 가족문제의 예방프로그램, 상담 보조참여, 상위 등급을 소유한 자가 진행하는 가족상담프로그램 보조참여, 건강한 가족문화프로그램 계발 보조참여, 가족조사 및 내담자 미술검사실시, 지역아동보호센터 보조상담사, 청소년 쉼터 보조 상담사</t>
  </si>
  <si>
    <t>예송장애인가족협회</t>
  </si>
  <si>
    <t>http://wiseforu.co.kr</t>
  </si>
  <si>
    <t>031-8005-6382</t>
  </si>
  <si>
    <t>(16873) 경기도 용인시 수지구 정든로6번길 2(죽전동, 그린피아) 306호 예송PA</t>
  </si>
  <si>
    <t>2015-001752</t>
  </si>
  <si>
    <t>생애위기상담사</t>
  </si>
  <si>
    <t>생애주기별 즉, 아동기, 청소년기, 중년기, 노년기로 구분함, 생애주기별 개인, 가족, 사회, 국가, 차원에서의 요구되는 문제점과 과제를 인식하고 위기관리능력과 문제해결 능력을 습득하도록 함.</t>
  </si>
  <si>
    <t>2016-001226</t>
  </si>
  <si>
    <t>불안정한 심리나 정서로 어려움을 겪는 내담자들이 말로써는 표현하기 힘든 감정이나 내면세계들을 미술활동을 통해 표현하도록 돕고 이들에게 미술을 통한 상담을 진행하여 감정적인 스트레스가 완화될 수 있도록 지도한다.</t>
  </si>
  <si>
    <t>불안정한 심리나 정서로 어려움을 겪는 내담자들이 말로써는 표현하기 힘든 감정이나 내면세계들을 미술활동을 통해 표현하도록 돕고 이들에게 미술을 통한 상담을 진행하여 감정적인 스트레스가 완화될 수 있도록 하는 심리상담 전문가이다.</t>
  </si>
  <si>
    <t>불안정한 심리나 정서로 어려움을 겪는 내담자들이 말로써는 표현하기 힘든 감정이나 내면세계들을 미술활동을 통해 표현하도록 돕고 이들에게 미술을 통한 상담을 진행하여 감정적인 스트레스가 완화될 수 있도록 하는 심리상담 준전문가이다</t>
  </si>
  <si>
    <t>2015-005558</t>
  </si>
  <si>
    <t>도형심리상담전문가</t>
  </si>
  <si>
    <t>도형심리상담전문가란 네가지 도형(○,△,□,S)을 활용하여 사람들의 기질을 파악하므로 심리적 문제와 인간관계 및 의사소통 등의 문제를 해결할 수 있도록 돕는 것을 목적으로하고 도형기질심리분석을 통해 도형기질 해석과 상담을 하는 직무를 한다.</t>
  </si>
  <si>
    <t>2015-003738</t>
  </si>
  <si>
    <t>아동청소년 및 국민들의 건강,행복,성공을 위한 부모교육교육강사에 대한 제반 교육을 실시. 기업, 시군구동, 공공시설, 복지지설, 종교시설, 교육시설, 스포츠센터, 병원, 서비스기관, 수련원, 연수원, 군부대, 극장, 연수원, 보건기관 등에서 지도사로 활동하며 직무내용은 부모학, 자녀학, 인간발달의 이해, 상담코칭, 인성교육, 교육학, 취업진로코칭, 성격분석</t>
  </si>
  <si>
    <t>아동청소년 및 국민들의 건강,행복,성공을 위한 부모교육교육강사에 대한 제반 교육을 실시. 기업, 시군구동, 공공시설, 복지지설, 종교시설, 교육시설, 스포츠센터, 병원, 서비스기관, 수련원, 연수원, 군부대, 극장, 연수원, 보건기관 등에서 지도사로 활동하며 직무내용은 부모학, 자녀학 인간발달의 이해, 상담코칭, 인성교육, 교육학, 취업진로코칭, 성격분석</t>
  </si>
  <si>
    <t>(사)국제웃음치료협회</t>
  </si>
  <si>
    <t>http://www.ha.or.kr</t>
  </si>
  <si>
    <t>02-712-3474</t>
  </si>
  <si>
    <t>(04323) 서울 용산구 동자동 게이트웨이타워 B2 국제웃음치료협회</t>
  </si>
  <si>
    <t>2015-003267</t>
  </si>
  <si>
    <t>미술을 통해 표현 자신의 내면, 감정의 정화를 경험하게 하는 전문가, 내면의 마음을 동화, 자아성장을 촉진시키는 역활 수행하는 전문력을 갖고 미술도구를 통하여 비언어적 의사소통으로 내담자의 무의식을 의식화 시키는 전문가, 인성개발과 자기성장 촉진시키며 상담기법및 지도방법을 체계적으로 학습받은 전문력이 있고 사회헌신 위한 체계적 접근능력을 수행</t>
  </si>
  <si>
    <t>2015-002772</t>
  </si>
  <si>
    <t>NLP중의심리상담사</t>
  </si>
  <si>
    <t>NLP의 기본개념을 이해하고, 마음과 행동의 변화는 물론, 자기주도적인 삶과 탁월성을 발휘하기 위한 다양한 스킬을 학습하여 자기계발과 목표성취에 이용할 수 있고 또한, 심화 기법을 통하여 자신은 물론 타인에게 활용하고, 다양한 사무-상담, 리더십코칭, 라이프 코칭, 멘토링교육, 최면 등의 분야에서 전문적으로 활용</t>
  </si>
  <si>
    <t>NLP의 심화 기법을 통하여 자신은 물론 타인에게 활용하고, 다양한 사무-상담, 리더십코칭, 라이프 코칭, 멘토링교육, 최면 등의 분야에서 전문적으로 활용</t>
  </si>
  <si>
    <t>NLP의 기본개념을 이해하고, 마음과 행동의 변화는 물론, 자기주도적인 삶과 탁월성을 발휘하기 위한 다양한 스킬을 학습하여 자기계발과 목표성취에 이용할 수 있다</t>
  </si>
  <si>
    <t>2015-005006</t>
  </si>
  <si>
    <t>학생 사이에서 일어나는 폭행, 협박 따돌림 등 폭력으로 고통 받는 피해학생과 상담을 통해 치료를 돕고, 가해학생의 보복에 대한 두려움으로부터 피해학생을 보호, 가해학생을 선도하여 학생들이 학교생활을 유지할 수 있도록 지도하며 정상적인 사회인으로 성장할 수 있도록 도움을 주는 직무이다.</t>
  </si>
  <si>
    <t>2015-005569</t>
  </si>
  <si>
    <t>심리.상담.복지.교육등 관련분야 심리상담진행중 전연령대상 창의적인 활동중심의 심리상담기법이 필요한 내담자에게 접목한다. 창의 요리과정중 독특하고 다양한 자신만의 요리재료와 추억관련 스토리등을 자연스럽게 표출하도록 돕고 재료들의 특성을 활용하여 안정감과 행복감을 경험하고 이를 심리상담으로 연계하여 편안한심리상담효과를 만드는 창의요리심리상담사로서의 역할수행함</t>
  </si>
  <si>
    <t>심리.상담.복지.교육등 관련분야 심리상담진행중 전연령대상 창의적인 활동중심의 심리상담기법이 필요한 내담자에게 접목한다. 창의 요리과정중 독특하고 다양한 자신만의 요리재료와 추억관련 스토리등을 자연스럽게 표출하도록 돕고 재료들의 특성을 활용하여 안정감과 행복감을 경험하고 이를 심리상담으로 연계하여 편안한심리상담효과를 만드는 수행과정활용한다</t>
  </si>
  <si>
    <t>2015-000655</t>
  </si>
  <si>
    <t>기독에니어그램상담사</t>
  </si>
  <si>
    <t>인간의 성격유형을 구분하고 파악하여 본인 및 타인의 장단점을 알게 하고 조화로운 삶을 위한 기독교영성훈련 및 카운슬링과 강의 정보를 제공</t>
  </si>
  <si>
    <t>인간의 성격유형을 구분하고 파악하여 본인 및 타인의 장단점을 알게 하고 조화로운 삶을 위한 기독교영성훈련 및 카운슬링과 강의 정보를 제공하는 직무</t>
  </si>
  <si>
    <t>국제에니어그램상담연구소</t>
  </si>
  <si>
    <t>http://blog.naver.com/ily_01</t>
  </si>
  <si>
    <t>070-4217-0807</t>
  </si>
  <si>
    <t>(41931) 대구광역시 중구 국채보상로 488-5 ( 동산동 ) 3층</t>
  </si>
  <si>
    <t>2015-005406</t>
  </si>
  <si>
    <t>난독증심리상담사</t>
  </si>
  <si>
    <t>자격소지자는 난독증의 증상, 원인 대처방법에 대한 이해를 기본으로 난독증으로 인해 발생하는 학습부진, 사회성 부족 뿐 만 아니라 정서문제를 진단하고 해결할 수 있는 구체적 교육지도 및 심리상담을 실시하고 장애학생의 부모 및 관련자에게 적절한 심리교육 및 상담을 실시한다.</t>
  </si>
  <si>
    <t>난독증 대상자를 의료적 접근과 연계하고, 맞춤식 개별교육과 훈련, 부모 및 지도자 교육, 그리고 심리상담적 접근을 통해 자기주도적인 일상을 영위하여 행복한 삶을 살 수 있도록 돕는다.</t>
  </si>
  <si>
    <t>난독증으로 인해 학습부진의 원인을 이해하고, 학교부적응 및 정서행동장애를 예방하고 지도하여 건강하고 전인적인 발달과 학습이 일어나도록 돕는다.</t>
  </si>
  <si>
    <t>2015-001843</t>
  </si>
  <si>
    <t>에니어그램 전문상담사는 에니어그램을 기반으로 개인상담, 집단상담, 가족상담 장면에서 내담자의 평가와 진단 및 개입, 상담 관련 연구와 프로그램 개발 및 평가, 그리고 상담인력의 교육과 훈련을 수행하는 직무를 감당한다.</t>
  </si>
  <si>
    <t>에니어그램 상담의 최고 전문가로서 가족, 개인의 자아실현, 적응력 강화를 위한 조력 및 지도, 에니어그램상담사의 교육과 수련 내용 평가, 상담에 대한 연구, 상담 기관 설립과 운영과 감독</t>
  </si>
  <si>
    <t>에니어그램전문 상담의 이론과 실제에 대한 이해와 상담사 교육과 수련 내용 평가, 상담에 대한 연구, 상담기관 설립과 운영</t>
  </si>
  <si>
    <t>2015-001755</t>
  </si>
  <si>
    <t>만다라미술심리상담 프로그램 활용능력이 전문가로써 심신의 어려움을 겪고 있는 사람들의 정서적 불안정이나 사회부적응의 문제를 만다라를 통하여 심리적, 정서적 갈등을 완만하고 창조적으로 살아갈 수 있도록 도와주는 심리적 재활에 관한 상담과 지도를 원활하게 수행할 수 있는 직무능력</t>
  </si>
  <si>
    <t>만다라미술심리상담 프로그램 활용능력이 전문가로써 심신의 어려움을 겪고 있는 사람들의 정서적 불안정이나 사회부적응의 문제를 만다라를 통하여 심리적, 정서적 갈등을 완만하고 창조적으로 살아갈 수 있도록 도와주는 심리적 재활에 관한 상담과 지도를 원활하게 수행할 수 있는 직무능력을 가진 준 전문가 수준의 만다라미술심리상담사 또는 전문 심리상담사</t>
  </si>
  <si>
    <t>만다라미술심리상담 프로그램 활용능력이 전문가로써 심신의 어려움을 겪고 있는 사람들의 정서적 불안정이나 사회부적응의 문제를 만다라를 통하여 심리적, 정서적 갈등을 완만하고 창조적으로 살아갈 수 있도록 도와주는 심리적 재활에 관한 상담과 지도를 원활하게 수행할 수 있는 직무능력을 가진 전문가 수준의 만다라미술심리상담사 또는 전문심리상담전문가</t>
  </si>
  <si>
    <t>2015-001100</t>
  </si>
  <si>
    <t>청소년들의 특기 및 적성을 개발하도록 지도하고 진로직업 정보를 제공하여 직업적 가치를 올바르게 이해하고 자신의 적성에 맞는 진로 및 미래의 직업을 선택할수 있도록 심리진단과 상담을 수행할수 있는 책임자로써 갖추어야 할 능력을 검정</t>
  </si>
  <si>
    <t>청소년들의 특성에 맞는 진로경로를 설정하고 희망 직업 및 분야를 설정하여 목표를 달성할 수 있도록 진로상담과 심리진단을 수행할 수 있는 책임자로서 능력을 갖춘 수준</t>
  </si>
  <si>
    <t>청소년들의 특성에 맞는 진로경로의 상담과 심리진단을 통해 상담현장에서 진로상담과 심리진단을 수행할 수 있는 책임자로서 능력을 갖춘 수준</t>
  </si>
  <si>
    <t>2015-000688</t>
  </si>
  <si>
    <t>상담심리전문교육지도자</t>
  </si>
  <si>
    <t>상담학개론, 심리학개론, 리더쉽이론, 교육학개론, 등을 수강하거나 통합 강좌를 수강한후 시험을 치루어 자격증을 취득한다.상담관계일과 심리관계일을 통하여 지역사회와 국가에 이바지 한다. 직장, 학교, 단체에 필요한 상담심리 일을 한다</t>
  </si>
  <si>
    <t>상담학개론, 심리학개론, 리더쉽이론, 교육학개론, 등을 수강하거나 통합 강좌를 수강한후 시험을 치루어 2급자격증을 취득한후 승급시험을 치루어 70점이상 취득시 1급으로 승급을 하고 자격증을 발부한다.</t>
  </si>
  <si>
    <t>상담학개론, 심리학개론, 리더쉽이론, 교육학개론, 등을 수강하거나 통합 강좌를 수강한후 시험을 치루어 자격증을 취득한다.</t>
  </si>
  <si>
    <t>2015-005218</t>
  </si>
  <si>
    <t>색체미술심리상담사</t>
  </si>
  <si>
    <t>색채미술심리상담사의 전문적 이론을 기반으로 심리적, 정서적, 신체적 갈등에서 오는 차이점을 조절하고, 자아정체감과 인간 내적 가치를 높이고, 긍정적 미래를 위한 사례 관리를 하며, 상담 및 개인 및 집단 프로그램의 사전, 사후 평가를 돕는다.</t>
  </si>
  <si>
    <t>2015-000656</t>
  </si>
  <si>
    <t>노령화와 핵가족화로 인해 노인들의 심리적, 정서적으로 경험하는 다양한 갈등 및 스트레스, 무력감, 불안 외로움에 갇혀 있는 노인들을 돕기 위해 노인상담에 필요한 다양한 실제적이고 유용한 심리상담의 이론과 실제, 상담과정, 상담기법을 직무교육과 실습을 통해 숙지함</t>
  </si>
  <si>
    <t>2015-003734</t>
  </si>
  <si>
    <t>가족상담 전문 활용 및 가족상담 전문가에 대해 가족상담 사례지도 를 할 수 있고, 가족상담 활용능력을 가지고 내담자의 문제를 해결하고 건강한 삶을 영위하도록 하는 것</t>
  </si>
  <si>
    <t>가족상담 전문 활용 및 가족상담 전문가에 대해 가족상담 사례지도를 하는 것</t>
  </si>
  <si>
    <t>전문가 수준의 뛰어난 가족상담 활용능력을 가지고 있어 어려움을 겪는 내담자에게 가족상담 전문기법을 사용하는 것</t>
  </si>
  <si>
    <t>준전문가 수준의 가족상담 활용능력을 가지고 있어 어려움을 겪고 있는 내담자에게 대한 가족상담 기법을 사용하는 것</t>
  </si>
  <si>
    <t>사단법인 한국가정상담연구소</t>
  </si>
  <si>
    <t>http://kofam.org</t>
  </si>
  <si>
    <t>02-567-8690</t>
  </si>
  <si>
    <t>(04007) 서울특별시 마포구 희우정로20길 13 (망원동) 2층</t>
  </si>
  <si>
    <t>2016-001094</t>
  </si>
  <si>
    <t>아동청소년발달이론, 아동심리상담이론, 아동심리진단기술을 활용하여 학교폭력 피해아동을 보호, 지원하고 나아가 아동, 학부모, 교사를 대상으로 심리상담과 학교폭력예방 프로그램을 시행하여 따돌림, 폭력, 사이버 폭력, 성폭력 등의 학교폭력이 예방될 수 있도록 지원하는 역할을 수행</t>
  </si>
  <si>
    <t>따돌림, 폭력, 사이버 폭력, 성폭력 등의 학교폭력을 줄이기 위해 아동청소년발달이론, 아동심리상담이론, 아동심리진단기술을 활용하여 학교폭력 피해아동을 보호, 지원하고 나아가 아동, 학부모, 교사를 대상으로 심리상담과 학교폭력예방 프로그램을 계획, 운영, 관리하여 학교폭력예방 역할을 수행</t>
  </si>
  <si>
    <t>2016-001067</t>
  </si>
  <si>
    <t>놀이를 통해 성장발달과 심리적 어려움을 겪는 유아, 아동,청소년들을 진단하고 상담하여 놀이에 대한 바른 이해를 바탕으로 건강한 발달을 촉진시켜 주도록 돕는다.</t>
  </si>
  <si>
    <t>전문적인 영유아의 이해를 바탕으로 다양한 놀이지도 프로그램 개발과 기획, 성장발달 향상에 도움을 주는 전문가</t>
  </si>
  <si>
    <t>기본적인 교구를 사용하여 다양한 놀이지도와 기초적인 놀이교구 제작 가능한 준전문가</t>
  </si>
  <si>
    <t>2016-001038</t>
  </si>
  <si>
    <t>학업중단예방상담지도사</t>
  </si>
  <si>
    <t>본 연수과정을 통해 학업중단 위기에 몰려있는 학생을 지원하기 위하여상담 능력을 향상시키고, 상담 방향 제시 및 사례를 통한 문제해결 방법을 제시해 줄 수 있다.</t>
  </si>
  <si>
    <t>(주)한국교육</t>
  </si>
  <si>
    <t>http://www.koreducation.co.kr</t>
  </si>
  <si>
    <t>070-7687-6124</t>
  </si>
  <si>
    <t>(08501) 서울특별시 금천구 가산디지털2로 184(가산동, 벽산디지털밸리2차) 902-2호</t>
  </si>
  <si>
    <t>2015-006409</t>
  </si>
  <si>
    <t>아동의 발달연령을 고려하여 마음을 지도할 수 있도록 발달심리, 심리학 이론, 아동그림분석을 배우게 된다. 그리고 충분한 임상을 통해 아동의 심리를 지도할 수 있도록 임상지도를 진행하고 아동의 마음을 진단할 수 있도록 고안된 컬러진단 도구와 접수면접지 훈련을 통해, 아동의 문제에 따라 빠르게 대응하여 접근할 수 있다.</t>
  </si>
  <si>
    <t>아동의 발달연령을 고려하여 마음을 지도할 수 있도록 발달심리, 심리학 이론, 아동그림분석을 배우게 된다. 그리고 충분한 임상을 통해 아동의 심리를 지도할 수 있도록 임상지도를 진행하고 아동의 마음을 진단할 수 있도록 고안된 컬러진단 도구와 접수면접지 훈련을 통해, 아동의 문제에 따라 빠르게 대응하여 접근할 수 있다</t>
  </si>
  <si>
    <t>2015-004548</t>
  </si>
  <si>
    <t>집단상담전문가로써 교육 및 상담을 집단으로 진행하기 위해 효과적인 집단원들의 성장과 행동을 변화시키고 집단구성원들의 삶의 질을 향상시키며 상담업무를 원할하게 수행할 수 있는 능력을 가진 전문가역할</t>
  </si>
  <si>
    <t>상담 임상현장에서 집단상담을 구조화하고 집단원들과의 역동적인 상호교류를 통해 각자의 감정,태도, 생각 및 행동양식 등을 탐색,이해하고 보다 성숙된 수준으로 향상시키는 역할</t>
  </si>
  <si>
    <t>주)에이치알디한국평생교육원</t>
  </si>
  <si>
    <t>http://hrd.lifestory.re.kr</t>
  </si>
  <si>
    <t>(00000) 충북 충주시 교현동 충주시 예성로 197</t>
  </si>
  <si>
    <t>2015-001945</t>
  </si>
  <si>
    <t>특수아동심리상담사</t>
  </si>
  <si>
    <t>특수아동지도를 통해 가능한 빠른 시기에 적절한 교육 및 필요한 특별한 서비스를 제공하여 발달 및 행동습득을 도와주고 그 효과를 극대화시킬 수 있도록 하며, 아동의 교육과 안정에 관한 정보나 기술을 제공하여 발달 및 행동습득을 도와주고 그 효과를 극대화시킬 수 있도록 하는 직무활동을 수행함</t>
  </si>
  <si>
    <t>발달장애 및 환경요인으로 인한 유형별 장애아동의 특성을 이해하고 전문지식을 학습하여 원만한 가정생활과 학교에서의 대인관계, 학습 보조 등의 적응에 무리가 없도록 역할을 수행 할 수 있는 전문가입니다.</t>
  </si>
  <si>
    <t>장애에 대한 이해와 전문지식 함양을 통해 특수아동의 학교생활 및 사회생활의 적응을 도와주는 학습보조의 역할을 담당한다.</t>
  </si>
  <si>
    <t>2016-000357</t>
  </si>
  <si>
    <t>이혼으로 인한 붕괴될 가정의 위기를 방지하고, 나아가서는 이혼으로 자녀의 인생 방향성 및 진로를 도와주며, 이혼으로 붕괴된 가정 구성원의 심리회복을 도와주는 직무이다. 방과후, 복지관, 문화센터 등에서 활동이 가능하다.</t>
  </si>
  <si>
    <t>이혼으로 인한 붕괴될 가정의 위기를 방지하고, 나아가서는 이혼으로 자녀의 인생 방향성 및 진로를 도와주며, 이혼으로 붕괴된 가정 구성원의 심리회복을 도와주는 상급직무이며,이혼상담사를 양성할 수 있다.</t>
  </si>
  <si>
    <t>이혼으로 인한 붕괴될 가정의 위기를 방지하고, 나아가서는 이혼으로 자녀의 인생 방향성 및 진로를 도와주며, 이혼으로 붕괴된 가정 구성원의 심리회복을 도와주는 중급직무이다.</t>
  </si>
  <si>
    <t>2015-004481</t>
  </si>
  <si>
    <t>가족들이 생활을 하는데 여러 가지로 발생할 수 있는 문제들로 인해 생기는 가족의 위기를 최소화 할 수 있도록 상담을 통해 미리 예방하거나 발생한 문제를 진단, 평가, 분석하여 건강한 가정을 만들도록 도움을 제공하며, 가정폭력, 이혼 등 현대가족의 심각한 문제를 해소하는데 일조하는 전문 직무이다.</t>
  </si>
  <si>
    <t>2015-002130</t>
  </si>
  <si>
    <t>음악심리상담</t>
  </si>
  <si>
    <t>삶의 다양한 영역에서 심리적인 고통과 부적응을 경험하고 있는 내담자를 인간의 사고, 감정, 행동, 대인관계에 대한 음악심리학적 전문 지식을 갖춘 음악심리상담전문가, 음악심리상담사를 통해 음악을 매개로 역동적인 변화를 이끌어 내는 체계적인 상담과 인간의 정신적, 정서적, 사회적 및 신체적 건강의 향상 및 재활을 돕는 역할을 합니다.</t>
  </si>
  <si>
    <t>전문가 수준의 음악심리상담의 자격을 갖춘 자로써 전문 인력 양성, 사회 전문 강사, 대학 및 평생교육원 강사로 활동할 수 있는 능력을 갖춘 최고급 수준</t>
  </si>
  <si>
    <t>준전문가 수준의 음악심리상담의 자격을 갖춘 자로써 전문 강사, 사설 기관 음악심리상담사, 학교 방과후 강사로 활동할 수 있는 능력을 갖춘 고급 수준</t>
  </si>
  <si>
    <t>2015-004478</t>
  </si>
  <si>
    <t>이혼으로 이한 가정의 붕괴를 상담을 통해서 이를 방지하고, 나아가서는 이혼의 위기에 처한 가족을 돕는 등의 방법을 통하여 이혼을 방지하는 역할을 수행한다.</t>
  </si>
  <si>
    <t>1. 가정에서 이루어지는 이혼의 경우 가족법에 관한 법률지식과 상담에 관한 지식을 가지고 이혼의 당사자들에게 가정의 평화를 붕괴된 가정의 회복을 위하여 노력하고, 이혼을 예방함과 아울러 이혼 후의 가정의 붕괴를 막는 것을 그 주된 업무로 한다.</t>
  </si>
  <si>
    <t>2015-002134</t>
  </si>
  <si>
    <t>한국교육학습개발원</t>
  </si>
  <si>
    <t>02-1670-3327</t>
  </si>
  <si>
    <t>(05025) 서울특별시 광진구 자양로 135(자양동, 자양오피스텔) 7층 708호</t>
  </si>
  <si>
    <t>2015-005568</t>
  </si>
  <si>
    <t>창의놀이심리상담사</t>
  </si>
  <si>
    <t>심리.상담.복지.교육등 관련분야 심리상담직무수행자로 전연령대상중 심리상담의 심적 부담감을 느끼고 좀더 가볍고 편안한 상담서비스를 제공받고 싶은 내담자를 중심으로 놀이의 장점은 가장편안하고 친근감이 높으며 협동놀이와 간접놀이,관찰놀이등 놀이중심적 상담을 진행하는데 효율적인 상담서비스를 제공하는 직무능력을 높이고놀이심리상담사로서 역할을 수행한다</t>
  </si>
  <si>
    <t>심리.상담.복지.교육등 관련분야 심리상담직무수행자로 전연령대상중 심리상담의 심적 부담감을 느끼고 좀더 가볍고 편안한 상담서비스를 제공받고 싶은 내담자를 중심으로 놀이의 장점은 가장편안하고 친근감이 높으며 협동놀이와 간접놀이,관찰놀이등 놀이중심적 상담을 진행하는데 효율적인 상담서비스를 제공하는 직무능력을 높인다.</t>
  </si>
  <si>
    <t>2016-000632</t>
  </si>
  <si>
    <t>방과후상담사</t>
  </si>
  <si>
    <t>방과후상담사는 방과후 또는 방과후 분야에서, 아동들의 다양한 욕구를 이해하고, 방과후 문제점을 극복하고 건전한 방과후 시간을 형성 할 수 있도록 상담하는 전문가 역할을 수행한다.</t>
  </si>
  <si>
    <t>방과후상담사는 방과후 또는 방과후 분야에서, 아동들의 다양한 욕구를 이해하고, 방과후 문제점을 극복하고 건전한 방과후 시간을 형성 할 수 있도록 상담하는 준전문가 역할을 수행한다.</t>
  </si>
  <si>
    <t>2015-000654</t>
  </si>
  <si>
    <t>MMPI심리상담사</t>
  </si>
  <si>
    <t>MMPI검사를 통하여 내담자의 심리상태를 진단하고 평가하며 내담자의 성격의 유형과 특성 등에 대하여 T점수로 환산하여 프로파일로 결과를 판정하고 심리상담을 통하여 상담현장에서 심리진단과 상담을 수행할 수 있는 책임자로서의 능력을 검정</t>
  </si>
  <si>
    <t>2015-004557</t>
  </si>
  <si>
    <t>도형심리를 활용하여 개인의 기질과 성향, 습관, 적성, 자아 등을 발견하여 개인의 심리적 성장을 돕는 상담을 한다.</t>
  </si>
  <si>
    <t>2015-001201</t>
  </si>
  <si>
    <t>심리·정서적으로 문제를 가지고 있는 아동의 인지능력과 학습능력을 향상시키는데 도움을 제공할 수 있는 자격이다.</t>
  </si>
  <si>
    <t>아동의 인지행동과 특수교육 및 학습장애에 관한 전문적인 지식을 갖추고 있으며 현장에서 상담이론 및 실제에 전문적으로수행하는 상급자격이다.</t>
  </si>
  <si>
    <t>아동의 인지행동과 학습장애에 관한 지식을 갖추고 있으며, 현장에서 상담이론 및 실제에 기본적으로 수행하는 중급의 자격이다.</t>
  </si>
  <si>
    <t>보아스 아동청소년상담센터</t>
  </si>
  <si>
    <t>02-6338-2007</t>
  </si>
  <si>
    <t>(03391) 서울특별시 은평구 통일로71길 30 ( 대조동 ) 대조동3-15, 2층</t>
  </si>
  <si>
    <t>2015-001060</t>
  </si>
  <si>
    <t>내면아이상담사</t>
  </si>
  <si>
    <t>내면의 아이 (어른의 마음속에 존재하는 어린아이) 의 상처를 심리상담을 통해 회복시켜 주는 상담전문영역입니다. 현재의 격고 있는 어려움이나 상처를 회복할수 있도록 상담을 전문적으로 시행합니다.</t>
  </si>
  <si>
    <t>(1) 내면아이상담 영역에서 건강한 심리적 정서적 회복과 안정에 대한 진단, 평가 및 상담(2) 내면아이상담 영역에서의 연구(3) 내면아이상담 기관 설립 및 운영(4) 내면아이상담 영역에서 내면아이상담사 2급 및 1급 이론 교육지도(5) 내면아이상담사 임상수련지도</t>
  </si>
  <si>
    <t>(1) 내면아이상담 영역에서 건강한 심리적 정서적 회복과 안정 대한 진단, 평가 및 상담(2) 자격취득 후 2년 후부터 내면아이상담 영역에서 내면아이상담사 2급 이론 교육 지도(3) 내면아이상담 영역에서의 연구(4) 내면아이상담 기관 설립 및 운영</t>
  </si>
  <si>
    <t>자격취득 후부터 내면아이상담 영역에서 내면아이상담이론 교육 지도</t>
  </si>
  <si>
    <t>2015-005561</t>
  </si>
  <si>
    <t>미술심리상담의 전문성을 가지며 인성 및 발달단계의 정신병리학적접근과 성향에따른 방어기제의 지식을 습득하여 병리적 임상가로서의 소양을 갖춰 상담현장에서 내담자의 특성을 파악해 문제에 대한 해결을 할 수 있는 기획력을 갖춘다.</t>
  </si>
  <si>
    <t>미술심리상담의 전문성을 가지며 인성 및 발달단계의 정신병리학적접근과 성향에따른 방어기제의 지식을 습득하여 병리적 임상가로서의 소양을 갖춘 사람으로 상담현장에서 내담자의 특성을 파악해 문제에 대한 해결을 할 수 있는 기획력을 갖춘 미술심리상담사이다.</t>
  </si>
  <si>
    <t>미술심리상담의 전문성을 가지며 발달단계의 정신병리학적접근과 성향에 따른 방어기제의 지식을 습득하여 병리적 임상가로서의 소양을 갖춘 사람으로 상담현장에서 내담자의 인성 및 특성을 파악해 문제에 대한 해결을 할 수 있는 기획력을 갖춘 미술심리상담사이다.</t>
  </si>
  <si>
    <t>(사단법인)새희망씨앗</t>
  </si>
  <si>
    <t>02-6228-3212</t>
  </si>
  <si>
    <t>(08381) 서울특별시 구로구 디지털로27길 36(구로동, 이스페이스) 410호</t>
  </si>
  <si>
    <t>2015-005555</t>
  </si>
  <si>
    <t>최면심리상담전문가</t>
  </si>
  <si>
    <t>최면 심리 상담기법과 잠재의식의 활용 방법을 통해 자신의 상태를 컨트롤할 수 있는 능력, 자신과 타인의 갈등을 해소하고 개인의 변화와 성장을 유도할 수 능력, 개인 및 집단을 교육시키고 교육프로그램을 개발함.</t>
  </si>
  <si>
    <t>최고 전문가로 최면 심리상담 기법과 전략을 습득하여 타인의 갈등과 변화를 시킬 수 있으며, 개인 및 집단을 대상으로 교육하고, 그 교육 프로그램을 개발, 활용하는 단계</t>
  </si>
  <si>
    <t>전문가로 최면 심리상담 기법과 전략을 습득하여 타인의 갈등과 변화를 시킬 수 있으며, 개인 및 집단을 대상으로 교육하고, 그 교육 프로그램을 개발, 활용하는 단계</t>
  </si>
  <si>
    <t>준전문가로 최면 심리상담 기법과 잠재의식의 활용 방법을 통해 자기 상태 관리와 타인의 갈등 해결을 위해 무리 없이 적용할 수 있고, 개인 및 집단을 대상으로 교육할 수 있는 단계</t>
  </si>
  <si>
    <t>마인드人(인) NLP(엔엘피)상담아카데미</t>
  </si>
  <si>
    <t>http://www.khna.kr</t>
  </si>
  <si>
    <t>(28647) 충청북도 청주시 서원구 1순환로 663-1 2층 (사창동)</t>
  </si>
  <si>
    <t>2015-000645</t>
  </si>
  <si>
    <t>다문화 가족이 겪을 수 있는 심리적인 갈등과 어려움을 이해하고 해결하며, 건강한 순기능 가정으로서 뿌리내리는데 필요한 정신적, 문화적 지지자로서의 상담 전문가 양성</t>
  </si>
  <si>
    <t>2015-002052</t>
  </si>
  <si>
    <t>동료심리상담사</t>
  </si>
  <si>
    <t>동료심리상담사로서 직장이나 학교 등에서 상담 및 교육을 직무로 한다. 동료의 직장 또는 학교에서 심리적 안정을 돕는다.</t>
  </si>
  <si>
    <t>동료심리상담사1급으로서 근무하는 직장이나 학교에서 강의와 교육, 프로그램개발, 심리상담을 직무로 한다.</t>
  </si>
  <si>
    <t>동료심리상담사2급으로서 직장이나 학교내 심리상담과 프로그램개발을 직무로 한다.</t>
  </si>
  <si>
    <t>2015-004551</t>
  </si>
  <si>
    <t>-심리상담 영역에서 문제 개입을 위한 평가 및 상담-심리상담 영역에서 개인 및 집단의 자아실현, 적응강화에 대한 조력 및 지도-심리상담 영역에서 심리적 부적응 및 장애를 겪는 개인 또는 집단에 대한 평가 및 상담-심리상담전문가 2급, 심리상담사 교육 및 지도-심리상담에 대한 연구-상담기관 설립 및 운영</t>
  </si>
  <si>
    <t>.심리상담 영역에서 문제개입을 위한 평가 및 상담.심리상담 영역에서 개인 및 집단의 자아실현, 적응강황에 대한 조력 및 지도.다양한 영역에서 심리적 부적응 및 장애를 겪는 개인 또는 집단에 대한 평가 및 상담.심리상담 영역에서 전문가 2급, 상담사의 교육 및 지도.심리상담 영역에 대한 연구.상담기관의 설립 및 운영</t>
  </si>
  <si>
    <t>.심리상담 영역에서 문제 개입을 위한 평가 및 상담.심리상담 영역에서 개인 및 집단의 자이실현, 적응강화에 대한 조력 및 지도.심리상담 영역에서 심리적 부적응 및 장애를 겪는 개인 또는 집단에 평가 및 상담.심리상담 영역에 대한 연구.상담기관의 설립 및 운영</t>
  </si>
  <si>
    <t>.심리상담 영역에서 개인 및 집단의 자아실현, 적응강화에 대한 조력 및 지도.심리상담 영역에서 심리적 부적응 및 장애를 겪는 개인 및 집단에 대한 평가 및 상담.심리상담 영역에 대한 연구 보조.상담행정업무</t>
  </si>
  <si>
    <t>2015-005567</t>
  </si>
  <si>
    <t>창의미술심리상담사</t>
  </si>
  <si>
    <t>가장 다양한 소재중 하나인 미술을 좀더 독창적이고 개별적인 접근방법으로 스스로 표출할수 있도록 도우며 심리성향에 맞는 매개체를 접목하고 이야기주제로 활용하며 자연스럽게 심리상담의 핵심감정을 찾아가고 나아가 긍정적인 심리상담의 방향으로 연계할수 있도록 익힌후 심리상담복지교육등 다양한 심리상담현장에서 상담연계시 활용한다.</t>
  </si>
  <si>
    <t>2015-002040</t>
  </si>
  <si>
    <t>안전심리상담사 전문가로서 다른 근로자 및 동료에 대한 심리상담적 접근 및 다양한 작업 상황에서의 안전의식 고취 및 점검</t>
  </si>
  <si>
    <t>안전심리상담사에 대한 이해와 작업현장에 대한 이해 그리고, 인간의 심리적 요인에 따른 안전과의 관계에 대한 이해</t>
  </si>
  <si>
    <t>2015-002125</t>
  </si>
  <si>
    <t>개인 및 집단의 정신건강 증진을 위한 전문적인 조력 및 지도심리적 장애를 겪는 개인 및 집단에 대한 진단, 평가 및 개입상담 및 심리치료에 대한 연구와 상담 프로그램의 개발,보급,평가상담기관의 설립 및 운영과 전문상담인력의 양성을 위한 교육,훈련국가,지역사회,기업체 등 조직의 상담 활동에 대한 정책적 참여와 자문</t>
  </si>
  <si>
    <t>개인 및 집단의 정신건강 증진을 위한 조력 및 지도심리적 장애를 겪는 개인 및 집단에 대한 진단, 평가 및 개입상담 및 심리치료에 대한 연구와 상담 프로그램의 운영상담에 관한 전반적인 업무(접수면접, 사례관리, 상담행정 등) 수행</t>
  </si>
  <si>
    <t>한국정신건강상담사협의회</t>
  </si>
  <si>
    <t>http://www.kmhca.or.kr</t>
  </si>
  <si>
    <t>070-4699-7319</t>
  </si>
  <si>
    <t>(03722) 서울특별시 서대문구 연세로 50(신촌동, 연세대학교) 신학관 210호</t>
  </si>
  <si>
    <t>2015-002555</t>
  </si>
  <si>
    <t>학생의 학교적응 및 학업수행을 방해하는 인지, 정서 및 행동문제, 대인간 문제나 가족문제를 해결하도록 개별학생에게 직접적인 심리상담을 제공하거나 각종 심리교육적 프로그램을 제공.</t>
  </si>
  <si>
    <t>학생의 학교적응 및 학업수행을 방해하는 인지, 정서 및 행동문제, 대인간 문제나 가족문제를 해결하도록 개별학생에게 직접적인 심리상담을 제공하거나 각종 심리교육적 프로그램을 제공</t>
  </si>
  <si>
    <t>2015-005410</t>
  </si>
  <si>
    <t>기업상담사</t>
  </si>
  <si>
    <t>기업상담에 대한 기본적인 이해를 바탕으로,개인과 조직 내 갈등에 대한 진단. 평가 및 상담등을 원활하게 수행하며, 기업에 종사하는 근로자의 정신건강과 소통강화에 대한 상담을 진행 할 수 있는 기업상담사</t>
  </si>
  <si>
    <t>상담수련의 책임자로서 기업상담사의 교육 및 수련을 담당하며, 개인과 조직 내 갈등에 대한 진단. 평가 및 상담 등 기업상담사 최고급 수준의 직무를 수행함</t>
  </si>
  <si>
    <t>고급수준의 기업상담사로서 기업상담에 대한 이해를 바탕으로, 기업에 종사하는 근로자의 정신건강과 소통강화에 대한 상담을 진행하며, 개인과 조직내 갈등에 대한 진단. 평가 및 상담 등을 수행함</t>
  </si>
  <si>
    <t>기업상담에 대한 기본적인 이해를 바탕으로, 기업에 종사하는 근로자의 정신건강과 소통강화에 대한 상담을 진행하며,한정된 범위내에서 개인과 조직내 갈등에 대한 진단. 평가 및 상담 등을 수행함</t>
  </si>
  <si>
    <t>주식회사 다인</t>
  </si>
  <si>
    <t>02-080-5988</t>
  </si>
  <si>
    <t>(06036) 서울특별시 강남구 도산대로 149(신사동, 진우빌딩) 4층</t>
  </si>
  <si>
    <t>2016-000843</t>
  </si>
  <si>
    <t>전인적부모교육상담사</t>
  </si>
  <si>
    <t>영유아 및 아동청소년을 교육하고 상담하는 현장에서 전인적 부모교육 상담의 전문지식을 가지고 자녀에 대한 전인적인 성장과 발달을 위하여 부모의 역할을 효과적으로 수행 할 수 있도록 체계적인 교육을 실시하고, 전인적인 발달환경을 제공할 수 있도록 한다.</t>
  </si>
  <si>
    <t>2016-000873</t>
  </si>
  <si>
    <t>장애인권교육상담사</t>
  </si>
  <si>
    <t>장애인권과 관련된 모든 업무 수행가능(인권유린 당사자의 실제 상담 기획, 분재조정, 인권침해관련 심리평가, 재발 방지를 위한 대책안 기획)전문가 수준의 뛰어난 장애인권교육 상담능력을 가지고 있으며 상담교육자, 사무 책임자로써 갖추어야 할 능력을 갖춘 최고급 수준</t>
  </si>
  <si>
    <t>2016-000875</t>
  </si>
  <si>
    <t>청소년위기상담사</t>
  </si>
  <si>
    <t>본재단 산하의 법무부보호관찰소 늘푸른 상담소,대안헉교 재학생, 쉼터등에 있는 청소년들에게 상담이 필요할때 본 자격소지자가 파견되어 각부처에서 정해진 기간동안 청소년 상담을 통하여 그들이 자신의 문제를 해결하고 나아가 건강한 사회시민으로 복귀할수 있도록 돕고 청소년의 가족을 상담하여 가족의 문제를 회복할수 있도록 돕는일을 한다.</t>
  </si>
  <si>
    <t>보호관찰소나 소년원출소자 생활관 및 쉼터, 대안학교 등에서 의뢰해오는 위기청소년들을 맡아서 그들의 문제를 상담하여 건강한 사회시민으로 복귀하도록 하기위해 순수한 자원봉사의 정신을 가지고 청소년상담에 대한 전문가수준의 상담지식과 능력을 갖춘 고급수준을 말한다.</t>
  </si>
  <si>
    <t>보호관찰소나 소년원출소자 생활관 및 쉼터, 대안학교 등에서 의뢰해오는 위기청소년들을 맡아서 그들의 문제를 상담하여 건강한 사회시민으로 복귀하도록 하기위해 순수한 자원봉사의 정신을 가지고 청소년상담에 대한 전문가수준의 상담지식과 5년이상의 상담실무능력을 갖춘 최고급수준을 말한다</t>
  </si>
  <si>
    <t>보호관찰소나 소년원출소자 생활관 및 쉼터, 대안학교 등에서 의뢰해오는 위기청소년들을 맡아서 그들의 문제를 상담하여 건강한 사회시민으로 복귀하도록 하기위해 순수한 자원봉사의 정신을 가지고 청소년상담에 대한 전문가수준의 상담지식과 능력을 갖춘 기본적인 수준을 말한다.</t>
  </si>
  <si>
    <t>2015-005571</t>
  </si>
  <si>
    <t>인성미디어회복심리상담사</t>
  </si>
  <si>
    <t>상담.심리.복지.교육등 관련분야에서 심리상담수행중 미디어의 의존이 지나치고 가족.환경.학교.사회등 문제로 연결되는 내담자에게 심리적인 갈등요소를 찾아내고 이를 감소할수 있는 인성에너지를 올림으로서 다시 자신의 역할수행에 잘 적응할수 있도록 회복적인 상담과 예방적인 상담을 병행하는 인성미디어회복심리상담사로서역할수행함</t>
  </si>
  <si>
    <t>상담.심리.복지.교육등 관련분야에서 심리상담수행중 미디어의 의존이 지나치고 가족.환경.학교.사회등 문제로 연결되는 내담자에게 심리적인 갈등요소를 찾아내고 이를 감소할수 있는 인성에너지를 올림으로서 다시 자신의 역할수행에 잘 적응할수 있도록 회복적인 상담과 예방적인 상담을 병행하는 심리상담직무수행에 도움을 제공한다</t>
  </si>
  <si>
    <t>2016-001237</t>
  </si>
  <si>
    <t>푸드아트 테라피를 통하여 상담 치유의 효과가 있으며 다양한 상담분야에 활용하는 전문적인 상담과정을 말한다. 자격취득후는 아동에서 노인에 이르기까지 상담분야에 활용이가능하다. 상담의 전문성을 높이기 위해 다양한 상담기법을 활용하며, 심리상담의 한 분야이기도 하다. 관련분야는 심리상담소, 아동기관, 복지관 등 전문적인 기관에서 활용이 가능하다.</t>
  </si>
  <si>
    <t>전문가 수준의 뛰어난 푸드아트심리상담지도 활용능력을 가지고 있으며 푸드아트심리상담지도 교육자, 푸드아트심리상담지도 사무 책임자로써 갖추어야 할 능력을 갖춘 최고급 수준, 학교, 상담소, 복지관 등에서 활용</t>
  </si>
  <si>
    <t>준전문가 수준의 푸드아트심리상담지도 활용능력을 가지고 있으며 푸드아트심리상담지도 교육자, 푸드아트심리상담지도 사무 책임자로써 갖추어야 할 능력을 갖춘 고급 수준, 학교, 상담소, 복지관, 병원 등에서 활용.</t>
  </si>
  <si>
    <t>2015-005480</t>
  </si>
  <si>
    <t>뷰티건강디자인상담사</t>
  </si>
  <si>
    <t>건강을 기반으로 하는 진정한 뷰티의 핵심적 가치를 만드는 것을 목표로 아름다운 신체를 유지하기 위한 다양한 방법을 시도한다. 내담자가 헬스, 미용, 각종 메이크업, 체형관리 등 실용적이고 개인에 걸맞은 관리 방법으로 아름답고 건강한 삶을 영위할 수 있도록 돕는다.</t>
  </si>
  <si>
    <t>인간의 아름다움을 창조하기 위해 전문가로서 내담자에게 개인에 걸맞은 운동과 식단조절로 체형관리를 돕고 아름다움을 유지할 수 있는 각종 메이크업과 스타일 구성법을 제안한다. 또 내담자가 스스로 자신의 모습에 대해 인지하고 스스로 미용 관리를 할 수 있도록 지도한다.</t>
  </si>
  <si>
    <t>다양한 메이크업 기술과 피부 및 체형관리 방법을 숙지하고 그러한 이론적 내용이 실무에 어떻게 반영되는지 연구하고 그 사례를 공부한다. 단순한 정도의 뷰티 관리 상담을 진행하고 스스로의 역량을 향상시키기 위해 훈련한다.</t>
  </si>
  <si>
    <t>2015-003783</t>
  </si>
  <si>
    <t>심리상담 및 미술심리 이론과 실제기법을 바탕으로 상담현장에서 전문가로서 개인상담 및 집단상담을 진행하여 부적응의 원인을 살펴보고 적응력의 향상을 도움.상담기관, 병원, 복지관, 교육기관(유？초？중？고？대학교)군부대의 개인상담 및 집단상담을 진행함.</t>
  </si>
  <si>
    <t>심리상담 및 미술심리 이론과 실제기법을 바탕으로 상담현장에서 전문가로서 개인상담 및 집단상담을 진행.상담기관, 병원, 복지관, 교육기관(유？초？중？고？대학교)군부대의 개인상담 및 집단상담 진행.</t>
  </si>
  <si>
    <t>심리상담 및 미술심리 이론과 실제기법을 바탕으로 상담현장에서 집단상담을 보조함.상담기관, 병원, 복지관, 교육기관(유？초？중？고,대학교), 군부대의 집단상담 보조</t>
  </si>
  <si>
    <t>사단법인라파심리상담센터</t>
  </si>
  <si>
    <t>http://www.artcure.co.kr</t>
  </si>
  <si>
    <t>02-2149-0903</t>
  </si>
  <si>
    <t>(06349) 서울특별시 강남구 광평로 295(수서동, 사이룩스오피스텔) 동관동 1006호</t>
  </si>
  <si>
    <t>2015-004554</t>
  </si>
  <si>
    <t>아동과 대화하고 소통할 수 있는 다양한 교육적 도구를 사용하여 아동의 신체, 정서, 사회성, 언어 및 인지발달을 도모하고 이를 통해 아동이 전인적으로 성장할 수 있도록 도와주는 역할을 한다.</t>
  </si>
  <si>
    <t>2015-000658</t>
  </si>
  <si>
    <t>초중등 학생들에게 독서지도를 도구로 활용하여 심리상담을 하는 역할을 담당</t>
  </si>
  <si>
    <t>독서심리상담 프로그램을 개발할 수 있고 운영할 수 있는 전문적인 능력을 갖추고, 감정분석 훈련과 합리적 정서 훈련 방법의 습득을 통해 상담능력을 향상시켜 독서지도를 통해 심리상담을 수행하는 직무</t>
  </si>
  <si>
    <t>독서심리상담 전문가로서 독서와 글쓰기 등을 도구로 내담자가 호소하는 문제를 상담해 주고 변화와 성장을 도와주는 역할을 담당</t>
  </si>
  <si>
    <t>초/중등생 및 일반 성인을 대상으로 독서지도를 할 수 있고 독서활동을 도구로 내담자의 문제를 상담하여 변화와 성장을 하도록 도울수 있는 역할을 담당</t>
  </si>
  <si>
    <t>2015-001055</t>
  </si>
  <si>
    <t>인지ㆍ정서ㆍ 행동상의 장애를 일으키는 아동들을 대상으로 과학적 측정도구나 각종 심리검사 방법을 활용하여 아동 각자의 인성이나 사회성의 발달과 관련한 원조 및 학습지도를 해줌으로써 정상적인 사회구성원으로서 바른생활을 할 수 있도록 돕는 업무</t>
  </si>
  <si>
    <t>2015-002560</t>
  </si>
  <si>
    <t>학교상담 및 생활지도, 청소년 관련 상담 등 청소년의 각 문제영역에 대한 전문적 개입, 수련내용 평가, 학교상담 및 심리치료에 관한 연구,개인 또는 집단에 대한 심리검사  해석 및 활용, 학교 및  청소년 관련 상담의 기본적인 업무 수행</t>
  </si>
  <si>
    <t>학교상담 및 생활지도, 청소년 상담 관련  전문가로서 1, 2급 학교상담, 전문가의 교육지도와 자문, 수련내용 평가, 학교상담 및 심리치료에 관한 연구</t>
  </si>
  <si>
    <t>학교상담 및 생활지도, 청소년 관련 상담 등 청소년의 각 문제영역에 대한 전문적 개입, 개인 또는 집단에 대한 심리검사 해석 및 활용</t>
  </si>
  <si>
    <t>학교 및 청소년 관련 상담의 기본적인 업무 수행, 개인 또는 집단 의 심리검사 등의 실시와 채점</t>
  </si>
  <si>
    <t>(사) 한국카운슬러협회</t>
  </si>
  <si>
    <t>http://www.hanka.or.kr</t>
  </si>
  <si>
    <t>02-961-9128</t>
  </si>
  <si>
    <t>(02447) 서울특별시 동대문구 경희대로 26(회기동, 경희대학교) 경희대학교 약학대학 215호</t>
  </si>
  <si>
    <t>2015-000670</t>
  </si>
  <si>
    <t>심리상담소, 청소년상담실, 유치원, 구민회관, 사회복지원, 간병원, 종교기관 심리상담사</t>
  </si>
  <si>
    <t>한국인재육성개발원</t>
  </si>
  <si>
    <t>http://dift.or.kr</t>
  </si>
  <si>
    <t>1544-3235-0000</t>
  </si>
  <si>
    <t>(32832) 충청남도 계룡시 팥거리로 22 ( 금암동 ) 로즈마리 1층 상가</t>
  </si>
  <si>
    <t>2015-006365</t>
  </si>
  <si>
    <t>스트레스관리상담사</t>
  </si>
  <si>
    <t>스트레스관리상담사는 일상 또는 직무 스트레스 환경에서 나타나는 심리를 효과적으로 관리하며 적절한 대처기술에 대한 스트레스관리 상담 및 검사와 상황에 적합한 스트레스관리 프로그램을 기획, 개발하고 집단 및 개인 스트레스관리 프로그램 진행한다.</t>
  </si>
  <si>
    <t>스트레스관리상담사는 일상 또는 직무 스트레스 환경에서 나타나는 심리를 효과적으로 관리하며 적절한 대처기술에 대한 스트레스관리 상담 및 검사와 상황에 적합한 스트레스관리 프로그램을 기획, 개발하고 집단 및 개인 스트레스관리 프로그램 진행한다..</t>
  </si>
  <si>
    <t>2015-004477</t>
  </si>
  <si>
    <t>1. 가족을 상담함에 있어 상담현장에서 상담직무를 수행할 수 있는 가족상담의 이론과 실제를 습득하고, 가족간의 기능과 역할에 대한 특성을 익히며, 가족간에 일어 날 수 있는 다양한 갈등과 문제를 해결 할 수 있는 상담기법을 연구하고, 가족상담을 통해서 건강한 가족관계가 형성되도록 도울 수 있는 역할을 수행한다.</t>
  </si>
  <si>
    <t>1. 실제 가정의 다양한 문제를 평가하고 해결을 이루는 데 필요한 전문적인 상담능력을 실행한다. 2. 가족이 호소하는 증상들을 문제별로 사정하고 분류하여 맞춤별 상담을 통해 가정의 변화와 성장을 돕는다.3. 가족구성원 간 건강한 관계방식(의사소통방법, 화해와 용서, 정서적 공유방식 등) 을 체득시킬 수 있도록 훈련한다.</t>
  </si>
  <si>
    <t>1. 가족에 대한 이해를 돕고 가족상담의 필요성을 인식시켜 가족원의 자존감과 유대감을 높이는 방법, 건강한 의사소통방식을 조력한다.2. 가족문제를 이해시키고 가족의 건강한 잠재력을 발휘할 수 있도록 촉진하여 역기능적인 가족을 변화시키는 데 조력한다.3. 바람직한 관계형성 및 의사소통방식을 조력한다</t>
  </si>
  <si>
    <t>2016-001458</t>
  </si>
  <si>
    <t>① 가족, 개인, 집단 등의 심리적 성숙과 사회적 적응능력 향상을 위한 조력 및 지도, 성숙한 삶의 실현과 삶의 질 향상 ② 심리적 부적응을 겪는 가족, 개인, 집단 등에 대한 심리평가 및 상담③ 지역사회 상담교육, 사회병리적 문제에 대한 예방활동 및 재난후유증에 대한 심리상담④ 기업체 내의 인간관계 자문 및 심리교육⑤ 상담에 관한 연구</t>
  </si>
  <si>
    <t>에니어그램 전문상담의 이론과 실제에 대한 이해와 상담사 교육과 수련 내용 평가, 상담에 대한 연구, 상담기관 설립과 운영에 대한 직무</t>
  </si>
  <si>
    <t>① 가족, 개인, 집단 등의 심리적 성숙과 사회적 적응능력 향상을 위한 조력 및 지도, 성숙한 삶의 실현과 삶의 질 향상 ② 심리적 부적응을 겪는 가족, 개인, 집단 등에 대한 심리평가 및 상담③ 지역사회 상담교육, 사회병리적 문제에 대한 예방활동 및 재난후유증에 대한 심리상담④ 기업체 내의 인간관계 자문 및 심리교육⑤ 상담 및 심리상담에 관한 연구</t>
  </si>
  <si>
    <t>전북상담협동조합</t>
  </si>
  <si>
    <t>http://www.korea-family.net</t>
  </si>
  <si>
    <t>070-8813-2366</t>
  </si>
  <si>
    <t>(54931) 전북 전주시 덕진구 기린대로 418 우석회관 4층 무지개힐링센터(금암동)</t>
  </si>
  <si>
    <t>2015-002780</t>
  </si>
  <si>
    <t>식물을 매개로 인간이 가진 심리적 스트레스와 긴장감을 해소하고 사회적, 교육적, 심리적, 신체적 적응력을 기르고 육체적 재활과 정신적 회복을 추구하는 전반적인 활동을 하는 전문가.</t>
  </si>
  <si>
    <t>2015-001962</t>
  </si>
  <si>
    <t>(주)한국원격교육진흥원</t>
  </si>
  <si>
    <t>http://www.krea.kr</t>
  </si>
  <si>
    <t>(04794) 서울특별시 성동구 아차산로 113 (성수동2가) 8층 863호</t>
  </si>
  <si>
    <t>2016-001150</t>
  </si>
  <si>
    <t>부모놀이상담사</t>
  </si>
  <si>
    <t>다양한 전문 영역에서 개인 또는 집단의 심리적 성숙과 사회적 적응능력향상을 위한 조력 및 지도다양한 전문 영역에서 심리적 어려움을 겪는 개인 또는 집단에 대한 심리평가 및 상담지역사회 상담교육, 사회 병리적 문제에 대한 예방활동 및 심리상담학교 및 모든 사업장 내의 인간관계 자문 및 심리교육상담 및 심리상담에 관한 연구, 프로그램발 외</t>
  </si>
  <si>
    <t>2015-002469</t>
  </si>
  <si>
    <t>원예를 통해서 정신적,심리적 어려움을 겪고 있는 사람들의 정신적 회복을 돕고 상담할 수 있는 직무를 수행하며, 심리상담 및 원예 심리 이론과 실제기법을 바탕으로 상담현장에서 개인 심리진단과 상담을 하는 직무이다.</t>
  </si>
  <si>
    <t>원예를 통해서 정신적,심리적 어려움을 겪고 있는 사람들의 정신적 회복을 돕고 상담할 수 있는 직무를 수행하며, 심리상담 및 원예심리 이론과 실제기법을 바탕으로 상담현장에서 개인 심리진단과 상담을 하는 직무이다.</t>
  </si>
  <si>
    <t>원예를 통해서 사회적, 정서적, 신체적 장애를 겪고 있는 사람들의 육체적 재활과 정신적 회복을 돕고 상담할 수 있는 직무를 수행하며, 심리상담 및 원예심리 이론과 실제기법을 바탕으로 상담현장에서 개인, 가족, 집단의 심리진단과 상담을 전문적으로 수행할 수 있는 직무이다.</t>
  </si>
  <si>
    <t>원예를 통해서 정신적,심리적 어려움을 겪고 있는 사람들의 정신적 회복을 돕고 상담할 수 있는 직무를 수행하며, 심리상담 및 원예심리 이론과 실제기법을 바탕으로 상담현장에서 개인 심리진단과 상담을 준전문적으로 수행할 수 있는 직무이다.</t>
  </si>
  <si>
    <t>2016-001202</t>
  </si>
  <si>
    <t>전문가 수준의 아동심리상담 지도능력을 갖추어, 아동심리상담 지도자를 대상으로 하는 평생교육훈련시설 등에서 아동심리상담 지도사과정의 교수를 용이하게 하고 교수효과를 높이기 위하여 필요로 하는 아동심리상담 교육프로그램을 기획하고 개발하여 강의에 직접 적용하는 지도실무 업무 및 해당분야의 교육기획 및 콘텐츠개발 업무를 할수있다.</t>
  </si>
  <si>
    <t>일상생활에서 스트레스를 받고 있는 아동 및 청소년들을 대상으로 원만한 일상생활을 이룰 수 있도록 지도 및 상담한다.</t>
  </si>
  <si>
    <t>2015-000669</t>
  </si>
  <si>
    <t>학교, 기업, 가정, 개인문제 등과 관련하여 심리적 부적응 및 장애를 겪는 개인 혹은 집단에 대하여 학교, 기업체, 상담전문기관 및 사회복지단체 등에서 심리 진단, 평가 및 상담활동, 개인 및 집단의 자아실현과 적응강화에 대한 조력 및 지도, 상담 및 심리상담에 대한 연구, 상담행정업무 등</t>
  </si>
  <si>
    <t>집단상담 프로그램 운영 보조, 표준화심리검사 실시 및 채점, 상담활동의 보조업무, 상담행정업무가 가능하다.</t>
  </si>
  <si>
    <t>개인 및 집단의 자아실현, 적용 강화에 대한 조력 및 지도, 심리적 부적응 및 장애를 겪는 개인 혹은 집단에 대한 집단, 평가 및 상담, 및 심리상담에 대한 연구 보조, 상담행정업무가 가능하다.</t>
  </si>
  <si>
    <t>해당전문영역에서 개인 및 집단의 자아실현, 적응강화에 대한 조력 및 지도, 심리적 부적응 및 장애를 겪는 개인 혹은 집단에 대한 진단, 평가 및 상담, 2급 및 3급 전문상담사의 교육, 상담 및 심리분석에 대한 연구, 상담기관의 설립 및 운영이 가능하다.</t>
  </si>
  <si>
    <t>한국상담전공대학원협의회</t>
  </si>
  <si>
    <t>http://www.kagsc.org</t>
  </si>
  <si>
    <t>(06686) 서울 서초구 방배동 912-5 3F</t>
  </si>
  <si>
    <t>2015-005399</t>
  </si>
  <si>
    <t>최면심리상담지도사</t>
  </si>
  <si>
    <t>심리적으로 겪고 있는 여러가지 문제를 최면과 NLP기법을 적용하여 무의식적인 접근으로 내담자가 가진 본질적인 문제점을 파악하고, 긍정적으로 변화시킴으로써 문제를 해결하도록 돕는다.</t>
  </si>
  <si>
    <t>엠엔와이(M&amp;Y) 트랜스 심리치유센터</t>
  </si>
  <si>
    <t>http://mytrance.co.kr</t>
  </si>
  <si>
    <t>02-2646-0951</t>
  </si>
  <si>
    <t>(07997) 서울특별시 양천구 목동동로 293(목동, 현대41타워) 2911호</t>
  </si>
  <si>
    <t>2015-002554</t>
  </si>
  <si>
    <t>학습상담전문가(대학원)</t>
  </si>
  <si>
    <t>학생이 학습을 하는데 있어서 힘들어하는 부분이 어떠한 것인지, 그리고 학습 외의 다른 문제로 인해서 학습에 방해받고 있는 것은 아닌지, 학생이 지니고 있는 적성과 그러한 적성을 계발해서 나갈 수 있는 진로는 어떠한 것인지에 대해서 상담 및 도움을 주는 직무</t>
  </si>
  <si>
    <t>2015-005548</t>
  </si>
  <si>
    <t>MT심리유형상담사JBTI</t>
  </si>
  <si>
    <t>개별 상담소(심리상담소, 진로취업상담소, 결혼상담소)에서 심리, 진로취업, 결혼에 대한 개인상담 및 집단상담건강한 심리, 적합한 진로취업, 행복한 결혼에 대한 교육 및 상담교육기관(개인,집단)에서 각각의 심리유형에 대한 정보제공 및 상담직원간 상호이해교육 및 관련정보 제공개인,대인관계,자녀양육,개인진로에 대한 개인 및 집단상담</t>
  </si>
  <si>
    <t>개별 상담소(심리상담소, 진로취업상담소, 결혼상담소)에서 심리, 진로취업, 결혼에 대한 개인상담 및 집단상담건강한 심리, 적합한 진로취업, 행복한 결혼에 대한 상담교육기관(개인,집단)에서 각각의 심리유형에 대한 정보제공</t>
  </si>
  <si>
    <t>개별 상담소(심리상담소, 진로취업상담소, 결혼상담소)에서 심리, 진로취업, 결혼에 대한 개인상담 및 집단상담건강한 심리, 적합한 진로취업, 행복한 결혼에 대한 교육 및 상담교육기관(개인,집단)에서 각각의 심리유형에 대한 정보제공 및 상담직원간 상호이해교육 및 관련정보 제공</t>
  </si>
  <si>
    <t>2015-000744</t>
  </si>
  <si>
    <t>놀이를 통해 일정 분야에 대한 영재성을 조기에 판별하고 적합한 교재와 교구를 이용한 놀이나 체험활동 등 다양한 영재교육프로그램을 통해 학습을 지도하며 바람직한 인성발달 및 자기주도적인 바른 성장에 도움을 주는 업무를 수행할 수 있는 직무능력</t>
  </si>
  <si>
    <t>2015-005211</t>
  </si>
  <si>
    <t>다양한 중독문제에 관련한 전문지식을 통해 중독문제들(흡연, 알코올, 인터넷, 스마트폰, 도박 등)로 고통받는 사람들에게 체계적인 상담과 평가를 진행하여 건강한 사회생활을 할 수 있도록 도와주는 재활 상담 전문가</t>
  </si>
  <si>
    <t>다양한 중독에 관련한 전문지식을 통해 중독문제들로 고통받는 사람들에 대하여 체계적인 상담과 평가를 진행하고, 예방교육과 프로그램 계획 및 운영을 수행할 수 있는 전문가</t>
  </si>
  <si>
    <t>다양한 중독에 관련한 전문지식을 통해 중독예방을 위한 심리검사, 예방교육을 실시하며 중독심리상담에 관한 교육 및 상담을 수행할 수 있는 전문가</t>
  </si>
  <si>
    <t>2015-005215</t>
  </si>
  <si>
    <t>유아 아동 청소년 성인 노인등 사회에서 여러가지 갈등과 문제로 인해 고통받고 있는 사람들을 대상으로 정신건강이나 정서장애와 관련된 문제를 심리학 색채학을 활용하여 도움을 줄수 있다요양원 평생교육원 유치원 어린이집,병원등에서 강의 할 수 있다</t>
  </si>
  <si>
    <t>유아 아동 청소년 성인 노인등 사회에서 여러가지 갈등과 문제로 인해 고통받고 있는 사람들을 대상으로 정신건강이나 정서장애와 관련된 문제를 심리학 색채학을 활용하여 도움을 줄수 있고 미술심리2급 지도사를 이끌어 준다요양원 평생교육원 유치원 어린이집,병원등에서 강의 할 수 있다</t>
  </si>
  <si>
    <t>2015-002777</t>
  </si>
  <si>
    <t>색채심리상담사의 전문적 이론을 기반으로 심리적, 정서적, 신체적 갈등에서 오는 차이점을 조절하고 자아정체감과 인간내적 가치를 높이고 긍정적 미래를 위한 사례 관리를 하며 상담 및 집단 프로그램의 사전 사후 평가를 돕는다.</t>
  </si>
  <si>
    <t>색채심리상담사에 대한 기초 이론을 기반으로 1급 전문상담사의 지도하에 2급 전문상담사를 돕는 것을 직무로 한다.</t>
  </si>
  <si>
    <t>색채심리상담사의 전문적 이론을 기반으로 심리적, 정서적, 신체적 갈등에서 오는 차이점을 조절하고 자아정체감과 인간 내적 가치를 높이고 긍정적 미래를 위한 사례 관리를 하며 상담 및 개인 및 집단프로그램의 사전,사후 평가를 돕는다.</t>
  </si>
  <si>
    <t>색채심리상담사의 전문 이론 및 다양한 임상경험을 토대로 인간의 삶과 자아실현을 높이며 내적통찰력을 키우고 긍정적 잠재력을 키워 행복한 삶을 영위하도록 하는 전문 직무를 한다.개인 및 집단프로그램의 사전？사후 효과를 평가하고 검증하며, 2급？3급 전문상담사의 교육 및 활동을 지도하는 것을 직무로 한다.</t>
  </si>
  <si>
    <t>2015-001080</t>
  </si>
  <si>
    <t>놀이예술상담사</t>
  </si>
  <si>
    <t>놀이예술상담사는 심리적, 발달적 문제가 있는 아동과 청소년 및 정서적 어려움을 겪는 성인을 대상으로 심리적 문제를 완화시키고, 발달과 개인의 성장 및 적응력을 높이는 일을 합니다. 그리고 심리적, 발달적 문제가 있는 아동과 청소년의 가족을 위한 부모교육, 형제자매프로그램을 진행하며, 놀이예술상담에 대한 교육을 합니다.</t>
  </si>
  <si>
    <t>놀이예술상담 이론 및 실제 지식을 갖추고, 심리적, 발달적 문제가 있는 아동과 청소년들의 집단프로그램과 가족을 위한 교육을 함.</t>
  </si>
  <si>
    <t>놀이예술상담 이론과 실제 지식을 갖추고 심리적, 발달적 문제를 겪고 있는 아동과 청소년들의 집단 및 개인 상담을 진행할 수 있음. 부모교육 및 발달적 문제가 있는 아동과 그 아동의 형제 자매를 위한 프로그램을 함.</t>
  </si>
  <si>
    <t>놀이예술상담 이론 및 실제 지식을 갖추고 놀이예술상담으로 아동, 청소년, 성인에게 개인 상담과 집단 상담을 진행할 수 있으며, 놀이예술상담 교육을 함.</t>
  </si>
  <si>
    <t>2016-001157</t>
  </si>
  <si>
    <t>한국임상모래놀이치료학회</t>
  </si>
  <si>
    <t>http://sandplay.or.kr</t>
  </si>
  <si>
    <t>031-716-2226</t>
  </si>
  <si>
    <t>(13595) 경기 성남시 분당구 수내동 11-1 청구블루빌 920호</t>
  </si>
  <si>
    <t>2015-002126</t>
  </si>
  <si>
    <t>아동의 사회적, 신체적, 정서적, 언어적 측면에서 부적응적인 문제들을 심리상담 활동을 통하여 도와줌으로써 아동이 건전한 성인으로 성장하도록 조력하는 자</t>
  </si>
  <si>
    <t>아동의 사회적, 신체적, 정서적, 언어적 측면에서 부적응적인 문제들을 심리상담 활동을 통하여 아동이 건전한 성인으로 성장하도록 도와 주는 역할</t>
  </si>
  <si>
    <t>아동 심리상담에 대하여 전문적인 이론과 임상경험을 겸비한 자로서 상담활동을 통하여 아동의 심리적, 정서적으로 도와  건전한 성인으로 성장하도록 조력하는 역할</t>
  </si>
  <si>
    <t>아동 심리상담에 관하여 전문적인 지식과 임상경험을 겸비한 자로서 상담활동을 통하여 아동의 부적응적인 문제를 도와 건강한 성인으로 성장할 수 있도록 조력하는 역할</t>
  </si>
  <si>
    <t>2016-000311</t>
  </si>
  <si>
    <t>부부상담의 이론과 실제의 이해, 인간의 성격에 관한 심리진단과 평가의 이해, 연구 수행을 위한 전문지식, 심리학적 자문능력을 갖추고, 양질의 개인상담, 부부가족상담, 집단상담, 심리검사 실시 및 해석을 수행할 수 있다.</t>
  </si>
  <si>
    <t>부부상담의 이론과 실제의 이해, 인간의 성격에 관한 심리진단과 평가의 이해, 연구 수행을 위한 전문지식, 심리학적 자문능력을 갖추고 개인상담, 부부가족상담, 집단상담, 심리검사 실시 및 해석, 부부가족상담전문가 2급에 대한 지도감독 및 자문을 수행함</t>
  </si>
  <si>
    <t>부부상담의 이론과 실제의 이해, 인간의 성격에 관한 심리진단과 평가의 이해, 부부교육 치료적 기법에 대한 이해 능력을 갖추고 개인상담, 부부가족상담, 집단상담, 가족상담을 수행함.</t>
  </si>
  <si>
    <t>휴샵심리연구소</t>
  </si>
  <si>
    <t>051-803-8902</t>
  </si>
  <si>
    <t>(47247) 부산광역시 부산진구 동천로 108(전포동) 41(전포동, 전포철물상가 B나동 302호)</t>
  </si>
  <si>
    <t>2015-003740</t>
  </si>
  <si>
    <t>사회의 가장 기본적인 구성인 가족안에서 발생되는 다양한 문제와 어려움들을 상담을 통하여 해결하고 구성원의 행복을 도모하며 전반적인 상담업무를 진행함.</t>
  </si>
  <si>
    <t>2015-005526</t>
  </si>
  <si>
    <t>난독증심리상담사는 전문가 수준의 자격을 취득 후 학교, 기관 또는 일반인 등에서 난독증심리상담사이 필요하다고 느껴지는 대상으로 난독증심리상담사 프로그램을 진행 할 수 있으며, 스스로 극복 할 수 있도록 지속적적으로 관리한다.또, 전문가 자격 취득 후 관련 강사를 양성할 수 있는 최고 수준의 지도사로 활동 할 수 있다.</t>
  </si>
  <si>
    <t>난독증심리상담사는 전문가 수준의 자격을 취득 후 학교, 기관 또는 일반인 등에서 난독증심리상담사이 필요하다고 느껴지는 대상으로 난독증심리상담사 프로그램을 진행 할 수 있으며, 스스로 극복 할 수 있도록 지속적적으로 관리한다.</t>
  </si>
  <si>
    <t>신선희교육아카데미(주)</t>
  </si>
  <si>
    <t>070-8627-3221</t>
  </si>
  <si>
    <t>(21575) 인천광역시 남동구 인하로521번길 10-25 2층(구월동)</t>
  </si>
  <si>
    <t>2015-001757</t>
  </si>
  <si>
    <t>아동상담의 이론과 실제적 상담을 갖추고 있는 전문적 상담사로서아동심리를 파악하여 아동의 개인 심리적 안정과 학교생활 및 사회적 적응능력을 향상시키고 건강한 인격체로서 성장을 돕는다.</t>
  </si>
  <si>
    <t>본 협회 소속대학 교수(조교수 이상) 또는 박사학위 소지자로서 본 협회 소속 기관장인자로 아동심리상담사례지도 실무 능력을 갖추고 있는 최고급 수준</t>
  </si>
  <si>
    <t>박사학위 소지자로서 전문가 수준의 뛰어난 아동심리상담 활용능력을 가지고 있거나 석사학위 소지자로 아동심리상담 실무능력을 일정기간 갖춘 전문가 수준</t>
  </si>
  <si>
    <t>석사학위 소지자로 준전문가 수준의 진로상담 활용능력을 가지고 있거나 학사학위 소지자로 아동심리상담 실무 능력을 일정기간 갖춘 고급 수준</t>
  </si>
  <si>
    <t>2015-005560</t>
  </si>
  <si>
    <t>심리적, 정서적, 불안을 겪는 아동 및 청소년을 대상으로 다양한 놀이매체를 활용하여 상황에 맞는 교육과 인성 상담을 실시하여 심리적 안정을 돕는 능력을 갖춘 전문가이며 놀이 매체를 상담으로 심리적 안정과 성장발달 돕는 역할수행.</t>
  </si>
  <si>
    <t>심리적, 정서적, 불안을 겪는 아동 및 청소년을 대상으로 다양한 놀이매체를 활용하여 상황에 맞는 교육과 상담을 실시하여 심리적 안정을 돕는 능력을 갖춘 전문가이며 놀이 매체를 상담으로 심리적안정과 성장발달 돕는 역할수행.</t>
  </si>
  <si>
    <t>2016-000525</t>
  </si>
  <si>
    <t>유 초등, 청소년, 일반인을 대상으로 진로검사 및 분석과 진로선택 등을 위해 내담자 진로적성검사와 흥미 등 성격을 분석하고 다양한 진로상담 이론과 기법을 활용하여 진로지도 및 상담직무를 수행 토록하는 자격.</t>
  </si>
  <si>
    <t>최상위 전문가로서 진로교육기관, 기업체에서 특화된 상담 및 인성계발, 지도 교육 프로그램 개발 연구 등 전문영역에서 부적응 및 진로장애를 겪는 전문상담과 진로관련 강의 등 수련감독 지도 직무</t>
  </si>
  <si>
    <t>진로상담전문가로서 수련감독 보조업무, 인사선발, 각종 진로평가분석, 생애설계프로그램 계획 적성검사, 진로집단상담 프로그램 진행보조, 진로흥미검사, 적성탐색검사, 성격검사실시의 평가분석 등 책임자로서의 진로상담 직무</t>
  </si>
  <si>
    <t>진로상담 운영관리 실무자로서 교육기관, 기업체 등에서 진로조사, 검사, 상담, 인사선발, 적성검사 등 진로상담실 내의 행정, 학습정보 수집, 정보관리 업무실무 자로서의 직무</t>
  </si>
  <si>
    <t>2016-000705</t>
  </si>
  <si>
    <t>급변사회에서 받는 스트레스를 요리활동을 통해서 자신이 지금까지 경험한 세계에 대한 표출과 자신의 욕구를 표현하는 활동이 가능하게 됨으로 말로는 표현하기 어려운 생각과 감정, 자신의 성격, 욕구와 소망 등이 나타나기에 아동에서 성인에 이르기까지 개인의 내면세계에 대하여 정확히 볼 수 있는 통로를 마련해 주는 심리상담사를 배출합니다.</t>
  </si>
  <si>
    <t>세계아동요리협회</t>
  </si>
  <si>
    <t>http://세계아동요리.com</t>
  </si>
  <si>
    <t>02-6015-3949</t>
  </si>
  <si>
    <t>2015-002132</t>
  </si>
  <si>
    <t>정신, 정서 ,행동 등의 장애가 있는 아동과 정상적인 아동 모두를 포함하여 과학적 측정도구와 심리검사 방법 등을 체득하여 아이의 현 상태를 종합적으로 진단하고 결과에 따라 상담과 지도를 통하여 아이들이 정상적인 생활을 할 수 있도록 도와줍니다.</t>
  </si>
  <si>
    <t>어느 분야에서나 아동상담활동을 통해 심리적인 장애가 있는 내담자의 심리를 분석, 진단하고 치유할 수 있도록 도움을 줄 수 있다.</t>
  </si>
  <si>
    <t>아동심리상담활동을 통해 심리적인 장애가 있는 내담자의 상담과 지도를 통해 재활을 도와줄 수 있다.</t>
  </si>
  <si>
    <t>2015-002781</t>
  </si>
  <si>
    <t>노인화 시대를 맞이하여 노인들의 상담과 행복한 삶을 영위하는데 도움을 주기 위하여 노인심리상담사로서의 업무능력을 갖게 하고 지도능력을 갖게 하는 것을 내용으로 한다.</t>
  </si>
  <si>
    <t>노인들의 행복한 삶을 영위하는데 필요한 노인들의 육적인 문제, 심적인 문제, 환경적인 문제 등 노인들이 처한 문제들을 대처함에 있어서 노인의 심리를 파악하고 노인의 심리에 맞게 상담하며 도움을 줄 수 있는 전문능력을 갖추도록 한다.</t>
  </si>
  <si>
    <t>노인들의 행복한 삶을 영위하는데 필요한 노인들의 육적인 문제, 심적인 문제, 환경적인 문제 등 노인들이 처한 문제들을 대처함에 있어서 노인의 심리를 파악하고 노인의 심리에 맞게 상담하며 도움을 줄 수 있는 중급능력을 갖추도록 한다.</t>
  </si>
  <si>
    <t>노인들의 행복한 삶을 영위하는데 필요한 노인들의 육적인 문제, 심적인 문제, 환경적인 문제 등 노인들이 처한 문제들을 대처함에 있어서 노인의 심리를 파악하고 노인의 심리에 맞게 상담하며 도움을 줄 수 있는 초급능력을 갖추도록 한다.</t>
  </si>
  <si>
    <t>2016-001220</t>
  </si>
  <si>
    <t>인지학예술심리상담사</t>
  </si>
  <si>
    <t>인지학 예술심리상담사는 루돌프 슈타이너의 인간상을 기반으로 사람의 존재를 몸 마음 정신의 통일체로 바라본다. 심신의 부조화를 극복하고 건강한 자아 성찰을 이루는데 다양한 예술활동 (선, 색, 톤, 음악)을 활용할 수 있는 전문활동을 연마하여 심리상담을 실시한다.</t>
  </si>
  <si>
    <t>1급 수준의 인지학 예술심리상담사는 루돌프 슈타이너의 인간상을 기반으로 사람의 존재를 몸 마음 정신의 통일체로 바라본다. 심신의 부조화를 극복하고 건강한 자아 성찰을 이루는데 다양한 예술활동 (선, 색, 톤, 음악)을 활용할 수 있는 전문활동을 연마하여 심리상담을 실시한다.</t>
  </si>
  <si>
    <t>2급 수준의 인지학 예술심리상담사로서 개인 및 집단을 대상으로 예술활동을 통해 몸 마음 정신의 부조화를 극복하고 건강한 자아 성찰을 이룰 수 있는 활동을 연마하여 심리상담을 실시한다.</t>
  </si>
  <si>
    <t>3급 수준의 인지학 예술심리상담사로서 개인 및 집단을 대상으로 예술활동을 통해 몸 마음 정신의 부조화를 극복하고 건강한 자아 성찰을 이룰 수 있는 활동을 연마하여 심리상담을 실시한다.</t>
  </si>
  <si>
    <t>2015-001896</t>
  </si>
  <si>
    <t>스포츠심리에 관한 전문지식을 갖추고 다양한 스포츠심리이론과 상담기법을 활용하여 스포츠참가자를 대상으로 심리상태를 파악하고 그와 관련된 적절한 진단과 상담, 교육 등을 진행할 수 있는 직무</t>
  </si>
  <si>
    <t>다양한 스포츠심리이론과 상담기법을 활용하여 스포츠참가자를 대상으로 심리상태를 파악하고 그와 관련된 적절한 진단과 상담, 교육 등을 진행할 수 있는 전문가 육성과 지도 책임자 역할을 수행할 수 있는 전문가 수준</t>
  </si>
  <si>
    <t>다양한 스포츠심리이론과 상담기법을 활용하여 스포츠참가자를 대상으로 심리상태를 파악하고 그와 관련된 적절한 진단과 상담, 교육 등을 진행할 수 있는 책임자 역할을 수행할 수 있는 고급 수준</t>
  </si>
  <si>
    <t>다양한 스포츠심리이론과 상담기법을 활용하여 스포츠참가자를 대상으로 심리상태를 파악하고 그와 관련된 적절한 진단과 상담, 교육 등을 진행할 수 있는 책임자 역할을 수행할 수 있는 상급 수준</t>
  </si>
  <si>
    <t>2015-005564</t>
  </si>
  <si>
    <t>개인과 집단의 심리적, 행동적 부적응 문제를 가진 내담자에게 원예기술을 매개체로 한 상담과 교육으로 건강한 사고와 신념체계를 가진 생활인이 되도록 (사례관리, 프로그램설계, 사전사후관리 등)도와주며 조력하는 직무</t>
  </si>
  <si>
    <t>2015-005545</t>
  </si>
  <si>
    <t>1등급: 아동 및 청소년, 일반 성인뿐 아니라 심리적 문제와 어려움을 겪는 사람들에게 미술 과정과 작업을 통해 심리적인 문제의 해결과 생활에서의 적응 및 인간적인 성장 촉진.2등급: 일상적인 생활을 영위하는 아동 및 청소년, 일반 성인을 대상으로 미술작업과 과정을 통해 개인의 삶의 질을 향상시키는 심리상담 서비스를 제공.</t>
  </si>
  <si>
    <t>아동 및 청소년, 일반 성인뿐 아니라 심리적 문제와 어려움을 겪는 사람들에게 미술 과정과 작업을 통해 심리적인 문제의 해결과 생활에서의 적응 및 인간적인 성장 촉진</t>
  </si>
  <si>
    <t>일상적인 생활을 영위하는 아동 및 청소년, 일반 성인을 대상으로 미술작업과 과정을 통해 개인의 삶의 질을 향상시키는 심리상담 서비스를 제공</t>
  </si>
  <si>
    <t>한양사이버대학교</t>
  </si>
  <si>
    <t>http://www.hanyangcyber.ac.kr/</t>
  </si>
  <si>
    <t>02-2290-0114</t>
  </si>
  <si>
    <t>(04763) 서울 성동구 행당동 17 한양사이버대학교</t>
  </si>
  <si>
    <t>2015-000752</t>
  </si>
  <si>
    <t>스트레스 완화와 다양한 심리,인지학습의 원리를 통해 마음챙김 훈련을 시행함으로서 성격장애,인지장애 ,정서장애, 기타 경험적   회피를 차단하여 통합된 상담기법을 사회 각 분야(사회복지시설, 요양원,복지관,정신과 병 의원,직장인,주부,학생,누구나에게 마음챙김을 통하여 내면의 갈등구조를 스스로 해결할 수 있도록 상담,교육,지도하는 전문가</t>
  </si>
  <si>
    <t>마음챙김에 근거한 정서적,인지적,행동장애와 스트레스 완화와 정서적 안정을 증진 시킴으로써 정서,인지,행동,기타 상담기법을 시현하는 전문가</t>
  </si>
  <si>
    <t>마음챙김에 근거한 정서적,인지적,행동장애 치료와 스트레스 완화와 정서적 안정을  증진시킴으로써 정서치료,인지치료, 행동치료, 기타 치료기법을 시현하는 전문가</t>
  </si>
  <si>
    <t>주)아카데미연구소</t>
  </si>
  <si>
    <t>http://www.acaytec.kr</t>
  </si>
  <si>
    <t>062-522-0122</t>
  </si>
  <si>
    <t>(61402) 광주광역시 동구 중앙로 358 ( 계림동 ) 광주광역시동구중앙로358(계림동.금호계림주상복합상가2층)</t>
  </si>
  <si>
    <t>2015-004877</t>
  </si>
  <si>
    <t>노인장기요양원, 양로원, 노인복지회관, 노인주간보호센터, 단기요양시설 등의 노인 시설에서 노인 분들이 미술 영역 활동을 통해 감정이나 내면세계를 표현하게 유도하고 기분의 이완과 감정적인 스트레스를 완화시킬 수 있도록 미술 매체를 통한 심리상담을 통해 심리적 신체적 케어를 돕는다.</t>
  </si>
  <si>
    <t>노인장기요양원, 양로원, 노인복지회관, 노인주간보호센터, 단기요양시설 등의 노인 시설에서 노인 분들이 미술 영역 활동을 통해 감정이나 내면세계를 표현하게 유도하고 기분의 이완과 감정적인 스트레스를 완화시킬 수 있도록 미술 매체를 통한 심리상담을 통해 심리적 신체적 케어를 도우며, 평생교육시설 등에서 실버미술심리상담사 자격 취득 희망자를 교육한다.</t>
  </si>
  <si>
    <t>노인장기요양원, 양로원, 노인복지회관, 노인주간보호센터, 단기요양시설 등의 노인 시설에서 노인 분들이 미술 영역 활동을 통해 감정이나 내면세계를 표현하게 유도하고 기분의 이완과 감정적인 스트레스를 완화시킬 수 있도록 돕는다.</t>
  </si>
  <si>
    <t>진샘교육개발원 주식회사</t>
  </si>
  <si>
    <t>http://cafe.naver.com/pajuchildcenta</t>
  </si>
  <si>
    <t>031-954-1095</t>
  </si>
  <si>
    <t>(10823) 경기 파주시 문산읍 문산리 10-93 문산중앙시장호수상가 101동 2층 228~229호</t>
  </si>
  <si>
    <t>2015-000729</t>
  </si>
  <si>
    <t>？ 영유아 및 아동청소년을 교육하고 상담하는 현장에서 양육과 문제행동에 대해 부모들을 위한 교육과 상담을 실시하고 자녀에 대한 발달 및 성공적인 성장을 위하여 부모의 역할을 효과적으로 수행 할 수 있도록 체계적인 교육을 실시하여 부모가 자녀의 양육환경을 제공할 수 있도록 방법을 제시한다.</t>
  </si>
  <si>
    <t>2015-005566</t>
  </si>
  <si>
    <t>심리.상담.복지.교육등 관련분야의 현장에서 실무를 중심으로 활동하고 있는자로 심리상담의 깊이있는 현장실무능력을 높이고 개별적인 내담자의 성향에 안성맞춤형의 다양한 기법을 접목하고 즉각적이고 단기적인 심리상담의 신뢰감을 제공할수 있으며 부적응적 문제를 재인지화하여 합리적인 사고로의전환을 돕는 전문상담가로 성장하여 현장직무에 활용돕는다.</t>
  </si>
  <si>
    <t>심리.상담.복지.교육등 관련분야의 현장에서 실무를 중심으로 활동하고 있으나 초기과정접근의 어려움을 격는 상담자를 중심으로 심리상담학의 기본적인 지식을 학습하고 상담현장에서 초기과정의 신뢰감형성돕고 안정된 심리상담진행업무를 담당하도록 한다.</t>
  </si>
  <si>
    <t>심리.상담.교육.복지등 관련분야의 현장에서 심리상담의 초기.중기.종결과정의 모든업무를 일괄진행하며 심리상담의 사례를 개념화정리할수 있는 전반적인 담당을 진행한다</t>
  </si>
  <si>
    <t>심리.상담.교육.복지등 관련분야 현장에서 실무를 진행하고 있는자로 심리상담의 전반적인 관리업무를 알고 회기별진행과정의 핵심기법등을 숙지하고 연계상담사들과 공개.비공개사례발표등을 담당하며 핵심적인 사례관리를 담당한다.</t>
  </si>
  <si>
    <t>2015-001061</t>
  </si>
  <si>
    <t>전문적으로 진로심리지도 및 상담을 통하여 학습자로 하여금 진로심리 및 상담 지도를 주도하여 종합적으로 학습자에게 진로심리 지도 및 상담을 전문적으로 역할을 하는 직무</t>
  </si>
  <si>
    <t>준 전문 진로심리 지도를 통하여 학습자로 하여금 진로심리 및 상담 지도를 주도하여 종합적으로 학습자에게 진로심리 및 상담을 준 전문적으로 역할을 하는 직무</t>
  </si>
  <si>
    <t>2015-005542</t>
  </si>
  <si>
    <t>해밀교육연구소</t>
  </si>
  <si>
    <t>http://cafe.daum.net/haemiledu</t>
  </si>
  <si>
    <t>032-208-8582</t>
  </si>
  <si>
    <t>(14647) 경기도 부천시 원미구 부일로 571번길 44</t>
  </si>
  <si>
    <t>2015-006209</t>
  </si>
  <si>
    <t>뇌맵핑마인드코칭상담사</t>
  </si>
  <si>
    <t>심리.상담.복지.교육등 현장실무자중 뇌맵핑을 활용하여 마음에 우울과 무기력감 감정상태등을 조절하며 현재의 마음근원의 원인을 맵핑으로 풀어내고 자아존중감이 향상될수 있도록 심리의 안전을 도모하는 심리상담코칭기법 기술을 습득하여 실제 현장에서 뇌맵핑마인드코칭상담사로서 직무수행한다</t>
  </si>
  <si>
    <t>심리.상담.복지.교육등 현장실무자중 뇌맵핑을 활용하여 마음에 우울과 무기력감 감정상태등을 조절하며 현재의 마음근원의 원인을 맵핑으로 풀어내고 자아존중감이 향상될수 있도록 심리의 안전을 도모하는 심리상담코칭기법 기술을 습득하여 실제 현장에서 만나는 감정관련한 상담에 직무활용능력 돕는다</t>
  </si>
  <si>
    <t>2015-005546</t>
  </si>
  <si>
    <t>MT심리소통상담사</t>
  </si>
  <si>
    <t>학생상담(개인, 집단) 및 인간관계 향상을 위한 정보 제공교직원간 원만한 소통을 위한 집단활동 교육심리, 진로취업, 결혼에 대한 개인상담 및 집단상담건강한 심리, 적합한 진로취업, 행복한 결혼에 대한 교육 및 정보제공원만한 인간관계를 유지할 수 있는 방안 교육 및 정보제공기관별 특수 직무에 대한 심리적 대응 방안 교육</t>
  </si>
  <si>
    <t>학생상담(개인, 집단) 및 인간관계 향상을 위한 정보 제공교직원간 원만한 소통을 위한 집단활동심리, 진로취업, 결혼에 대한 개인상담 및 집단상담</t>
  </si>
  <si>
    <t>학생상담(개인, 집단) 및 인간관계 향상을 위한 정보 제공교직원간 원만한 소통을 위한 집단활동 교육심리, 진로취업, 결혼에 대한 개인상담 및 집단상담건강한 심리, 적합한 진로취업, 행복한 결혼에 대한 교육 및 정보제공원만한 인간관계를 유지할 수 있는 방안 정보제공</t>
  </si>
  <si>
    <t>2016-001222</t>
  </si>
  <si>
    <t>- 색채를 매개체로 최고급 수준의 정서개선, 심리상담, 관계향상- 자격취득규정:  아래 각 항 중, 한 가지 이상에 해당하는 자1. 색채심리상담 관련 석사 이상인 자로서, 한국미술치료상담학회 또는 본 학회에서 인정하는 대학 및 유관기관에서 관련교육을 1500시간 이상 이수한 후 자격검정합격2. 1에 준하는 경력을 가진 석사이상인 자로서 자격검정합격</t>
  </si>
  <si>
    <t>- 색채를 매개체로 고급 수준의 정서개선, 심리상담, 관계향상- 자격취득규정:  아래 각 항 중, 한 가지 이상에 해당하는 자1. 색채심리상담 관련 학사 이상인 자로서, 한국미술치료상담학회 또는 본 학회에서 인정하는 대학 및 유관기관에서 관련교육을 1000시간 이상 이수한 후 자격검정합격2. 1에 준하는 경력을 가진 학사 이상인 자로서 자격검정합격</t>
  </si>
  <si>
    <t>- 색채를 매개체로 상급 수준의 정서개선, 심리상담, 관계향상- 자격취득규정: 아래 중 한 가지 이상 해당하는 전문학사 이상인 자로서, 본 학회 또는 학회에서 인정하는 대학, 유관기관에서 관련교육을 400시간 이상 이수한 후 검정합격1.전공-심리/상담/보건/재활/복지/교육/가족/미술/요양 계열2.자격-위와 동일한 계열3.위에 준하는 경력</t>
  </si>
  <si>
    <t>2015-001195</t>
  </si>
  <si>
    <t>대상자의 생활지도상담을 위한 라이프코칭상담 업무담당</t>
  </si>
  <si>
    <t>- 대상자의 생활지도상담을 위한 라이프코칭상담 업무능력이 최고급 수준- 자격취득규정: 라이프코칭상담 관련전공 박사수료 이상인 자로서, 한국미술치료상담학회 또는 학회에서 인정하는 대학 및 유관기관에서 관련교육을 1500시간 이상 수련(2년 이상) 후 자격검정합격 (※라이프코칭상담 관련전공: 심리/상담/보건/재활/복지/교육/가족/보육/요양 계열)</t>
  </si>
  <si>
    <t>- 대상자의 생활지도상담을 위한 라이프코칭상담 업무능력이 고급 수준- 자격취득규정: 라이프코칭상담 관련전공 석사 이상인 자로서, 한국미술치료상담학회 또는 학회에서 인정하는 대학 및 유관기관에서 관련교육을 1000시간 이상 수련(2년 이상) 후 자격검정합격 (※라이프코칭상담 관련전공: 심리/상담/보건/재활/복지/교육/가족/보육/요양 계열)</t>
  </si>
  <si>
    <t>- 대상자의 생활지도상담을 위한 라이프코칭상담 업무능력이 상급 수준- 자격취득규정: 라이프코칭상담 관련전공 학사 이상인 자로서, 한국미술치료상담학회 또는 학회에서 인정하는 대학 및 유관기관에서 관련교육을 400시간 이상 수련(2년 이상) 후 자격검정합격 (※라이프코칭상담 관련전공: 심리/상담/보건/재활/복지/교육/가족/보육/요양 계열)</t>
  </si>
  <si>
    <t>2015-006204</t>
  </si>
  <si>
    <t>뇌기능분석상담전문가</t>
  </si>
  <si>
    <t>뇌기능분석상담전문가란 뉴로피드백을 이용하여 뇌기능을 향상시키고 지도 관리(뇌파분석 및 상담)하는 뇌훈련 전문가를 말한다. 뉴로피드백은 뇌의 항상성 자기조절능력을 강화시켜 뇌와 인체의 건강을 증진시키고 기능 강화를 목적으로 한다. 뇌파를 측정하여 뇌의 다양한 상태를 분석하는 프로그램 8가지지수를 숙지하고 이에 따른 정확한 상담과 훈련을 지도할 수 있다.</t>
  </si>
  <si>
    <t>2015-005819</t>
  </si>
  <si>
    <t>놀이심리상담사는 심리적 부적응이나 성격 발달에 문제가 있는 아이들을 놀이라는 도구를 통해 심리적 장애요인을 찾아내서 원인을 규명하여 건전한 인성을 갖출 수 있도록 지도하는 상담전문가를 말한다.</t>
  </si>
  <si>
    <t>심리적으로 성격발달에 문제가 있는 아이들을 놀이라는 도구를 통해 심리적 장애 요인을 찾아내 부모와 아동의 가족관계를 개선시키며 학습능력, 정서적 발달, 대인관계 능력을 놀이를 통해서 지도하는 전문상담사이다.</t>
  </si>
  <si>
    <t>심리적 부적응으로 성격 발달에 문제가 있는 아이들을 놀이심리상담으로 장애요인의 원인을 찾아내어 아동의 학습능력, 발달, 대인관계 능력을 찾아내는 놀이심리 상담사이다.</t>
  </si>
  <si>
    <t>2016-001232</t>
  </si>
  <si>
    <t>미술심리상담사를 양성하여, 육체적, 정신적 어려움을 겪고 있는 사람들의 행동과 심리를 진단하고 상담과 심리재활 활동을 통해 육체와 정신건강의 발달을 도모함으로써 전문연구기관, 복지기관 등에 소속되어 다양한 형태의 미술심리상담 관련 업무에 종사하기 때문에 교육과정 동안 자연스럽게 미술심리상담사로서의 전문성을 확보할 수 있다.</t>
  </si>
  <si>
    <t>상담에서 미술이라는 매체를 활용하여 개인과 집단의 임상심리 검사를 하고 상담함으로써 건전한 자아성장과 건강하고 행복한 삶을 추구할 수 있도록 전문상담자로서의 역할을 수행</t>
  </si>
  <si>
    <t>상담에서 미술이라는 매체를 활용하여 개인과 집단의 심리 검사하고 상담함으로써 건전한 자아성장과 건강하고 행복한 삶을 추구할 수 있도록 상담자로서의 역할을 수행 할수있다</t>
  </si>
  <si>
    <t>한국심리재활상담센터</t>
  </si>
  <si>
    <t>http://cafe.daum.net/kprca</t>
  </si>
  <si>
    <t>054-851-3636</t>
  </si>
  <si>
    <t>(36633) 경상북도 안동시 송현길 84-8(송현동, 청구하이츠2차아파트) 202동306호</t>
  </si>
  <si>
    <t>2015-005559</t>
  </si>
  <si>
    <t>정서적, 심리적으로 문제를 가진 사람들에게 음악이라는 청각적 이미지를 통해서 자유롭게 내면의 세계를 표출하고 이해하며 자아를 성장시켜 긍정적으로 변화시키는 역할을 수행한다.</t>
  </si>
  <si>
    <t>2015-006198</t>
  </si>
  <si>
    <t>푸드아트 심리 집단상담푸드아트 심리 상담 센터 운영</t>
  </si>
  <si>
    <t>2015-002058</t>
  </si>
  <si>
    <t>아동놀이상담사</t>
  </si>
  <si>
    <t>아동을 대상으로 놀이상담할 수 있는 능력을 갖출수 있도록하며 결국, 모든 국민의 심리적 건강증진을 위한 지원 및 연구활동하는 내용을 가진다.</t>
  </si>
  <si>
    <t>전문가 수준으로 아동을 대상으로 놀이상담 및 분석역할수행과 연구활동</t>
  </si>
  <si>
    <t>아동을 대상으로 상담 및 분석 역할수행</t>
  </si>
  <si>
    <t>아동을 대상으로 상담 역할수행</t>
  </si>
  <si>
    <t>2015-002065</t>
  </si>
  <si>
    <t>4가지 도형(？△□S)을 그려서 자신을 표현하고, 표현된 4가지 도형으로 타고난 기질에 대한 장점과 단점을 파악하여 내담자에 맞는 적성과 진로를 설정하도록 하며,도형심리의 실제, 도형상담의 기질분석, 기질벽 성격분석, 도형검사의 실제등을 이론과 실습을 통해 도형심리상담사로 자격을 갖춘다.</t>
  </si>
  <si>
    <t>중앙교육개발원(주)</t>
  </si>
  <si>
    <t>http://www.jaedi.co.kr</t>
  </si>
  <si>
    <t>062-371-2390</t>
  </si>
  <si>
    <t>(00000) 광주 서구 쌍촌동 1259∼1334 상무민주로99-1오양빌딩2층</t>
  </si>
  <si>
    <t>2015-000671</t>
  </si>
  <si>
    <t>진로를 개척하거나 각 기관에서 상담사요원으로 활동하거나 인간심성에 없어서는 안될 중요한 한 분야를 담당할 지도자로써의 직무를 다하는 전문지도자로써 복지국가 구현에 부응하며, 지역사회의 일꾼으로써 직무를 다한다.</t>
  </si>
  <si>
    <t>진로를 개척하거나 각 기관에서 상담사요원으로 활동하거나 인간심성에 없어서는 안될 중요한 한 분야를 담당할 지도자로써의 직무를 다하는 전문지도자로써 복지국가 구현에 부응하며, 지역사회의 일꾼으로써 직무를 다한다</t>
  </si>
  <si>
    <t>2015-006196</t>
  </si>
  <si>
    <t>인터넷중독심리상담사</t>
  </si>
  <si>
    <t>인터넷중독문제발견과 예방교육을 통해 전문가로써 직무수행</t>
  </si>
  <si>
    <t>2015-006194</t>
  </si>
  <si>
    <t>스마트폰중독심리상담사</t>
  </si>
  <si>
    <t>스마트폰 중독상담에 관한 이론적 연구와 교육 및 상담영역 각 부분에 최적화된 스마트폰 중독상담 프로그램을 설계, 조직, 운영하고, 스마트폰 중독상담 교육과 상담을 통한 올바른 스마트폰사용 및 교육, 상담을 통한 상담전문가로써 직무수행</t>
  </si>
  <si>
    <t>2016-000364</t>
  </si>
  <si>
    <t>부모에게 아동발달의 성장과정에 필요한 교육을 알려주어 부모로서 효율적인 양육태도 및 방법을 함양하도록 한다. 1급은 부모교육심리상담사를 지도하며 교육과 수련 내용 평가, 부모교육에 대한 연구, 부모교육기관의 설립과 운영을 할 수 있다. 2급 부모교육기관에서의 부모교육 및 행정업무를 등을 할 수 있다.</t>
  </si>
  <si>
    <t>부모에게 아동발달의 성장과정에 필요한 교육을 알려주어 부모로서 효율적인 양육태도 및 방법을 함양하도록 한다. 또한 부모로서 갖추어야 할 기본적 자질을 갖추어 바람직한 부모로서 자녀의 본보기가 되도록 한다. 부모교육심리상담사를 지도하며 교육과 수련 내용 평가, 부모교육에 대한 연구, 부모교육기관의 설립과 운영을 할 수 있다.</t>
  </si>
  <si>
    <t>부모에게 아동발달의 성장과정에 필요한 교육을 알려주어 부모로서 효율적인 양육태도 및 방법을 함양하도록 한다. 또한 부모로서 갖추어야 할 기본적 자질을 갖추어 바람직한 부모로서 자녀의 본보기가 되도록 한다. 부모교육기관에서의 부모교육 및 행정업무를 등을 할 수 있다.</t>
  </si>
  <si>
    <t>대한가족상담연구소</t>
  </si>
  <si>
    <t>http://www.koreanfci.co.kr</t>
  </si>
  <si>
    <t>02-2231-8667</t>
  </si>
  <si>
    <t>(03116) 서울특별시 종로구 난계로 259(숭인동, 경일오피스텔) 1501호</t>
  </si>
  <si>
    <t>2015-001422</t>
  </si>
  <si>
    <t>대한민국 교육정보를 표준화하여 체계화되고 정형화된 교육정보를 수요자에게 전달하고 본인의 적성에 맞는 진로적성상담사 역할을 수행하는 과정임.</t>
  </si>
  <si>
    <t>진로적성상담에 대한 지식을 습득하고 청소년을 대상으로 자신의 적성 및 진로에 대한 적절한 정보를 통해 학업계획서, 자기소개서 등을 스스로 준비하고 지도할 수 있는 능력을 바탕으로 진로지도 및 진로프로그램 상담 할 수 있는 최고의 전문가 역할</t>
  </si>
  <si>
    <t>진로적성상담의 지식을 바탕으로 청소년을 대상으로 자신의 적성 및 진로에 대한 적절한 정보제공을 통해 개인의 진로문제에 관한 검사, 진단, 문제해결을 돕는 과정을 안내하는 보조자 역할</t>
  </si>
  <si>
    <t>2015-002474</t>
  </si>
  <si>
    <t>인성심리코칭상담사</t>
  </si>
  <si>
    <t>2급:인성의 기본 요인을 기반으로 코칭 기술을 접목하여 가정과 사회에서 올바른 가치관으로 살아갈 수 있도록 상담·지도하는 고급과정1급:인성의 기본 요인을 기반으로 코칭 기술을 접목하여 가정과 사회에서 올바른 가치관으로 살아갈 수 있도록 상담·지도하는 최고급과정</t>
  </si>
  <si>
    <t>인성의 기본 요인을 기반으로 코칭 기술을 접목하여 가정과 사회에서 올바른 가치관으로 살아갈 수 있도록 상담·지도하는 고급과정</t>
  </si>
  <si>
    <t>인성의 기본 요인을 기반으로 코칭 기술을 접목하여 가정과 사회에서 올바른 가치관으로 살아갈 수 있도록 상담·지도하는 최고급과정</t>
  </si>
  <si>
    <t>2015-005521</t>
  </si>
  <si>
    <t>오행심리상담사</t>
  </si>
  <si>
    <t>본 자격은 현대사회에서 심리？정서？행동의 부적응 문제를 가지고 있는 내담자의 행동, 가치관을 변화시키는 것을 비롯하여 심각한 문제가 일어나지 않도록 상담 및 지원해주며, 심리적인 성장을 통해 자신의 내적 자원을 동원하도록 상담지도하는 자격으로서 오행과 심리평가를 매개로 내담자의 마음 안정과 도움의 근원을 접촉하게 함으로써 도움을 주는 자격입니다.</t>
  </si>
  <si>
    <t>？종교단체 전문상담요원？심리상담 교육 프로그램 개발 보조업무？사회복지시설, 병원 등에서 전문 심리상담활동？심리검사 실시 및 분석과 평가？상담교육기관, 대학, 기타 기관 및 단체에서   인사, 적성검사 직무？상담심리 및 오행심리상담 교육 강사</t>
  </si>
  <si>
    <t>？오행심리상담 및 심리검사 분석 수행직무？심리상담 프로그램 계획에 따른 진행 업무수행？상담실내의 행정, 정보관리직무？상담기관 및 복지시설에서 상담관련 업무 수행？오행심리상담에 대한 연구보조？오행심리상담 교육 보조강사</t>
  </si>
  <si>
    <t>한국오행심리상담교육원</t>
  </si>
  <si>
    <t>070-7758-8898</t>
  </si>
  <si>
    <t>(39674) 경상북도 김천시 아포읍 국사길 139-5 한국오행심리상담교육원</t>
  </si>
  <si>
    <t>2015-005910</t>
  </si>
  <si>
    <t>명상예술심리상담사</t>
  </si>
  <si>
    <t>명상 예술심리상담사는 명상과 예술매체를 심리상담에 활용해 개인의 심리적 건강을 도모하고, 인간 내면의 깊은 성찰과 성장을 통해 보다 성숙하고 성공적인 삶을 영위할 수 있도록 명상과 예술 상담에 대한 전문지식을 가지고 상담과 교육의 현장에서 명상 예술심리상담을 수행한다.</t>
  </si>
  <si>
    <t>명상­예술심리상담에 대하여 전문지식을 가지고 명상과 예술심리상담의 현장에서 전문지식을 활용해 명상­예술심리상담을 수행한다.</t>
  </si>
  <si>
    <t>2015-006389</t>
  </si>
  <si>
    <t>NLP란 '신경언어프로그래밍(Neuro-linguistic Programming)' 의 약자이며, 사람의 뇌에 언어로써 자신을 프로그램화하는 기법이다. 내면에 잠재되어 있는 생명력을 발전시키고 이를 통해 개인 또는 집단상담을 할 수 있는 전문가이다.</t>
  </si>
  <si>
    <t>사람의 뇌에 언어로써 개인을 프로그램화하여 내면에 잠재되어 있는 생명력을 발전시키고 이를 통해 개인 또는 집단상담을 할 수 있는 최고전문가이다.</t>
  </si>
  <si>
    <t>사람의 뇌에 언어로써 자신을 프로그램화하여 내면에 잠재되어 있는 생명력을 발전시키고 이를 통해 개인 또는 집단상담을 할 수 있는 전문가이다.</t>
  </si>
  <si>
    <t>사람의 뇌에 언어로써 자신을 프로그램화하여 내면에 잠재되어 있는 생명력을 발전시키고 이를 통해 개인 또는 집단상담을 할 수 있는 준전문가이다.</t>
  </si>
  <si>
    <t>2015-006385</t>
  </si>
  <si>
    <t>미술심리상담사는 미술심리상담에 관한 이론적 연구와 미술심리상담 프로그램을 개발 및 운영하고, 미술심리상담 교육과 상담활동을 수행한다.</t>
  </si>
  <si>
    <t>미술심리상담 전문가 수준의 상담 및 지도 능력을 습득한 자로서, 미술심리상담사 교육프로그램을 기획, 운영 및 미술심리상담을 하는 직무.</t>
  </si>
  <si>
    <t>미술심리상담기법을 심리상담에 활용하여 상담사로서 마음의 어려움을 겪는 사람들에게 도움을 주는 직무</t>
  </si>
  <si>
    <t>한국종합심리상담 교육센터 평생교육원</t>
  </si>
  <si>
    <t>http://weepcc.com</t>
  </si>
  <si>
    <t>02-3471-5522</t>
  </si>
  <si>
    <t>(06695) 서울특별시 서초구 효령로 120 ( 방배동 ) 대원빌딩 401호, 405호</t>
  </si>
  <si>
    <t>2015-006353</t>
  </si>
  <si>
    <t>밸런스컬러심리상담사</t>
  </si>
  <si>
    <t>빛에너지가 형상화된 색채를 활용하여, 스스로 자신의 색깔의 긍정성을 회복하며, 본래의 무지개컬러로 색의 균형을 잡아 삶에 대한 자신감을 높이고 즐겁고 행복한 삶, 풍요로운 삶과 행복추구, 자아실현 등의 삶의 질 향상으로 나아갈 수 있도록 밸런스컬러심리상담사카운셀링의 다양한 프로그램을 진행하고 운영하는 최상급 직무활동을 수행함.</t>
  </si>
  <si>
    <t>빛에너지가 형상화된 색채를 활용하여, 스스로 자신의 색깔의 긍정성을 회복하며, 본래의 무지개컬러로 색의 균형을 잡아 삶에 대한 자신감을 높이고 즐겁고 행복한 삶, 풍요로운 삶과 행복추구, 자아실현 등의 삶의 질 향상으로 나아갈 수 있도록 밸런스컬러심리상담사카운셀링의 다양한 프로그램을 진행하고 운영하는 상급 직무활동을 수행함.</t>
  </si>
  <si>
    <t>현대인들의 복잡한 생활에서 오는 신체적 정신적 그리고 사회적 피로감을 해소하고 건강한 생활을 영위하도록 유도하기 위해 빛에너지가 형상화된 색채를 활용하여, 스스로 자신의 색깔의 긍정성을 회복하며, 본래의 무지개컬러로 색의 균형을 잡아 삶에 대한 자신감을 높일 수 있도록 유도하는 직무를 수행함.</t>
  </si>
  <si>
    <t>주식회사 한국창의인성교육개발원</t>
  </si>
  <si>
    <t>02-504-2384</t>
  </si>
  <si>
    <t>(05342) 서울특별시 강동구 양재대로115길 8(길동) 101호</t>
  </si>
  <si>
    <t>2015-005829</t>
  </si>
  <si>
    <t>휴먼컬러상담사</t>
  </si>
  <si>
    <t>휴먼컬러상담사는, 태어난 생년월일과 기질에 따른 컬러성격 및 컬러바이오 리듬을 상담해줄 뿐만 아니라 나와 타인을 알게 하여 살아가는데 도움을 주는 상담사로 자격취득 후 개인상담, 집단상담, 부모교육, 교사교육, 기업상담 등의 직무를 담당하게 된다.</t>
  </si>
  <si>
    <t>2015-002070</t>
  </si>
  <si>
    <t>뷰티이어상담사</t>
  </si>
  <si>
    <t>1. 뷰티이어 상담을 통한 미용의 실무능력을 향상시킴2. 실무 대면 고객 상담3. 정확한 귀모양 판독으로 차별화된 관리기법 제시4. 뷰티이어 상담을 통한 개인 맞춤식 관리법 제시</t>
  </si>
  <si>
    <t>1. 뷰티이어 상담사 2급, 3급 교육2. 뷰티이어 고객 상담</t>
  </si>
  <si>
    <t>1. 뷰티이어 상담사 3급 교육2. 뷰티이어 고객 상담</t>
  </si>
  <si>
    <t>1. 뷰티이어 고객 상담</t>
  </si>
  <si>
    <t>세계뷰티이어문화교류협회</t>
  </si>
  <si>
    <t>http://www.beautyear.net</t>
  </si>
  <si>
    <t>010-5325-4335</t>
  </si>
  <si>
    <t>(06013) 서울특별시 강남구 압구정로79길 59(청담동) 2층</t>
  </si>
  <si>
    <t>2015-004457</t>
  </si>
  <si>
    <t>부부간에 발생하는 다양한 위기상황 및 갈등 상황을 효과적인 상담프로그램을 통해 해소하여 행복한 가정생활을 영위할 수 있도록 하며, 이혼예비가정, 재혼가정 및 다문화가정 등 특수한 환경 안에서 발생하는 부부간의 갈등 사례를 연구하여 체계적이고 전문적인 상담 활동을 수행</t>
  </si>
  <si>
    <t>부부간에 발생하는 다양한 위기상황 및 갈등 상황을 효과적인 상담프로그램을 통해 해소하여 행복한 가정생활을 영위할 수 있도록 하며, 이혼예비가정, 재혼가정 및 다문화가정 등 특수한 환경 안에서 발생하는 부부간의 갈등 사례를 연구하여 체계적이고 전문적인 상담 활동을 수행-부부상담프로그램 개발-부부상담 심리분석-가족상담</t>
  </si>
  <si>
    <t>부부간에 발생하는 다양한 위기상황 및 갈등 상황을 효과적인 상담프로그램을 통해 해소하여 행복한 가정생활을 영위할 수 있도록 하며, 이혼예비가정, 재혼가정 및 다문화가정 등 특수한 환경 안에서 발생하는 부부간의 갈등 사례를 연구하여 체계적이고 전문적인 상담 활동을 수행-부부심리집단상담 프로그램 진행-부부상담 대상자 면접 및 검사</t>
  </si>
  <si>
    <t>2016-000090</t>
  </si>
  <si>
    <t>상담사로서 푸드를 활용한 상담기법을 익혀서 보다 효율적인 상담으로 내담자들의 억제된 감정과 불안한 심리를 다룰 수 있도록 한다. 상담이론을 바탕으로 푸드의 촉각과 시각 그리고 미각을 자극하여 감성을 불러 일으켜서 치유과정을 경험하게 하는 것을 말한다. 초급과 중급 고급단계를 통해 푸드를 활용한 상담능력을 확대하고자 한다.</t>
  </si>
  <si>
    <t>1급 푸드심리상담사는 심리상담이론과 푸드매체 활용능력기준을 자격관리위원회에서 요구하는 전문가 과정을 수련한 자로서 상담에 관련한 교육자 및 상담관련 사무 책임자로써 업무를 수행하게 된다. 푸드심리상담사 자격관리위원회가 요구하는 절차에 따라 2급과 3급 양성과정에 있어서 수퍼바이저의 지도 아래 전문강사로 활동 할 수 있다.</t>
  </si>
  <si>
    <t>학사이상의 학력을 가진자로서 준전문가 수준의 심리상담사 능력을 갖춘상태에서 푸드활용능력을 상담에 활 수 있게 된다. 또한 상담관련 교육자, 상담관련 사무 책임자로써 갖추어야 할 능력을 갖추고 고급 수준의 상담을 진행하게 되며, 모든 상담 장면에서 다양한 푸드매체를 자유롭게 응용하여 활용 할 수 있어야 하며, 내담자의 변화에 민감하게 대응 할 수 있어야 한다</t>
  </si>
  <si>
    <t>3급을 취득한 푸드상담사는 상담이론에 대한 충분한 학습이 된 자로서 상담장면에서 푸드매체를 활용하여 상담의 효과를 극대화 할 수 있게 된다. 내담자의 상황에 맞춰 푸드매체의 장단점을 쉽게 인식 할 수 있게 되며, 상담관련 교육자로서 업무능력을 발휘하고 자기이해 및 푸드심리상담사로서의 품위를 갖추고 내담자에게 심리적 지원을 성실히 수행 할 수 있다.</t>
  </si>
  <si>
    <t>사단법인 다온</t>
  </si>
  <si>
    <t>http://다온.com</t>
  </si>
  <si>
    <t>055-264-3343</t>
  </si>
  <si>
    <t>(51153) 경상남도 창원시 의창구 용지로293번길 28(사림동, 우영프라자) 521호 다온</t>
  </si>
  <si>
    <t>2015-006092</t>
  </si>
  <si>
    <t>이혼절차, 재산분할, 위자료 등 이혼관계법규 안내 및 이혼관련 상담을 하며, 이혼 전.후의 위기 상태에 있는  부부를 대상으로 부부상담 및 부부치료를 통하여 심리적 안정과 새로운 삶에 대한 적응 또는 가정 회복을 돕고 지원한다.</t>
  </si>
  <si>
    <t>이혼 전.후의 위기 상태에 있는  부부를 대상으로 부부상담 및 부부치료를 통하여 심리적 안정과 새로운 삶에 대한 적응 또는 가정 회복을 돕고 지원한다.</t>
  </si>
  <si>
    <t>이혼절차, 재산분할, 위자료 등 이혼관계법규 안내 및 이혼관련 상담을 한다.</t>
  </si>
  <si>
    <t>한국기독교법률협회</t>
  </si>
  <si>
    <t>http://kcla.biz</t>
  </si>
  <si>
    <t>(31053) 충청남도 천안시 서북구 성거읍 석문길 80 1층</t>
  </si>
  <si>
    <t>2016-001182</t>
  </si>
  <si>
    <t>알코올중독전문상담사</t>
  </si>
  <si>
    <t>알코올중독 상담, 예방, 교육, 지도 전문가로 활동알코올 중독자 및 가족의 생활, 재활, 인격지도 전문가로 활동학교 중독(알코올, 인터넷 등 행위중독 및 물질중독)의 예방, 지도, 상담, 교육 전문가로 활동</t>
  </si>
  <si>
    <t>알코올중독상담 사무책임자(자격관리, 교육, 상담, 프로그램 기획, 분석 및 평가)알코올중독 상담, 예방, 교육, 지도 전문가로 활동알코올 중독자 및 가족의 생활, 재활, 인격지도 전문가로 활동학교 중독(알코올, 인터넷 등 행위중독 및 물질중독)의 예방, 지도, 상담, 교육 전문가로 활동</t>
  </si>
  <si>
    <t>주식회사 새움</t>
  </si>
  <si>
    <t>http://soledu.kr</t>
  </si>
  <si>
    <t>02-2612-0636</t>
  </si>
  <si>
    <t>(08249) 서울특별시 구로구 오리로 1290(궁동, 삼덕빌딩) 3층</t>
  </si>
  <si>
    <t>2015-004213</t>
  </si>
  <si>
    <t>□ 도형을 통해 크기, 모양, 위치 등을 분석하여 내담자의 기질, 성격, 적성, 내면의 심리상태를 파악하고 문제 해결을 위해 심리상담 을 진행하여 사람과의 올바른 관계 형성을 돕는다.</t>
  </si>
  <si>
    <t>주식회사 한국복지문화센터</t>
  </si>
  <si>
    <t>http://www.smedu.net</t>
  </si>
  <si>
    <t>(06928) 서울특별시 동작구 장승배기로 171 (노량진동) 11층</t>
  </si>
  <si>
    <t>2015-003029</t>
  </si>
  <si>
    <t>정신보건상담사</t>
  </si>
  <si>
    <t>국민정신건강(중독, 금연, 절주, 생활습관 등)의 향상을 도모하기 위해 생물학적, 의학적, 교육적, 사회적 면에서 협력하여 보다 더 좋은 삶을 향상하기 위해 이행하는 직무 수행.정신건강 유지와 뇌심혈관 예방을 위한 정신보건 프로그램을 계획하고 수행.정신보건상담분야의 전문교육 강사로써 수행.</t>
  </si>
  <si>
    <t>2015-006366</t>
  </si>
  <si>
    <t>분노조절상담지도 활용능력을 가지고 있으며 분노조절상담지도 교육 및 상담지도. 자신을 스스로 진단해보고 분노를 조절 할 수 있는 능력을 갖추고 프로그램을 진행 할 수 있다.</t>
  </si>
  <si>
    <t>분노조절상담지도 활용능력을 가지고 있으며 분노조절상담지도 교육 및 상담지도.자신을 스스로 진단해보고 분노를 조절 할 수 있는 능력을 갖추고 프로그램을 진행 할 수 있다.</t>
  </si>
  <si>
    <t>2015-004454</t>
  </si>
  <si>
    <t>□ 가족구성원들 사이에 발생하는 문제해결을 위해 다양한 가족 대화법, 가족놀이, 가족미술 등의 프로그램 개발 및 활용□ 지속적인 상담을 통해 가족간의 관계 개선을 돕고 새로운 대화방식과 문제해결방법을 제시하여 건강한 가족생활을 유지하고 정서교류가 이루어지도록 돕는다.</t>
  </si>
  <si>
    <t>2016-001433</t>
  </si>
  <si>
    <t>융합예술상담지도사</t>
  </si>
  <si>
    <t>미술, 음악, 동작 등 융합예술적 매체에 대한 지식과 경험, 소양을 기초로 생활에서 필요한 케어활동, 교육 및 연구활동, 현장 세션의 구성 및 조직, 개인 및 집단 프로그램 진행, 임상보고 및 사례관리, 상담, 실무행정 업무진행</t>
  </si>
  <si>
    <t>색채에 대한 기본적인 지식과 응용력에 기초해서 생활에서 필요한 케어활동, 개인 및 집단 대상 기초적인 세션 진행, 교육 및 임상사례 연구.</t>
  </si>
  <si>
    <t>미술적 요소, 색채와 인체에 대한 전문적인 지식과 임상경험, 소양에 기초한 교육계획 및 설계, 개인 및 집단 프로그램 진행, 임상보고 및 사례관리 활동, 상담, 실무행정 업무.</t>
  </si>
  <si>
    <t>미술, 음악, 동작 등 융합예술적 매체에 대한 지식과 경험, 소양을 기초로 교육 및 연구활동, 현장 세션의 구성 및 조직, 임상보고 및 사례관리, 상담, 실무행정 업무진행, 2급과 3급과정 해당자들에 대한 대한 수퍼 비전 업무.</t>
  </si>
  <si>
    <t>미래인교육협동조합</t>
  </si>
  <si>
    <t>http://www.selfcareart.com</t>
  </si>
  <si>
    <t>062-228-4447</t>
  </si>
  <si>
    <t>(61432) 광주광역시 동구 동명로67번길 30 (산수동) 1층</t>
  </si>
  <si>
    <t>2015-004455</t>
  </si>
  <si>
    <t>최근 가정폭력의 증가, 아동학대의 증가로 인한 가족의 문제와 국제 결혼과 국내 이주 노동자와 결혼으로 인한 다문화 가정 등의 역기능 가정의 원인과 특징을 이해하고 가정의 회복을 위해 가족치료의 기법과 가계도의 활용, 가족분석 및 심리평가(P.I.A)에 대한 판독을 통한 가족 상담 및 교육을 할 수 있다.</t>
  </si>
  <si>
    <t>가정폭력의 증가, 아동학대의 증가로 인한 가족의 문제와 다문화 가정의 원인과 특징을 이해하고 가정의 회복을 위해 가족치료의 기법과 가족분석 및 심리평가(P.I.A)에 대한 판독을 통한 가족 상담 및 교육을 할 수 있다.</t>
  </si>
  <si>
    <t>가정폭력의 증가, 아동학대의 증가로 인한 가족의 문제와 다문화 가정의 원인과 특징을 이해하고 가족치료와 회복을 위한 상담 및 치료활동을 할 수 있다.</t>
  </si>
  <si>
    <t>가정폭력의 증가, 아동학대의 증가로 인한 가족의 문제와 다문화 가정의 원인과 특징을 이해하고 가족상담 프로그램을 활용하여 상담할 수 있다.</t>
  </si>
  <si>
    <t>2015-002468</t>
  </si>
  <si>
    <t>일상생활에서 먹는 간식이나 푸드재료를 가지고 간단하면서도 즉흥적으로 작품을 만들어 보면서, 스트레스 및 억압을 해소하며, 내면의 무의식의 깊은 차원까지 이르게 하여 심리적 불안을 해소하게 하는 직무이다.</t>
  </si>
  <si>
    <t>일상의 식재료를 통하여 작품을 만들어 보면서 스트레스 및 억압을 해소하며, 내면의 무의식의 깊은 차원까지 이르게 하여 심리적 불안을 해소하며, 전문적으로 강의를 하는 직무이다.</t>
  </si>
  <si>
    <t>일상생활에서 먹는 간식이나 푸드재료를 가지고 간단하면서도 즉흥적으로 작품을 만들어 보면서 스트레스 및 억압을 해소하며, 내면의 무의식의 깊은 차원까지 이르게 하여 심리적 불안을 해소하게 하는 직무이다.</t>
  </si>
  <si>
    <t>자연이 준 각종 재료를 가지고 여러가지의 이미지들을만들어 내담자의 심리적인 불안과 염려, 억압, 스트레스가 해소 될 수 있도록 돕는 직무이다.</t>
  </si>
  <si>
    <t>2015-000785</t>
  </si>
  <si>
    <t>다양한 역할극 프로그램으로 구성되어 누구나 부담없이 이론과 실습을 통해 교육 및 상담현장에서 활용할 수 있는 역할극 기법을 배우며 자기성장의 경험을 갖게 해주어 자연스럽게 자신의 모습을 통찰하고 변화할 수 있는 계기를 마련한다.고정된 역할에서 나올 수 있게 해주고,새로운 역할을 체험 시켜주며 그로 인해,문제를 해결 할 수 있도록 도와주는 역할극상담전문가</t>
  </si>
  <si>
    <t>다양한 역할극 프로그램으로 구성되어 누구나 부담없이 이론과 실습을 통해 교육 및 상담현장에서 활용할 수 있는 역할극 기법을 배우며 자기성장의 경험을 갖게 해주어 자연스럽게 자신의 모습을 통찰하고 변화할 수 있는 계기를 마련한다.고정된 역할에서 나올 수 있게 해주고,새로운 역할을 체험 시켜주며 그로 인해,문제를 해결 할 수 있도록 도와주는 역할극상담전문가과정</t>
  </si>
  <si>
    <t>2015-006410</t>
  </si>
  <si>
    <t>치매나 노환으로 인지기능이 떨어진 상태에서 현재 또는 과거의 기억을 되살릴 수 있도록 다양한 미술기법을 통해 선, 색, 형태를 스스로 표현 할 수 있도록 돕고 이를 통해 성취감과 편안함,정서적 안정을 얻어 지적활동과 인지적 수행능력이 향상될 수 있도록 돕는다</t>
  </si>
  <si>
    <t>2015-001063</t>
  </si>
  <si>
    <t>전문적으로 학습심리지도 및 상담을 통하여 학습자로 하여금 학습심리 및 상담 지도를 주도하여 종합적으로 학습자에게 학습심리 지도 및 상담을 전문적으로 역할을 하는 직무</t>
  </si>
  <si>
    <t>준 전문 학습심리 지도를 통하여 학습자로 하여금 학습심리 및 상담 지도를 주도하여 종합적으로 학습자에게 학습심리 및 상담을 준 전문적으로 역할을 하는 직무</t>
  </si>
  <si>
    <t>2016-001500</t>
  </si>
  <si>
    <t>미술심리상담사는 미술이라는 매체를 통한 상담을 진행하는 전문가로서, 내담자의 무의식적 갈등과 심리적인 어려움 등 내면의 문제를 발견하고 긍정적인 자아형성에 도움을 줌으로서 건강한 삶을 살아가도록 돕는 전문가라 할 수 있다. 개인상담 뿐 아니라 복지관, 요양원, 방과후교실 등의 기관에서 전문강사로 활동할 수 있다.</t>
  </si>
  <si>
    <t>예술영역을 통해 인간의 심리를 이해하고 분석하는 상담사로서 내담자가 가진 다양한 심리·정서적 스트레스를 해소하고 긍정적인 자아형성에 도움을 주는 전문가로 개인 및 집단에 최적화된 프로그램을 설계, 조직, 운영하여 복지관, 요양원, 병원, 회사 등의 기관에서 전문강사로 활동할 수 있을 뿐 아니라 미술심리상담사를 양성과정 및 수퍼비전을 진행할 수 있다.</t>
  </si>
  <si>
    <t>예술영역을 통해 인간의 심리를 이해하고 분석하는 상담사로서 내담자가 가진 다양한 심리·정서적 스트레스를 해소하고 긍정적인 자아형성에 도움을 주어 건강한 사회를 만드는데 적극 동참하는 것을 기본직무로 한다.또한 미술심리상담사 양성과정 및 복지관, 요양원, 병원, 회사 등에서 강사로 활동할 수 있다.</t>
  </si>
  <si>
    <t>예술영역을 통해 인간의 심리를 이해하고 분석하는 상담사로서 내담자가 가진 다양한 심리·정서적 스트레스를 해소하고 긍정적인 자아형성에 도움을 주어 건강한 사회를 만드는데 적극 동참하는 것을 기본직무로 한다.또한 미술심리상담사로서 복지관, 요양원, 병원, 회사 등에서 강사로 활동할 수 있다.</t>
  </si>
  <si>
    <t>한국평생교육개발원</t>
  </si>
  <si>
    <t>02-983-6990</t>
  </si>
  <si>
    <t>(01165) 서울특별시 강북구 도봉로 100 ( 미아동 ) 3층</t>
  </si>
  <si>
    <t>2015-006093</t>
  </si>
  <si>
    <t>아동, 청소년들에게 자아존중감을 향상 및 꿈과 비젼 수립에 도움을 주는 영역별 프로그램 개발과 올바른 가치관을 가지고 자신들이 나아갈 길에 대해 상담과 방향을 설계하는 상담 전문가를 육성하는 교육적 프로그램</t>
  </si>
  <si>
    <t>전문가로서 진로코칭상담, 인성교육, 진로코칭상담진단 평가, 진로코칭상담행정 및 정책, 진로코칭상담의 의료적 측면, 진로코칭상담방법론, 심리상담관련현장에서 활용할 수 있는 전문가를 양성과정</t>
  </si>
  <si>
    <t>진로코칭상담의 심리적 측면, 아동, 진로코칭상담 연구를 이해하고 아동 진로코칭상담관련 현장에서 활용할 준 전문가 프로그램 과정</t>
  </si>
  <si>
    <t>2015-006091</t>
  </si>
  <si>
    <t>가족 관계론, 심리, 상담분야에 일정수준 이상을 소양하여, 이혼위기 부부의 갈등원인을 분석하고 부부관계를 회복토록 도움을 주며, 불가피한 이혼에 대한 심리적 상처, 경제적 손실, 정신적 피해를 최소화하고 이혼 후에 발생하는 한부모 가정의 전반적인 문제를 예견하고 준비시키는 일련의 과정을 계획하고 상담 및 컨설팅하는 행복 길라잡이를 해주는 전문가 활동</t>
  </si>
  <si>
    <t>가족 관계론, 심리, 상담분야에 일정수준 이상을 소양하여, 이혼위기 부부의 갈등원인을 분석하고 부부관계를 회복토록 도움을 주며, 불가피한 이혼에 대한 심리적 상처, 경제적 손실, 정신적 피해를 최소화하고 이혼 후에 발생하는 한부모 가정의 전반적인 문제를 예견하고 준비시키는 일련의 과정을 계획하고 상담 및 컨설팅하는 행복 길라잡이를 해주는 고급전문가 활동</t>
  </si>
  <si>
    <t>가족 관계론, 심리, 상담분야에 일정수준 이상을 소양하여, 이혼위기 부부의 갈등원인을 분석하고 부부관계를 회복토록 도움을 주며, 불가피한 이혼에 대한 심리적 상처, 경제적 손실, 정신적 피해를 최소화하고 이혼 후에 발생하는 한부모 가정의 전반적인 문제를 예견하고 준비시키는 일련의 과정을 계획하고 상담 및 컨설팅하는 행복 길라잡이를 해주는 초급전문가 활동</t>
  </si>
  <si>
    <t>2016-001225</t>
  </si>
  <si>
    <t>정신건강의 문제나 정서적인 장애로 인해 스트레스를 받고 있는 아동 및 청소년들이 그 문제를 원만하게 해결하고 건강한 일상생활을 할 수 있도록 지도하고 돕는다.</t>
  </si>
  <si>
    <t>정신건강의 문제나 정서적인 장애로 인해 스트레스를 받고 있는 아동 및 청소년들이 그 문제를 원만하게 해결하고 건강한 일상생활을 할 수 있도록 지도하고 돕는 심리상담 전문가이다.</t>
  </si>
  <si>
    <t>정신건강의 문제나 정서적인 장애로 인해 스트레스를 받고 있는 아동 및 청소년들이 그 문제를 원만하게 해결하고 건강한 일상생활을 할 수 있도록 지도하고 돕는 심리상담 준전문가이다.</t>
  </si>
  <si>
    <t>2016-001217</t>
  </si>
  <si>
    <t>인지행동전문상담사</t>
  </si>
  <si>
    <t>인지행동수정상담을 통해서 비합리적인 사고와 신념을  수정하고 새로운 생각과 새로운 행동변화를 통해 내담자의 변화와 성장을 돕고 인지행동수정상담 프로그램기획, 개발 홍보를 원활하게 수행할 수 있는 직무</t>
  </si>
  <si>
    <t>인지행동전문상담사자격증이 교육기관과 심리상담 센타나 학교나 국공립상담센타 등에서 인지행동수정요법을 통해서 비합리적인 사고와 신념을  수정하고 새로운 생각과 새로운 행동변화를 통해 내담자의 변화와 성장을 돕는 직무를 수행하고 프로그램기획, 개발 홍보를 원활하게 수행할 수 있는 직무</t>
  </si>
  <si>
    <t>2015-005060</t>
  </si>
  <si>
    <t>청소년진로상담전문가</t>
  </si>
  <si>
    <t>청소년진로상담전문가란 청소년을 위한 학업,진학에 관한 심리학적, 교육학적 정보 및 홀랜드검사와 기질검사를 통하여 자기 자신을 도우려는 청소년들을 진로상담을 통해 돕는자이다. 또한 청소년을 돕고자하는 교사,부모에게 진로상담과 진로코칭을 한다.</t>
  </si>
  <si>
    <t>2015-003048</t>
  </si>
  <si>
    <t>원예를 이용해서 내담자의 정서적, 사회적, 신체적 장애를 겪고 있는 사람들의 육체적 재활과 정신적 회복을 돕고, 내담자에게 다양한 원예매체와 조형표현활동 등 비언어적 표현 활동을 통해 내면의 심리정서를 진단평가하고, 원예관리, 재배기술 기법을 활용 긍정적사고, 정서이완 및 행동변화를 도와주는 상담직무를 하는 자격입니다</t>
  </si>
  <si>
    <t>2015-005911</t>
  </si>
  <si>
    <t>아동심리 상담사로써 갖추어야 할  아동의 성격발달을 기초로한  전문지식을 함양하여 아동의 불안정한 원인을 진단하고 분석하여이상행동을 효율적으로 치유 시킬 수 있는 맞춤식 상담을 갖추어전문 상담사의 역할을 수행한다.</t>
  </si>
  <si>
    <t>아동심리상담사로써 갖추어야 할 심리검사 결과를 판독하여 아동들의 심리상태 형성이 어떻게 이루어 졌는지와 부모와의 애착관계등을 분석하고 이상행동의 원인을 진단하여 치유시킬수있는 전문 상담사의 역할을 수행한다.</t>
  </si>
  <si>
    <t>아동 심리학의 이해와 대표적인 성격 심리학자들의 성격 발달 이론을 기초로하는 셩숙요인과 결핍시키는 요인을 진단하여 결핍된 점을 치유시킬 수 있다.</t>
  </si>
  <si>
    <t>한국창의인성진흥원</t>
  </si>
  <si>
    <t>http://cafe.naver.com/koreainsung</t>
  </si>
  <si>
    <t>010-8134-9504</t>
  </si>
  <si>
    <t>(06922) 서울특별시 동작구 노량진로 140 메가스터디타워 동작50플러스'센터' 누리 터(코워킹 스페이스)</t>
  </si>
  <si>
    <t>2015-005913</t>
  </si>
  <si>
    <t>나쁜습관이나 감정이 불안한 아동의 다양한 검사방법 통해 아이의 심리상태를 파악하고 개선점을 제시하여 나쁜 습관이 있다면 고쳐주고 감정이 불안한 아이에게 안정을 찾을 수 있도록 도움을 주는 업무를 수행</t>
  </si>
  <si>
    <t>1. 불우한 가정의 아동 심리상태를 분석하고 상담하는 구민회관 상담원2. 아동의 심리기법 등을 교육하는 평생교육기관 강사3. 불우한 가정의 아동 심리상태를 분석하고 상담하는 사회복지관 상담원</t>
  </si>
  <si>
    <t>1. 아동의 심리기법 등을 교육하는 문화센터 강사2. 보호자가 부재한 학령기 아동을 위하여 올바른 습관을 지도하는 초등학교 방과후강사</t>
  </si>
  <si>
    <t>2015-006264</t>
  </si>
  <si>
    <t>스포츠상담지도사</t>
  </si>
  <si>
    <t>국내 엘리트 스포츠 현장에서 필요로 하는 건강관리 및 심리상담 교육과정에 대한 체계적인 학습과 표준화된 데이터 분석방법의 습득을 통하여 종목별 현장에서 활용가치가 높은 새로운 직업군으로 성장하도록 하는 직무수행.</t>
  </si>
  <si>
    <t>2015-001758</t>
  </si>
  <si>
    <t>통합놀이심리상담사</t>
  </si>
  <si>
    <t>방과 후, 소외계층 아동, 유치원, 아동복지기관, 기타 상담관련 기관에서 표면화된 아동의 문제행동지도를 심층적으로 돕는 활동을 한다. 또 그 아동 부모의 트라우마치유를 위한 보조역할을 담당한다.</t>
  </si>
  <si>
    <t>방과 후, 소외계층 아동, 유치원, 아동복지기관, 기타 상담관련 기관에서 표면화된 아동의 문제행동지도를 심층적으로 돕는 활동을 한다. 또 그 아동 부모의 트라우마치유를 위한 중심역할을 담당한다.</t>
  </si>
  <si>
    <t>한국통합놀이치료상담협(학)회</t>
  </si>
  <si>
    <t>062-430-1297</t>
  </si>
  <si>
    <t>(61260) 광주광역시 북구 서강로54번길 55 ( 운암동, 벽산 블루밍1차아파트 ) 109-1501</t>
  </si>
  <si>
    <t>2015-006225</t>
  </si>
  <si>
    <t>시니어진로상담사</t>
  </si>
  <si>
    <t>‘시니어진로상담사(영문명 : Senior Career Managment Consultant, CMC)’란 제1의 직업, 직장에서 은퇴를 앞두고 있거나 은퇴 중인 중장년, 노년 등 시니어들의 제2의 인생 진로·직업과 관련된 각종 정보를 제공하고 합리적 진로 선택를 위한 전문적인 상담서비스를 체계적이고 효율적이며 총괄적으로 제공하고 관리하는 전문가를 말한다</t>
  </si>
  <si>
    <t>‘시니어진로상담’이란 제1의 직업, 직장에서 은퇴를 앞두고 있거나 은퇴 중인 중장년, 노년 등 시니어들의 제2의 인생 진로·직업과 관련된 각종 정보를 제공하고 합리적 진로 선택를 위한 전문적인 상담서비스를 체계적이고 효율적이며 총괄적으로 제공하는 것를 말한다.</t>
  </si>
  <si>
    <t>2015-002060</t>
  </si>
  <si>
    <t>타로힐링상담사</t>
  </si>
  <si>
    <t>타로힐링상담사는 내담자가 직면한 갈등 상황을 타로카드를 통해 타로카드가 제시하는 상징을 정확히 이해하고 중요한 메시지를 분석하고 그것을 바탕으로 문제 해결의 상담을 한다. 상담을 통해 내담자의 지친 심신을 치유해주고 삶을 보다 긍정적인 방향으로 개선하여 내담자의 삶의 질을 높이는데 목적이 있다. 내담자의 상황이나 상담내용에 대해서는 비밀을 준수한다.</t>
  </si>
  <si>
    <t>2015-003030</t>
  </si>
  <si>
    <t>심리상담의 기본과정과 이론적 배경을 바탕으로 문학심리상담 기법인 독서, 문학적 글쓰기, 통합적 예술 활동(그림, 동작, 드라마)등을 활용하여  아동, 청소년, 성인을 대상으로 대인관계의 어려움, 학습부적응, 진로적성, 창의성 계발, 인성교육 및 각종 심리상담업무를 수행한다.</t>
  </si>
  <si>
    <t>2급 문학심리상담사는 준전문가 수준의 문학심리상담능력을 가지고 있으며 문학심리상담기법을 이용한 심리상담가로서 능력을 갖춘 자로 그 역할은 다음과 같다.⑴ 개인 및 집단의 자아실현, 적응강화에 대한 조력 및 지도⑵ 심리적 부적응 및 장애를 겪는 개인 혹은 집단에 대한 진단, 평가 및 상담⑶ 문학심리상담에 대한 연구 보조</t>
  </si>
  <si>
    <t>1급 문학심리상담사는 전문가 수준의 문학심리상담능력을 가지고 있으며 문학심리상담기법을 이용한 심리상담가로서 능력을 갖춘 자로 그 역할은 다음과 같다.⑴ 개인 및 집단의 자아실현, 적응 강화에 대한 조력 및 지도⑵ 심리적 부적응 및 장애를 겪는 개인 혹은 집단에 대한 평가 및 상담⑶ 문학심리상담에 대한 연구</t>
  </si>
  <si>
    <t>전문문학심리상담사는 고급전문가 수준의 문학심리상담능력을 갖춘 자로 심리상담 및 강의를 실시할 수 있으며 그 역할은 다음과 같다. ⑴ 개인 및 집단의 자아실현, 적응 강화에 대한 조력 및 지도⑵ 심리적 부적응 및 장애를 겪는 개인 혹은 집단에 대한 평가 및 상담⑶ 2급, 3급의 문학심리상담사에 대한 교육지도 및 워크샵 진행</t>
  </si>
  <si>
    <t>한국통합문학치료학회</t>
  </si>
  <si>
    <t>http://literatherapy.dezzle.gethompy.com</t>
  </si>
  <si>
    <t>053-783-0101</t>
  </si>
  <si>
    <t>(42628) 대구광역시 달서구 용산서로 14-8 ( 용산동 ) 402호</t>
  </si>
  <si>
    <t>2015-002069</t>
  </si>
  <si>
    <t>심리학적 상담원리와 놀이매체 및 도구를 활용하여 사회부적응아동의 사회적응능력 향상을 위한 심리상담지도가 가능하며, 놀이심리상담교육프로그램을 설계하고, 놀이심리상담결과를 평가, 응용할 수 있다.</t>
  </si>
  <si>
    <t>2016-001206</t>
  </si>
  <si>
    <t>미술이라는 매체를 활용하여 개인, 집단, 가족을 대상으로 내담자의 무의식적 갈등과 심리적 문제를 진단하고 성장할 수 있도록 하여, 궁극적으로는 신체적·정신적·정서적인 건강한 삶을 영위할 수 있도록 돕는 전문적 능력을 갖춘다.</t>
  </si>
  <si>
    <t>정상적인 행동범주에서 벗어나 육체적 혹은 정신적으로 어려움을 가지고 있는 아동 및 청소년, 성인 등을 대상으로 미술심리상담을 활용한 그림의 진단 및 심리상담을 적용하여 개인의 문제해결과 성장을 촉진시킨다.</t>
  </si>
  <si>
    <t>아동 및 청소년, 성인 등을 대상으로 미술심리상담을 활용한 그림의 진단 및 심리상담을 적용하여 개인의 문제해결과 성장을 촉진시킨다.</t>
  </si>
  <si>
    <t>2015-000829</t>
  </si>
  <si>
    <t>다도심리상담사</t>
  </si>
  <si>
    <t>심리발달에 문제를 갖는 아동을 다도심리상담을 통하여 심리적문제를 해소하고 원활한 심리발달 시켜주는 상담사역활</t>
  </si>
  <si>
    <t>(사)부산장애인교육복지연구원</t>
  </si>
  <si>
    <t>http://cafe.daum.net/ksmt2002</t>
  </si>
  <si>
    <t>051-850-3259</t>
  </si>
  <si>
    <t>(00000) 부산 부산진구 양정동 부산여자대학 사회교육원1층</t>
  </si>
  <si>
    <t>2015-006089</t>
  </si>
  <si>
    <t>가족상담사는 가족구성원들 사이에서 볼 수 있는 순기능보다는 역기능 때문에 고충을 겪고 있는 가족들의 문제를 해결해 주기위해 각 구성원들의 심리적 정서적 상태를 파악하고 불화의 원인을 해결할 수 있도록 심리상담과 역할극과 같은 다양한 방법을 이용하여 다시 화목한 가정을 이룰 수 있도록 돕는 역할을 한다.</t>
  </si>
  <si>
    <t>1. 실제 가정의 다양한 문제를 평가하고 해결을 이루는 데 필요한 전문적인 상담을 실행한다. 2. 가족이 호소하는 증상들을 문제별로 사정하고 분류하여 맞춤별 상담을 통해 가정의 변화와 성장을 돕는다.3. 가족구성원 간 건강한 관계방식(의사소통방법, 화해와 용서, 정서적 공유방식 등)을 체득시킬 수 있도록 훈련한다.</t>
  </si>
  <si>
    <t>1. 가족에 대한 이해를 돕고 가족상담의 필요성을 인식시켜 가족원의 자존감과 유대감을 높이는 방법, 건강한 의사소통방식을 조력한다.2. 가족문제를 이해시키고 가족의 건강한 잠재력을 발휘할 수 있도록 촉진하여 역기능적인 가족을 변화시키는 데 조력한다.3. 바람직한 관계형성 및 의사소통방식을 조력한다.</t>
  </si>
  <si>
    <t>2015-004199</t>
  </si>
  <si>
    <t>미용심리상담전문교육강사</t>
  </si>
  <si>
    <t>일반적이고 기능적이며 전문적인 미용기술 자격을 취득한자로 초,중,고등학교,미용전문학교,종합전문미용학원및 평생교육원등에서 방과후미용교육,자유학기제미용교육,진로직업체험 미용교육 강사와 전문미용관련단체에서 미용교육시 전반적인 미용교육과 교습자의 심리상담을 전문으로 하는 미용심리상담 강사및 심리상담 사무 직무.</t>
  </si>
  <si>
    <t>보편적인 미용기술 자격을 취득한 자로 전공분야의 활동능력을 갖추고 미용교육업무 수준이 중,상급단계인자로 미용교육을 초,중,고등학교에서 방과후미용교육,자유학기제미용교육,진로직업체험학습등에서 미용교육의 이론과 실습으로  미용교육 강사및 미용심리상담 강사및 심리상담 사무 직무.</t>
  </si>
  <si>
    <t>기본적인 미용기술 자격을 취득한자로 전공분야의 활동능력을 갖추고 미용교육업무 활용 수준이 상급 단계로 미용교육을 중학교,고등학교및 미용관련 기관에서 미용교육 이론과 실기의 교습과 전문적인 미용심리상담교육 및 심리상담 사무 책임 직무.</t>
  </si>
  <si>
    <t>전문적인 미용기술 자격을 취득한자로 전공분야 활동 능력을 갖추고 미용교육업무 활용 수준이 최상급 단계로 고등학교,미용전문학교,종합전문미용학원 및 평생교육원등에서 전문적인 미용교육에 따른 심리상담교육 능력이 전문가 최고 수준의 강사및 심리상담 사무 책임자 직무.</t>
  </si>
  <si>
    <t>사단법인 한국미용교육협회</t>
  </si>
  <si>
    <t>http://mybtm.co.kr</t>
  </si>
  <si>
    <t>02-1522-3387</t>
  </si>
  <si>
    <t>(04535) 서울특별시 중구 명동8나길 49 401호(충무로1가, 동남빌딩)</t>
  </si>
  <si>
    <t>2016-001055</t>
  </si>
  <si>
    <t>또래상담사에 관한 전문적인 지식을 터득하고 또래상담사의 종합적인 교육 과정을 수행할 수 있으며 상담자의 내재적인 문제를 진단하고 파악하여 긍정적인 대인관계 및 사회적 능력을 함양할 수 있도록 지도하고, 다양한 또래상담사 프로그램을 개발하는 활동을 수행한다.</t>
  </si>
  <si>
    <t>또래상담사에 관한 전문적인 지식을 터득하고 또래상담사의 종합적인 교육 과정을 수행할 수 있으며 상담자의 내재적인 문제를 진단하고 파악하여 긍정적인 대인관계 및 사회적 능력을 함양할 수 있도록 지도하는 활동을 수행한다.</t>
  </si>
  <si>
    <t>2015-006073</t>
  </si>
  <si>
    <t>콜라주가족상담사</t>
  </si>
  <si>
    <t>콜라주 기법을 활용하여 가족간의 심리적 갈등을 해결하고, 능동적 의사소통 및 건강한 가족 구성원으로써 역할 할 수 있도록 돕는 상담사로서 상담 및 연구를 시행한다. &lt;주요 내용&gt;-콜라주 심리상담기법을 이용한 가족상담 및 심리 평가 실시-콜라주 가족상담의 학제적 연구 및 발표</t>
  </si>
  <si>
    <t>콜라주 기법을 활용한 콜라주 상담의 개념 및 심리진단에 대해 이해하고, 가족상담에 활용 할 수 있는 기법을 학습하여 상담에 적용한다.</t>
  </si>
  <si>
    <t>콜라주기법을 활용한 상담 기법 및 가족상담의 이해, 심리진단, 프로그램 개발 등을 학습하여 상담에 적용한다.</t>
  </si>
  <si>
    <t>본 법인이 인정하는 연수교육 및 임상실습 1000시간 이수자로 사례보고서 2편 제출 및 집단 경험 보고서 1편 제출, 전문가 역량강화 워크샵 참여, 자격시험 합격 해야 함</t>
  </si>
  <si>
    <t>2015-002064</t>
  </si>
  <si>
    <t>사회 정서적 적응문제로 어려움을 겪는 사람들에게 최면을 매체로 하는 심리치유 기법를 적용하여 심리적 문제를 해결하고 정신건강을 증진 시키는 상담을 통해 정신건강의 발달을 돕는 업무</t>
  </si>
  <si>
    <t>사회복지기관 및 상담 관련 기관, 학교 ,개인, 가족, 조직, 기업등 실무분야에서 어려움에 직면한 내담자를 상담할 수 있는 전문적인 지식과 함께 상담능력을 발휘할 수 있는 사고력, 상담사를 슈퍼바이져 할 수 있는 능력을 발휘할 수 있는 최고 전문가</t>
  </si>
  <si>
    <t>복지관 및 건강가정지원센터 등에서 가족문제의 어려움에 직면한 내담자를 상담할 수 있는 기초적인 지식과 함께 상담능력을 발휘할 수 있는 직무</t>
  </si>
  <si>
    <t>2016-001203</t>
  </si>
  <si>
    <t>심리적 갈등, 불안요소 등에서오는 문제점을 내담자가 표현하는 다양한 색채그림을 통해 해석하여 문원인분석, 해결방안을 위해 검증된 상담사례를 경험을 상담에 적목시키기위한 전문가로서의 자질을 검증하고 역할을 수행하는 전문가를 양성하는 프로그램</t>
  </si>
  <si>
    <t>색채심리상담사의 전문 이론 및 다양한 임상경험을 토대로 인간의 삶과 자아실현을 높이며 내적통찰력을 키우고 긍정적 잠재력을 키워 행복한 삶을 영위하도록 하는 전문 직무 프로그램 과정</t>
  </si>
  <si>
    <t>색채심리상담사에 대한 기초 이론을 기반으로 1급 전문상담사의 지도하에 2급 전문상담사를 돕는 것을 직무로 하는 준 전문가 프로그램 과정</t>
  </si>
  <si>
    <t>2015-006359</t>
  </si>
  <si>
    <t>인터넷스마트폰중독상담사</t>
  </si>
  <si>
    <t>인터넷·스마트폰 중독의 상담 계획·수립·사후효과를 평가하고 검증하며, 미디어 중독에 관한 심리상태를 분석·평가하고 이에따른 예방교육 및 개인 또는 집단상담 프로그램을 운영한다.</t>
  </si>
  <si>
    <t>2016-001204</t>
  </si>
  <si>
    <t>유아부터 노인에 이르기까지 가정 및 직장문제, 사회문제 등 우리 일상생활에서 일어나는 여러가지 심리적 갈등과 문제들을 진단하여 전문적이고 종합적인 상담기법을 통해 해결할 수 있도록 돕는 역할을 수행하는 전문가를 양성하는 프로그램</t>
  </si>
  <si>
    <t>성격심리학을 기초로 하여 성장과정에서의 부모와의 애착형성과 양육실태, 가정환경등을 진단하고 분석하여 이상행동의 병리적 현상이 어디서부터 잘못 형성되어 있는지를 찾아내 치유시킬 수 있는 임상 실습등을 실시하여 전문 상담사 프로그램 과정</t>
  </si>
  <si>
    <t>심리학의 개론을 숙지하고 대표적인 성격 심리학자들의이론의 관점에 입각한 이상행동의 원인을 진단하여 상담을 진행하는 준 전문가 프로그램 과정</t>
  </si>
  <si>
    <t>2015-003028</t>
  </si>
  <si>
    <t>최근 노년층의 증가로 인하여 다양한 노인관련 문제들이 사회문제화 되고 있다. 독거노인, 노인학대, 범죄, 피해, 우울, 자살이 증가하면서 사회적 관심이 집중되고 있다. 이에 노인심리상담이론과 실제 상담능력을 바탕으로 노인심리상담을 통해 노인당사자와 가족 구성원의 심리진단 및 상담을 통해 문제를 해결하고 정신적, 심리적 안정과 행복을 갖도록 하는 역할을 한다</t>
  </si>
  <si>
    <t>노인들에게 심리적,육체적으로 발생 할 수 있는 여러 가지 노인의 문제점에 대하여 노인심리상담사를 통해 안정을 ？고 보다 나은 즐거운 삶을 누리며 삶의 질을 항상 시키는 방향을 제시해 준다</t>
  </si>
  <si>
    <t>2015-006195</t>
  </si>
  <si>
    <t>게임중독심리상담사</t>
  </si>
  <si>
    <t>사회의 환경적 요인과 고도화, 전문화된 사회에서 인터넷과 웹의 급속한 성장과 함께 역기능으로 게임중독이 점점 늘어나 사회적 문제가 야기되고 있으며 이에 게임중독상담을 통해 중독예방과 교육등 상담전문가로써 직무수행함</t>
  </si>
  <si>
    <t>2015-002046</t>
  </si>
  <si>
    <t>이혼상담전문가 수련감독, 1급, 2급자는 상담의 현장에서 전문직업인으로 활동할 수 있도록 도움을 준다.</t>
  </si>
  <si>
    <t>1. 개인 및 집단의 사회적응강화에 대한 진단 평가 조력 및 상담지도2. 상담책임자로서 상담프로그램 개발 및 훈련 전반업무3. 부적응 및 장애를 격는 개인이나 단체에 대한 집단적 상담4. 다양한 상황에서 발생하는 갈등을 분석 및 문제5. 상담전문가에 대한 교육훈련 및 평가</t>
  </si>
  <si>
    <t>1. 사회적응에 대한 상담지도2. 심리적 부적응 및 장애 대상의 진단 및 상담지도3. 상담전문가에 대한 교육 및 사례지도4. 개인 및 집단상담의 진단 및 상담</t>
  </si>
  <si>
    <t>1.심리검사 이해와 그 해석을 통한 자기 이해의 분석2.기질을 통한 상담의 기초습득3.성격 심리학적 개념이해와 건강한 성격안내</t>
  </si>
  <si>
    <t>2016-001631</t>
  </si>
  <si>
    <t>EBS진로진학상담사</t>
  </si>
  <si>
    <t>- CDS(진로설계 시스템)을 활용하여 학생을 위한 체계적인 진로교육의 기획, 운영 및 강의- 상담을 통한 진로설계 및 개인 맞춤형 포트폴리오 관리- 진로활동 및 학생부종합전형 지도, 관리</t>
  </si>
  <si>
    <t>적성진단, 진로상담, 직업체험 등 진로교육의 제반 과정을 운영하고 관리감독할 수 있으며 강사양성을 위한 교육을 수행할 수 있는 역량을 보유함.</t>
  </si>
  <si>
    <t>적성진단, 진로상담, 직업체험등 진로교육의 제반 과정을 운영할 수 있는 역량을 보유함.</t>
  </si>
  <si>
    <t>씨디에스에듀 주식회사</t>
  </si>
  <si>
    <t>http://www.ebscareer.com/</t>
  </si>
  <si>
    <t>02-771-0510</t>
  </si>
  <si>
    <t>(04631) 서울특별시 중구 퇴계로 108(회현동3가, 세대빌딩) 604호</t>
  </si>
  <si>
    <t>2015-005547</t>
  </si>
  <si>
    <t>MT에니어그램상담사EOTI</t>
  </si>
  <si>
    <t>학생상담(개인, 집단) 및 자기개념을 알기 위한 정보 제공교육생 및 교직원간의 서로에 대한 이해심 향상과 원만한 소통을 위한 집단활동(상담) 및 교육심리, 진로취업, 결혼에 대한 개인상담 및 집단상담건강한 심리, 적합한 진로취업, 행복한 결혼, 부부교육에 대한 교육 및 정보제공기관별 특수 직무에 대한 심리적 대응 방안 교육</t>
  </si>
  <si>
    <t>학생상담(개인, 집단) 및 자기개념을 알기 위한 정보 제공교육생 및 교직원간의 서로에 대한 이해심 향상과 원만한 소통을 위한 집단활동심리, 진로취업, 결혼에 대한 개인상담</t>
  </si>
  <si>
    <t>학생상담(개인, 집단) 및 자기개념을 알기 위한 정보 제공교육생 및 교직원간의 서로에 대한 이해심 향상과 원만한 소통을 위한 집단활동(상담)심리, 진로취업, 결혼에 대한 개인상담 및 집단상담건강한 심리, 적합한 진로취업, 행복한 결혼, 부부교육에 대한 교육 및 정보제공</t>
  </si>
  <si>
    <t>2016-000199</t>
  </si>
  <si>
    <t>개인 또는 집단의 심리적 성숙과 사회적 적응능력 향샹을 위한 조력, 지도를 실시하고, 전반적인 인지 능력과 정서 상태에 대한 객관적인 평가를 통하여 각 개인의 문제 영역과 부적응 문제의 원인을 밝혀내고 개인의 잠재력, 강점과 약점 등을 파악하여 가장 적합하게 효율적인 상담방법을 모색한다.</t>
  </si>
  <si>
    <t>1. 개인 또는 집단의 심리적 성숙과 사회적 적응능력 향샹을 위한 조력, 지도를 실시하고, 전반적인 인지 능력과 정서 상태에 대한 객관적인 평가를 통하여 각 개인의 문제 영역과 부적응 문제의 원인을 밝혀내고 개인의 잠재력, 강점과 약점 등을 파악하여 가장 적합하게 효율적인 상담방법을 모색한다.</t>
  </si>
  <si>
    <t>2016-001590</t>
  </si>
  <si>
    <t>청소년의 성격 및 특성을 파악 올바른 진로를 결정할 수 있는 적성검사를 통해 지도 및 청소년진로상담실을 운영하여 적성에 맞는 진로를 선택할 수 있게 직업정보 제공 및 상담교육을 한다.</t>
  </si>
  <si>
    <t>청소년을 보다 효율적으로 지도하기 위해 동원되는 전략, 기술 등을 포함하는 기법을 알고 적성검사를 통해 체계적인 지도와 교육프로그램을 기획 및 청소년진로상담실을 운영하여 적성에 맞는 진로를 선택할 수 있도록 직업정보를 제공 및 상담교육을 한다.</t>
  </si>
  <si>
    <t>2016-001181</t>
  </si>
  <si>
    <t>융합최면심리상담사</t>
  </si>
  <si>
    <t>심리.상담. 교육.범죄.복지등 관련분야의 융합최면심리상담전문가로 전연령대상자중 자신의 내면감정에 불편감과 갈등으로스트레스와 상처등 심리적 문제등을 호소하는 주 대상자들에게 핵심요인들을 파악하여 가장 편안한 상태에서 상담을 진행하고 마음의 안정을 되찾을수 있도록 지원하는 심리상담전문가의 효과적인 상담기법으로 활용도움됨.</t>
  </si>
  <si>
    <t>심리상담을 필요로 하는 다양한 내담자들중 자신의 현재 답답한 마음갈등과 주 호소 문제에 대하여 표현하기 불편해 하는 내담자들을 중심으로 마음속에 잠재되어 있는 주 호소유형과 편안하게 만나고 스스로의 마음을 이해하고 공감할수 있도록 진행하는 심리상담기법으로 최면의 기초를 접목하여 실제 상담현장에서 효과적 상담을 돕는다.</t>
  </si>
  <si>
    <t>심리상담을 진행할때 다양한 기법중 하나로 최면을 활용하여 잠재의식속에 있는 갈등과 문제등을 심화된 융합최면심리상담의 방법으로 도움을 제공하는 최면심리상담사의 역할수행</t>
  </si>
  <si>
    <t>심리상담현장의 상담사로서 최면심리상담의 회기별 진행과정을 사례개념화하고 공개사례발표등을 통해 심리상담의 관련전문가들과 전문적 지식을 나누고 제공한다.</t>
  </si>
  <si>
    <t>2015-006411</t>
  </si>
  <si>
    <t>TA전문상담사</t>
  </si>
  <si>
    <t>1) TA상담이론을 기반으로 개인과 집단의 정신건강을 위한 심리상담2) 개인 및 집단을 대상으로 심리검사 실시 및 개입 3) TA상담에 대한 연구와 상담프로그램 개발, 운영, 보급, 평가 4) TA전문상담사 양성을 위한 교육 및 훈련 5) 심리상담에 대한 전반적인 업무 수행</t>
  </si>
  <si>
    <t>1) 다양한 전문영역에서 개인 및 집단의 정신건강 증진을 위한 심층적인 심리상담2) 심리적 어려움을 겪는 개인 및 집단을 대상으로 심리검사 실시 및 개입2) TA상담에 대한 심층적인 연구와 상담 프로그램의 개발, 운영, 보급, 평가3) TA전문상담가 양성을 위한 교육 및 훈련</t>
  </si>
  <si>
    <t>1) 개인 및 집단의 정신건강 증진을 위한 심리상담2) 개인 및 집단을 대상으로 심리검사 실시 및 개입3) 심리상담에 대한 전반적인 업무(접수면접, 사례관리, 상담행정 등)수행</t>
  </si>
  <si>
    <t>한국티에이상담협회</t>
  </si>
  <si>
    <t>031-713-1150</t>
  </si>
  <si>
    <t>(13634) 경기도 성남시 분당구 미금로 114(구미동, 하얀마을그랜드빌라) 306동 201호</t>
  </si>
  <si>
    <t>2016-001441</t>
  </si>
  <si>
    <t>올바른 부모의 역활과 교육전문가를 배우는 과정으로 다양한 상담분야에 활용하는 전문적인 상담과정을 말한다. 자격취득후는 아동에서 노인에 이르기까지 상담분야에 활용이가능하다. 상담의 전문성을 높이기 위해 다양한 상담기법을 활용하며, 심리상담의 한 분야이기도 하다. 관련분야는 학교, 아동기관, 복지관 등 전문적인 기관에서 활용이 가능하다.</t>
  </si>
  <si>
    <t>전문가 수준의 뛰어난 부모교육상담 활용능력을 가지고 있으며 부모교육상담 교육자, 부모교육상담 사무 책임자로써 갖추어야 할 능력을 갖춘 최고급 수준, 학교, 복지관, 도서관 등에 활용됨</t>
  </si>
  <si>
    <t>준전문가 수준의 부모교육상담 활용능력을 가지고 있으며 부모교육상담 교육자, 부모교육상담 사무 책임자로써 갖추어야 할 능력을 갖춘 고급 수준,학교, 도서관 복지관 등에서 활용됨</t>
  </si>
  <si>
    <t>2016-000338</t>
  </si>
  <si>
    <t>군창의인성상담사</t>
  </si>
  <si>
    <t>군 입대예정자와 가족을 포함하여 군 병사와 장교 및 군인가족을 대상으로 군 적응과 군생활 감수성 향상을 돕는 다양한 창의적인 방법을 개발하고, 설계하며, 계획하여 실행할 수 있는 창의인성상담능력을 갖춘 전문가로서 관련 업무를 원활하게 수행한다.</t>
  </si>
  <si>
    <t>군입대예정자와 가족을 포함하여 군병사와 장교 및 군인가족을 대상으로 군 적응과 군 생활 감수성 향상을 돕는 다양한 창의적인 방법을 개발하고, 설계하며, 계획하여 실행하며, 관심있는 일반인을 교육하고 후진을 양성하며, 교육감독(수퍼비전)을 실시한다.</t>
  </si>
  <si>
    <t>군입대예정자와 가족을 포함하여 군 병사와 장교 및 군인가족을 대상으로 군적응과 군생활 감수성 향상을 돕는 다양한 창의적인 방법으로 인성발달을 도모하며, 창의인성상담을 실행한다.</t>
  </si>
  <si>
    <t>한국군사회복지협의회</t>
  </si>
  <si>
    <t>http://www.knscw.or.kr</t>
  </si>
  <si>
    <t>031-872-0555</t>
  </si>
  <si>
    <t>(11625) 경기도 의정부시 범골로98번길 56(의정부동) 경기사랑교회1층</t>
  </si>
  <si>
    <t>2015-004189</t>
  </si>
  <si>
    <t>2015-003228</t>
  </si>
  <si>
    <t>정신건강심리상담사</t>
  </si>
  <si>
    <t>정신건강상담에 관한 이론적 연구와 교육 및 정신건강상담영역 각 부분에 최적화된 정신건강상담 프로그램을 설계, 조직, 운영하고, 정신건강상담 교육과 상담을 통한 올바른 정신건강상담사로써의 문화를 창달하는데 필요한 전문적 교육, 상담활동을 수행함</t>
  </si>
  <si>
    <t>2015-004219</t>
  </si>
  <si>
    <t>노인복지상담사</t>
  </si>
  <si>
    <t>급속한 고령사회에서 어르신들에게 발생할수 있는 다양한 문제 및 욕구를 파악하고 진단하여,  궁극적으로 어르신들의 삶의 질을 향상하고 개선되도록 관리,설계하는 21세기 고령화사회 노인복지 분야 상담전문가로 노인복지상담서비스,노인복지프로그램 개발,보급 노인복지원사업 등 다양한 분야에서의 사업과 직무를 수행한다.</t>
  </si>
  <si>
    <t>노인문제 및 욕구해결과 관련된 전문적 상담서비스와 각종프로그램 개발,운영 등노인복지와 관련된 각종 사업 지원</t>
  </si>
  <si>
    <t>노인 문제 및 욕구와 관련된 준전문적 수준의 상담 서비스노인복지와 관련된 각종 사업 지원</t>
  </si>
  <si>
    <t>한국노인복지상담협회</t>
  </si>
  <si>
    <t>http://nncare.org</t>
  </si>
  <si>
    <t>062-521-2195</t>
  </si>
  <si>
    <t>(61242) 광주광역시 북구 서림로 98(임동) 3층</t>
  </si>
  <si>
    <t>2015-000775</t>
  </si>
  <si>
    <t>심리·정서·행동의 부적응 문제를 가지고 있는 내담자에게 심리검사 및 전문적 상담기법을 활용하여 긍정적 사고와 신념체계를 형성하도록 도움을 제공하고, 나아가 성숙하고 건강한 생활인이 되도록 상담 및 훈련을 조력하는 업무를 수행할 수 있는 직무능력</t>
  </si>
  <si>
    <t>초기면접 상담 업무, 심리검사 수행, 상담 프로그램 계획에 따른 진행 보조수행, 아동·청소년을 대상으로 한 상담활동 수행, 사회복지관 및 복지시설에서 상담실 업무 수행, 아동·청소년 발달에 따른 집단상담 프로그램 운영</t>
  </si>
  <si>
    <t>2015-004216</t>
  </si>
  <si>
    <t>분노조절심리상담사는 분노조절심리상담의 전문가로서 심리상담을 수행할 수 있는 능력을 보유한 자이다. 심리학의 이론을 바탕으로 분노조절, 이상심리, 발달심리 등의 지식과 풍부한 임상사례 실력으로 심리상담을 할 수 있는 최상급의 전문가이다. 분노조절에 대한 상담뿐만 아니라 분노조절의 훈련과 예방교육을 실시 할 수 있다.</t>
  </si>
  <si>
    <t>분노조절심리상담사 수련감독은 심리상담의 최고 전문가(지도인력)이며 전문적 능력과 상담자 교육 및 훈련능력을 보유한 자이다.심리상담 현장의 다양한 전문영역에서 수련중인 심리상담사(분노조절)에 대한 교육 및 사례지도 수련중인 심리상담사(분노조절)의 수련내용 평가 인준 및 자격 추천할 수 있는 수준이다.</t>
  </si>
  <si>
    <t>분노조절심리 전문가는 독자적 심리상담을 수행할 수 있는 능력을 보유한 자이다. 풍부한 임상사례실력으로 심리상담을 할 수 있는 최상급의 전문가이고 심층적인 심리상담과 예방교육을 최상급으로 할 수 있는 수준이다. 분노조절에 대한 교육과 훈련을 할 수 있는 수준이다.</t>
  </si>
  <si>
    <t>분노조절심리상담사의 1급은 심리상담의 전문가이며 독자적인 심리상담을 수행할 수 있는 능력을 보유한 자이다. 풍부한 임상사례실력으로 심리상담과 예방교육을 할 수 있다. 분노조절, 이상심리, 발달심리 등의 심층적인 이해를 통해서 상담을 최상급으로 할 수 있는 수준이다.</t>
  </si>
  <si>
    <t>2015-004458</t>
  </si>
  <si>
    <t>2016-001209</t>
  </si>
  <si>
    <t>유아, 아동 및 청소년, 노인 등 사회에서 여러 가지 갈등과 문제로 고통 받고 있는 사람들을 대상으로 건강하고 바른 생활을 할 수 있도록 도운다.</t>
  </si>
  <si>
    <t>여러 가지 갈등과 심리적인 문제 등으로 힘들어하는 내담자에게 원활한 상담을 해줌으로써 원만한 생활을 이끌어낼 수 있도록 도움을 준다.</t>
  </si>
  <si>
    <t>2016-001210</t>
  </si>
  <si>
    <t>아동,청소년 성인 등 각 계층의 환경 또는 개인의 불안정한 심리상태로 인해 타인과 본인 스스로가 힘든 상황에 놓여 있는 사람들로서 사회에 적응함이 힘든 경우 상담으로 심리적 병증을 치유함.</t>
  </si>
  <si>
    <t>아동,청소년 성인등 각 계층의 환경 또는 개인의 불안정한 심리상태로 인해 타인과 본인 스스로가 힘든상황에 놓여 있는 사람들로서 사회에 적응함이 힘든경우 상담으로 심리적 병증을 치유함.</t>
  </si>
  <si>
    <t>아동,청소년,성인등 각 계층의 환경, 또는 개인의 불안정한 심리 상태로 인해 타인과 본인 스스로가 힘든 상황에 놓인 사람들로서 사회에 적응함이 힘든 경우 상담으로서 심리적 병증을 치유함</t>
  </si>
  <si>
    <t>2015-000767</t>
  </si>
  <si>
    <t>뇌파훈련프로그램을 통하여 베타파와 알파파를 증진시키고 인지구조를 재구성하는 훈련과 상담</t>
  </si>
  <si>
    <t>뇌파훈련프로그램을 통하여 베타파와 알파파를 증진시키고 인지구조를 재구성하는 훈련과 상담과 상담사를 교육, 훈련시키고 양성한다.</t>
  </si>
  <si>
    <t>2016-001164</t>
  </si>
  <si>
    <t>창의원예심리상담전문가</t>
  </si>
  <si>
    <t>심리.상담.교육.복지등 관련분야 심리상담진행자로 전연령대상 마음답답함과 외상적 문제로 인한 경험등 내적외적 성장을 필요로 하는 내담자에게 마음의 변화을 돕는 초기과정으로 원예를 활용하여 가꾸고 키우고 함께 나누며 작은 소통을 경험하고 이를 심리상담중심으로 연계활용하여 직간접적인 심리상담 효과높이는 창의원예심리상담전문 역할수행.</t>
  </si>
  <si>
    <t>심리.상담.교육.복지등 관련분야 심리상담진행자로 전연령대상 마음답답함과 외상적문제로 인한 경험등 내적외적 성장을 필요로 하는 내담자에게 마음의 변화를 돕는 초기과정으로 원예를 활용하여 가꾸고 키우고 함께 나누며 작은 소통을 경험하고 이를 심리상담중심으로 연계활용하여 직간접적인 심리상담 효과높이는 창의원예심리상담전문 역할수행</t>
  </si>
  <si>
    <t>2015-003258</t>
  </si>
  <si>
    <t>인지재활상담사</t>
  </si>
  <si>
    <t>인지재활상담사에 요구되는 기본소양은 뇌 과학에 대한 전문 지식, 임상심리학에 대한 전문 지식, 사회복지학에 대한 기초, 전문적인 상담 기법 능력, 기사 및 보고서 작성 등이다.</t>
  </si>
  <si>
    <t>뇌 과학·임상심리학·상담심리학·사회복지학 등의 관련 분야에 대한 전문 지식과 경험을 갖추고 업무에 적용하고 서비스를 제공해줄 수 있을 뿐만 아니라 이를 바탕으로 해당 분야의 교육 강의 등을 할 수 있는 전문가 수준</t>
  </si>
  <si>
    <t>인지재활학과 뇌 신경심리학 등을 바탕으로 어느 정도의 지식 수준을 갖추고 업무 및 프로그램을 수행할 수 있어야 하며 실질적인 경험을 바탕으로 검증된 서비스를 제공할 수 있는 준전문가 수준</t>
  </si>
  <si>
    <t>기초 뇌 지식과 심리학, 인지 심리학 등의 학문적 지식을 갖추고 임상자를 진단하는 능력과 상담을 수행하고 차후 조치를 할 수 있는 수준</t>
  </si>
  <si>
    <t>2015-000763</t>
  </si>
  <si>
    <t>부모-아동의 심리적 특성을 알고 발달에 따른 양육방법과 코칭, 개별화 학습계획방법을 제시하여 올바른 부모역할을 할 수 있도록 지도, 상담하는 업무를 수행할 수 있는 직무능력</t>
  </si>
  <si>
    <t>2015-003760</t>
  </si>
  <si>
    <t>인격과 지성과 음악적 기술을 겸비한 음악심리상담사를 양성하여 도움이 필요한 내담자들에게 기능을 복원, 유지, 향상시켜 이들이 더 나은 삶을 영위하도록 한다</t>
  </si>
  <si>
    <t>2015-003226</t>
  </si>
  <si>
    <t>비언어적 의사소통기법으로 무의식의 세계에 접근도 시도할 수 있으며, 유아,아동,청소년,노인,가족 등 유형별 상담에 있어 무의식과 의식의 자기점검을 통하여 내면통찰과 내적에너지의 확인과정을 안내함으로써 행복하고 심리적 안정을 얻을 수 있도록 도움을 주는 역할을 한다.</t>
  </si>
  <si>
    <t>전문가 수준의 뛰어난 미술심리상담 및 교육업무 활용능력을 가지고 있으며, 유아,아동,청소년,노인,가족 등 유형별 상담에 있어 무의식과 의식의 자기점검을 통하여 내면통찰과 내적에너지의 확인과정을 안내함으로써 행복하고 심리적 안정을 얻을 수 있도록 도움을 주는 역할을 할수 있는 최고급 수준</t>
  </si>
  <si>
    <t>준전문가 수준의 뛰어난 미술심리상담 및 교육업무 활용능력을 가지고 있으며, 유아,아동,청소년,노인,가족 등 유형별 상담에 있어 무의식과 의식의 자기점검을 통하여 내면통찰과 내적에너지의 확인과정을 안내함으로써 행복하고 심리적 안정을 얻을 수 있도록 도움을 주는 역할을 할수 있는 고급 수준</t>
  </si>
  <si>
    <t>2015-006464</t>
  </si>
  <si>
    <t>다양한 개인의 진로문제에 관하여 적절한 진로, 적성, 성격검사를 융합하여 대상별로 생애진로의 측면에서 교육프로그램을 구성 및 상담한다.</t>
  </si>
  <si>
    <t>진로교육 이론과 기법을 바탕으로 학생들의 학습 및 생활지도와 진로지도를 원활하게 수행할 수 있도록 상담능력이 중급 수준</t>
  </si>
  <si>
    <t>준전문가 수준으로서 진로교육 이론과 기법을 숙지하고 학생들의 학습 및 생활지도와 진로지도를 원활하게 수행할 수 있도록 상담능력이 상급 수준</t>
  </si>
  <si>
    <t>전문가 수준으로서 진로교육 이론과 기법을 바탕으로 진로교육 프로그램의 실행 및 학생들의 학습 및 생활지도와 진로지도를 원활하게 수행할 수 있도록 상담능력이 고급 수준</t>
  </si>
  <si>
    <t>2015-003032</t>
  </si>
  <si>
    <t>* 아동의 심리적 문제에 대한 심리검사 및 평가* 지역사회에서 발생하는 아동의 여러 사회병리적 현상에 대한 이해와 해결* 아동의 생활환경에 해당하는 가족, 학교, 그 밖의 여러 주변 여건을 살펴 편안하고 안전한 환경이 될 수 있도록 부모 및 기타 관계자에 대한 교육과 상담* 아동상담학의 질적 향상을 위한 학문 연구* 아동심리평가에 따른 심리상담</t>
  </si>
  <si>
    <t>* 지역사회에서 발생하는 아동의 여러 사회병리적 현상에 대한 이해와 해결* 아동의 생활환경에 해당하는 가족, 학교, 그 밖의 여러 주변 여건을 살펴 편안하고 안전한 환경이 될 수 있도록 부모 및 기타 관계자에 대한 교육과 상담* 아동심리상담학의 질적 향상을 위한 학문 연구* 아동심리상담사 사례지도 및 자문* 아동심리상담사 교육</t>
  </si>
  <si>
    <t>* 아동의 심리적 문제에 대한 심리검사 및 평가* 아동심리평가에 따른 아동심리상담* 지역사회에서 발생하는 아동의 여러 사회병리적 현상에 대한 이해와 해결* 아동의 생활환경에 해당하는 가족, 학교, 그 밖의 여러 주변 여건을 살펴 편안하고 안전한 환경이 될 수 있도록 부모 및 기타 관계자에 대한 교육과 상담* 아동심리상담사 사례지도 및 자문</t>
  </si>
  <si>
    <t>* 지역사회에서 발생하는 아동의 여러 사회병리적 현상에 대한 이해와 해결* 아동의 생활환경에 해당하는 가족, 학교, 그 밖의 여러 주변 여건을 살펴 편안하고 안전한 환경이 될 수 있도록 부모 및 기타 관계자에 대한 교육과 상담* 아동심리상담학의 질적 향상을 위한 학문 연구* 아동심리상담사 교육</t>
  </si>
  <si>
    <t>한국아동심리치료학회</t>
  </si>
  <si>
    <t>http://www.kacpt.or.kr</t>
  </si>
  <si>
    <t>010-5771-1658</t>
  </si>
  <si>
    <t>(04750) 서울특별시 성동구 고산자로 284 ( 행당동 ) 성동샤르망 308호</t>
  </si>
  <si>
    <t>2016-001211</t>
  </si>
  <si>
    <t>국가에서 규정한 노인에 해당하는 65세 이상의 남녀에 있어서 환경이나 개인에 의해 형성된  심리적 병증을 상담으로 치유 함.</t>
  </si>
  <si>
    <t>핵가족화로  인한 독거노인의 증가와 가족간의 여러가지 갈등 상황에 놓인 노인들의 심리 치유</t>
  </si>
  <si>
    <t>2016-001174</t>
  </si>
  <si>
    <t>타로심리 상담에 관한 전문적인 지식을 터득하고 타로심리상담사의 종합적인 교육 과정을 수행하며 타로심리상담사를 통하여 학습자로 하여금 타로지도 및 심리 상담을 주도하여 종합적으로 상담자에게 타로지도 및 심리 상담을 진행할 수 있는 능력을 갖춘 최고급수준</t>
  </si>
  <si>
    <t>타로심리 상담에 관한 전문적인 지식을 터득하고 타로심리상담사를 통하여 학습자로 하여금 타로지도 및 심리 상담을 주도하여 종합적으로 상담자에게 타로지도 및 심리 상담을 진행할 수 있는 능력을 갖춘 고급 수준</t>
  </si>
  <si>
    <t>타로심리 상담에 관한 전문적인 지식을 터득하고 타로심리상담사를 통하여 학습자로 하여금 타로지도 및 심리 상담을 주도하여 종합적으로 상담자에게 타로지도 및 심리 상담을 진행할 수 있는 능력을 갖춘 상급 수준</t>
  </si>
  <si>
    <t>2016-001542</t>
  </si>
  <si>
    <t>인형심리상담 기법을 통해 아동,청소년 및 가족 상담의 내담자들의 주호소 문제를 진단 및 평가하고, 내담자가 문제와 관련된 무의식과 관계의 역동을 통찰할 수 있도록 함으로써 내담자의 문제 해결과 건강한 삶의 방식을 만들어가는 것을 돕는다.</t>
  </si>
  <si>
    <t>인형심리상담기법의 전반적인 이해와 실제를 겸비하여 아동 및 청소년, 가족 상담 및 복지, 교육 분야에서 적절하게 인형심리상담기법을 적용할 수 있도록 한다.</t>
  </si>
  <si>
    <t>인형심리상담의 전반적인 이해와 실제를 겸비하여 아동 및 청소년, 가족 상담 및 복지, 교육 분야에서 적절하게 인형심리상담기법을 적용할 수 있으며, 인형심리상담 연구를 수행할 수 있다.</t>
  </si>
  <si>
    <t>2016-001609</t>
  </si>
  <si>
    <t>일반인 및 퇴직자 등의 중,장년층을 대상으로 직업전환 및 재취업해 나갈 수 있도록 전문적인 솔루션을 제공하여, 인생 후반부의 행복과 목표를 설계해 나갈 수 있도록 합리적인 진로 선택을 위해 도와주고 관리 상담한다.</t>
  </si>
  <si>
    <t>전문가로서 중,장년층 대상 심리적 특성과 사회환경 변화에 따른 이해를 바탕으로 커리어 목표를 세울수 있도록 코칭한다. 평생직업에 대한 이해를 돕고 진로목표를 설정 할수 있도록 코칭한다. 시니어 진로코칭프로그램 개발 및 평가와 강의,집단상담을 진행하며 시니어컨설팅을 종합적으로 진행 상담한다.</t>
  </si>
  <si>
    <t>중,장년층 대상 심리적 특성과 사회환경 변화에 따른 이해를 바탕으로 커리어 목표를 세울수 있도록 코칭한다. 평생직업에 대한 이해를 돕고 진로목표를 설정 할수 있도록 코칭 등의 업무를 한다.</t>
  </si>
  <si>
    <t>중,장년층 대상 심리적 특성과 사회환경 변화에 따른 이해를 바탕으로 커리어 목표를 세울수 있도록 코칭한다. 평생직업에 대한 이해를 돕고 진로목표를 설정 할수 있도록 코칭 등의 보조 업무를 수행한다.</t>
  </si>
  <si>
    <t>2015-000657</t>
  </si>
  <si>
    <t>어린이 또는 청소년과 클라이언트의 심리적, 정서적 상태를 상담과 도형을 통해 분석하고 스스로 교정할 수 있도록 돕는 카운슬링</t>
  </si>
  <si>
    <t>2016-001166</t>
  </si>
  <si>
    <t>창의동작심리상담전문가</t>
  </si>
  <si>
    <t>창의적이고 독창적인 비언어적 몸짓과 행동. 움직임. 표정등을 공감하고 언어가 아닌 율동적 활동으로 춤,요가,명상, 행위적 움직임등 다양한 몸짓의 언어로 접목하여 신체적 행동에서 표현되는 심리적인 핵심 요인등을 심리상담으로 연계하여 상담의 질적, 양적풍부함을 내담자에게 제공하는 전문가적 직무활용.</t>
  </si>
  <si>
    <t>창의적이고 독창적인 비언어적 몸짓과 행동.움직임.표정등등 다양한 몸짓 동작언어등을 이해하고 춤.요가. 명상. 자연스러운 움직임등의 공감으로 심리상담적 질적.양적 풍부함을 내담자에게 제공하는 동작심리상담전문가의 역할담당.</t>
  </si>
  <si>
    <t>2015-006184</t>
  </si>
  <si>
    <t>스마트폰중독에 관련한 이론을 통해 스마트폰중독을 예방할 수 있는 프로그램을 계획 및 운영하고 스마트폰 중독상담 교육과 개인, 집단상담으로 올바른 스마트폰 사용을 할 수 있도록 돕는 전문가</t>
  </si>
  <si>
    <t>스마트폰중독에 대한 예방교육과 스마트폰중독을 해소할 수 있는 프로그램을 계획 및 운영하여 체계적인 상담과 평가를 수행할 수 있는 전문가</t>
  </si>
  <si>
    <t>스마트폰중독에 대한 예방교육과 스마트폰중독을 해소할 수 있는 프로그램의 운영보조를 하며 상담을 수행할 수 있는 전문가</t>
  </si>
  <si>
    <t>2015-004207</t>
  </si>
  <si>
    <t>중독미술색채심리상담사</t>
  </si>
  <si>
    <t>중독이론과 중독예방교육을 마치시고 미술색채심리 프로그램을 적용하여 계속적으로 지나치게 하여 그것이 없이는 생활이나 활동을 하지 못하는 상태의 핸드폰중독,인터넷게임중독,미디어중독등에 중독 예방교육,부모교육,가족상담프로그램등을 미술색채심리정서 프로그램으로 힐링프로그램을 진행 할수 있는자.</t>
  </si>
  <si>
    <t>엠엔에스(m&amp;s)미술색채심리</t>
  </si>
  <si>
    <t>http://http://www.mnscare.com/</t>
  </si>
  <si>
    <t>02-313-3413</t>
  </si>
  <si>
    <t>(04091) 서울특별시 마포구 토정로18길 11 (현석동, 래미안웰스트림) 상가 202-3호</t>
  </si>
  <si>
    <t>2015-006111</t>
  </si>
  <si>
    <t>영어교육상담사</t>
  </si>
  <si>
    <t>학습자의 성격유형을 진단하고 분석하여 성격유형별로 영어를 교육하고 상담하는 능력을 습득하며, 학습자가 자기주도적으로 영어교재를 선택하고 자기에게 맞는 공부방법으로 학습할 수 있도록 지도하는 기술을 익히며, 성격유형별로 영어의 영역을 멘토링, 코칭, 평가, 컨설팅할 수 있는 성격유형별 영어교육상담사를 육성</t>
  </si>
  <si>
    <t>학습자의 성격유형을 진단하고 분석하여 성격유형별로 영어를 교육하고 상담하는 능력을 습득하며, 학습자가 자기주도적으로 영어교재를 선택하고 자기에게 맞는 공부방법으로 학습할 수 있도록 지도하는 기술을 익히며, 성격유형별로 영어의 영역을 멘토링, 코칭할 수 있는 성격유형별 영어교육상담사를 육성</t>
  </si>
  <si>
    <t>학습자의 성격유형을 진단하고 분석하여 성격유형별로 영어를 교육하고 상담하는 능력을 습득하며, 학습자가 자기주도적으로 영어교재를 선택하고 자기에게 맞는 공부방법으로 학습할 수 있도록 지도하는 기술을 익히며, 성격유형별로 영어의 영역을 교육할 수 있는 성격유형별 영어교육상담사를 육성</t>
  </si>
  <si>
    <t>2015-002770</t>
  </si>
  <si>
    <t>놀이심리 상담사는 놀이를 통한 인성체험활동을 실시하고 놀이심리를 파악하여 건강한 마음과 행복을 갖게 하는 활동을 실시하고 놀이심리상담사로서의 바른역할과 지도능력을 갖게 하는 것을 내용으로 한다.</t>
  </si>
  <si>
    <t>놀이심리상담사로서의 효과적인 상담방법과 기술을 갖게 하고 놀이 심리 상담의 고급상담 능력과 지도능력을 갖게 하는 것을 내용으로 한다.</t>
  </si>
  <si>
    <t>놀이심리상담사로서의 효과적인 상담방법과 기술을 갖게 하고 놀이 심리 상담의 중급상담 능력과 지도능력을 갖게 하는 것을 내용으로 한다.</t>
  </si>
  <si>
    <t>놀이심리상담사로서의 효과적인 상담방법과 기술을 갖게 하고 놀이 심리 상담의 초급상담 능력과 지도능력을 갖게 하는 것을 내용으로 한다.</t>
  </si>
  <si>
    <t>2015-005040</t>
  </si>
  <si>
    <t>MT직업진로상담사</t>
  </si>
  <si>
    <t>부모에게 자녀의 진로설정 방법 및 관련정보 제공진로직업관련하여 자녀 및 학생의 진로설정에 있어 관리자에게 교육 및 상담교육기관(개인,집단)에서 진로직업에 대한 정보 제공 및 적성을 찾아주는데 도움각 기관의 리더에게 진로직업 교육 및 훈련직업정보,대인관계,자녀양육,개인진로에 대한 개인 및 집단상담기관별 특수 직무에 대한 진로직업적 대응 방안 교육</t>
  </si>
  <si>
    <t>부모에게 자녀의 진로설정 방법 및 관련정보 제공진로직업관련하여 자녀 및 학생의 진로설정에 있어 관리자에게 교육 및 상담교육기관(개인,집단)에서 진로직업에 대한 정보 제공 및 적성을 찾아주는데 도움</t>
  </si>
  <si>
    <t>부모에게 자녀의 진로설정 방법 및 관련정보 제공진로직업관련하여 자녀 및 학생의 진로설정에 있어 관리자에게 교육 및 상담교육기관(개인,집단)에서 진로직업에 대한 정보 제공 및 적성을 찾아주는데 도움각 기관의 리더에게 진로직업 교육 및 훈련</t>
  </si>
  <si>
    <t>2015-003803</t>
  </si>
  <si>
    <t>노인심리 및 상담 지도를 주도하고, 때론 학습자에게 노인심리 및 상담교육을 전문적으로 하는 직무</t>
  </si>
  <si>
    <t>전문적인 노인 심리상담을 행하고; 노인심리상담교육을 통하여  학습자로 하여금 노인심리 및 상담 지도를 주도할수 있도록하고 , 학습자에게 노인심리 및 상담역할을 할수 있도록 하는 직무</t>
  </si>
  <si>
    <t>준전문적인 노인심리 및 상담 지도 역할직무</t>
  </si>
  <si>
    <t>(사)행복나눔지원센터</t>
  </si>
  <si>
    <t>http://www.happy1004.org</t>
  </si>
  <si>
    <t>063-224-3018</t>
  </si>
  <si>
    <t>(55053) 전라북도 전주시 완산구 백제대로 167(효자동1가) 명진빌딩201호</t>
  </si>
  <si>
    <t>2015-003816</t>
  </si>
  <si>
    <t>인터넷(게임, 도박, 쇼핑, 음란물) 및 스마트미디어 등 여러가지 중독증상으로 인해 정서적, 신체적으로 어려움을 겪고 있는 내담자와 그 가족들을 위한 심리상담을 통해 중독증상에서 벗어나 사회구성원으로서 적응하며 살아갈 수 있도록 상담하는 전문가의 역할을 수행할 수 있습니다.</t>
  </si>
  <si>
    <t>인터넷(게임,도박,쇼핑,음란물) 및 스마트미디어 등 여러가지 중독증상으로 인해 정서적, 신체적으로 어려움을 겪고 있는 내담자와 그 가족들을 위한 심리상담을 통해 중독증상에서 벗어나 사회구성원으로서 적응하며 살아갈 수 있도록 상담하는 고급전문가 역할 수행.</t>
  </si>
  <si>
    <t>인터넷(게임,도박,쇼핑,음란물) 및 스마트미디어 등 여러가지 중독증상으로 인해 정서적, 신체적으로 어려움을 겪고 있는 내담자와 그 가족들을 위한 심리상담을 통해 중독증상에서 벗어나 사회구성원으로서 적응하며 살아갈 수 있도록 상담하는 초급전문가 역할 수행</t>
  </si>
  <si>
    <t>2016-001475</t>
  </si>
  <si>
    <t>뷰티아트심리상담사</t>
  </si>
  <si>
    <t>뷰티아트심리상담사는 미적 아름다움을 위해 스타일이나 컨셉에 맞는 스타일링법에 대한 전문적 지식을 습득하고 뷰티아트의 특성을 이해하여 심리상담을 하는 직무이다.</t>
  </si>
  <si>
    <t>뷰티아트심리상담 중 일어나는 여러 가지 상황에 대해 신속, 능숙하게 대처할 수 있으며 뷰티아트심리상담사 보수교육 및 양성교육을 진행할 수 있는 직무.</t>
  </si>
  <si>
    <t>미적 아름다움을 활용한 다양한 심리상담기법을 연구, 개발할 수 있으며, 다양한 연령층의 내담자들에게 뷰티아트상담을 할 수 있는 직무.</t>
  </si>
  <si>
    <t>뷰티아트를 통한 심리상담을 이해하고, 스타일링법에 대한 활용법을 지도할 수 있는 직무.</t>
  </si>
  <si>
    <t>2015-003802</t>
  </si>
  <si>
    <t>초, 중등 학생들에게 독서지도를 도구로 활용하여 심리상담을 할 수 있는 직무이다</t>
  </si>
  <si>
    <t>2015-004215</t>
  </si>
  <si>
    <t>□ 치매나 노환으로 인지기능이 떨어진 상태에서 현재 또는 과거의 기억을 되살릴 수 있도록 다양한 미술기법을 통해 선, 색, 형태를 스스로 표현 할 수 있도록 돕고 이를 통해 성취감과 편안함,정서적 안정을 얻어 지적활동과 인지적 수행능력이 향상될 수 있도록 돕는다.</t>
  </si>
  <si>
    <t>□ 치매나 노환으로 인지기능이 떨어진 상태에서 현재 또는 과거의 기억을 되살릴 수 있도록 다양한 미술기법을 통해 선, 색, 형태를 스스로 표현 할 수 있도록 돕고 이를 통해 성취감과 편안함, 정서적 안정을 얻어 지적활동과 인지적 수행능력이 향상될 수 있도록  돕는다.</t>
  </si>
  <si>
    <t>2015-004456</t>
  </si>
  <si>
    <t>이혼 및 사별, 미혼모 등 다양한 이유로 급증되고 있는 한부모가족을 대상으로 구성원 개개인의 문제, 가족 구성원 간의 갈등, 경제적 어려움, 돌봄 문제 등을 상담 및 행정안내를 통해 건강한 가족 형성에 도움을 주는 업무를 수행</t>
  </si>
  <si>
    <t>이혼 및 사별, 미혼모 등 다양한 이유로 급증되고 있는 한부모가족을 대상으로 구성원 개개인의 문제, 가족 구성원 간의 갈등, 경제적 어려움, 돌봄 문제 등을 상담 및 행정안내를 통해 건강한 가족 형성에 도움을 주는 업무를 수행-한부모가정 상담 프로그램 개발 및 운영-한부모가정 심리분석 및 전문 상담</t>
  </si>
  <si>
    <t>이혼 및 사별, 미혼모 등 다양한 이유로 급증되고 있는 한부모가족을 대상으로 구성원 개개인의 문제, 가족 구성원 간의 갈등, 경제적 어려움, 돌봄 문제 등을 상담 및 행정안내를 통해건강한 가족 형성에 도움을 주는 업무를 수행-한부모가족 집단상담-복지정보 제공-한부모가정 단체 관련 현장활동-한부모가정 교육강사  -한부모가정 복지정보 제공</t>
  </si>
  <si>
    <t>2016-001207</t>
  </si>
  <si>
    <t>① 유, 아동, 청소년, 성인과 정서 및 발달적 문제를 가진 사람들에 대한 전문적인 심리상담 및 인성계발, 교육 서비스의 전문성을 갖는다② 심리상담의 이론적 및 실제적 기법 등을 상담심리사로의 전문성을 바탕으로 사회에 헌신하고 개인 개발을 촉진시킨다.</t>
  </si>
  <si>
    <t>유, 아동, 청소년, 성인과 정서 및 발달적 문제를 가진 사람들에 대한 전문적인 심리상담 및 인성계발, 교육 서비스의 전문성을 갖는다. 심리상담의 이론적 및 실제적 기법 등을 상담심리사로의 전문성을 바탕으로 사회에 헌신하고 개인 개발을 촉진시킨다.</t>
  </si>
  <si>
    <t>유, 아동, 청소년, 성인과 정서 및 발달적 문제를 가진 사람들에 대한 전문적인 심리상담 및 인성계발, 교육 서비스의 전문성을 갖는다.</t>
  </si>
  <si>
    <t>심리상담의 이론적 및 실제적 기법 등을 상담심리사로의 전문성을 바탕으로 사회에 헌신하고 개인 개발을 촉진시킨다.</t>
  </si>
  <si>
    <t>2016-001165</t>
  </si>
  <si>
    <t>창의음악심리상담전문가</t>
  </si>
  <si>
    <t>심리.상담.교육.복지등 관련분야의 심리상담사중 전 연령대상 심리마음안정을 돕고 긍정에너지가 활성화될수 있도록 하며 마음에 문제. 갈등요인등을 즐겁게 풀어낼수 있는 개인선호형 음악.리듬.악기.노래등을 접목하여 가장편안한 상태에서 문제 요인등을 잘 풀어낼수 있도록 돕는 창의음악심리상담전문가 직무역할수행.</t>
  </si>
  <si>
    <t>심리상담사중 전연령대상 심리마음안정을 돕고 긍정에너지가 활성화될수 있도록 하며 마음에 문제 갈등요인등을 즐겁게 풀어낼수 있는 개인선호형 음악. 리듬.악기. 노래등을 접목하여 가장 편안한 상태에서 문제요인등을 잘 풀어낼수 있도록 돕는 직무역할 수행.</t>
  </si>
  <si>
    <t>2015-006226</t>
  </si>
  <si>
    <t>경력관리상담사</t>
  </si>
  <si>
    <t>‘경력관리상담사(영문명 : Career Management Consultant, CMC)’란 정부의 NCS정책과 관련하여 현업실무 및 현장중심의 전문가로서 개인 또는 기업의 종사자들이 평생 동안 갖게 되는 진로, 직업, 직장에서의 쌓은 경력 또는 쌓을 예정인 경력을 체계적이고 효율적으로 총괄적으로 관리하는 전문가를 말한다.</t>
  </si>
  <si>
    <t>1.‘경력관리상담사(영문명 : Career Management Consultant, CMC)’란 정부의 NCS정책과 관련하여 현업실무 및 현장중심의 전문가로서 2. 개인 또는 기업의 종사자들이 평생 동안 갖게 되는 진로, 직업, 직장에서의 쌓은 경력 또는 쌓을 예정인 경력을 체계적이고 효율적으로 총괄적으로 관리하는 전문가를 말한다.</t>
  </si>
  <si>
    <t>1.‘경력관리상담사(영문명 : Career Management Consultant, CMC)’란 정부의 NCS정책과 관련하여 현업실무 및 현장중심의 전문가로서 2.개인 또는 기업의 종사자들이 평생 동안 갖게 되는 진로, 직업, 직장에서의 쌓은 경력 또는 쌓을 예정인 경력을 체계적이고 효율적으로 총괄적으로 관리하는 전문가를 말한다.</t>
  </si>
  <si>
    <t>2015-006074</t>
  </si>
  <si>
    <t>이혼상담사는 이혼위기에 처한 부부와 가족에 대하여 건강한 가정으로 다시 회복할 수 있도록 도와주며, 이혼이 불가피한 경우 이혼으로 인하여 겪게될 다양한 가족적인 문제와 이혼관련 철차, 가족 구성원의 상처 및 부양대책, 경제적 자립 등 피해 당사자들의 정신적·심리적 안정과 빠른 회복을 도와주는 이혼상담 전문가를 말한다.</t>
  </si>
  <si>
    <t>이혼상담사는 이혼위기에 처한 부부와 가족에 대하여 건강한 가정으로 다시 회복할 수 있도록 도와주며, 이혼이 불가피한 경우 이혼으로 인하여 겪게될 다양한 가족적인 문제와 이혼관련 절차, 가족 구성원의 상처 및 부양대책, 경제적 자립 등 피해 당사자들의 정신적·심리적 안정과 빠른 회복을 도와주는 이혼상담 전문가를 말한다.</t>
  </si>
  <si>
    <t>한국자격관리협회</t>
  </si>
  <si>
    <t>http://www.kpia.co.kr</t>
  </si>
  <si>
    <t>02-775-0073</t>
  </si>
  <si>
    <t>(03150) 서울특별시 종로구 우정국로 39 (견지동) 3층</t>
  </si>
  <si>
    <t>2016-000368</t>
  </si>
  <si>
    <t>가족의 행복을 저해하는 문제를 연구하고 이혼 위기에 있을 경우 이혼에 관련 법률 지식과 상담에 관한 지식을 가지고 부부를 상담하며 이혼의 예방과 이혼 후의 문제를 예견하고 준비시키는 일을 컨설팅 해주는 직무를 수행한다.</t>
  </si>
  <si>
    <t>전문가 진단평가에 대한 연구 및 관련업무 종사자 강의뿐만 아니라 부부 및 가족의 교육과 치료 방향까지 제시하고 임상 현장에서 상담 및 정보를 제공 한다.</t>
  </si>
  <si>
    <t>실무 현장에서 상담 및 이혼 관련 법률 정보를 제공 하며 영유아의 보육 및 부모와의 전문적인 가족의 영역의 상담과 치유를 행하는 전문가 수준이다.</t>
  </si>
  <si>
    <t>로뎀나무위기가족치유상담협회</t>
  </si>
  <si>
    <t>061-853-7569</t>
  </si>
  <si>
    <t>(57942) 전남 순천시 남내동 68-3번지(5층)</t>
  </si>
  <si>
    <t>2015-000766</t>
  </si>
  <si>
    <t>분노의 발생원인을 이해하고 분노조절장애의 원인을 파악하여 분노조절상담지도사로서의 직무를 수행하며 분노로 발생될 수 있는 문제의 해결과 갈등을 조절하고 완화 할 수 있도록 도와주는 업무를 수행할 수 있는 직무능력</t>
  </si>
  <si>
    <t>분노조절상담에 관한 체계적 연구분노조절 프로그램 개발 및 교육</t>
  </si>
  <si>
    <t>분조조절 프로그램 운영 및 상담 업무</t>
  </si>
  <si>
    <t>2015-004203</t>
  </si>
  <si>
    <t>생애위기상담사는 아동, 청소년, 성인, 노인으로 이어지는 인간의 발달과정중에서 경험하는 발달적 위기와 상황적 위기로 인해 우울과 절망에 처한 내담자에게 적절한 위기개입을 통해 위기를 잘 대처하고, 극복해 나가도록 도움으로써 내담자가 위기 이전보다 성장하고 발달하여 적응적인 삶을 살아가도록 돕는 전문가이다.</t>
  </si>
  <si>
    <t>사회복지법인 한국생명의전화</t>
  </si>
  <si>
    <t>http://www.lifeline.or.kr</t>
  </si>
  <si>
    <t>02-764-8783</t>
  </si>
  <si>
    <t>(02751) 서울특별시 성북구 오패산로 26 (하월곡동) 4F 한국생명의전화</t>
  </si>
  <si>
    <t>2016-001588</t>
  </si>
  <si>
    <t>진로전문상담사는 내담자들에게 가장 적합한 직업이 무엇인지를 찾는 것을 도와주며 적성, 흥미검사 등을 실시하여 내담자의 적성, 흥미 등에 알맞은 진로정보를 제공한다. 뿐만 아니라 청소년, 여성, 중·고령자, 실업자 등을 위한 진로상담 프로그램 개발과 운영 등을 통하여 내담자의 잠재력 개발, 자아성장 및 바람직한 진로선택을 할 수 있도록 돕는 역할을 한다.</t>
  </si>
  <si>
    <t>전문분야에서 진로부적응 및 진로장벽을 겪는 개인 또는 집단에 대한 진단, 평가 및 상담, 진로상담 프로그램 개발 및 평가</t>
  </si>
  <si>
    <t>직업적응상담, 진로변경상담, 진로심리검사 실시, 분석, 평가 등, 각급 학교 진로상담 센터, 사회복지기관, 청소년 생애상담; 진로흥미검사, 적성탐색검사, 인성검사 실시  및 평가분석; 방과 후 진로상담 프로그램 계획 진로교육, 상담사례연구 지도</t>
  </si>
  <si>
    <t>청소년 진로 및 학습상담, 심리검사 실시 및 분석, 진로정보 수집 및 분석, 진로집단 상담프로그램 진행, 청소년 진학지도, 사회복지기관 및 복지시설에서 진로상담, 학습정보 수집 및 활용, 상담센타의 행정</t>
  </si>
  <si>
    <t>2016-001636</t>
  </si>
  <si>
    <t>진로, 성격, 적성, 지능, 진로 및 신체적ㆍ정서적 증상 등에 대해서 어려움을 겪고 있거나 변화를 모색하는 개인에게 심리검사, 상담 프로그램 등을 활용하여 문제 해결을 돕고 지원하는 전문 상담사이다.</t>
  </si>
  <si>
    <t>2015-004850</t>
  </si>
  <si>
    <t>노화로 인한 신체적, 정서적으로 심리적 불안장애를 겪으며 일상생활에 적응하지 못하고 행동상의 장애를 일으켜 도움이 필요한 노인 및 가족들에게 전문적인 노인심리상담기술을 제공하여 일상생활 부적응 문제를 해결하고, 마음의 안정을 찾도록 도움을 제공하는 전문 직무이다.</t>
  </si>
  <si>
    <t>2016-001244</t>
  </si>
  <si>
    <t>심리상담 과정중 미술이란 매개를 사용하여 상담분야에 치유의 효과가 있으며 다양한 상담분야에 활용하는 전문적인 상담과정을 말한다. 자격취득후는 아동에서 노인에 이르기까지 상담분야에 활용이가능하다. 상담의 전문성을 높이기 위해 다양한 상담기법을 활용한다. 관련분야는 심리상담소, 아동기관, 복지관 등 전문적인 기관에서 활용이 가능하다.</t>
  </si>
  <si>
    <t>전문가수준의 뛰어난 미술심리상담 활용능력을 가지고 있으며 미술심리상담 교육자, 미술심리상담 사무 책임자로써 갖추어야 할 능력을 갖춘 최고급수준. 학교, 복지관, 군부대, 자활센터, 상담소 등에 활용됨.</t>
  </si>
  <si>
    <t>준전문가 수준의 미술심리상담 활용능력을 가지고 있으며 미술심리상담교육자, 미술심리상담사무책임자로써 갖추어야 할 능력을 갖춘 고급 수준. 학교, 복지관, 상담소, 군부대, 자활센터, 등에서 활용됨.</t>
  </si>
  <si>
    <t>2015-000777</t>
  </si>
  <si>
    <t>심리와 상담의 전문적인 이론을 바탕으로 내담자의 변화를 위해 전문적이고 효과적인 조력을 하는 전문가로써 내담자가 겪고 있는 문제를 해결하고 성장하는데 필요한 심리상담을 수행, 심리상담 프로그램 기획 및 설계</t>
  </si>
  <si>
    <t>심리검사 및 심리상담을 통해 내담자의 변화를 촉구하고 문제해결 능력을 키울수 있도록 전문적인 조력을 할 수 있는 중급 수준, 대졸 이상 수준</t>
  </si>
  <si>
    <t>2015-003739</t>
  </si>
  <si>
    <t>미술을 매개체로 사용하여 가족과 개인을 총체적으로 상담하고,심신이 균형잡힌 삶을 살도록 돕는다. 또한 예방차원의 교육과 세미나를 실시할 수 있으며 학술적 활동이 가능하다. 이를 위해 미술심리상담프로그램을 운영, 내담자 초기 면담 및 상담프로그램 계획 및 운영, 교육프로그램 운영 및 계획, 학교 및 사회시설에서 상담 진행 가능하며 진담 및 연구가 가능하다.</t>
  </si>
  <si>
    <t>2016-001437</t>
  </si>
  <si>
    <t>미술이 갖는 치유의 힘과 현대심리치료이론에 근거하여, 인간으로 하여금 유연하고 창조적인 개인이 될 수 있도록 돕는 역할을 함.</t>
  </si>
  <si>
    <t>미술심리상담의 체계에 대한 지식과 미술심리상담가의 기본자세를 갖추고, 미술심리상담대상자에 대한 개입이 가능</t>
  </si>
  <si>
    <t>미술심리상담의 다양한 방법을 알고, 대상자에 대한 심리진단 및 평가를 시행하며,심리학적 사례개념화 및 미술심리상담의 실제를 이해</t>
  </si>
  <si>
    <t>미술심리상담의 전문이론을 이해하며,하위상담사의 교육과 실무지도를 시행하고,대상별 미술심리상담 지도 및 감독과 상담현장의 행정과 실무지도를 수행함</t>
  </si>
  <si>
    <t>2015-003224</t>
  </si>
  <si>
    <t>이혼조정상담사의 전문 이론 및 다양한 임상경험을 토대로 인간의 삶과 자아실현을 높이며 내적통찰력을 키우고 긍정적 잠재력을 키워 행복한 삶을 영위하도록 하는 전문 직무를 한다.</t>
  </si>
  <si>
    <t>이혼조정상담사에 대한 기초 이론을 기반으로 1급 전문상담사의 지도하에 2급 전문상담사를 돕는 것을 직무로 한다.</t>
  </si>
  <si>
    <t>이혼조정상담사의 전문적 이론을 기반으로 심리적, 정서적, 신체적 갈등에서 오는 차이점을 조절하고, 자아정체감과 인간 내적 가치를 높이고, 긍정적 미래를 위한 사례 관리를 하며, 상담 및 개인 및 집단 프로그램의 사전？사후 평가를 돕는다.</t>
  </si>
  <si>
    <t>이혼조정상담사의 전문 이론 및 다양한 임상경험을 토대로 인간의 삶과 자아실현을 높이며 내적통찰력을 키우고 긍정적 잠재력을 키워 행복한 삶을 영위하도록 하는 전문 직무를 한다.개인 및 집단프로그램의 사전？사후 효과를 평가하고 검증하며, 2급？3급 전문상담사의 교육 및 활동을 지도하는 것을 직무로 한다.</t>
  </si>
  <si>
    <t>2015-000810</t>
  </si>
  <si>
    <t>심리적,정신적인 문제를가지고 있는 사람들에게 타로카드를 통하여 문제를 해결할 수있는 방법과 가이드를 해주는 역할</t>
  </si>
  <si>
    <t>심리적,정신적인 문제를가지고 있는 사람들에게 타로카드를 통하여 문제를 해결할 수있는 방법과 가이드를 해주는 역할과 2급상담사를 양성할수 있는 능력을 갖춘 자</t>
  </si>
  <si>
    <t>2015-004849</t>
  </si>
  <si>
    <t>모래놀이가 필요한 내담자에게 모래놀이를 통해 모래상담 및 심리적 진단을 하며 분석을 하며 모래놀이등을 지도</t>
  </si>
  <si>
    <t>모래놀이가 필요한 내담자에게 모래놀이를 통해 모래상담 및 심리적 진단을 하며 분석을 하며 모래놀이상담 및 지도를 하는 전문가</t>
  </si>
  <si>
    <t>모래놀이가 필요한 내담자에게 모래놀이를 통해 모래상담 및 심리적 진단을 하며 분석을 하며 모래놀이상담 및 지도를 하는 전문가와 함께 조력하여 모래놀이상담을 진행하며 보조역할을 수행</t>
  </si>
  <si>
    <t>행복한심리상담센터</t>
  </si>
  <si>
    <t>062-951-0275</t>
  </si>
  <si>
    <t>(62318) 광주광역시 광산구 임방울대로 142-10(운남동) 4층</t>
  </si>
  <si>
    <t>2015-002582</t>
  </si>
  <si>
    <t>학생심리상담사는 학생들을 대상으로 학생들이 겪고 있는 심리적 문제 및 사회부적응에 대하여 심리상담학적 방법으로 상담하고 치료하는 전문가이다.</t>
  </si>
  <si>
    <t>한국교총영재교육원</t>
  </si>
  <si>
    <t>02-3498-2300</t>
  </si>
  <si>
    <t>(06764) 서울 서초구 우면동 한국교원단체총연합 6층 한국교총영재교육원</t>
  </si>
  <si>
    <t>2015-004208</t>
  </si>
  <si>
    <t>미술의 이미지와 상징해석으로 자기 수용능력과 자신의 삶의 질을 향상 시키는 전문가로써, 자기표현, 긍정적인 자아개념형성,불안과 스트레스해소, 사회성증진, 표현력이 증진되도록 돕습니다.</t>
  </si>
  <si>
    <t>2015-004851</t>
  </si>
  <si>
    <t>미술 과정 및 작품을 사용해서 심리적인 문제의 해결과 생활에서의 적응 및 인간적인 성장을 도우며, 아동 및 청소년, 일반 성인 및 가족을 대상으로 전문적인 미술심리상담기술을 제공하여 문제해결을 돕는 전문 직무이다.</t>
  </si>
  <si>
    <t>2016-000365</t>
  </si>
  <si>
    <t>최고 전문가로서 부부, 가족, 집단, 개인의 심리 정서적 부적응을 겪는 내담자에 대한 상담 및 심리검사를 하여 사고 및 행동, 감정측면의 인간적 성장을 가져오게 한다.  1급은 부부가족심리상담사를 지도하며 교육과 수련 내용 평가, 상담에 대한 연구, 상담기관의 설립과 운영을 할 수 있다. 2급은 상담기관에서의 상담 및 행정업무를 등을 할 수 있다.</t>
  </si>
  <si>
    <t>최고 전문가로서 부부, 가족, 집단, 개인의 심리 정서적 부적응을 겪는 내담자에 대한 상담 및 심리검사를 하여 사고 및 행동, 감정측면의 인간적 성장을 가져오게 한다. 이와 함께 자아실현과 적응력 강화를 위한 조력과 삶의 질을 향상시킨다. 부부가족심리상담사를 지도하며 교육과 수련 내용 평가, 상담에 대한 연구, 상담기관의 설립과 운영을 할 수 있다.</t>
  </si>
  <si>
    <t>부부가족심리상담의 전문가로서 부부, 가족, 집단, 개인의 자아실현, 적응강화에 대한 상담을 한다. 심리적 정서적 부적응을 겪는 내담자에 대한 상담 및 심리검사를 하여 사고 및 행동, 감정측면의 인간적 성장을 가져오게 한다. 상담기관에서의 상담 및 행정업무를 등을 할 수 있다.</t>
  </si>
  <si>
    <t>2015-000815</t>
  </si>
  <si>
    <t>예술을 매개로 자유롭게 내담자의 내면 세계를 표출하게 하고, 그를 통해 내담자의 내면세계를 이해하는 심리상담으로 개인의 정서적 갈등과 심리적인 증상을 완화시킴으로서 개인이 원만하고 창조적인 삶을 살아갈 수 있게 도와주는 전문가</t>
  </si>
  <si>
    <t>전문가 수준의 통합예술심리상담 지식을 활용하여 아동·청소년·성인에게 정서부적응을 해결할 수 있는 능력을 가지고 있으며, 심리 상담사로써 갖추어야 할 능력을 갖춘 고급 수준. 발달적 통합예술심리상담 프로그램 기획 및 연구 보조, 비언어적의사소통 교류분석의 보조직무, 심리적 부적응 및 장애를 겪는 개인 혹은 집단에 대한 진단, 평가 보조업무가 가능한 수준</t>
  </si>
  <si>
    <t>2015-000764</t>
  </si>
  <si>
    <t>학부모가 자녀교육을 수행하는데 코치의 역할을 수행할 수 있도록 필요한 지식과 성장을 전문적으로 관리하고 지도함.- 부모교육의 중요성을 인식하고 사례 중심의 학부모 상담  - 성격 유형에 따른 유아, 아동의 상담 기법 교육 - 초등, 중등교육 현장에서 유형별 소통의 기술 코칭 - 부모상담 활동의 전문가로서 전인격적 성장과 양육을 지도</t>
  </si>
  <si>
    <t>부모상담 코칭 프로그램 전문적인 관리심리 검사 분석과 평가 전문가성격 유형별 내담자 상담 지도부모상담 코칭 지도 강사 부모상담 코칭 프로그램 개발 및 운영</t>
  </si>
  <si>
    <t>부모상담 코칭 프로그램 기본적인 관리심리 검사 분석과 평가 및 상담보조자 성격 유형별 내담자 상담 코칭보조 부모상담 코칭 지도 보조강사 부모상담 코칭 프로그램 개발 및 운영</t>
  </si>
  <si>
    <t>2016-001242</t>
  </si>
  <si>
    <t>노령인구의 증가로 사회적 가정적으로 어려움을 겪고 있는 분께 도움을 주며 다양한 상담분야에 치유의 효과가 있으며 다양한 상담분야에 활용하는 전문적인 상담과정을 말한다. 자격취득후는 여러 상담분야에 활용이가능하다. 상담의 전문성을 높이기 위해 다양한 상담기법을 활용한다. 관련분야는 심리상담소, 노인복지관 등 전문적인 기관에서 활용이 가능하다.</t>
  </si>
  <si>
    <t>전문가 수준의 뛰어난 노인심리상담 활용능력을 가지고 있으며 노인심리상담 교육자, 노인심리상담 사무 책임자로써 갖추어야 할 능력을 갖춘 최고급 수준, 노인복지관, 요양원, 요양병원, 상담센터 등에서 활용됨.</t>
  </si>
  <si>
    <t>2015-001053</t>
  </si>
  <si>
    <t>미술기법을 개발ㆍ분석ㆍ사용하여 개인 및 집단을 대상으로 하여 정서적 갈등 및 심리적 갈등의 원인을 파악하고 구체적인 상담을 통하여 해결책을 제시함으로써 일반사회의 구성원으로써 정상적으로 활동하고 동화될 수 있도록 지원하는 것을 주된 업무로 함</t>
  </si>
  <si>
    <t>2016-001208</t>
  </si>
  <si>
    <t>심리상담은 일상생활에서 개인적인 문제를 민주적인 대화와 상담기법으로 해결하는 것이다. 이러한 측면에서 심리상담은 사람의 변화를 주도하는 힘을 가지고 있다. 심리상담사의 능력을 갖추기 위해서 다양한 학문적 접근과 상담기법을 학습하는 것이다. 그리고 인간의 문제를 심리적, 사회적, 철학적, 교육적, 문화적 접근을 위한 학습을 하는 것이다.</t>
  </si>
  <si>
    <t>문제의 해결을 위해서 갖추어야 할 세부적인 부분을 학습하며, 인간의 문제 해결을 위한 상담, 학습으로서의 상담, 의식화로서의 상담, 행동변화로서의 상담, 교육으로서의 상담, 진리 안내로서의 상담과 통합적인 관점에서의 상담적 접근을 직무한다.</t>
  </si>
  <si>
    <t>문제의 해결을 위해서 갖추어야 할 세부적인 상담기법인 해결중심상담, 이야기상담, 변화상담, 실존주의 상담, 형태주의 상담, 교류분석적 상담, 중독적인 상담을 학습하고 이러한 습득된 상담기법을 통하여 통합적인 관점에서의 상담적 접근을 직무한다.</t>
  </si>
  <si>
    <t>문제의 해결을 위해서 갖추어야 할 세부적인 상담기법인 정신분석적 상담, 개인심리적 상담, 분석심리적 상담, 행종주의적 상담, 현실치료적 상담, 학업상담을 학습하고 이러한 습득된 상담기법을 통하여 통합적인 관점에서의 상담적 접근을 직무한다.</t>
  </si>
  <si>
    <t>2015-003658</t>
  </si>
  <si>
    <t>인지행동심리지도 및 상담을 통하여 학습자로 하여금 인지행동심리 및 상담 지도를 주도하여 종합적으로 학습자에게 인지행동심리 지도 및 상담을 전문적으로 역할을 하는 직무</t>
  </si>
  <si>
    <t>전문적으로 인지행동심리지도 및 상담을 통하여 학습자로 하여금 인지행동심리 및 상담 지도를 주도하여 종합적으로 학습자에게 인지행동심리 지도 및 상담을 전문적으로 역할을 하는 직무</t>
  </si>
  <si>
    <t>준 전문 인지행동심리 지도를 통하여 학습자로 하여금 인지행동심리 및 상담 지도를 주도하여 종합적으로 학습자에게 인지심리 및 상담을 준 전문적으로 역할을 하는 직무</t>
  </si>
  <si>
    <t>2016-000095</t>
  </si>
  <si>
    <t>1. 개인 또는 집단의 심리적 성숙과 사회적 적응능력 향샹을 위한 조력, 지도를 실시하고,  전반적인 인지 능력과 정서 상태에 대한 객관적인 평가를 통하여 각 개인의 문제 영역과 부적응 문제의 원인을 밝혀내고 개인의 잠재력, 강점과 약점 등을 파악하여 가장 적합하게 효율적인 상담방법을 모색한다</t>
  </si>
  <si>
    <t>2016-001205</t>
  </si>
  <si>
    <t>발달적 미술심리상담 프로그램 기획 및 연구 보조, 비언어적 의사소통 교류 분석의 직무, 교육 프로그램 개발 보조업, 사회복귀시설, 병원 등에서 전문 상담활동을 한다.</t>
  </si>
  <si>
    <t>기본적인 상담의 개념을 가지고, 미술(그림)을 통해 잠재되어 있는 감정이나 심리상태를 분석함으로써 이에 맞는 심리진단과 상담기법들을 통해 올바른 삶을 살 수 있도록 도와준다.</t>
  </si>
  <si>
    <t>2016-000101</t>
  </si>
  <si>
    <t>심리,상담적 전문 지식을 갖추고 남녀노소를 불문하여 개인적,사회적 갈등과 심리적 고통을 겪고있는 내담자를 상담해주어 원만한 삶을 살아가도록 돕고, 상담을 통해 치유함으로써 심리적 성숙과 사회적응력을 향상시킬수 있는 전문가</t>
  </si>
  <si>
    <t>심리,상담적 전문 지식을 가지고 남녀노소를 불문하여 개인적,사회적 갈등과 심리적 고통을 겪고있는 내담자를 상담해주어 원만한 삶을 살아가도록 돕고, 상담을 통해 치유함으로써 심리적 성숙과 사회적응력을 향상시키는 전문가</t>
  </si>
  <si>
    <t>심리,상담적 전문 지식을 가지고 남녀노소를 불문하여 개인적,사회적 갈등과 심리적 고통을 겪고있는 내담자를 상담해 주는 전문가</t>
  </si>
  <si>
    <t>한국감성교육협회</t>
  </si>
  <si>
    <t>http://cafe.naver.com/eltato1004</t>
  </si>
  <si>
    <t>032-323-3566</t>
  </si>
  <si>
    <t>(08259) 서울특별시 구로구 부일로9길 135(온수동, 온수힐스테이트) 2층 203호 한국감성교육협회</t>
  </si>
  <si>
    <t>2015-003605</t>
  </si>
  <si>
    <t>건강정보상담사</t>
  </si>
  <si>
    <t>급변하는 생활방식과 사회문화의 변화에서 오는 다양한 만성질환에 대한 올바른 정보제공과 함께 지속적인 상담관리와 운동방법의 제시 등을 통하여 건강한 삶을 지속할 수 있도록 하는 생활밀착형 건강가이드 직무 수행.</t>
  </si>
  <si>
    <t>2016-001109</t>
  </si>
  <si>
    <t>학습심리상담전문가</t>
  </si>
  <si>
    <t>(1) 다양한 학습심리상담 슈퍼비전 모델에 대한 충분한 지식이 있으며 이를 전달할 수 있어야 한다.  (2) 다양한 슈퍼비전 상황에서 슈퍼비전을 구조화하고 문제를 풀며 다양한 개입을 할 수 있어야 한다.  (3) 지역사회 학습심리상담교육, 사회 병리적 문제에 대한 예방활동 및 학습심리상담(4) 학교 내 학습 부적응 학생들에게 다양한 개입을 할 수 있다</t>
  </si>
  <si>
    <t>2015-005081</t>
  </si>
  <si>
    <t>최근 학생들의 폭력으로 사회적 물의가 되고 있는 신체폭력,금품갈취,괴롭힘,따돌림,언어폭력 등 학교 내,외에서 발생하는 학교폭력에 대한 현 상황과 예방 및 사양성 교육을 통해 심리정서적인 도움을 주고 자존감 향상을 위한 인성교육을 실시하여 건전한 면학분위기 조성에 기여, 밝고 건강한 학교생활, 더 나아가 가정 및 사회 구성원으로 성장할 수 있도록 함</t>
  </si>
  <si>
    <t>2015-003814</t>
  </si>
  <si>
    <t>가족 상담에 관한 전문적인 지식을 터득하고 가족과 관련된 상담과 문제 해결에 도움을 줄 수 있는 준 전문 상담사의 업무를 수행한다.</t>
  </si>
  <si>
    <t>2015-000673</t>
  </si>
  <si>
    <t>아동상담사는 만 18세 미만 아동을 대상으로 성장기 아동들의 발달단계의 특징에 따른 신체적, 심리적, 사회적 발달에 이상이 있는지를 진단하고 아동들의 심리를 분석, 상담과 교육을 통해 올바르게 성장할 수 있도록 도와주는 전문지도사이다. 아동들에게 시선을 맞추고 인지·정서·행동적 안정을 위한 상담을 제공하는 상담전문가의 역할을 수행한다.</t>
  </si>
  <si>
    <t>만 18세 미만의 성장기 아동들을 대상으로 발달단계의 특징에 따른 신체적, 심리적, 사회적 발달에 이상이 있는지 보다 심층적으로 진단하고 아동들의 심리분석을 통해 올바르게 성장할 수 있도록 도와준다.</t>
  </si>
  <si>
    <t>만 18세 미만의 성장기 아동들을 대상으로 발달단계의 특징에 따른 신체적, 심리적, 사회적 발달에 이상이 있는지 진단하고 아동들의 심리분석을 통해 올바르게 성장할 수 있도록 도와준다.</t>
  </si>
  <si>
    <t>2016-001540</t>
  </si>
  <si>
    <t>핵가족화로 가족 간의 갈등이나 예기치 못한 스트레스와 겹쳐 가족생활주기의 진행이 방해를 받거나 진로에서 벗어나는 증상이 발생할 때 가족 구성원 전체를 대상으로 전문적인 개입을 하고  문제를 해결할 수 있도록 상담하는 직무</t>
  </si>
  <si>
    <t>핵가족화로 가족 간의 갈등이나 예기치 못한 스트레스와 겹쳐 가족생활주기의 진행이 방해를 받거나 진로에서 벗어나는 증상이 발생할 때 가족 구성원 전체를 대상으로 상담하는 직무</t>
  </si>
  <si>
    <t>(주)한인재교육</t>
  </si>
  <si>
    <t>010-4524-9972</t>
  </si>
  <si>
    <t>(21558) 인천광역시 남동구 구월남로 126(구월동, 동우메트로피아) 301</t>
  </si>
  <si>
    <t>2015-003667</t>
  </si>
  <si>
    <t>경찰상담심리사</t>
  </si>
  <si>
    <t>경찰상담심리사 자격제도는 경찰작용대상자인 어린이에서부터 모든 성인에게 나타나는 다양한 형태의 일반적 문제 및 범죄적인 문제들을 상담심리적인 측면에서 과학적 심리검사기법을 사용하여 분석, 파악하고 이를 바탕으로 최적의 상담기법으로 치료 및 치유하는 능력을 갖춘 전문가를 양성하는 제도이다.</t>
  </si>
  <si>
    <t>경찰 및 경찰현장(경찰가족, 민원인)에 대한 이해와 자기성찰을 통한 상담사의 기본기를 갖추도록 한다.-대민업무의 서비스 제고를 위한 상담적 접근(대화법, 상담기법)</t>
  </si>
  <si>
    <t>경찰상담의 전문성을 확보하기 위해서 다양한 심리검사 도구 사용법 및 상담의 전문적 기법을 배우고 사용하는 능력을 높인다.</t>
  </si>
  <si>
    <t>2015-002714</t>
  </si>
  <si>
    <t>성중독심리상담사</t>
  </si>
  <si>
    <t>성중독예방상담사, 성중독심리상담사, 성중독심리지도사, 성중독집상담지도사자격으로 유치초등고대학교 및 대학원, 기업, 교정,교도소, 분류심사원, 보호관찰소, 경찰, 군인 등에서 성중독 예방 및 성중독심리상담과 회복등을 돕는다</t>
  </si>
  <si>
    <t>성과 중독의 기초 이론을 기반으로 1급 전문상담사의 지도하에 2급 전문상담사를 돕는 것을 직무로 한다.</t>
  </si>
  <si>
    <t>성과 중독의 전문적 이론을 기반으로 성중독 및 성도착 사례를 관리하며 1급 전문상담사를 보조하여 개인 및 집단 치료프로그램의 사전ㆍ사후 평가를 돕는 것을 직무로 한다.</t>
  </si>
  <si>
    <t>성과 중독의 전문적 이론 및 다양한 임상경험을 토대로 인간의 성과 중독을 치료하며 성 중독 예방 및 치료 프로그램의 계획을 수립하여 개인 및 집단프로그램의 사전ㆍ사후효과를 평가하고 검증하며 2급 및 3급 전문상담사의 교육 및 활동을 지도하는 것을 직무로 한다.</t>
  </si>
  <si>
    <t>2015-002683</t>
  </si>
  <si>
    <t>일반인으로써 진로코칭상담 지도 활용능력을 가지고 있으며 상담 활용수준이 상급 단계에 도달하여 한정된 범위내에서 진로코칭상담 지도 사무를 수행 할 기본 능력을 갖춘 상급 수준</t>
  </si>
  <si>
    <t>준전문가 수준의 진로코칭상담 능력을 가지고 있으며 진로코칭상담 지도 사무 책임자로써 갖추어야 할 능력을 갖춘 고급 수준</t>
  </si>
  <si>
    <t>전문가 수준의 진로코칭상담 활용능력을 가지고 있으며 진로코칭 사무 책임자로써 갖추어야 할 능력을 갖춘 최고급 수준</t>
  </si>
  <si>
    <t>2015-005089</t>
  </si>
  <si>
    <t>직업 세계를 이해하고 자신의 진로를 탐색·설계할 수 있도록 학교와 지역사회의 협력을 통하여 진로수업, 진로심리검사, 진로상담, 진로정보 제공 등을 을 기르는 것을 목적으로 하는 교육과정을 말한다.</t>
  </si>
  <si>
    <t>대학 및 기타 연구, 교육기관에서 진로상담 교육관련을 전공하거나 본 법인이 주관하는 소정의 진로상담교육 과정 연수와 자격시험의 합격 등을 모두 거친 후에 [자격관리위원회]의 심사를 거쳐 (사)한국문화예술역량개발원이 발급하는 자격증을 부여 받은 자.</t>
  </si>
  <si>
    <t>진로상담의 전문 지식 습득 진로상담의 프로그램 진행 진로상담예비 지도사 양성 교육</t>
  </si>
  <si>
    <t>진로상담사 면접 심사</t>
  </si>
  <si>
    <t>(사)한국문화예술역량개발원</t>
  </si>
  <si>
    <t>http://www.kaccd.com</t>
  </si>
  <si>
    <t>062-352-3234</t>
  </si>
  <si>
    <t>(61925) 광주 서구 양동 69-1</t>
  </si>
  <si>
    <t>2016-001239</t>
  </si>
  <si>
    <t>독서활동을 통해서 정서적 심리적으로 상담치유의 효과가 있으며 다양한 상담분야에 활용하는 전문적인 상담과정을 말한다. 자격취득후는 아동에서 노인에 이르기까지 상담분야에 활용이가능하다. 상담의 전문성을 높이기 위해 다양한 상담기법을 활용하며, 심리상담의 한 분야이기도 하다. 관련분야는 심리상담소, 아동기관, 복지관 등 전문적인 기관에서 활용이 가능하다.</t>
  </si>
  <si>
    <t>전문가 수준의 뛰어난 독서심리상담지도 활용능력을 가지고 있으며 독서심리상담지도 교육자, 독서심리상담지도 사무 책임자로써 갖추어야 할 능력을 갖춘 최고급 수준,도서관, 학교, 상담센터 등에서 활용됨</t>
  </si>
  <si>
    <t>준전문가 수준의 독서심리상담지도 활용능력을 가지고 있으며 독서심리상담지도 교육자, 독서심리상담지도 사무 책임자로써 갖추어야 할 능력을 갖춘 고급 수준, 학교, 도서관, 상담센터 등에서 황용됨.</t>
  </si>
  <si>
    <t>2016-001251</t>
  </si>
  <si>
    <t>1. 미술심리상담에 관한 수업일정을 설계 운영한다. 2. 미술활동을 통해 신체적, 정서적, 사회적 건강을 돕기 위한 심리상담을 진행할 수 있는 지도계획서 작성 등의 과정을 수행한다. 3. 심리심리상담이 필요한 대상자의 심리상태를 이해하고, 그에 적합한 미술심리상담을 통해 심리적 문제를 개선해 나아갈 수 있도록 효율적인 교육을 수행한다.</t>
  </si>
  <si>
    <t>1. 전문가 수준의 뛰어난 미술심리상담 수업의 구성을 할 수 있다. 2. 최고급 수준의 미술심리상담 수업지도안 작성을 할 수 있다.3. 2급, 3급 지도사 양성을 할 수 있다. 4. 미술심리상담개론, 심리장애와 미술심리상담, 미술심리상담의 실제와 기법, 심리학, 정신질환의 이해, 미술표현기법, 정신분석학에 대한 교육을 할 수 있다.</t>
  </si>
  <si>
    <t>1. 준전문가 수준의 미술심리상담 수업의 구성을 할 수 있다. 2. 고급 수준의 미술심리상담 수업지도안 작성을 할 수 있다.3. 미술심리상담개론, 심리장애와 미술심리상담, 미술심리상담의 실제와 기법, 심리학, 미술표현기법, 미술심리상담 사례연구, 미술심리상담의 효과와 관리 등에 관한 교육을 할 수 있다.</t>
  </si>
  <si>
    <t>1. 학생들에게 활용 가능한 미술심리상담 수업의 구성을 할 수 있다. 2. 상급 수준의 미술심리상담 수업지도안 작성을 할 수 있다.3. 미술심리상담개론, 심리장애와 미술심리상담, 미술심리상담의 실제와 기법, 심리학, 미술심리상담의 효과와 관리 등에 관한 교육을 할 수 있다.</t>
  </si>
  <si>
    <t>창의와인성 사회적협동조합</t>
  </si>
  <si>
    <t>http://www.bigidea.or.kr</t>
  </si>
  <si>
    <t>070-588-6467</t>
  </si>
  <si>
    <t>(06526) 서울특별시 서초구 나루터로 70( 잠원동 ) 잠원동 엠피스비즈니스신사센터영서빌딩</t>
  </si>
  <si>
    <t>2016-000092</t>
  </si>
  <si>
    <t>인간의 심리적인 문제(가족생활 영위시)를 과학적으로 접근하여 근본적인 원인을 파악하고 이를 해결할 수 있도록 도움을 주고, 여러 가지 조언을 해주는 역할을 수행함으로서, 자신에 대한 정체성을 회복하며, 삶에 대한 자신감을 높이고 즐겁고 행복한 삶, 풍요로운 삶과 행복추구, 자아실현 등의 삶의 질 향상으로 나아갈 수 있도록 프로그램을 운영하는 직무를 수행함</t>
  </si>
  <si>
    <t>인간의 심리적인 문제(가정생황 영위시)를 과학적으로 접근하여 근본적인 원인을 파악하고 이를 해결할 수 있도록 도움을 주고, 여러 가지 조언을 해주는 역할을 수행함으로서, 자신에 대한 정체성을 회복하며, 삶에 대한 자신감을 높이고 즐겁고 행복한 삶, 풍요로운 삶과 행복추구, 자아실현 등의 삶의 질 향상으로 나아갈 수 있도록 프로그램을 운영하는 직무를 수행함</t>
  </si>
  <si>
    <t>2015-003235</t>
  </si>
  <si>
    <t>알코올중독심리상담사</t>
  </si>
  <si>
    <t>청소년, 성인, 노인 음주로 인해 발생하는 사회 경제적 비용손실과 이로 인해 알콜 중독자나 그 가족들이 겪는 정신적 고통을 덜어주고 지역사회 안에서 건강한 생활을 영위할 수 있도록 도와주는 것에서부터 중독자가 정상적인 가정 및 사회생활을 할 수 있도록 도움을 주는 역할을 하는 전문가 직무수행</t>
  </si>
  <si>
    <t>2015-000721</t>
  </si>
  <si>
    <t>본 자격은 인간의 심리적 기능이 어느 정도 정상적인가를 나타내는 상담에 관한 이론적 교육 및 정신건강 상담영역 각 부분에 최적화된 정신건강 상담프로그램을 계발, 지도, 운영하고, 심리검사와 상담을 통한 올바른 정신건강상담사로써의 필요한 전문적 상담활동 직무로서 능력을 검정하는 자격임</t>
  </si>
  <si>
    <t>심리적 부적응 및 장애를 겪는 개인 혹은 집단에 대한 진단, 평가 및 심리상담 영역에서 개인 및 집단의 자아실현, 적응 강화에 대한 상담 및 지도와 강의활동</t>
  </si>
  <si>
    <t>정신건강상담에 관련된 기본적인 지식을 갖추고, 각종 심리검사와 분석, 상담 및 교육기관에서의 행정업무 수행 등 상담사 교육프로그램을 운용하며, 생활에서 오는 각종 정신문제영역에 대한 기초적인 상담을 진행함</t>
  </si>
  <si>
    <t>2015-003806</t>
  </si>
  <si>
    <t>아동의 연령, 대상에 따라 놀이상담, 음악상담, 역할극상담을 지도, 아동의 건강한 성장을 위한 상담사 역할</t>
  </si>
  <si>
    <t>아동~성인의 놀이심리상담 프로그램을 계획하고 상담을 위한 제반사항을 준비 정서적, 행동적, 인지적, 심리적 문제          증상들을 진단. 결과에 따라서 놀이기법, 음악놀이, 역할극 등의 방법을 활용하여 문제행동, 증상을 완화하거나 극복하게 한다아동인 경우 부모 상담의 준비, 보조, 진행건강한 가정과 사회를 만드는 역할을 함</t>
  </si>
  <si>
    <t>2015-005079</t>
  </si>
  <si>
    <t>정서적 심리적 이해를 통하여 학교폭력을 근절하는데 힘쓰고 학교폭력예방 교육과 가해학생을 제도하고 피해학생을 상담을 통해 도와주고 제2,3의 피해가 생기지 않도록 도와준다</t>
  </si>
  <si>
    <t>학교폭력상담을 통해 아동,청소년의 심리적 측면과 정서적인 측면을 이해하고 유아동, 청소년 관련 기관에서 활용할 수 있다.</t>
  </si>
  <si>
    <t>2015-003797</t>
  </si>
  <si>
    <t>영상매체상담사</t>
  </si>
  <si>
    <t>내담자에게 영화감상으로 심리 안정을 가져다주는 것은 물론, 내담자 자신이 직접 영상을 만들어 볼 수 있게 이론적 방법과 기술을 알려주며, 내담자가 찍힌 영상으로 상담을 접목하여 심리적 거울 효과로 내담자의 심리적 안정성과 상황적 긍정도를 높이게 하는 등 여러 가지 영상표현 방법으로 내담자에게 심리와 영상의 교차학적으로 방식으로 케어한다.</t>
  </si>
  <si>
    <t>내담자에게 영화감상으로 심리 안정을 가져다주는 것은 물론, 내담자 자신이 직접 영상을 만들어 볼 수 있게 이론적 방법과 기술을 알려주며, 내담자가 찍힌 영상으로 상담을 접목하여 심리적 거울 효과로 내담자의 심리적 안정성과 상황적 긍정도를 높이게 하는 등 여러 영상표현 방법으로 내담자에게 심리와 영상의 케어를 함과 동시에 영상매체상담사2급 교육 담당.</t>
  </si>
  <si>
    <t>2015-006423</t>
  </si>
  <si>
    <t>아로마심리상담사는 아로마오일에 대한 전문적 지식을 습득하고 아로마가 심리에 미치는 영향 및 특성을 이해하여 상담하는 직무이다.</t>
  </si>
  <si>
    <t>아로마를 활용한 다양한 심리상담기법을 연구, 개발할 수 있으며, 다양한 연령층의 내담자들에게 집중적인 심리상담을 할 수 있는 직무.</t>
  </si>
  <si>
    <t>아로마를 통한 심리상담을 이해하고, 아로마오일에 대한 활용법을 지도할 수 있는 직무.</t>
  </si>
  <si>
    <t>아로마의 기본특성과 천연원료에 대해 이해하고,아로마를 활용하여 효과적으로 심리지도할 수 있는 직무.</t>
  </si>
  <si>
    <t>2015-006435</t>
  </si>
  <si>
    <t>자폐재활상담사</t>
  </si>
  <si>
    <t>본 자격증을 취득하여 아동상담센터나 유사기관에 취업하여 자폐행동과 관련된 아동 및 청소년의 자페를 예방 상담하고 재활 상담하여  심리, 행동, 상담 영역을 평가하고 사회적응상담 프로그램을 수행할 수 있도록 돕는자를 말한다.</t>
  </si>
  <si>
    <t>본 자격증을 취득하여 아동상담센터나 유사기관에 취업하여 전문가 수준으로 자폐행동과 관련된 아동 및 청소년의 자페를 예방 상담하고 재활 상담하여  심리, 행동, 상담 영역을 평가하고 사회적응상담 프로그램을 수행할 수 있도록 돕는자를 말한다.</t>
  </si>
  <si>
    <t>본 자격증을 취득하여 아동상담센터나 유사기관에 취업하여 보통수준으로 자폐행동과 관련된 아동 및 청소년의 자페를 예방 상담하고 재활 상담하여  심리, 행동, 상담 영역을 평가하고 사회적응상담 프로그램을 수행할 수 있도록 돕는자를 말한다.</t>
  </si>
  <si>
    <t>2015-005088</t>
  </si>
  <si>
    <t>학교에서 일어나는 폭력, 괴롭힘, 따돌림, 사이버폭력, 언어폭력, 성폭력 등 학교 폭력으로 고통 받는 학생에 대하여 상담을 통해 분쟁조정과 가해학생의 보복에 대한 두려움으로부터 보호하고, 가해학생에 대하여 상담을 통해 선도하여 학생들이 밝고 건강한 학교생활을 할 수 있도록 예방, 지도하여 건강한 학교와 가정 및 사회구성원으로 성장하도록 도와주는 역할을 수행</t>
  </si>
  <si>
    <t>2016-001243</t>
  </si>
  <si>
    <t>심리학의 한분야로 타로카드를 사용하여 다양한 상담분야에 활용하는 전문적인 상담과정을 말한다. 자격취득후는 아동에서 노인에 이르기까지 상담분야에 활용이가능하다. 상담의 전문성을 높이기 위해 다양한 상담기법을 활용하며, 심리상담의 한 분야이기도 하다. 관련분야는 심리상담소, 아동기관, 복지관 등 전문적인 기관에서 활용이 가능하다.</t>
  </si>
  <si>
    <t>전문가 수준의 뛰어난 타로심리상담 활용능력을 가지고 있으며 타로심리상담 교육자, 타로심리상담 사무 책임자로써 갖추어야 할 능력을 갖춘 최고급 수준, 학교, 복지관, 상담센터 등에서 활용됨.</t>
  </si>
  <si>
    <t>준전문가 수준의 타로심리상담 활용능력을 가지고 있으며 타로심리상담 교육자, 타로심리상담 사무 책임자로써 갖추어야 할 능력을 갖춘 고급 수준, 학교, 복지관, 상담소 등에서 활용됨.</t>
  </si>
  <si>
    <t>2016-000113</t>
  </si>
  <si>
    <t>아동트라우마전문상담사</t>
  </si>
  <si>
    <t>아동보호시설, 양육시설, 보육원이나 아동보호전문기관등에서 가족과의 분리 경험을 한 아동,청소년의 삶 속에서 긍정적인 관계를 지지하고 형성하기 위해 아동,청소년의 삶에 대한 이해를 바탕으로 아동스스로 강점을 개발하도록 하며,그 자격을 갖춘 소지자로서 책임감있는 전문가로서 아동및 그 가족을 상담하고, 상담사 지도및 슈퍼비전과 전문적인 강의를 한다.</t>
  </si>
  <si>
    <t>아동보호시설,양육시설,보육원,아동보호전문기관등 에서 가족과의 분리 경험을한 아동, 청소년의 삶 속에서 긍정적인 관계를 지지하고 형성 하기 위해 그들의 삶에 대한 이해를 바탕으로 아동 스스로 강점을 개발 하도록 하며 아동,청소년을 지도 및 상담을 한다</t>
  </si>
  <si>
    <t>아동보호시설,양육시설,보육원,아동보호전문기관등 에서 가족과의 분리 경험을한 아동, 청소년의 삶 속에서 긍정적인 관계를 지지하고 형성 하기 위해 그들의 삶에 대한 이해를 바탕으로 아동 스스로 강점을 개발 하도록 하며 아동,청소년을 지도및 상담 하고 가족을 상담한다.</t>
  </si>
  <si>
    <t>아동보호시설,양육시설,보육원,아동보호전문기관등 에서 가족과의 분리 경험을한 아동, 청소년의 삶 속에서 긍정적인 관계를 지지하고 형성 하기 위해 그들의 삶에 대한 이해를 바탕으로 아동 스스로 강점을 개발 하도록 하며 그 자격을 갖춘 책임감있는 전문가로서 아동,청소년을 지도 및 상담을 하고 가족 상담과 상담사 지도 감독 및 강의를 한다.</t>
  </si>
  <si>
    <t>주식회사 사회서비스연구소한울</t>
  </si>
  <si>
    <t>http://www.hanwool2014.com</t>
  </si>
  <si>
    <t>033-253-6943</t>
  </si>
  <si>
    <t>(24210) 강원도 춘천시 동면 소양강로 136</t>
  </si>
  <si>
    <t>2015-006261</t>
  </si>
  <si>
    <t>힐링숲원예심리상담사</t>
  </si>
  <si>
    <t>원예활동을 통한 사회적.정서적,신체적장애를 격고 있는 장애인들과 스트레스와 우울에 노출된 현대인들의 재활 회복을 돕는 이론적 연구와 학교 및 사회의 각 분야에서 최적화된 힐링숲원예심리상담 프로그램을 설계, 조직, 운영하여 일반인을 대상으로 전문적인 내용을 쉽고 재미있게 전달할 수 있는 직무이다.</t>
  </si>
  <si>
    <t>힐링숲원예심리상담에 관한 이론적 지식을 이해하고,힐링숲원예심리상담에 관한 연구 및 프로그램 개발을 할 수 있는 직무.</t>
  </si>
  <si>
    <t>숲과 원예심리상담 이론적 지식과 사례를 분석하고, 심리상담을 할 수 있는 직무.</t>
  </si>
  <si>
    <t>힐링숲원예심리상담에 관한 이론적 지식을 이해하고, 숲원예심리상담을 할 수 있는 직무.</t>
  </si>
  <si>
    <t>2015-003660</t>
  </si>
  <si>
    <t>2015-005080</t>
  </si>
  <si>
    <t>뇌맵핑학습코칭상담사</t>
  </si>
  <si>
    <t>심리.상담.복지.교육등 관련분야 직무수행자를 대상으로 뇌의 잠재능력중 지형도를 활용하여 학습에 부적응또는갈등을 경험하며 진로에 영향을 미치며 지속적인 문제갈등을 경험하는 내담자를 대상으로 과거학습경험의 유형과 현재의 상태를 바탕으로 효율적인 학습방향과 맵핑을 활용한 코칭으로 심리적 안전을 돕고나아가 진로적성을 돕는 뇌맵핑학습코칭상담사로서 역할수행함</t>
  </si>
  <si>
    <t>심리.상담.복지.교육등 관련분야 직무수행자를 대상으로 뇌의 잠재능력중 지형도를 활용하여 학습에 부적응또는갈등을 경험하며 진로에 영향을 미치며 지속적인 문제갈등을 경험하는 내담자를 대상으로 과거학습경험의 유형과 현재의 상태를 바탕으로 효율적인 학습방향과 맵핑을 활용한 코칭으로 심리적 안전을 돕고나아가 진로적성을 찾는데 도움을제공하는 심리상담직무수행 도움</t>
  </si>
  <si>
    <t>2015-002716</t>
  </si>
  <si>
    <t>식물의 향기성분인 아로마오일에 대한 전문적 지식을 습득하고 인간의 해부생리 및 구조에 관한 지식과  향기가 심리에 미치는 영향 및 원리 특성을 이해하여 청소년과 노인등 심리상담 및  아로마천연제품 D.I.Y</t>
  </si>
  <si>
    <t>식물의 향기성분인 아로마오일에 대한 전문적 지식을 습득하고 인간의 해부생리 및 구조에 관한 지식, 향기가 심리에 미치는 영향 및 원리 특성을 이해하여 청소년과 노인등 심리상담 및 아로마천연제품 D.I.Y</t>
  </si>
  <si>
    <t>2016-001574</t>
  </si>
  <si>
    <t>각종 보육시설 및 학교를 포함한 교육기관 등에서 발생 가능한 괴롭힘, 따돌림,사이버폭력,언어폭력,성폭력,물리적 폭력,기타 다양한 폭력 등을 사전에 예방할 목적으로 해당기관 운영자, 보육종사자 및 교육종사자, 피보육대상자 및 피교육대상자 등을 대상으로 아동폭력의 육체적, 정신적 피해에 관한 다양한 방법의 교육과 상담을 통한 지속적 아동폭력 예방상담 활동수행</t>
  </si>
  <si>
    <t>2015-006350</t>
  </si>
  <si>
    <t>미술심리상담 및 색채심리 전반에 대한 이해와 더불어 전문가 수준의 뛰어난 색채미술 진단 및 해석 능력과 심리상담능력을 가지고 있으며, 내담자가 자신의 심리적인 문제를 스스로 해결할 수 있도록 색채미술 기법을 활용하여 도움을 주고 긍정적인 변화를 유도하고 상담하는 역할.</t>
  </si>
  <si>
    <t>미술심리 및 색채심리에 대한 기본적인 이해와 그림투사검사 및 색채진단검사를 실시함* 미술심리 기본적인 이해* 색채심리 기본적인 이해* 그림투사검사 실시 및 해석 능력* 색채진단검사 실시 및 해석 능력</t>
  </si>
  <si>
    <t>* 색채미술심리상담 프로그램 기획 및 설계* 색채미술심리 개인상담 진행* 색채미술심리 집단상담 진행* 심리상담 사무행정</t>
  </si>
  <si>
    <t>2015-003669</t>
  </si>
  <si>
    <t>가족구성원의 욕구가 충족되고 인간다운 삶이 보장되는 가정을 저해하는 문제의 발생을 예방하고 해결하기 위한 여러 가지 조치와 가족의 부양, 양육, 보호, 교육 등의 가정기능을 충분히 이해하고 강화시킬 수 있는 가족심리상담전문가로서의 업무를 원활하게 수행할 수 있도록 한다.</t>
  </si>
  <si>
    <t>주식회사 한국자격평가원</t>
  </si>
  <si>
    <t>02-2249-8393</t>
  </si>
  <si>
    <t>(01069) 서울특별시 강북구 덕릉로 115(번동, 승진빌딩) 승진빌딩 5층</t>
  </si>
  <si>
    <t>2015-005549</t>
  </si>
  <si>
    <t>MT심리기질상담사PRIS</t>
  </si>
  <si>
    <t>개별 상담소(심리상담소,진로취업상담소등)에서 대인관계,심리,진로취업,결혼에 대한 교육 및 상담기업체에서 생산성 향상을 위한 직무적합성 파악 및 교육교육기관에서 각각의 심리유형에 대한 정보제공 및 상담기타 기관(군부대,공무원,병원,사회복지시설등)에서 원만한 인간관계를 유지할 수있는 방안 교육 및 정보제공특수 직무에 대한 심리적 대응 방안 교육 및 상담</t>
  </si>
  <si>
    <t>개별 상담소(심리상담소,진로취업상담소등)에서 대인관계,심리,진로취업,결혼에 대한 교육 및 상담기업체에서 생산성 향상을 위한 직무적합성 파악 및 교육교육기관에서 각각의 심리유형에 대한 정보제공</t>
  </si>
  <si>
    <t>개별 상담소(심리상담소,진로취업상담소등)에서 대인관계,심리,진로취업,결혼에 대한 교육 및 상담기업체에서 생산성 향상을 위한 직무적합성 파악 및 교육교육기관에서 각각의 심리유형에 대한 정보제공 및 상담기타 기관(군부대,공무원,병원,사회복지시설등)에서 원만한 인간관계를 유지할 수있는 방안 교육 및 정보제공</t>
  </si>
  <si>
    <t>2015-003274</t>
  </si>
  <si>
    <t>기본적으로심리상담사가 갖추어야 할 심리상담에 관한 제반 지식과 심리상담자의 역할과 의무, 그리고 사회다변화로 끊임없이 스트레스에 노출되고 있는 현대인간의 정신건강이나 정서장애, 관련문제에 대한 심리상태를 파악하고 심리상담을 통해 내면의 스트레스를 해결 할 수 있도록 도와주는 전문가능력을 요구한다.</t>
  </si>
  <si>
    <t>아동이나 청소년, 노인, 성인들이 안고 있는 심리적인 문제를 상담하고, 이를 해결할수 있도록 여러가지 조언을 해주는 심리상담 전문의 최고급 수준</t>
  </si>
  <si>
    <t>아동이나 청소년, 노인, 성인들이 안고 있는 심리적인 문제를 상담하고, 이를 해결할수 있도록 여러가지 조언을 해주는 심리상담 전문의 고급 수준</t>
  </si>
  <si>
    <t>아동이나 청소년, 노인, 성인들이 안고 있는 심리적인 문제를 상담하고, 이를 해결할수 있도록 여러가지 조언을 해주는 심리상담 전문의 상급 수준</t>
  </si>
  <si>
    <t>2015-003236</t>
  </si>
  <si>
    <t>이혼위기상담사</t>
  </si>
  <si>
    <t>이혼위기부부대상 상담을 통한 부부간의 갈등 문제를 해소하고, 건강한 가족력을 회복할 수 있도록 조력자로 역할의 업무 역할과 이혼위기부부 및 자녀의 개인상담 및 가족 전체적인 회복을 위한 집단상담 전문가로 이혼을 예방하고, 건강한 가족력을 회복시키면서, 전문영역의 전문가 역할을 말한다.</t>
  </si>
  <si>
    <t>이혼위기부부 및 자녀의 개인상담 및 가족 전체적인 회복을 위한 집단상담 전문가로 이혼을 예방하고, 건강한 가족력을 회복시키면서, 전문영역의 전문가 역할</t>
  </si>
  <si>
    <t>이혼위기부부대상 상담을 통한 부부간의 갈등 문제를 해소하고, 건강한 가족력을 회복할 수 있도록 조력자로 역할의 업무 역할</t>
  </si>
  <si>
    <t>2015-002264</t>
  </si>
  <si>
    <t>인성심리에 대한 전문적 이론을 바탕으로 내담자의 변화 및 성장을 위한 전문적이고 효과적인 조력을 하는 전문가로써 내담자가 겪고 있는 문제의 근원을 해결하고, 내담자가 성장, 발달하는데 필요한 심리상담을 수행</t>
  </si>
  <si>
    <t>2015-004202</t>
  </si>
  <si>
    <t>노화로 인하여 신체적, 정신적으로 심리적 불안장애 등을 겪으며 정신건강이나 정서장애와 관련된 문제로 일상생활에 적응하지 못하고 행동상의 장애를 일으켜 도움을 필요로 하는 노인들에게 일상생활 부적응 문제를 해결하며 정신적 심리적 원조과정인 상담을 통하여 치유를 해즘으로써 마음의 안정을 찾을 수 있도록 복지서비스 업무를 담당하는 노인심리 상담전문가로서 활동한다</t>
  </si>
  <si>
    <t>노인관련 전문시설에 취업이 되어 신체적, 심리적으로 불안장애를 겪거나 소외되는 노인들에게 심리적 원조과정인 상담 및 관리를 통해 치유해줌으로써 전반적인 노인문제의 해결에 도움을 주는 노인심리 상담전문가로서의 활동을 한다.</t>
  </si>
  <si>
    <t>사단법인미주교육문화진흥회</t>
  </si>
  <si>
    <t>http://truthedu.com</t>
  </si>
  <si>
    <t>055-385-6222</t>
  </si>
  <si>
    <t>(00000) 경남 양산시 덕계동 501∼1576 덕계로 57 유창빌딩 3층</t>
  </si>
  <si>
    <t>2015-006325</t>
  </si>
  <si>
    <t>미술인지상담지도사</t>
  </si>
  <si>
    <t>예술적 매체(미술)를 통해 정서적 심리적 안정에 도움을 주고 전반적으로 건전하고 합리적인 정서생활 관리영역에 심층적 심적 안정에 도움을 줄 수있는 예술 을 접목한 프로그램을 계획하며  실행하는 과정들을 지도할 수 있다</t>
  </si>
  <si>
    <t>예술영역(미술)을 이해하고 본질적이고 인간성 창의성 발달을 위하여 건전하고 합리적인 정서생활 관리영역에 심층적 심적안정에 도움을 줄수있는 예술을 접목한 프로그램을 게획하며 실행 할수있다.</t>
  </si>
  <si>
    <t>본질적이고 인간성, 창의성 발달을위한 인성발달의 한 측면에서 건전하고 합리적인 정서생활 관리영역에 심층적 심적 안정에 도움을 줄 수있는 예술을 접목한 프로그렘을 계획하며 실행하는 기초적인 직무를 수행함</t>
  </si>
  <si>
    <t>2015-006335</t>
  </si>
  <si>
    <t>인터넷(게임, 도박, 쇼핑, 음란물) 및 스마트미디어등 여러 가지 중독증상으로 인해 정서적, 신체적으로 어려움을 겪고있는 내담자와 그 가족들을 위한 심리상담을 통해 중독증상에서 벗어나 사회구성원으로서 적응하며 살아갈 수 있도록 상담하는 전문가의 역할을 수행한다.</t>
  </si>
  <si>
    <t>중독에 관한 전문지식을 갖추고, 다양한 중독 문제에 대해 예방교육·심리평가,자문을 수행하며, 중독에 관한 연구를 이해하고 근거에 기반한 중독(알코올,흡연,도박,인터넷)상담실무를 수행한다.</t>
  </si>
  <si>
    <t>중독심리상담사는 인터넷(게임, 도박, 쇼핑, 음란물) 및 스마트미디어등 여러 가지 중독증상으로 인해 정서적, 신체적으로 어려움을 겪고있는 내담자와 그 가족들을 위한 심리상담을 통해 중독증상에서 벗어나 사회구성원으로서 적응하며 살아갈 수 있도록 상담하는 전문가의 역할을 수행한다.</t>
  </si>
  <si>
    <t>2015-006334</t>
  </si>
  <si>
    <t>노령화와 핵가족화로 인해 노인들의 심리적, 정서적으로 불안하고 외로움에 갇혀 있는 노인들을 돕기 위해 노인들에게 필요한 다양한 심리상담의 이론과 실제, 상담과정, 상담기법을 배워 교육프로그램을 기획하고 개발하여 노인들의 행복한 생활을 영위할수 있도록 도와주는 전문가로서의 역할을 수행한다.</t>
  </si>
  <si>
    <t>노인의 심리를 이해하고 건강하고 즐거운 노후생활을 위해 건강 및 생활과 관련된 프로그램을 계획하고 노인들에게 상담을 통해 삶에 대한 긍정적인 생각과 노인의 자기계발을 돕는 직무를 수행한다.</t>
  </si>
  <si>
    <t>노인들에게 심리적, 육체적으로 발생 할 수 있는 여러 가지 노인의 문제점에 대하여 배우고 안정을 찾도록 돕고 보다 나은 즐거운 삶을 누리며 삶의 질을 항상 시키는 방향을 제시하는 직무</t>
  </si>
  <si>
    <t>2015-003813</t>
  </si>
  <si>
    <t>부모코칭상담심리사</t>
  </si>
  <si>
    <t>부모코칭의 전문가로서의 코칭상담사의 능력을 가지고 있으며 부모코칭교육의 이론과 실제를 잘 조합하고 접목 할 수 있는 자로서 교육의 현장이나 임상의 현장에서도 부모코칭상담을 잘할 수 있는 수준 높은 능력을 가진 자이어야 한다. 전문가 수준의 강의 능력을 가지고 있으며 전반적인 부모코칭교육과 상담을 잘 전달 할 수 있는 자로서 코칭교육과 코칭상담이 가능한자</t>
  </si>
  <si>
    <t>전문가 수준의 부모코칭상담을 알고 교육할 수 있으며 자기분석과 타인분석이 가능하며 부모코칭상담과 교육의 기법과 이론을 두루 섭렵하고 자율적 부모코칭 상담수련을 거친 자로서 부모교육, 부모코칭, 부모상담 등 포괄적으로 코칭상담을 활용할 수 있는 전문가이다.</t>
  </si>
  <si>
    <t>자율적 부모코칭 교육의 기본과정인 부모코칭상담과 임상부모코칭상담 과정을 수련하고 자율적 부모코칭 강의 지도 할 수 있는 수준의 사람으로 현장에서 교류분석으로 개인상담 집단상담을 수련할 수 있는 전문가이다.</t>
  </si>
  <si>
    <t>전문강사 수준의 부모코칭상담을 알고 교육하고 강의할 수 있으며 자기분석과 타인분석이 가능하며 부모코칭상담과 교육의 기법과 이론을 두루 섭렵하고, GET IT SEE 기법을 잘 활용하여 상담과 강의가 가능하다. 자율적 부모코칭 상담수련을 거친 자로서 부모교육, 부모코칭, 부모상담 등 포괄적으로 코칭상담을 활용하고 강의할 수 있는 전문가이다.</t>
  </si>
  <si>
    <t>2015-003255</t>
  </si>
  <si>
    <t>음악이라는 청각적 도구를 사용하여 내담자의 행동,학습능력,정서적 발달,사회성 등 다양한 분야의 부적절한 부분들을 점진적으로 교정하여 보다 나은 삶을 영위할 수 있도록 조력하며 음악적,심리학적 지식과 기법 등을 접목하여 체계적 음악지원 활동을 구성하며 실행하고 평가한다.</t>
  </si>
  <si>
    <t>음악이라는 청각적 도구를 사용하여 내담자의 행동,학습능력,정서적 발달,사회성 등 다양한 분야의 부적절한 부분들을 점진적으로 교정하여 보다 나은 삶을 영위할 수 있도록 조력하며 음악적,심리적 지식과 기법 등을 접목하여 체계적 음악지원 활동을 구성하며 실행하고 평가한다.</t>
  </si>
  <si>
    <t>2016-000124</t>
  </si>
  <si>
    <t>도형심리상담사는 내담자가 그린 도형(○□△S)을 통해 내담자의 생리적, 심리 정서적, 사회적 특성을 잘 파악하여 부모상담, 진로상담, 성격의 보완 및 잠재력 개발에 활용하여 건강 하고 바른 생활을 할 수 있도록 돕는 업무를 담당한다</t>
  </si>
  <si>
    <t>도형심리상담사2급은 내담자가 그린 도형(○□△S)을 통해 내담자의 생리적, 심리 정서적, 사회적 특성을 잘 파악하여 부모상담, 진로상담, 성격의 보완 및 잠재력 개발에 활용하여 건강 하고 바른 생활을 할 수 있도록 준전문가로 돕는 업무를 담당한다</t>
  </si>
  <si>
    <t>도형심리상담사1급은 내담자가 그린 도형(○□△S)을 통해 내담자의 생리적, 심리 정서적, 사회적 특성을 잘 파악하여 부모상담, 진로상담, 성격의 보완 및 잠재력 개발에 활용하여 건강 하고 바른 생활을 할 수 있도록 전문가 수준에서 돕는 업무를 담당한다</t>
  </si>
  <si>
    <t>도형심리상담사 슈퍼바이저는 내담자가 그린 도형(○□△S)을 통해 내담자의 생리적, 심리 정서적, 사회적 특성을 잘 파악하여 부모상담, 진로상담, 성격의 보완 및 잠재력 개발에 활용하여 건강 하고 바른 생활을 할 수 있도록 돕는 업무를 담당하며 2급 지원자, 1급 지원자 모두를 슈퍼비전할 수 있어야 한다.</t>
  </si>
  <si>
    <t>2016-000126</t>
  </si>
  <si>
    <t>정신건강이나 정서장애와 관련된 문제로 일상생활에 적응하지 못하고 인지,정서,행동상의 장애를 일으키는 사람들을 과학적 측정도구 사용이나 상담(면접)을 통해 종합적으로 진단하고 심리학적 방법을 활용하여 도와줌으로서 다시 건강하고 바른 생할을 할 수 있도록 돕는 업무를 담당하는 임상심리 상담 전문가를 말한다.</t>
  </si>
  <si>
    <t>심리상담의 전문적 지식과 능력을 종합적으로 시험, 평가하여 자질과 전문가로서의 활동 영역에 대해 공식적으로 상담지도 및 심리검사로 현업에 직접 활용 가능한 인재육성 수행 능력 유무.</t>
  </si>
  <si>
    <t>심리상담의 전문적 지식과 능력을 종합적으로 시험, 평가하여 자질과 전문가로서의 활동영역에 대해 공식적으로 상담지도 및 심리검사로 현업에 직접 활용 가능한 인재육성 수행 능력 유무.</t>
  </si>
  <si>
    <t>2015-003234</t>
  </si>
  <si>
    <t>인지행동상담은 비합리적이고 왜곡된 사고들을 찾아내고 바로잡아 합리적이고 건강한 삶을 살수 있도록 도와주는 것으로 인지행동심리지도 및 상담을 통하여 클라이언트로 하여금 인지행동심리 및 상담 지도를 주도하여 종합적으로 클라이언트에게 인지행동심리 지도 및 상담을 전문적으로 역할을 하는 직무</t>
  </si>
  <si>
    <t>인지행동상담은 비합리적이고 왜곡된 사고들을 찾아내고 바로잡아 합리적이고 건강한 삶을 살수 있도록 도와주는 것으로 인지행동심리지도 및 상담을 통하여 클라이언트로 하여금 인지행동심리 및 상담 지도를 주도하여 종합적으로 클라이언트에게 인지행동심리 지도 및 상담을 전문적으로 역할을 하여 가정과 사회에 잘 적응할 수 있도록하는 직무수행</t>
  </si>
  <si>
    <t>2016-001178</t>
  </si>
  <si>
    <t>미술심리상담을 위한 표현기법과 발달심리이론, 심리상담 이론을 수련한 사람으로 미술심리상담사 활용능력을 가지고 있으며 미술심리상담사 교육자로써 갖추어야 할 능력을 갖추어 어린이집, 사회복지관, 의료기관, 유치원, 발달센터, 지역아동센터, 종교기관 등에서 사람의 심리 상태를 미술 활동으로 통해 진단하고 올바르 치유 방법을 권장해주는 업무를 수행한다.</t>
  </si>
  <si>
    <t>미술심리상담의 기본 과정인 미술심리 분석을 위한 투사검사 기법을 이해하고 수련하며 미술심리상담을 위한 표현기법과 발달심리 이론, 심리상담 이론을 수련하여 어린이집, 사회복지관, 의료기관, 유치원, 발달센터, 지역아동센터, 종교기관 등에서 사람의 심리 상태를 미술 활동으로 통해 진단하고 올바르 치유 방법을 권장해주는 업무를 수행한다.</t>
  </si>
  <si>
    <t>심리상담의 이론을 배움으로서 유아부터 노인까지의 문제행동을 지도 및 전인발달을 지원하며 여러 가지 상담기법, 사례를 연구하여 자질을 향상시켜 사회복지관, 노인요양시설, 의료기관, 주부상담 및 쉼터, 건강가정지원센터, 아동상담센터, 종교시설 등 에서 미술심리상담을 통해 사람의 내면을 일반상담보다 더 빠르게 파악하고 진단하여 의사소통을 진행할 수 있다.</t>
  </si>
  <si>
    <t>심리상담의 이론을 배움으로서 유아부터 노인까지의문제행동을 지도 및 전인발달을 지원하며 여러 가지 상담기법과 사례를 연구하여 미술활동을 통해 심리적 어려움을 겪고 있는 사람들을 돕는 역할을 수행한다.</t>
  </si>
  <si>
    <t>2015-004230</t>
  </si>
  <si>
    <t>NLP코칭상담사</t>
  </si>
  <si>
    <t>NLP 상담기법과 전략을 통해 자신의 상태를 컨트롤할 수 있는 능력을 배양하여, 자신과 타인의 갈등을 해소하고 개인의 변화와 성장을 유도하며, 개인과 집단을 코칭 및 상담하고 교육시키며 교육프로그램을 개발하여 보급한다.</t>
  </si>
  <si>
    <t>NLP 상담기법과 전략을 통해 자신의 상태를 컨트롤할 수 있는 능력을 배양하여, 자신과 타인의 갈등을 해소하고 개인의 변화와 성장을 유도하며, 개인과 집단을 코칭 및 상담하고 교육시키며 교육프로그램을 개발하여 보급하는 초급 전문가</t>
  </si>
  <si>
    <t>2015-004186</t>
  </si>
  <si>
    <t>노인들의 지위의 저하와 역할의 상실로 인해 겪게 되는 문제를 탈피할 수 있도록 함과 아울러 노인 자신의 생산적, 창조적으로 활용할 수 있는 대책을 모색하며 노인들의 생활에 활기를 넘치게하고 능동적으로 대처할 수 있는 방안을 모색, 개발, 지도함</t>
  </si>
  <si>
    <t>전문가 수준의 노인복지상담 능력을 갖춘자로 전문적인 상담기법을 활용하여 노인들의 다양한 문제 및 욕구를 파악, 진단하고 심리학적 방법을 활용하여 문제, 욕구를 완화하며 노인의 생활을 밝고 능동적으로 전환시키는 방안을 모색, 개발, 지도, 지원하는 업무를 수행하여 노인이 행복한 가정생활과 사회생활 및 일상생활을 할 수 있도록 한다.</t>
  </si>
  <si>
    <t>2015-004227</t>
  </si>
  <si>
    <t>심리상담의 한 분야로 스스로 해결 할 수 없는 심리적 문제나 장애를 지닌 사람을 돕는 전문적인 활동을 하며 음식의 요소를 이용하여 내담자의 자발적이고 창의적인 예술활동을 통해 정신건강 및 신체의 건강을 위해 활동하는 전문가</t>
  </si>
  <si>
    <t>①푸드예술 심리상담 및 연구개발 ②지역 및 공공기관 자문 및 푸드예술 심리교육 ③푸드예술 심리교육 수련자 교육 및 내용평가</t>
  </si>
  <si>
    <t>①푸드예술심리상담 개인 및 집단의 조력 및 지도 ②푸드예술심리상담 개인 및 집단상담 ③상담행정업무</t>
  </si>
  <si>
    <t>①푸드예술심리상담 전문가의 개인 및 집단상담 조력 및 보조업무 ②푸드예술심리상담 개인 및 집단상담 접수면담 ③상담행정보조</t>
  </si>
  <si>
    <t>2015-006322</t>
  </si>
  <si>
    <t>MBTI상담사</t>
  </si>
  <si>
    <t>MBTI 진단검사의 내용을 숙지하여, 기업, 지자체, 방과후수업, 아동센터 등에서 진단 및 처방 검사를 실시할 수 있다. 또한 MBTI를 변형한 다양한 검사들을 활용하여 교육 현장에서 수업 및 특강을 실시할 수 있다.</t>
  </si>
  <si>
    <t>MBTI를 활용하여 기업, 지자체, 방과후수업 등에서 진단 및 처방 수업을 할 수 있으며, MBTI 관련 교구를 제작하거나 특강을 진행할 수 있다. 심리진단과 상담을 수행할 수 있는 책임자 직무</t>
  </si>
  <si>
    <t>MBTI와 관련된 주어진 자료와 결과를 가지고 대상자들에게 진단과 처방을 내릴 수 있다. 학교, 지자체, 방과후수업 등에서 MBTI의 도구로 수업을 진행할 수 있다.</t>
  </si>
  <si>
    <t>MBTI심리검사를 통하여 상담 장면에서 개인의 성격유형을 바탕으로 개인의 심리를 분석하고 상담 할 수 있다.</t>
  </si>
  <si>
    <t>2016-001253</t>
  </si>
  <si>
    <t>아동상담전문가</t>
  </si>
  <si>
    <t>아동의 정신적 갈등과 문제행동에 대한 이론적 연구와 최적화된 상담 프로그램을 설계, 조직, 운영하고 각종 프로그램을 개발 적용하는 전문적 상담 활동을 수행하는 전문가</t>
  </si>
  <si>
    <t>2015-002337</t>
  </si>
  <si>
    <t>아동 및 청소년의 심리·발달상의 문제를 파악하고 효과적인 놀이상담 기법의 기획과 적용을 통해 심리적 성숙과 사회적응 능력향상을 지원.</t>
  </si>
  <si>
    <t>놀이를 통한 아동 및 청소년의 심리와 성향에 기반한 상담지도 및 전문가 양성.</t>
  </si>
  <si>
    <t>놀이를 통한 아동 및 청소년의 심리와 성향에 기반한 놀이지도.</t>
  </si>
  <si>
    <t>2015-003801</t>
  </si>
  <si>
    <t>정서적, 심리적으로 문제를 가진 사람들에게 음악이라는 청각적 이미지를 통해서 자유롭게 내면의 세계를 표출하고, 이해하며 자아를 성장시켜, 긍정적으로 변화시키는 역할을 수행함.</t>
  </si>
  <si>
    <t>정서적, 심리적으로 문제를 가진 사람들에게 음악이라는 청각적 이미지를 통해서 자유롭게 내면의 세계를 표출하고, 이해하며 자아를 성장시켜, 긍정적으로 변화시키는 역할을 수행하며 2급지도자를 양성할 수 있는 자</t>
  </si>
  <si>
    <t>2015-003812</t>
  </si>
  <si>
    <t>가족상담함을 함에 있어 상담현장에서 상담직무를 수행할 수 있는 가족상담의 이론과 실제를 습득하고 가족간의 기능과 역할에 대한 특성을 익히고 가족간에 일어 날 수 있는 다양한 갈등과 문제를 해결 할 수 있는 상담기법을 연구하며 가족상담을 통해서 건강한 가족관계가 형성되도록 도울 수 있는 역활을 수행 할 수 있도록 교육과 실습을 병행</t>
  </si>
  <si>
    <t>가족을 상담함에 있어 상담현장에서 상담직무를 수행할 수 있는 가족상담의 이론과 실제를 습득하고 가족간의 기능과 역할에 대한 특성을 익히고 가족간에 일어 날 수 있는 다양한 갈등과 문제를 해결 할 수 있는 상담기법을 연구하며 가족상담을 통해서 건강한 가족관계가 형성되도록 도울 수 있는 역활을 수행 할 수 있도록 교육과 실습을 병행할수 있는 역량을 갖춤</t>
  </si>
  <si>
    <t>상담현장에서 준전문가수준의 상담직무를 수행할 수 있는 가족상담의 이론과 실제를 습득하고 가족간의 기능과 역할에 대한 특성을 익히고 가족상담을 통해서 건강한 가족관계가 형성되도록 도울 수 있는 역할 수행가능.</t>
  </si>
  <si>
    <t>2016-000123</t>
  </si>
  <si>
    <t>정신건강이나 정서장애와 관련된 문제로 일상생활에 적응하지 못하고 인지, 정서, 행동상의 장애를 일으키는 사람들을 과학적 측정도구 사용이나 상담(면접)을 통해 종합적으로 진단하고 심리학적방법을 활용하여 도와 줌으로써 다시 건강 하고 바른 생활을 할 수 있도록 돕는 업무를 담당한다</t>
  </si>
  <si>
    <t>정신건강이나 정서장애와 관련된 문제로 일상생활에 적응하지 못하고 인지, 정서, 행동상의 장애를 일으키는 사람들을 과학적 측정도구 사용이나 상담(면접)을 통해 종합적으로 진단하고 심리학적방법을 활용하여 도와 줌으로써 다시 건강 하고 바른 생활을 할 수 있도록 돕는 업무를 준전문가로써 담당한다</t>
  </si>
  <si>
    <t>정신건강이나 정서장애와 관련된 문제로 일상생활에 적응하지 못하고 인지, 정서, 행동상의 장애를 일으키는 사람들을 과학적 측정도구 사용이나 상담(면접)을 통해 종합적으로 진단하고 심리학적방법을 활용하여 도와 줌으로써 다시 건강 하고 바른 생활을 할 수 있도록 돕는 업무를 전문가로써 담당한다</t>
  </si>
  <si>
    <t>정신건강이나 정서장애와 관련된 문제로 일상생활에 적응하지 못하고 인지, 정서, 행동상의 장애를 일으키는 사람들을 과학적 측정도구 사용이나 상담(면접)을 통해 종합적으로 진단하고 심리학적방법을 활용하여 도와 줌으로써 다시 건강 하고 바른 생활을 할 수 있도록 돕는 업무를 담당하며 1,2급전문가를 가르치고 돕는다</t>
  </si>
  <si>
    <t>2015-004272</t>
  </si>
  <si>
    <t>？ 부부심리상담사는 부부심리상담에 관한 이론적 연구와 교육 및 상담영역 각 부분에 최적화된 부부심리상담 프로그램을 설계, 조직, 운영하고, 부부심리상담 교육과 상담을 통한 올바른 부부심리상담사로써의 문화를 창달하는데 필요한 전문적 교육, 상담활동을 수행한다.</t>
  </si>
  <si>
    <t>부부심리상담사 교육프로그램을 기획 운영하며, 부부상담교육과 상담내용에 관한 것을 지도, 감독을 하고 부부간의 여러 문제 영역에 대해 상담과 함께 부부상담 교육을 실시함.</t>
  </si>
  <si>
    <t>2015-003728</t>
  </si>
  <si>
    <t>결혼상담사는 인간관계에 대한 에티켓 및 매너관련 조언을 기초로 이성상대에 대한 정확한 정보제공 및 자문역할, 만남과 관련한 편안한 상담사의 역할 등을 통해 결혼까지 성공할 수 있도록 도와주는 전문적인 직무를 수행한다.</t>
  </si>
  <si>
    <t>2015-003231</t>
  </si>
  <si>
    <t>심리적, 정서적, 불안을 겪는 아동 및 청소년을 대상으로 다양한 놀이매체를 활용하여 상황에 맞는 교육과 상담을 실시하여 심리적 안정을 돕는 능력을 갖춘 전문가이며, 놀이 매체를 통한 상담으로 심리적 안정과 성장발달을 돕는 역할수행</t>
  </si>
  <si>
    <t>2015-005396</t>
  </si>
  <si>
    <t>심리상담사는늘어나는 성피해 심리상담, 범죄심리, 종교적 심리, 정신적 심리, 노인 심리상담등 정서장애의 예방에 촛점을 두고 있는 정신건강의 재활을 위한 심리상담과 영유아를 비롯하여 초, 중, 고생의 학습 심리상담은 물론 청소년 및 대학생들의 진로에 대한 갈등 심리, 성인등 일반인까지 상담업무를 담당한다</t>
  </si>
  <si>
    <t>상담의 기본이 되는 이론적 지식을 습득하고, 상담자로서의 기초적 직무수행과 기본 인성을 갗춘자로 능력을 배양한다</t>
  </si>
  <si>
    <t>인성안전학교협동조합</t>
  </si>
  <si>
    <t>http://www인성안전학교 협동조합.com</t>
  </si>
  <si>
    <t>(08786) 서울특별시 관악구 남부순환로 1794 ( 봉천동 ) 606호</t>
  </si>
  <si>
    <t>2015-005112</t>
  </si>
  <si>
    <t>수학클리닉상담사</t>
  </si>
  <si>
    <t>개인에 맞는 수학능력을 진단하여 체계적인 학습방법을 학습자에게 제시하고, 전문적인 교구수학 프로그램을 학습자에게 적용할 수 있도록 학습자를 상담하고 클리닉을 제시하는 직무를 수행함</t>
  </si>
  <si>
    <t>유치원, 초등학교, 중학교 강사로서 활동하거나 복지관, 문화센터 등의 교구수학 강사로 활동할 수 있으며 수학클리닉상담사를 교육하고, 양성할 수 있다.</t>
  </si>
  <si>
    <t>유치원, 초등학교, 중학교 강사로서 활동하거나 복지관, 문화센터 등의 교구수학 강사로 활동할 수 있다.</t>
  </si>
  <si>
    <t>재미있수초등수학연구소</t>
  </si>
  <si>
    <t>http://ysfunmath.or.kr</t>
  </si>
  <si>
    <t>055-381-1203</t>
  </si>
  <si>
    <t>(50619) 경상남도 양산시 북안남6길 7 (북부동 ) 2층</t>
  </si>
  <si>
    <t>2016-001238</t>
  </si>
  <si>
    <t>산업화, 핵가족화 되면서 점점 바쁜 일상속에 화를 참지 못해 일어나는 일들이 많아져 상담을 통해 치유의 효과가 있으며 다양한 상담분야에 활용하는 전문적인 상담과정을 말한다. 상담의 전문성을 높이기 위해 다양한 상담기법을 활용하며, 심리상담의 한 분야이기도 하다. 관련분야는 심리상담소, 아동기관, 복지관 등 전문적인 기관에서 활용이 가능하다.</t>
  </si>
  <si>
    <t>전문가 수준의 뛰어난 분노조절상담지도 활용능력을 가지고 있으며 분노조절상담지도 교육자, 분노조절상담지도 사무 책임자로써 갖추어야 할 능력을 갖춘 최고급 수준,상담소, 학교, 복지관, 병원 등에서 활용됨.</t>
  </si>
  <si>
    <t>준전문가 수준의 분노조절상담지도 활용능력을 가지고 있으며 분노조절상담지도 교육자, 분노조절상담지도 사무 책임자로써 갖추어야 할 능력을 갖춘 고급 수준, 학교, 복지관, 상담센터 등에서 활용됨.</t>
  </si>
  <si>
    <t>2015-004280</t>
  </si>
  <si>
    <t>다중지능이론에 대한 이해를 바탕으로 다중지능검사와 상담을 진행한다.</t>
  </si>
  <si>
    <t>다중지능이론에 대한 이해를 기반으로 하여 진로지도, 학습코칭 등의 내용을 포함한 심화된 다중지능 검사와 상담 및 교육을 진행한다.</t>
  </si>
  <si>
    <t>2015-003233</t>
  </si>
  <si>
    <t>디지털중독심리상담사</t>
  </si>
  <si>
    <t>디지털중독 심리상담에 관한 이론적 연구와 교육 및 상담영역 각 부분에 최적화된 디지털중독 심리상담 프로그램을 기획 및 운영하고, 디지털기기사용으로 인해 나타날 수 있는 여러가지 문제들에 대해 상담과 예방교육활동 역할을 통해 개인, 가정, 사회생활을 원할히 하는데 도움을 주는 상담사를 의미함</t>
  </si>
  <si>
    <t>2016-000137</t>
  </si>
  <si>
    <t>모래놀이심리상담사는 모래와 물, 상징적인 소품들을 활용한 특성화된 심리상담을 통하여 내담자의 심리, 정서, 행동상 어려움을 해소하고 사회적 적응력을 키워 심리적 성장이 가능하도록 조력하는 일을 한다.</t>
  </si>
  <si>
    <t>1급 모래놀이심리상담사는 모래와 물, 상징적인 소품들을 활용한 특성화된 심리상담을 통하여 내담자의 심리, 정서, 행동상 어려움을 해소하고 사회적 적응력을 키워 심리적 성장이 가능하도록 조력하는 일을 한다.</t>
  </si>
  <si>
    <t>모래놀이심리상담사 전문가는 모래와 물, 상징적인 소품들을 활용한 특성화된 심리상담을 통하여 내담자의 심리, 정서, 행동상 어려움을 해소하고 사회적 적응력을 키워 심리적 성장이 가능하도록 심층적으로 조력하는 일을 한다.</t>
  </si>
  <si>
    <t>모래놀이심리상담사 슈퍼바이저는 모래와 물, 상징적인 소품들을 활용한 특성화된 심리상담을 통하여 내담자의 심리, 정서, 행동상 어려움을 해소하고 사회적 적응력을 키워 심리적 성장이 가능하도록 조력하는 일을 한다.</t>
  </si>
  <si>
    <t>2015-003230</t>
  </si>
  <si>
    <t>노인의 신체적 정신적 문제를 전문적 상담기법을 활용하여 클라이언트의 유형에 따라 상담을 통한 문제점을 파악하여 행복한 가정생활과 사회생활에 적응할 수 있도록 노인의 마음의 안정을 찾도록 도움을 주는 업무를 당담을 함. 다시말해서 노인문제, 노후복지에 관련한 내용을  상담을 통해  문제의 원인을 규명하고 상담조언</t>
  </si>
  <si>
    <t>2015-003704</t>
  </si>
  <si>
    <t>부부커플심리상담사</t>
  </si>
  <si>
    <t>부부·커플심리상담사의 전문 이론 및 다양한 임상경험을 토대로 인간의 삶과 자아실현을 높이며 내적통찰력을 키우고 긍정적 잠재력을 키워 행복한 삶을 영위하도록 하는 전문 직무를 한다.</t>
  </si>
  <si>
    <t>부부·커플심리상담사에 대한 기초 이론을 기반으로 1급 전문상담사의 지도하에 2급 전문상담사를 돕는 것을 직무로 한다.</t>
  </si>
  <si>
    <t>부부·커플심리상담사의 전문적 이론을 기반으로 심리적, 정서적, 신체적 갈등에서 오는 차이점을 조절하고, 자아정체감과 인간 내적 가치를 높이고, 긍정적 미래를 위한 사례 관리를 하며, 상담 및 개인 및 집단 프로그램의 사전？사후 평가를 돕는다.</t>
  </si>
  <si>
    <t>부부·커플심리상담사의 전문 이론 및 다양한 임상경험을 토대로 인간의 삶과 자아실현을 높이며 내적통찰력을 키우고 긍정적 잠재력을 키워 행복한 삶을 영위하도록 하는 전문 직무를 한다.개인 및 집단프로그램의 사전？사후 효과를 평가하고 검증하며, 2급？3급 전문상담사의 교육 및 활동을 지도하는 것을 직무로 한다.</t>
  </si>
  <si>
    <t>2015-002334</t>
  </si>
  <si>
    <t>노화로 인하여 신체적, 정서적으로 심리적 불안장애를 겪으며 일상생활에 적응하지 못하고 행동상의 장애를 일으켜 도움이 필요한 노인 및 가족들에게 전문적 대면관계를 통하여 과학적 측정도구 사용이나 상담, 면접 등을 통해 종합적으로 진단하고 심리학적 방법을 활용하여 일상생활 부적응 문제를 해결하고, 마음의 안정을 찾도록 도와드린다.</t>
  </si>
  <si>
    <t>노인의 정신적 장애 및 심리적 장애를 케어하는 노인심리상담은 노화로 인하여 신체적, 정서적으로 심리적 불안장애를 겪으며, 정서불안과 관련된 문제로 일상생활에 적응하지 못하고 행동상의 장애를 일으켜 도움을 필요로하는 노인(가족포함)들에게 정문적인 대면관계를 통하여 문제를 해결하며 심리적 불안과정을 상담하는 전문가이다.</t>
  </si>
  <si>
    <t>노인에 대한 심리적ㆍ정서적ㆍ 행동적 특성을 이해하고, 정서적 어려움을 겪고 있는 노인들에게 상담을 통해 문제해결을 돕고 전문적인 지식과 상담기법을 겸비한 수준의 심리상담사.</t>
  </si>
  <si>
    <t>2015-006424</t>
  </si>
  <si>
    <t>숲 상담과 말과 친숙해지는 것부터 말을 이용한 상담 및 지도기법, 자연의 숲을 통한 상담기법으로 인성과 공감과 소통능력, 사회성, 대인관계회복, 자아성장, 자아존중감 회복을 돕는 직무이다.</t>
  </si>
  <si>
    <t>승마·숲 상담 전문가 수준의 상담을 하며 각 급수자의 상담사례 지도, 교육, 임상수련을 하고 프로그램 개발하고 센터를 운영을 하고 지도하는 직무.</t>
  </si>
  <si>
    <t>승마·숲 상담 전문가 수준의 상담 및 지도 능력을 습득한 자로서 상담사 및 지도사로 1급과 2급에 관련하여 승마·숲 상담을 할 수 있는 전문지식을 가지고 지도할 수 있는 직무.</t>
  </si>
  <si>
    <t>다양한 승마·숲 상담 실시와 개인과 가정, 그리고 사회 차원에서 상담하고, 상담관련 기관의 사무행정을 할 수 있는 직무.</t>
  </si>
  <si>
    <t>2015-006340</t>
  </si>
  <si>
    <t>1.정신분석이론 적용과 그림검사 분석능력을 통해 아동,청소년,성인 들의 심신의 문제들을 건강한 성장과 행동의 변화로 이끌어주는 조력자 역할을 한다.2.미술심리상담 프로그램을 계획하고 지도, 운영하며 상담지 분석과 평가를 한다</t>
  </si>
  <si>
    <t>미술심리상담을 위한 프로그램 준비와 상담환경을 조성하고숙련된 그림검사 분석 능력과 상담기법을 통해 마음과 몸이아픈 대상에게 스스로의 통찰과 문제해결력을 키워주어 건강하고 행복한 삶을 살도록 안내하는 조력자역할을 한다. 임상지도와 상담대상별 이해로 맞춤상담을 한다</t>
  </si>
  <si>
    <t>미술심리상담을 위한 정신분석학 이론 적용능력과 미술심리상담 기법 활용으로 통해 마음과 몸이 아픈 대상에게 스스로의 통찰과 문제해결력을 키워주어 건강하고 행복한 삶을 살도록 안내하는 조력자역할을 한다. 상담기록지 작성과 PPT 기록보존, 상담대상자 관리.</t>
  </si>
  <si>
    <t>2015-004837</t>
  </si>
  <si>
    <t>음악심리의 기본지식, 음악심리 과정에서 요구되는 심리적 전문지식을 활용하여 내담자에게 음악적 상담기법을 활용하여 부정적 감정을 이완, 말로써 표현하기 어려운 느낌이나 생각 등을 음악활동으로 표현하여 감정을 정화하고 자기성찰을 촉진시키는 심리상담을 수행할 수 있을 뿐만 아니라, 일반인을 상대로 기본적인 이론과 기법을 지도하는 직무 역시 수행함</t>
  </si>
  <si>
    <t>음악심리의 기본지식, 음악심리 과정에서 요구되는 심리적 전문지식을 활용하여 내담자에게 음악적 상담기법을 활용하여 부정적 감정을 이완, 말로써 표현하기 어려운 느낌이나 생각등을 음악활동으로 표현하여 감정을 정화하고 자기 성찰을 촉진시키는 심리 상담을 수행할 수 있을 뿐만 아니라, 일반인을 상대로 기본적인 이론과 기법을 지도하는 직무 역시 수행함</t>
  </si>
  <si>
    <t>2015-004845</t>
  </si>
  <si>
    <t>음악적 상담기법을 활용하여 내담자의 행동, 학습능력, 정서적 발달, 사회성 등 다양한 분야의 부적절한 부분을 교정하여 보다 나은 삶을 영위할 수 있도록 도와주는 전문가이다.</t>
  </si>
  <si>
    <t>2015-006324</t>
  </si>
  <si>
    <t>동작활동상담지도사</t>
  </si>
  <si>
    <t>동작 활동을 통한 예술적 활동을 이해하고 본질적으로 인간성, 창의성 발달을 위한 교육일정발달을위한 동작예술적 매체를 통해 상담적 접목과 정서적 심리적 안정을 위한 전반적 직무</t>
  </si>
  <si>
    <t>동작 예술활동을 통한 활동을 이해하고 정서생활 관리영역에 심층적 심적 안정에 도움을 줄 수있는 예술을 접목한 프로그램을 계획하며 실행한다.</t>
  </si>
  <si>
    <t>동작 활동상담에 대한 지식을 학습후 건강한 인지적 생활의 인식을 갖춰 건강한삶을 살아가는 방법을 익혀 실천한다.</t>
  </si>
  <si>
    <t>2015-004846</t>
  </si>
  <si>
    <t>아동미술활동의 표현방법과 미술작품에 대한 이해력을 갖추고 미술매체를 활용하여 아동의 내면을 이해하고 이를 중재, 자각, 통찰을 통해 건강하게 성장 할 수 있도록 돕는 상담기법을 익히고 아동들이 개방된 미술경험을 통해 자기표현과 의사소통 능력을 기르고, 개개인의 개성과 창의력을 신장시켜 바람직한 인격을 만들 수 있도록 지도하는 직무이다.</t>
  </si>
  <si>
    <t>2016-000138</t>
  </si>
  <si>
    <t>다양한 놀이매체를 통해서 내담자의 심리, 정서를 자유롭게 표현하도록 돕고 이를 통해 내담자의 의식의 확대나 전환을 촉진하여 심리, 정서적 안정을 돕는 역할을 수행한다.</t>
  </si>
  <si>
    <t>1급 놀이심리상담사는 다양한 놀이매체를 통해서 내담자의 심리, 정서를 자유롭게 표현하도록 도울 수 있는 준전문가 수준의 놀이상담 역량을 가지고 상담할 수 있어야 한다.</t>
  </si>
  <si>
    <t>놀이심리상담사 전문가는 다양한 놀이매체를 통해서 심층적으로 내담자의 심리, 정서를 자유롭게 표현하도록 돕고 이를 통해 내담자의 의식의 확대나 전환을 촉진하여 심리, 정서적 안정을 돕는 역할을 수행한다.</t>
  </si>
  <si>
    <t>놀이심리상담사 슈퍼바이저는 다양한 놀이매체를 통해서 내담자의 심리, 정서를 자유롭게 표현하도록 돕고 이를 통해 내담자의 의식의 확대나 전환을 촉진하여 심리, 정서적 안정을 돕는 역할을 수행한다.</t>
  </si>
  <si>
    <t>2015-005164</t>
  </si>
  <si>
    <t>□ 올바른 경제교육을 통해 효율적인 금융코칭과 소비상담을 실시하여 행복한 가정경제 및  미래에 대한 확신과 자립을 돕는다.□ 금융 및 복지지식을 갖추고 취약계층의 복지제도 연계 및 자원을 활용하여 복지전달 체계의 역할을 수행한다.□ 재무 상태와 현금흐름을 안정적으로 관리하는 재무관리상담사 역할을 수행한다.</t>
  </si>
  <si>
    <t>2015-004229</t>
  </si>
  <si>
    <t>다양한 중독 문제와 관련한 심리적 원인을 이해하고, 이론적 지식을 갖춘 전문가로서 중독으로 고통 받는 사람들에 대하여 체계적으로 상담 지도하고 예방한다. 뿐만 아니라 사회적응과 관계형성 프로그램을 통해 긍정적 자기이해와 타인을 배려하는 건강한 사회생활을 할 수 있도록 돕는 상담 전문가로서의 능력을 검정한다.</t>
  </si>
  <si>
    <t>다양한 중독 문제와 관련한 심리적 원인을 이해하고, 이론적 지식을 갖춘 전문가로서 중독으로 고통 받는 사람들에 대하여 체계적으로 상담 지도하고 예방한다. 뿐만 아니라 사회적응과 관계형성 프로그램을 통해 긍정적 자기이해와 타인을 배려하는 건강한 사회생활을 할 수 있도록 돕는 고급상담전문가 활동</t>
  </si>
  <si>
    <t>다양한 중독 문제와 관련한 심리적 원인을 이해하고, 이론적 지식을 갖춘 전문가로서 중독으로 고통 받는 사람들에 대하여 체계적으로 상담 지도하고 예방한다. 뿐만 아니라 사회적응과 관계형성 프로그램을 통해 긍정적 자기이해와 타인을 배려하는 건강한 사회생활을 할 수 있도록 돕는 초급상담전문가 활동</t>
  </si>
  <si>
    <t>2016-001167</t>
  </si>
  <si>
    <t>교류분석전문상담사</t>
  </si>
  <si>
    <t>교류분석은 자신,타인,환경사이에서 이루어지고 있는 교류를 분석하는 심리학의 대표적인 이론이다. 상담 전문영역에서 교류분석적인 기법을 활용하여 개인 및 집단상담을 실시하며, 내담자의 자아실현, 적응강화에 대한 교육과 수련을 실시하며, 상담영역에서 연구 및 사업을 진행한다. 궁극적으로 개인이 사회에 대한 적응력 및 대인관계증진을 통해 삶의 질 향상을 꾀한다.</t>
  </si>
  <si>
    <t>1. 해당 전문영역에서 개인 및 집단의 자아실현, 적응강화에 대한 교육과 수련을 한다. 2. 해당 전문영역에서 개인과 집단에 대한 진단, 평가 및 상담을 수행한다. 3. 해당 영역(교류분석상담)에서 단계별 해당 교류분석상담사의 교육을 수행한다. 4. 교류분석에 대한 연구 및 사업에 참여한다.</t>
  </si>
  <si>
    <t>1. 개인 및 집단에 대한 진단, 평가, 조력 및 지도를 수행한다. 2. 개인 혹은 집단에 대한 진단, 평가, 지도 및 상담에 대한 기초적 역량 발휘하여 상담을 수행한다3. 해당 영역(교류분석상담)에서 단계별 해당 교류분석일반상담사의 교육을 수행한다4. 상담기관 및 지부의 행정과 상담업무를 돕고 연구 보조 및 상담 과 행정 업무를 돕는다</t>
  </si>
  <si>
    <t>1. 개인 및 집단에 대한 진단, 평가, 조력 및 지도를 수행한다2. 상담기관 및 지부의 행정과 상담업무를 돕고 연구 보조 및 상담 과 행정 업무를 돕는다</t>
  </si>
  <si>
    <t>한국교류분석상담협회</t>
  </si>
  <si>
    <t>http://www.ktaca.kr</t>
  </si>
  <si>
    <t>061-276-2233</t>
  </si>
  <si>
    <t>(58649) 전라남도 목포시 산정로186번길 3-2(용당동) 4층</t>
  </si>
  <si>
    <t>2015-006319</t>
  </si>
  <si>
    <t>미술심리상담사 전문가 수준으로 내담자가 표현한 그림 속의 내적갈등과 심리상태를 파악하여 문제 상담을 통한 해결을 돕는 전문인력 양성 및 상담직무</t>
  </si>
  <si>
    <t>미술심리상담사 준전문가 수준으로 내담자가 표현한 그림 속의 내적갈등과 심리상태를 파악하여 문제 상담을 통한 해결을 돕는 상담직무</t>
  </si>
  <si>
    <t>(주)한국강사교육연구소</t>
  </si>
  <si>
    <t>070-4531-9125</t>
  </si>
  <si>
    <t>(06132) 서울특별시 강남구 테헤란로 151(역삼동, 역삼하이츠빌딩) 1208호</t>
  </si>
  <si>
    <t>2015-002221</t>
  </si>
  <si>
    <t>청소년의 진로직업관을 확립시켜 자신의 적성에 맞는 직업에 대해 인지하고 올바른 진로를 설계할 수 있도록 도움을 주며 이러한 과정에서 필요한 서비스를 수행하여 청소년들이 효과적으로 진로를 결정하고 준비할 수 있도록 지원을 하는 역할을 한다.</t>
  </si>
  <si>
    <t>개인의 진로 및 직업관련 코칭 능력을 갖춘 전문가로서 청소년이 스스로에 대한 자기이해 및 진로탐색을 할 수 있도록 돕고 진로에 대한 구체적인 계획과 준비를 통해 해당 진로를 이룰 수 있도록 지원을 하는 역할을 한다.</t>
  </si>
  <si>
    <t>2015-004847</t>
  </si>
  <si>
    <t>임상미술상담사</t>
  </si>
  <si>
    <t>임상미술상담사라 함은 미술상담을 통하여 심신의 어려움을 겪는 내담자를 돕는 심리상담 전문가이다.</t>
  </si>
  <si>
    <t>미술상담을 통하여 심신의 어려움을 겪는 내담자를 돕는 심리상담 전문가</t>
  </si>
  <si>
    <t>2015-002258</t>
  </si>
  <si>
    <t>학교 내외에서 발생하는 학교폭력에 대한 예방교육과 상담을 전문적으로 진행하는 역할을 담당하며 학교폭력에 관한 원인분석, 유형별 사례 및 대처방안 등 이론적 연구와 학교폭력예방프로그램을 통한 예방교육 및 인성교육 등을 실시하여 학교폭력을 사전에 예방하고 대처하기 위한 전문상담서비스</t>
  </si>
  <si>
    <t>2015-002723</t>
  </si>
  <si>
    <t>퍼포먼스미술상담사</t>
  </si>
  <si>
    <t>퍼포먼스미술은 대근육을 이용하여 아동및 청소년에게 미술을 활동을 통해 감각 통합, 다양한 신체운동,창의력 향상등을 목적으로 하며 기존의 미술학원에서 시행하고 있는 퍼포먼스 미술에서 그치지 않고 퍼포먼스 미술과 심리상담을 결합하여 아동 및 청소년에게 퍼포먼스 미술심리를 제공함으로써 흥미와 스트레스 해소를 해소할 수 있도록 도와주며 지도한다.</t>
  </si>
  <si>
    <t>퍼포먼스 미술상담사 2급 자격 취득 후 상담센터 및 심리상담 관련 의료, 사회복지 시설등에서 미술상담 중 퍼포먼스 미술을 활용할 수 있으며 퍼포먼스미술상담1급소지자의 상담가와 보조상담을 진행할 수 있으며 임상실습을 할수 있다.</t>
  </si>
  <si>
    <t>퍼포먼스 미술상담사 1급 취득 후 상담센터 및 퍼포먼스 미술상담이 필요한 사회복지 시설, 의료시설 등에서 퍼포먼스 미술상담을 활용할 수 있다.</t>
  </si>
  <si>
    <t>두드림상담&amp;교육센터</t>
  </si>
  <si>
    <t>062-371-2210</t>
  </si>
  <si>
    <t>(61942) 광주광역시 서구 상일로 60(쌍촌동) 소산빌딩 5층</t>
  </si>
  <si>
    <t>2016-001248</t>
  </si>
  <si>
    <t>전문적인 분노조절상담 지식을 바탕으로, 분노조절이 어려운 사람들의 분노 발생원인 및 문제를 파악할 수 있고, 다양하고 효과적인 분노조절 프로그램을 활용하여 대상자의 문제행동 및 상태를 개선시키며, 각종 전문분야에서 분노조절상담 및 지도를 수행할 수 있는 전문가</t>
  </si>
  <si>
    <t>준 전문가 수준의 분노조절상담 지식을 바탕으로, 분노조절이 어려운 사람들의 분노 발생원인 및 문제를 파악하여 원활하게 상담업무를 수행할 수 있고, 각종 전문분야에서 분노조절상담 및 지도를 수행할 수 있는 전문가</t>
  </si>
  <si>
    <t>2016-000407</t>
  </si>
  <si>
    <t>미술심리상담사 자격은 사람의 심리정서적, 사회적으로 부적응적인 문제들을 해결하는데 도움을 주고자 하는 상담의 한 분야로써, 내담자에게 미술매체와 조형표현활동 등 비언어적 표현 활동을 통한, 내면의 심리정서를 진단하고, 정서이완 및 행동변화를 도와주는 자격임.</t>
  </si>
  <si>
    <t>① 인간의 발달적 심리적 미술심리상담 프로그램을 계발② 내담자 초기상담 면담지 분석과 상담프로그램 계획 및 운영 평가③ 보조상담사 교육지도업무④ 내담자의 문제해결을 촉진하기 위한 통합적 예술매체 기법 활용능력 계발</t>
  </si>
  <si>
    <t>① 인간의 발달적 미술심리상담 프로그램을 계획② 발달 미술심리상담 프로그램을 운영③ 내담자 초기면담 시 진단검사실시  ④ 내담자 초기면담지에 기록 보고</t>
  </si>
  <si>
    <t>주식회사 한국창의인재능력개발원</t>
  </si>
  <si>
    <t>02-577-3691</t>
  </si>
  <si>
    <t>(07238) 서울특별시 영등포구 국회대로76길 18(여의도동, 오성빌딩) 402호</t>
  </si>
  <si>
    <t>2015-003703</t>
  </si>
  <si>
    <t>가족심리상담사의 전문 이론 및 다양한 임상경험을 토대로 인간의 삶과 자아실현을 높이며 내적통찰력을 키우고 긍정적 잠재력을 키워 행복한 삶을 영위하도록 하는 전문 직무를 한다.</t>
  </si>
  <si>
    <t>가족심리상담사에 대한 기초 이론을 기반으로 1급 전문상담사의 지도하에 2급 전문상담사를 돕는 것을 직무로 한다.</t>
  </si>
  <si>
    <t>가족심리상담사의 전문적 이론을 기반으로 심리적, 정서적, 신체적 갈등에서 오는 차이점을 조절하고, 자아정체감과 인간 내적 가치를 높이고, 긍정적 미래를 위한 사례 관리를 하며, 상담 및 개인 및 집단 프로그램의 사전？사후 평가를 돕는다.</t>
  </si>
  <si>
    <t>가족심리상담사의 전문 이론 및 다양한 임상경험을 토대로 인간의 삶과 자아실현을 높이며 내적통찰력을 키우고 긍정적 잠재력을 키워 행복한 삶을 영위하도록 하는 전문 직무를 한다.개인 및 집단프로그램의 사전？사후 효과를 평가하고 검증하며, 2급？3급 전문상담사의 교육 및 활동을 지도하는 것을 직무로 한다.</t>
  </si>
  <si>
    <t>2015-004245</t>
  </si>
  <si>
    <t>직업안정기관이나 훈련기관 또는 초중고교에서 직업의 선택, 취업처 결정, 직업전환,실업대처 등의 과정에서 개인의 직무능력을 평가하고 정보를 제공하며, 직업생활에서 개인적 문제를 예방 및 진단하고, 교육훈련 과정 선정 등의 의사결정을 하는데 도움을 주는 등 구인기업에겐 좋은 인재를,구직자에게는 가장 적합한 직업을 찾을 수 있도록 상담활동을 함</t>
  </si>
  <si>
    <t>직업의 종류,전망,취업기회 등에 관한 자료를 수집 관리하며, 구직자와 면담과 검사를 통하여 취미,적성,흥미,성격 등의 요인을 조사하며, 적성검사,흥미검사 등 직업심리검사를 실시하여 구직자의 적성과 흥미에 알맞는 직업정보를 제공하고, 구직자에게 적합한 취업정보를 제공하고 직업선택에 관해 조언 및 직업윤리 등을 교육하고 직업지도 개발과 운영을 담당한다.</t>
  </si>
  <si>
    <t>글로벌리더십평생교육원</t>
  </si>
  <si>
    <t>http://cafe.daum.net/gllc</t>
  </si>
  <si>
    <t>02-897-9778</t>
  </si>
  <si>
    <t>(14247) 경기도 광명시 범안로 1055 ( 하안동 ) 세일빌딩 604호</t>
  </si>
  <si>
    <t>2015-004255</t>
  </si>
  <si>
    <t>녹색생활상담사</t>
  </si>
  <si>
    <t>녹색생활을 위한 에너지 관리 전문 상담사로서 환경 규제 및 에너지절약 방법 등 생활 지식에서부터 환경 관련 전문지식을 확보. 지속가능하고 친환경 삶을 영위하고자 하는 고객을 위한 맞춤형 에너지컨설팅을 담당</t>
  </si>
  <si>
    <t>녹색생활을 위한 에너지 관리 전문 상담사로서 환경 규제 및 에너지절약 방법 등 생활 지식에서부터 친환경 삶을 영위하고자 하는 고객을 위한 맞춤형 에너지컨설팅을 담당</t>
  </si>
  <si>
    <t>녹색생활상담사는 녹색생활을 위한 에너지 관리 전문 상담사로서 환경 규제 및 에너지절약 방법 등 생활 지식에서부터 환경 관련 전문지식을 확보. 지속가능하고 친환경 삶을 영위하고자 하는 고객을 위한 맞춤형 에너지컨설팅 수준</t>
  </si>
  <si>
    <t>2015-004268</t>
  </si>
  <si>
    <t>도형(동그라미, 세모, 네모, 에스)을 통해 상대방의 기질과 적성을 파악하여 진로 및 적성 상담을 하는 직무이다.</t>
  </si>
  <si>
    <t>교육나눔 평생교육원</t>
  </si>
  <si>
    <t>010-3798-1111</t>
  </si>
  <si>
    <t>(08289) 서울특별시 구로구 공원로8길 53(구로동, 창인빌딩) 301호</t>
  </si>
  <si>
    <t>2016-000103</t>
  </si>
  <si>
    <t>음악을 활용한 심리상담상담에 활용되는 도구들은 다양하다. 그중 음악은 사람의 마음을 움직이는 탁월한 도구중 하나이다. 음악심리상담사는 상담장면에서 음악을 활용하여 내담자의 심리적인 문제와 삶의 고통들을 해결할 수 있도록 돕는다.</t>
  </si>
  <si>
    <t>전문가 수준의 음악을 활용한 심리상담 및 슈퍼비전음악을 활용한 심리상담상담에 활용되는 도구들은 다양하다. 그중 음악은 사람의 마음을 움직이는 탁월한 도구중 하나이다. 음악심리상담사는 상담장면에서 음악을 활용하여 내담자의 심리적인 문제와 삶의 고통들을 해결할 수 있도록 돕는다.</t>
  </si>
  <si>
    <t>고급 수준의 음악을 활용한 심리상담상담에 활용되는 도구들은 다양하다. 그중 음악은 사람의 마음을 움직이는 탁월한 도구중 하나이다. 음악심리상담사는 상담장면에서 음악을 활용하여 내담자의 심리적인 문제와 삶의 고통들을 해결할 수 있도록 돕는다.</t>
  </si>
  <si>
    <t>기본적인 음악을 활용한 심리상담능력을 갖추고 관련능력이 상급 단계에 도달하여 한정된 범위내에서 음악심리상담사의 역할 수행.상담에 활용되는 도구들은 다양하다. 그중 음악은 사람의 마음을 움직이는 탁월한 도구중 하나이다. 음악심리상담사는 상담장면에서 음악을 활용하여 내담자의 심리적인 문제와 삶의 고통들을 해결할 수 있도록 돕는다.</t>
  </si>
  <si>
    <t>2016-000394</t>
  </si>
  <si>
    <t>1. 개인 또는 집단의 심리적 성숙과 사회적 적응능력 향상을 위한 조력 및 지도2. 심리적 부적응을 겪는 개인 또는 집단에 대한 상담3. 지역사회 상담교육, 사회병리적 문제에 대한 예방활동 및 재난후유증에 대한 상담4.  기업체 내의 인간관계 자문 및 심리교육5. 푸드아트심리상담에 관한 연구</t>
  </si>
  <si>
    <t>1. 개인 또는 집단의 심리적 성숙과 사회적 적응능력 향상을 위한 상담2. 지역사회 상담교육, 사회병리적 문제에 대한 예방활동 및 재난후유증에 대한 상담3. 기업체 내의 인간관계 자문 및 심리교육4. 푸드아트심리상담에 관한 연구  5. 푸드아트심리상담실 책임운영  6. 상담심리사 1급·2급 수련중인자의 교육지도와 자문</t>
  </si>
  <si>
    <t>1. 개인 또는 집단의 심리적 성숙과 사회적 적응능력 향상을 위한 조력 및 지도2. 심리적 부적응을 겪는 개인 또는 집단에 대한 상담3. 지역사회 상담교육, 사회병리적 문제에 대한 예방활동 및 재난후유증에 대한 상담4. 푸드아트심리상담에 관한 연구5. 푸드아트심리상담</t>
  </si>
  <si>
    <t>1. 개인 또는 집단의 심리적 성숙과 사회적 적응능력 향상을 위한 조력 및 지도2. 심리적 부적응을 겪는 개인 또는 집단에 대한 상담3. 지역사회 상담교육, 사회병리적 문제에 대한 예방활동 및 재난후유증에 대한 상담4. 푸드아트심리상담 행정 업무</t>
  </si>
  <si>
    <t>한국푸드심리상담연구소</t>
  </si>
  <si>
    <t>010-9992-7408</t>
  </si>
  <si>
    <t>(15296) 경기도 안산시 상록구 화랑로 495 상가동 327호(성포동)</t>
  </si>
  <si>
    <t>2015-006347</t>
  </si>
  <si>
    <t>타로상담 전문가로서 타로 상담 기법과 전략을 바탕으로 개인 및 집단의 상담과 심리적 건강증진을 위한 지원, 연구활동 업무를 수행할 수 있고 타로 교육 프로그램을 개발 및 교육하는 직무를 수행할 수 있다.</t>
  </si>
  <si>
    <t>타로상담 전문가로서 타로 상담 기법과 전략을 바탕으로 개인 및 집단의 상담과 심리적 건강증진을 위한 지원, 연구활동 업무를 수행할 수 있고 타로 교육 프로그램을 개발 및 교육하여 타로상담전문가를 양성하는 직무를 수행할 수 있다.</t>
  </si>
  <si>
    <t>타로상담 준전문가로서 타로 상담 기법과 전략을 바탕으로 개인 및 집단의 상담과 심리적 건강증진을 위한 지원, 연구활동 업무를 수행할 수 있고 타로 교육 프로그램을 개발 및 교육하는 직무를 수행할 수 있다.</t>
  </si>
  <si>
    <t>타로상담 준전문가로서 타로 상담 기법과 전략을 바탕으로 개인 및 집단의 상담과 심리적 건강증진을 위한 지원, 연구활동 직무를 수행할 수 있다.</t>
  </si>
  <si>
    <t>2015-004259</t>
  </si>
  <si>
    <t>다양한 심리적 부적응을 갖는 가족구성원에 대하여 역기능적 가족의 어려움을 둘러싼 주변환경을 재구조화하고 다양한 상담기법을 통해 가족관계상의 어려움을 극복하고 예방할수 있게 도와주는 프로그램을 작성 및 분석하는 전문 상담가로서의 역할을 수행한다.</t>
  </si>
  <si>
    <t>다양한 심리적 부적응을 갖는 가족구성원에 대하여 역기능적 가족의 어려움을 둘러싼 주변환경을 재구조화하고 다양한 상담기법을 통해 가족관계상의 어려움을 극복하고 예방할수 있게 도와주는 프로그램을 작성 및 평가하는 전문 상담가로서의 역할을 수행한다.</t>
  </si>
  <si>
    <t>2015-004205</t>
  </si>
  <si>
    <t>아동미술색채심리상담사</t>
  </si>
  <si>
    <t>아동미술색채전문가로써 아동들과  미술색채 매개체를 활용하여 프로그램을 진행 하며 아동들의 심리정서안정과 상담프로그램을 진행하여 아동들의 심리정서가 안정적이고 긍정적인 변화를 돕는다.</t>
  </si>
  <si>
    <t>2015-005106</t>
  </si>
  <si>
    <t>학교폭력상담예방전문지도사</t>
  </si>
  <si>
    <t>학교폭력의 예방과상담을 전문적으로 할 수 있는 상담사 역할로 학교폭력으로 피해를 받은 학생들이 예전생활로 돌아 갈수 있도록 도움을 주며 학교폭력이 발생하기 전에 상담과 예방. 대처를 마련하며 사전교육으로 추후에 일어날 일을  미연에 방지하며  학교폭력예방 프로그램을 설계, 조직, 운영하며 이를 전문적인 상담활동을 수행하는 지도사를  의미합니다.</t>
  </si>
  <si>
    <t>2015-002704</t>
  </si>
  <si>
    <t>학교내에서 학생들로 하여금 학교폭력의 현황, 그리고  발생원인과 그에 따른 적절한 대책을 강구하고, 학교폭력을 예방하는 업무를 수행한다.</t>
  </si>
  <si>
    <t>학교폭력의 전문적인 업무를 수행하고, 학교폭력을 예방하기 위한 교사 및 학부모들을 대상으로 하는 강의를 수행한다. 그리고 상담소를 운영하여 피해자를 실질적으로 보호하는 업무를 수행한다.</t>
  </si>
  <si>
    <t>학교폭력의 전문적인 업무를 수행하고, 학교폭력을 예방하기 위하여 학생들을 대상으로 하는 교육을 시행하고, 피해자를 보호하기 위한 대책을 제시한다.</t>
  </si>
  <si>
    <t>마음나눔 상담센터</t>
  </si>
  <si>
    <t>070-7501-6804</t>
  </si>
  <si>
    <t>(48316) 부산광역시 수영구 수영로427번길 46-2 ( 남천동, 동성빌라 ) B-401.</t>
  </si>
  <si>
    <t>2015-003687</t>
  </si>
  <si>
    <t>2016-000397</t>
  </si>
  <si>
    <t>타로심리상담사의 직무는 타로운세상담을 원하는 내담자에게 타로 상담을 해줌으로써 내담자가 올바른 판단을 할 수 있도록 조력자 역할을 한다.</t>
  </si>
  <si>
    <t>2015-003678</t>
  </si>
  <si>
    <t>개인 또는 집단의 심리적 성숙과 사회적 적응능력 향상을 위한 조력 및 지도, 심리적 부적응을 겪는 개인 또는 가정이나 집단에 대한 심리평가 및 상담, 지역사회 부모 상담 및 교육, 사회병리적 문제에 대한 예방활동 및 재난후유증에 대한 심리상담, 학생 인성 교육 및 심리 상담</t>
  </si>
  <si>
    <t>① 개인 또는 집단의 심리적 성숙과 사회적 적응능력 향상을 위한 조력 및 지도② 심리적 부적응을 겪는 개인 또는 가정이나 집단에 대한 심리평가 및 상담③ 지역사회 부모 상담 및 교육, 사회병리적 문제에 대한 예방활동 및 재난후유증에 대한 심리상담④ 학생 인성 교육 및 심리 상담⑤ 상담에 관한 연구와 가족세우기 집단 및 개인 상담 수련 지도</t>
  </si>
  <si>
    <t>① 개인 또는 집단의 심리적 성숙과 사회적 적응능력 향상을 위한 조력 및 지도② 심리적 부적응을 겪는 개인 또는 가정이나 집단에 대한 심리평가 및 상담③ 지역사회 부모 상담 및 교육, 사회병리적 문제에 대한 예방활동 및 재난후유증에 대한 심리상담④ 학생 인성 교육 및 심리 상담</t>
  </si>
  <si>
    <t>① 개인 또는 집단의 심리적 성숙과 사회적 적응능력 향상을 위한 조력 및 지도② 심리적 부적응을 겪는 개인 또는 가정이나 집단에 대한 심리평가 및 상담③ 학생 인성 교육 및 심리 상담</t>
  </si>
  <si>
    <t>2015-004839</t>
  </si>
  <si>
    <t>①청소년이나 일반인을 대상으로 내담자의 심리상태를 에니어그램기법에 의해 원인을 파악하고 장단점을 알게 함 ②에니어그램에 의해 파악된 바를 활용, 상담과 코칭을 통해 내담자들의 삶을 위해 이들의 정체성을 회복하고 자신감을 가져 원만한 주변관계를 실현하게 하며 궁극적으로 의식성장에 크게 기여함 ③전문지식을 활용하여 교육 및 커리큘럼과 상담 고급화방안을 수립</t>
  </si>
  <si>
    <t>① 청소년이나 일반인을 대상으로 심리적 문제를 에니어그램 기법으로 접근하여 근본원인을 파악하고 이를 보완할 수 있도록 유도함으로써 내담자가 자신의 장단점을 깨달아 긍정적인 삶을 살아가도록 상담과 코칭을 적극적으로 실시 ② 에니어그램상담사로써 가지고 있는 전문 지식활용 능력을 동원하여 고급수준의 교육과 지도를 수행함.</t>
  </si>
  <si>
    <t>에니어그램상담사로써 청소년이나 일반인을 대상으로 심리적 문제를 에니어그램 기법으로 접근하여 원인을 파악하고 이를 보완할 수 있도록 유도함으로써 내담자가 자신에 대한 정체성을 이해하여 자신감을 갖고 즐거운 일상과 원만한 인간관계를 갖도록 지도함.</t>
  </si>
  <si>
    <t>한국에니어그램협회</t>
  </si>
  <si>
    <t>053-965-6320</t>
  </si>
  <si>
    <t>(42256) 대구광역시 수성구 노변공원로1길 5(시지동) 2층 한국에니어그램협회</t>
  </si>
  <si>
    <t>2016-000410</t>
  </si>
  <si>
    <t>1. 아동, 청소년들의 문제를 감정을 통해 상담하는 역할 수행2. 가족문제, 부부문제, 직장생활문제등을 감정을 통해 상담하는 역할 수행3. 감정조절에 관한 진단검사 해석 4. 감정코칭상담 관련 프로그램 등을 개발하고 연구하는 역할5. 감정코칭상담 기관 운영6. 감정코칭상담 관련 사무 실무업무 담당</t>
  </si>
  <si>
    <t>1. 아동, 청소년들의 문제를 감정을 통해 상담하는 역할 수행2. 가족문제, 부부문제, 직장생활문제들을 감정을 통해 상담하는 역할 수행3. 감정조절에 관한 진단검사 해석 4. 감정코칭상담 관련 프로그램 등을 개발하고 연구하는 역할5. 감정코칭상담 기관 운영6. 감정코칭상담 관련 사무 실무업무 담당</t>
  </si>
  <si>
    <t>1. 상담이론을 바탕으로 아동, 청소년들의 문제를 감정을 통해 상담하는 역할 수행2. 가족문제, 부부문제, 직장생활문제들을 감정을 통해 상담하는 역할 수행3. 감정조절에 관한 진단검사 해석 4. 감정코칭상담 관련 사무 실무업무 담당5. 감정코칭 프로그램 보조 연구 담당</t>
  </si>
  <si>
    <t>국제미래인재경영연구소</t>
  </si>
  <si>
    <t>010-6230-7393</t>
  </si>
  <si>
    <t>(17347) 경기도 이천시 이섭대천로 1397 ( 증포동, 선경1차아파트 ) 102동 1003호</t>
  </si>
  <si>
    <t>2015-006323</t>
  </si>
  <si>
    <t>문학활동상담지도사</t>
  </si>
  <si>
    <t>문학활동상담관련영역을 이해하고 문학을 통한 예술적 상담활동을 활용하여 본질적이고 인간성, 창의성 발달을 위한 교육적인성함양을  직무</t>
  </si>
  <si>
    <t>동작에술적 매체를 통해 상담적 접목과 정서적 심리적 안정에 도움을 주고 전반적이로 건전한고 합리적인 정서ㅎ생할 관리영영게 심층적 심적 안정에 도움을 줄 수있는 문학 활동 상담을 접목하 프로그매을 계획하며 실행하는 과정들을 지도할 수 있음</t>
  </si>
  <si>
    <t>문학활동상담에대한 지식을 학습한후 건강한 인지적 사고를  실천하기위한 활동영역들을 수행 하며 기초적 지도를 한다.</t>
  </si>
  <si>
    <t>2015-005126</t>
  </si>
  <si>
    <t>상담매니저에 대한 교육, 리더로써의 재능을 성장시키고 활용할 수 있도록 하며, 다양한 스피치와 의사소통의 스킬을 한 단계 올려, 나아가 사회참여활동의 유형을 가진다.</t>
  </si>
  <si>
    <t>(주)이이비네트웍스</t>
  </si>
  <si>
    <t>http://www.eebn.co.kr</t>
  </si>
  <si>
    <t>070-4216-0809</t>
  </si>
  <si>
    <t>(46270) 부산광역시 금정구 동부곡로15번길 76 (부곡동, 롯데캐슬디아망) 210호</t>
  </si>
  <si>
    <t>2016-001241</t>
  </si>
  <si>
    <t>음악심리상담은 음악이란 도구를 활용한 상담을 통해 치유의 효과가 있으며 다양한 상담분야에 활용하는 전문적인 상담과정을 말한다. 자격취득후는 여러 상담분야에 활용이가능하다. 상담의 전문성을 높이기 위해 다양한 상담기법을 활용하며, 심리상담의 한 분야이기도 하다. 관련분야는 심리상담소, 아동기관, 복지관 등 전문적인 기관에서 활용이 가능하다.</t>
  </si>
  <si>
    <t>전문가 수준의 뛰어난 음악심리상담 활용능력을 가지고 있으며 음악심리상담 교육자, 음악심리상담 사무 책임자로써 갖추어야 할 능력을 갖춘 최고급 수준, 학교, 상담소, 복지관 등에 활용됨.</t>
  </si>
  <si>
    <t>준전문가 수준의 음악심리상담 활용능력을 가지고 있으며 음악심리상담 교육자, 음악심리상담 사무 책임자로써 갖추어야 할 능력을 갖춘 고급 수준, 학교, 학원, 상담센터 등에 활용됨.</t>
  </si>
  <si>
    <t>2015-003256</t>
  </si>
  <si>
    <t>노화로 인하여 신체적, 정서적으로 심리적 불안을 느끼며 신건강이나 정서장애 등의 문제로 일상생활에서 도움을 필요로 하는 노인들에게 상담을 통해 마음의 안정을 찾을 수 있도록 하여 노인복지 실현에 한발 더 다가가는 역할자</t>
  </si>
  <si>
    <t>노인의 심리를 이해하고 건강하고 즐거운 노후생활을 위해 건강 및 생활과 관련된 프로그램을 계획하고 노인들에게 상담을 통해 삶에 대한 긍정적인 생각과 노인의 자기계발을 돕는역할</t>
  </si>
  <si>
    <t>고령화 사회에 따른 노인심리를 이해하고, 정서장애 및 행동장애가 있는 등 도움이 필요한 노인들에게 상담을 통해 건강하고 즐겁게 생활할 수 있도록 도움을 주는 역할</t>
  </si>
  <si>
    <t>2015-003619</t>
  </si>
  <si>
    <t>기독교교리상담사</t>
  </si>
  <si>
    <t>잘못된 교리 집단에 미혹되어 비 정상적인 사회생활을 하는 사람들에게 정통 기독교 교리를 분석 비교 교육하여 바른 교리로 인도하는 상담 강사를 2년 4학기의 제도의 과정을 통하여 시험을 통해 검증된 자에게 수여하는 교리 상담사 자격증이다.</t>
  </si>
  <si>
    <t>교리 상담소 현장 강사교리 상담소 소장</t>
  </si>
  <si>
    <t>교리 상담소 과정을 2년동안 수료하고 졸업시험에 응시하여 합격한 자</t>
  </si>
  <si>
    <t>한국기독교 이단상담소협회</t>
  </si>
  <si>
    <t>http://www.jesus114.net</t>
  </si>
  <si>
    <t>070-5017-9758</t>
  </si>
  <si>
    <t>(15441) 경기도 안산시 단원구 신촌5길 40(초지동) 상록교회 2층</t>
  </si>
  <si>
    <t>2015-003239</t>
  </si>
  <si>
    <t>동양미래진로적성상담사</t>
  </si>
  <si>
    <t>전통 사주명리학의 이론을 보완하고 서양 미래예측방법론을 접목하고 새롭게 정립된 대표적인 동양미래예측학 석하명리를 활용하여 피상담자의 성격특성,진로적성,인간관계,건강,성공과 실패의 시기 등을 분석해주고,진퇴 등의 미래에 대한 조언과 상담을해 줄 수 있는 능력을 갖춘 '동양미래예측상담전문가'이며, 이에 대한 강의를 할 수있다.</t>
  </si>
  <si>
    <t>석하명리에 대한 충분한 이해와,절대운과 상대운분석 등 고급 사주분석 능력을 두루 갖추고 스스로 석하리듬을 도출/분석하여 사계에 따른 적절한조언을 할수 있으며 석하명리 미래예측기법과 심리적성분석기법의 모든과정을 분석/교육할수있는 고급강의능력과 프로그램 출력결과지를 해석하여 성격특성,진로적성,인간관계,건강,성공과 실패의시기 등을 분석해줄수있는  최고급상담전문가</t>
  </si>
  <si>
    <t>석하명리에 대한 충분한이해와,절대운과 상대운분석 등 고급 사주분석 능력을 갖추고,스스로 석하리듬을 도출/분석하여 사계에 따른 적절한조언을 할 수 있으며,석하명리의 미래예측기법과 심리적성분석기법의 모든과정을 이해/분석할수 있으며,프로그램출력결과지를 해석,성격특성,진로적성,인간관계,건강,성공과 실패시기 등을 분석하는등 초급 강의능력을 갖춘 고급 상담가</t>
  </si>
  <si>
    <t>동양미래예측학 석하명리에 대한 충분한 이해와, 기본사주분석 능력을 갖추고, 석하리듬의 사계와 대치방법에 대해 깊이 이해하고, 석하명리의 미래예측기법과 심리적성분석기법 프로그램에 의해 출력된 결과지를 해석하여 피상담자의 성격특성, 진로적성, 인간관계, 건강, 성공과 실패의 시기 등을 분석해 줄 수 있는미래예측학 준 상담전문가</t>
  </si>
  <si>
    <t>(재)하원정미래학회</t>
  </si>
  <si>
    <t>http://www.hawj.co.kr</t>
  </si>
  <si>
    <t>043-211-0097</t>
  </si>
  <si>
    <t>(28479) 충청북도 청주시 청원구 중앙로 209-1 (내덕동) 4층, 재)하원정미래학회</t>
  </si>
  <si>
    <t>2015-003602</t>
  </si>
  <si>
    <t>대상자의 건강(정신 및 신체)상태를 상담 및 신체활동 능력 등으로 파악하고 이를 기초로 개인의 건강관리 및 생활 환경개선 상담.</t>
  </si>
  <si>
    <t>2015-003232</t>
  </si>
  <si>
    <t>뇌심리상담에 관한 이론적 연구와 교육 및 상담영역 각 부분에 최적화된 뇌심리상담 프로그램을 계획과 운영하고, 뇌심리상담 교육과 상담을 통한 올바른 뇌심리상담사로써의 문화를 확산하는데 필요한 전문적 교육, 상담활동을 하여 클라이언트로 하여금 가정 및 사회생활을 잘 할 수 있도록하는 역할을 수행함</t>
  </si>
  <si>
    <t>2015-005193</t>
  </si>
  <si>
    <t>아동들의 정신건강이나 정서불안등 관련된 문제로 일상생활에 적응하지 못하고 인지,정서,행동상의 불안,장애를 일으키는 사람들은 물론 정상적인 아동들도 과학적 측정도구나 각종 심리검사 방법을 활용하여 종합적으로 진단하고 그 결과에 따라 상담을 통해 아동발달과 학습지도를 해줌으로써 안전하고 건전한 사고방식을 갖고 바른 생활을 할수 있도록 돕는 전문가.</t>
  </si>
  <si>
    <t>다양화 사회화속 정신적 심리적으로 방황하는 아동들의 부정적 관점을 긍정적 관점으로 전환하여 행복감을 가질수 있도록 만들어주며 또 여러가지 심리검사를 통해 과학적 진단과 교육적 방법으로 아동의 올바른 성장을 도와주는 전문가 역할 수행.</t>
  </si>
  <si>
    <t>2015-002338</t>
  </si>
  <si>
    <t>도형의 크기와 모양, 위치 등을 분석해 내담자의 장, 단점과 성격으로 인한 문제들을 찾아 상담해 주는 전문가로 우선 지정된 상담 용지에 동그라미,네모,세모,S 네가지 도형을 그려 기질에 따른 행동을 통해 장. 단점 중에 개발 되어진 기질의 원인을 안 다음 그 동안 이해가 되지 않았던 상대방의 기질에 따른 행동을 이해하고 건강하게 살 수 있도록 도와주는 업무</t>
  </si>
  <si>
    <t>다양한 진단기법 중의 하나인 도형분석 상담교육 과정을 이수하고 유아 및 아동, 청소년, 노인, 가정 등 사회에서 여러 가지 문제와 갈등으로 인해 고통받고 있는 사람들을 위해 건강하고 바른 생활을 할 수 있도록 도와주는 중요한 역할을 하는 최고의 상담 전문가로 2급 지도자 양성교육과 도형심리상담에 관련된 연구 활동과 전문 상담업무를 당당한다.</t>
  </si>
  <si>
    <t>다양한 진단기법 중의 하나인 도형분석 상담교육 과정을 이수하고 유아 및 아동, 청소년, 노인, 가정 등 사회에서 여러 가지 문제와 갈등으로 인해 고통받고 있는 사람들을 위해 건강하고 바른 생활을 할 수 있도록 도와주는 중요한 역할을 하는 준상담 전문가로  도형심리상담에 관련된 연구활동과 전문 상담업무를 당당한다.</t>
  </si>
  <si>
    <t>2015-002137</t>
  </si>
  <si>
    <t>심리적인 문제를 과학적으로 접근하여 근본적인 원인을 파악하고 이를 해결할 수 있도록 도움을 줄 뿐만 아니라, 여러 가지 조언을 해주는 역할을 수행함으로서, 클라이언트가 자신에 대한 정체성을 회복하며, 삶에 대한 자신감을 높이고 즐겁고 행복한 삶, 풍요로운 삶과 행복추구, 자아실현 등의 삶의 질 향상으로 나아갈 수 있도록 프로그램을 운영하는 직무를 수행함.</t>
  </si>
  <si>
    <t>심리적인 문제를 과학적으로 접근하여 근본적인 원인을 파악하고 이를 해결할 수 있도록 도움을 줄 뿐만 아니라, 여러 가지 조언을 해주는 역할을 수행함으로서, 클라이언트가 자신에 대한 정체성을 회복하며, 삶에 대한 자신감을 높이고 즐겁고 행복한 삶을 위한 다양한 프로그램을 진행하고 운영하는 상급 직무활동을 수행함.</t>
  </si>
  <si>
    <t>2015-002333</t>
  </si>
  <si>
    <t>2015-002332</t>
  </si>
  <si>
    <t>자연스런 놀이로 정서적 불안 및 갈등, 행동적 과다와 위축 등의 내재된 심리적 문제들을 표현하고 놀이를 통해 표현된 문제 행동을 다양한 놀이상담기법으로 해결하도록 도와주는 능력 있는 전문적 수준의 심리상담사를 양성한다</t>
  </si>
  <si>
    <t>놀이이론 및 놀이상담기법 등 기본적 개념과 이론을 이해하고 이를 놀이심리상담 분야에 적용하고 교육과정 연구와 개발, 임상감독의 책임자로써 능력을 수행하는 전문가</t>
  </si>
  <si>
    <t>아동들의 놀이를 통하여 표출된 문제행동들을 적절한 상담기법으로 해결하도록 도움을 주는 놀이심리상담</t>
  </si>
  <si>
    <t>2016-001252</t>
  </si>
  <si>
    <t>연극심리상담지도사</t>
  </si>
  <si>
    <t>1. 연극심리상담에 관한 수업일정을 설계 운영한다. 2. 연극적 경험과 관계를 통해 참여자의 신체적, 정서적, 사회적 건강을 돕기 위한 연극심리상담을 진행할 수 있는 지도계획서 작성 등의 과정을 수행한다. 3. 심리상담이 필요한 대상자 및 대상 그룹의 심리적 갈등구조를 이해하고, 그에 적합한 연극구성을 통해 효율적인 교육을 수행한다.</t>
  </si>
  <si>
    <t>1. 전문가 수준의 뛰어난 연극심리상담 수업의 구성을 할 수 있다. 2. 최고급 수준의 연극심리상담 수업지도안 작성을 할 수 있다.3. 2급, 3급 지도사 양성을 할 수 있다. 4. 연극심리상담개론, 심리장애와 연극심리상담, 연극심리상담의 실제와 기법, 심리학, 정신질환의 이해, 즉흥극과 사이코드라마, 대안연극에 관한 교육을 할 수 있다.</t>
  </si>
  <si>
    <t>1. 준전문가 수준의 연극심리상담 수업의 구성을 할 수 있다. 2. 고급 수준의 연극심리상담 수업지도안 작성을 할 수 있다.3. 연극심리상담개론, 심리장애와 연극심리상담, 연극심리상담의 실제와 기법, 심리학, 정신질환의 이해, 즉흥극과 사이코드라마, 스토리메이킹, 정신분석학, 은유와 상징기법, 연극심리상담의 효과와 관리 등에 관한 교육을 할 수 있다.</t>
  </si>
  <si>
    <t>1. 학생들에게 활용 가능한 연극심리상담 수업의 구성을 할 수 있다. 2. 상급 수준의 연극심리상담 수업지도안 작성을 할 수 있다.3. 연극심리상담개론, 심리장애와 연극심리상담, 연극심리상담의 실제와 기법, 즉흥극과 사이코드라마, 스토리메이킹, 연극심리상담의 효과와 관리 등에 관한 교육을 할 수 있다.</t>
  </si>
  <si>
    <t>2015-003036</t>
  </si>
  <si>
    <t>직업의 이해와 진로에 관한 이론적 연구를 바탕으로 진로지도프로그램 설계, 진로지도프로그램 운영 지도하는 역할을 담당</t>
  </si>
  <si>
    <t>한국강사코칭센터</t>
  </si>
  <si>
    <t>http://kllc.co.kr</t>
  </si>
  <si>
    <t>070-4401-2153</t>
  </si>
  <si>
    <t>(16295) 경기도 수원시 장안구 경수대로 940(조원동, 일호골든타워) 211</t>
  </si>
  <si>
    <t>2015-003676</t>
  </si>
  <si>
    <t>한국형에니어그램가족상담전문가</t>
  </si>
  <si>
    <t>1) 다양한 상담 전문영역에서  청소년 개인이나 집단의  행복한 삶을 위한 조력 및 지도 2) 상담 및 교육, 코칭 등의 프로그램에 대한 연구와 상담 프로그램의 개발ㆍ보급ㆍ평가 3) 가족관계에 어려움을 장애를 겪는 개인 및 집단에 대한 성격유형 진단 평가 및 관계전략 및방향 상담 및 교육 등의 프로그램에 대한 연구와 프로그램 개발</t>
  </si>
  <si>
    <t>1) 다양한 전문영역에서 개인 및 집단의 건강한 가족관계를 위한 조력 및 지도2) 가족관계에 어려움을 장애를 겪는 개인 및 집단에 대한 진단, 평가 및 개입</t>
  </si>
  <si>
    <t>1) 다양한 전문영역에서 청소년 개인 및 집단의 건강한 삶을 위한 조력 및 지도 2) 가족상담사 : 가족관계에 어려움을 장애를 겪는 개인 및 집단에 대한 성격유형 진단 평가 및 관계 조언</t>
  </si>
  <si>
    <t>1) 다양한 상담 전문영역에서  청소년 개인이나 집단의  행복한 삶을 위한 조력 및 지도 2) 상담 및 교육, 코칭 등의 프로그램에 대한 연구와 상담 프로그램의 개발ㆍ보급ㆍ평가3) 가족관계에 어려움을 장애를 겪는 개인 및 집단에 대한 성격유형 진단 평가 및 관계전략 및 방향 상담 및 교육 등의 프로그램에 대한 연구와 프로그램 개발</t>
  </si>
  <si>
    <t>한국에니어그램교육연구소</t>
  </si>
  <si>
    <t>http://www.kenneagram.com</t>
  </si>
  <si>
    <t>02-3446-3165</t>
  </si>
  <si>
    <t>(08511) 서울 금천구 가산동 SJ테크노빌 1116호</t>
  </si>
  <si>
    <t>2016-001163</t>
  </si>
  <si>
    <t>아로마명상심리상담사</t>
  </si>
  <si>
    <t>아로마를 통해 심신의 안정과 명상심리상담을 하는 자격증으로 아로마를 기본으로 하고 향기요법, 심리상담, 아로마명상 등을 적절히 활용하여 심신안정 뿐 아니라,효과적으로 아로마를 활용, 전문적인 명상심리상담을 수행하는 교수법을 지도할 수있는 이론과 기법을 지도하는 직무</t>
  </si>
  <si>
    <t>아로마를 통해 심신의 안정과 상담을 하는 자격증으로 아로마를 기본으로 하고 향기요법, 심리상담, 아로마명상 등을 적절히 활용하여 심신안정 뿐 아니라,효과적으로 아로마를 이용한 명상심리상담기법의 전문적인 내용을 전달하는 교수법을 지도할 수있는 최고급수준의 이론과 기법을 지도하는 직무 수행</t>
  </si>
  <si>
    <t>아로마를 통해 심신의 안정과 상담을 하는 자격증으로 아로마를 기본으로 하고 향기요법, 심리상담, 아로마명상 등을 적절히 활용하여 심신안정 뿐 아니라,효과적으로 아로마를 이용한 명상심리상담기법의 전문적인 내용을 전달하는 교수법을 지도할 수있는 고급수준의 기본적인 이론과 기법을 지도하는 직무를 수행</t>
  </si>
  <si>
    <t>아로마를 통해 심신의 안정과 상담을 하는 자격증으로 아로마를 기본으로 하고 향기요법, 심리상담, 아로마명상 등을 적절히 활용하여 심신안정 뿐 아니라,효과적으로 아로마를 이용한 명상심리상담기법을 전달하는 교수법을 지도할 수 있는 준전문가수준의 이론과 기법을 지도하는 직무 수행</t>
  </si>
  <si>
    <t>2015-000719</t>
  </si>
  <si>
    <t>사회복지기관이나 일반학교, 특수학교, 노인복지시설,병원등에서 악심리사로써 활동음악을 활용하여 내담자의 성격이해, 심리분석,문제행동 진단 및 교정 직심리적 부적응 및 장애를 겪는 개인 혹은 집단에 대한 심리진단 예방교육무음악심리 상담지원센터 개설 음악재활 멘토링지도 직무</t>
  </si>
  <si>
    <t>음악을 기술로 적용하하여 내담자의 성격이해, 심리분석,문제행동 진단 및 교정 직무음악심리상담실 전문상담원 직무음악심리 상담지원센터 개설 음악심리교육 및 상담프로그램 운영음악재활 멘토링지도 직무 심리적 부적응 및 장애를 겪는 개인 혹은 집단에 대한 심리진단 예방교육음악심리상담 영역의 과학적인 연구, 조사업무</t>
  </si>
  <si>
    <t>내담자의 성격이해, 심리분석,문제행동 진단설문조사직무음악심리상담실 전문상담원 직무보조음악심리 상담지원센터 행정직무음악심리교육 및 상담프로그램 운영보조음악재활 멘토링지도 직무 보조심리적 부적응 및 장애를 겪는 개인 혹은 집단에 대한 심리진단 예방교육관한 설문조사직직무음악심리상담 영역의 과학적인 연구및조사보조</t>
  </si>
  <si>
    <t>한국예술창작연구소</t>
  </si>
  <si>
    <t>http://cafe.daum.net/2911132</t>
  </si>
  <si>
    <t>063-291-2252</t>
  </si>
  <si>
    <t>(54672) 전라북도 익산시 고잔길 31 ( 목천동 ) 한국예술창작연구소</t>
  </si>
  <si>
    <t>2016-001169</t>
  </si>
  <si>
    <t>EMDR심리상담사</t>
  </si>
  <si>
    <t>EMDR(Eye Movement Desensitization and reprocessing 안구운동 민간소실 및 재처리 요법)에 대한 전문지식을 가지고 심리상담을 수행할수 있으며, 우울이나 불안과 같은 감정을 EMDR을 통해 고통을 경감시킴.더불어 유치원, 학교, 소방서등 기타 교육이 필요한 기관에서 EMDR교육 최고전문가로서 직무 역시 수행</t>
  </si>
  <si>
    <t>EMDR(Eye Movement Desensitization and reprocessing 안구운동 민간소실 및 재처리 요법)에 대한 전문지식을 가지고 심리상담을 수행할 수 있으며 우울이나 불안과 같은 감정을 EMDR을 통해 고통을 경감시킴.더불어 유치원, 학교, 소방서등 기타 교육이 필요한 기관에서 EMDR교육 전문가로서 직무 역시 수행함</t>
  </si>
  <si>
    <t>EMDR(Eye Movement Desensitization and reprocessing 안구운동 민간소실 및 재처리 요법)에 대한 전문지식을 가지고 심리상담을 수행할 수 있으며 우울이나 불안과 같은 감정을 EMDR을 통해 고통을 경감시킴.더불어 유치원, 학교, 소방서등 기타 교육기관에서 EMDR교육가로서 직무 역시 수행함</t>
  </si>
  <si>
    <t>2016-000408</t>
  </si>
  <si>
    <t>도형상담전문가</t>
  </si>
  <si>
    <t>다양한 도형을 상담의 매개체로 활용하여 각자의 내면에 내재되어 있는 심리상태를 발견하여 상처를 치유하고 갈등을 조정하며, 해당 개인의 선천적, 후천적 기질과 성격, 적성, 심리 등을 파악하여, 성격의 보완 및 잠재력 개발과 바람직한 진로선택을 할 수 있도록 돕는 역할을 한다.</t>
  </si>
  <si>
    <t>전문분야에서 심리적 부적응 및 장애를 겪는 개인 또는 집단에 대한 진단, 평가 및 상담, 도형상담 프로그램 개발 및 평가</t>
  </si>
  <si>
    <t>심리적 부적응 및 장애상담, 도형심리검사 실시, 분석, 평가 등, 각급학교 상담센터, 사회 복지기관, 청소년상담; 인성검사 실시   및 평가 분석; 방과 후 상담프로그램 계획, 도형상담 사례연구 지도</t>
  </si>
  <si>
    <t>청소년 부모 및 학습상담, 각종 심리검사 실시 및 분석, 도형집단상담 프로그램 진행, 사회복지기관 및 복지시설에서 학습코칭, 진로코칭, 학습 및 진로정보 수집 및 활용, 상담센타의 행정</t>
  </si>
  <si>
    <t>2016-000399</t>
  </si>
  <si>
    <t>미술을 활용한 심리상담를 말하며 상담과 미술이 합쳐져서 창작 과정을 통해 자신을 돌아보고 문제해결을 함께 찾아가며 스스로 가능성을 찾아보는 과정을 만들어준다. 아이들과 평소에 접하기 어려운 놀이를 같이 해보면서 내면의 자유로움을 표현해보면서 표출하고 그를 통해 내면세계를 이해하며 적응적인 상태를 이끌어준다.</t>
  </si>
  <si>
    <t>미술심리상담 전문가 업무 상담, 가족미술상담, 아동미술상담, 성인미술상담, 투사검사등의 업무를 한다.</t>
  </si>
  <si>
    <t>방과후 수업, 복지센터수업, 그림진단1급상담자보조(상담일지정리, 상담자리에서 자료제공, 정리)</t>
  </si>
  <si>
    <t>상담사 보조활동(상담자 상담내용정리, 미술자료 정리)</t>
  </si>
  <si>
    <t>2015-005397</t>
  </si>
  <si>
    <t>개인 또는 집단의 심리적 성숙과 사회적 적응능력 향상을 위한 조력 및 지도와 심리적 부적응을 겪는 개인 또는 집단에 대한 심리평가 및 상담을 통해 지역사회 상담교육, 사회 병리적 문제에 대한 예방활동 및 심리상담과 기업체 내의 인간관계 자문 및 심리교육 및 상담에 관한 연구를 진행</t>
  </si>
  <si>
    <t>2015-002566</t>
  </si>
  <si>
    <t>뇌상담사</t>
  </si>
  <si>
    <t>인간두뇌를 명확하게 이해하여 심리적, 정신적, 신체적 어려움을 겪는 개인이나 집단에 사회적응력을 향상시킬 수 있도록 검사하고 평가하는 중급의 능력 수준인간두뇌 평가 및 상담전문가로서 두뇌훈련 지도와 뇌 상담사를 대상으로 수퍼비전을 할 수 있는 최상급의 능력 수준</t>
  </si>
  <si>
    <t>인간두뇌를 명확하게 이해하여 심리적, 정신적, 신체적 어려움을 겪는 개인이나 집단에 사회적응력을 향상시킬 수 있도록 검사하고 평가하는 중급의 능력 수준</t>
  </si>
  <si>
    <t>인간두뇌를 평가하고 훈련을 통해 개인이나 집단에 사회적응력을 향상시킬 수 있도록 조력을 할 수 있는 상급의 능력 수준</t>
  </si>
  <si>
    <t>인간두뇌 평가 및 상담전문가로서 두뇌훈련 지도와 뇌 상담사를 대상으로 수퍼비전을 할 수 있는 최상급의 능력 수준</t>
  </si>
  <si>
    <t>2016-000395</t>
  </si>
  <si>
    <t>미술심리상담사는 아동 및 청소년과 성인과 노인에 이르기까지 인간의 발달과 건강한 인성을 함양하기 위해 미술매체를 사용하여 돕는 전문이론과 임상실습 및 연구를 통해 실천함.</t>
  </si>
  <si>
    <t>미술심리상담 기초이론,미술심리상담의 체계에 대한 지식과 미술심리상담가의 기본자세 미술심리상담대상자에 대한 개입기술을 익힘</t>
  </si>
  <si>
    <t>미술심리상담의 다양한 방법,대상자에 대한 심리진단 및 평가심리학적 사례개념화,미술심리상담의 실제의 이해함.</t>
  </si>
  <si>
    <t>미술심리상담의 전문이론,하위상담사의 교육과 실무지도,대상별 미술심리상담 지도 및 감독, ,상담현장의 행정과 실무지도</t>
  </si>
  <si>
    <t>(주)향나무</t>
  </si>
  <si>
    <t>http://www.sweettree.or.kr</t>
  </si>
  <si>
    <t>02-720-8229</t>
  </si>
  <si>
    <t>(03174) 서울특별시 종로구 사직로8길 24(내수동, 경희궁의아침 2단지) 오피스텔1518호</t>
  </si>
  <si>
    <t>2015-002135</t>
  </si>
  <si>
    <t>2015-002248</t>
  </si>
  <si>
    <t>올바른 무예정신을 바탕으로 학생들 사이에 일어나는 각종 폭력으로부터 고통 받는 피해학생과 학교폭력 가해학생과의 상담을 통해 폭력 없는 학교생활을 할 수 있도록 예방, 지도하여, 건전한 사회구성원으로 성장하도록 돕는 전문인역활 수행</t>
  </si>
  <si>
    <t>학교폭력 예방을 위한 교육 진행과 학생 및 학부모 상담과 더불어 학교폭력예방교육 관련 프로그램의 연구개발과 지도자 양성을 위한 교육 수행 및 전문 상담자</t>
  </si>
  <si>
    <t>학교폭력의 유형을 파악하고, 학교폭력의 가해자 및 피해자에 대한 전문적인 상담을 실시하고, 학교폭력예방교육을 위한 준전문 상담자</t>
  </si>
  <si>
    <t>올바른 무예정신을 바탕으로 학교폭력을 예방하는 교육을 수행함과 더불어 학교폭력 관련 어려움을 겪고 있는 학생 및 학부모를 위한 상담할 수 있는 일반상담자</t>
  </si>
  <si>
    <t>사단법인 대한태권도총연맹</t>
  </si>
  <si>
    <t>2015-002465</t>
  </si>
  <si>
    <t>동그라미 세모 ,네모 에스 네가지의 간단한 도형그리기를 통해 상대방의 기질적성 심리상태를 파악하며, 대화를 통해 내재된 상처를 스스로 발견하여 해결될 수 있도록 도우며, 자신의 정체감을 찾는데 도움을 주는 역활을 한다.</t>
  </si>
  <si>
    <t>동그라미 세모 ,네모 에스 네가지의 간단한 도형그리기를 통해 상대방의 기질적성 심리상태를 파악하며, 대화를 통해 내재된 상처를 스스로 발견하여 해결될 수 있도록 도우며, 수강자가 도형심리에 대한 동기를 받을 수 있도록 강의한다.</t>
  </si>
  <si>
    <t>도형그리기를 통해 아동및 청소년의 성격유형에 대한 분석으로 심리상담과 진로적성및 자기존재감을 찾는데 도움을 주는 역활을 감당하며, 방향성을 찾도록 전문적인 도움을 주는 역활을 담당한다.</t>
  </si>
  <si>
    <t>간단한 도형그리기를 통해 아동및 청소년의 성격유형에 대한 분석으로 심리상담과 자기존재감을 찾는데 도움을 주는 역활을 감당하며, 방향성을 찾도록 도움을 주는 역활을 담당한다.</t>
  </si>
  <si>
    <t>2015-000682</t>
  </si>
  <si>
    <t>타로심리상담사를 통하여 학습자로 하여금 타로지도 및 심리상담을 주도하여 종합적으로 상담자에게 타로지도 및 심리 상담을 전문적으로 역할을 하는 직무</t>
  </si>
  <si>
    <t>2015-002178</t>
  </si>
  <si>
    <t>직업의 정보를 수집 분석하여 구직자가 필요로 하는 정보제공 및 구직자의 심리검사와 직업검사를 통하여 구직자 특성에 적합한 직업알선을 해주며, 직업안정기관, 직업교육훈련기관, 사설인력관련기관, 기업의 상담실등에서 업무를 수행하는 직업전문 코칭 전문가입니다.</t>
  </si>
  <si>
    <t>1. 직업상담 코디네이트 교육 프로그램 기획 및 운영   (상담 및 프로그램진행)2. 직업상담 코디네이트 자격심사3. 직업상담 코디네이트 교육관련 강의진행4. 직업상담 코디네이트 사호관리 및 현장실습지도 진행</t>
  </si>
  <si>
    <t>1. 직업상담 코디네이트 서비스 업무수행2. 직업상담 개별상담 및 집단상담3. 직업상담 코디네이트 교육관련 강의진행</t>
  </si>
  <si>
    <t>(주)성지원</t>
  </si>
  <si>
    <t>02-6433-5888</t>
  </si>
  <si>
    <t>(07959) 서울특별시 양천구 등촌로 80 (목동) (목동 삼성빌딩) 3층 304호</t>
  </si>
  <si>
    <t>2015-000713</t>
  </si>
  <si>
    <t>1. 개인 및 집단의 자아실현, 적응강화에 대한 조력 및 지도2. 심리적 부적응 및 장애를 겪는 개인 혹은 집단에 대한 평가 및 상담3.자격 취득 후부터 해당 전문영역에서 심리상담사 2급의 교육 등4.상담 및 상담기법에 대한 연구5.상담기관의 설립 및 운영6.기업상담 및 산업영역의 프로그램</t>
  </si>
  <si>
    <t>1.개인 및 집단의 자아실현, 적응 강화에 대한 조력 및 지도2.심리적 부적응을 겪는 개인 혹은 집단에 대한 상담3.상담 및 상담기법에 대한 연구4.기업상담 및 기관, 단체 상담프로그램 등 지원5.상담기획, 상담활동 참여 등 사업추진 가능</t>
  </si>
  <si>
    <t>2015-004269</t>
  </si>
  <si>
    <t>2015-004486</t>
  </si>
  <si>
    <t>군인들에 대한 심리를 이해하고 군인들에게 상담을 통하여 대화의 기회와 함께 군생활의 스트레스로 인한 심리적인 갈등 문제를 해결하고 건강한 민주시민으로 돌아가도록 하고 청년들에게 국가 이상을 분명하게 제시해 주고 민주시민 의식을 심어주어 가정, 학교, 사회에서 군에 대한 올바른 인식을 고취시킨다.</t>
  </si>
  <si>
    <t>군 상황에서 발생하는 다양한 문제에 대한 해결 방안을 명료하고 균형 있게 제시하고 임상적 경험이 풍부한 상담자로서 유용하게 전인적으로 성장할 수 있도록 도와주는 역할을 하는 전문가</t>
  </si>
  <si>
    <t>군 상황에서 발생하는 다양한 문제에 대한 기본개념과 이론을 이해하고 군 상담의 이론적 배경을 기반으로 상담 지식을 활용할 수 있는 수준</t>
  </si>
  <si>
    <t>2015-005926</t>
  </si>
  <si>
    <t>다양한 종목(미술,음악,상담,컬러,놀이,연극)에 대한 기본적 이해를 바탕으로 예술을 통한 상담과 그에 따른 평가가 가능한 직무로 통합예술심리 상담이 필요한 양로원,고아원 그리고 감정노동의 민간기업과 특수직종인 공무원(경찰) 조직등에서 그 역할을 수행함.</t>
  </si>
  <si>
    <t>다양한 종목(미술,음악,상담,컬러,놀이,연극)에 대한 기본적 이해를 바탕으로 예술을 통한 상담과 그에 따른 평가가 가능한 직무.</t>
  </si>
  <si>
    <t>(주)피와이에이치</t>
  </si>
  <si>
    <t>http://www.cpcs.kr</t>
  </si>
  <si>
    <t>070-4756-0006</t>
  </si>
  <si>
    <t>(06608) 서울특별시 서초구 서운로 197(서초동, 롯데캐슬클래식아파트) 101-1201</t>
  </si>
  <si>
    <t>2016-000426</t>
  </si>
  <si>
    <t>인터넷(게임, 도박, 쇼핑, 음란물) 및 스마트미디어 등 여러가지 중독증상으로 인해 정서적, 신체적으로 어려움을 겪고 있는 내담자와 그 가족들을 위해 심리상담을 통하여 중독증상에서 벗어나 사회구성원으로서 적응하며 살아갈 수 있도록 상담하는 전문가의 역할을 수행하는 직무이다.</t>
  </si>
  <si>
    <t>인터넷(게임,도박,쇼핑,음란물) 및 스마트미디어 등 여러 가지 중독증상으로 인해 정서적, 신체적으로 어려움을 겪고 있는 내담자와 그 가족들을 위해 심리상담을 통하여 중독증상에서 벗어나 사회구성원으로서 적응하며 살아갈 수 있도록 상담할 수 있는 직무.</t>
  </si>
  <si>
    <t>인터넷(게임,도박,쇼핑,음란물) 및 스마트미디어 등 여러 가지 중독증상으로 인해 정서적, 신체적으로 어려움을 겪고 있는 내담자와 그 가족들을 위해 심리상담을 통하여 중독증상에서 벗어나 사회구성원으로서 적응할 수 있도록 상담과 사무행정을 할 수 있는 직무.</t>
  </si>
  <si>
    <t>2015-003689</t>
  </si>
  <si>
    <t>가족 구성원의 심리적 문제를 개개인이 아닌 가족 전체로 조망하여 이들의 심리적 문제를 전문적으로 상담하여 개인의 정신 건강을 증진시키고 자기개발을 촉진하도록 하며 대인관계를 향상시킬 수 있도록 하고, 가족상담에 대한 전문적인 이론과 실제적인 훈련을 통해 가족상담심리사로서 사회에 기여할 수 있도록 함</t>
  </si>
  <si>
    <t>2015-000677</t>
  </si>
  <si>
    <t>인간의 성격유형을 구분하고 파악하여 본인 및 타인의 장단점을 알게 하고 건강한 삶을 살게하는 정보를 제공하기 위한 상담, 강의, 코칭 및 컨설팅을 제공하는 직무</t>
  </si>
  <si>
    <t>에니어그램을 활용하여 개인의 성격형성의 원인을 밝혀주어 장점, 단점을 알게하고  개인의 성장을 도울 수있도록 상담 및 강의 등의 업무수행</t>
  </si>
  <si>
    <t>2015-003682</t>
  </si>
  <si>
    <t>2015-005392</t>
  </si>
  <si>
    <t>*자원봉사나 노인전문심리상담실 운영*교육, 복지, 의료 기관이나 각종 연구소와 상담소, 노인전문병원 및 각종 단체    등에서 활동*지역회관이나 사회복지관, 사설교육기관 등의 기관 연계 상담*사회복지사, 간호사, 간병인, 종교관련 종사 등*개인적 역량에 따른 교육현장진출</t>
  </si>
  <si>
    <t>？ 지역회관이나 사회복지관, 사설교육기관 등의 기관 연계 상담？ 사회복지사, 간호사, 간병인, 종교관련 종사 등？ 개인적 역량에 따른 교육현장진출</t>
  </si>
  <si>
    <t>2015-006029</t>
  </si>
  <si>
    <t>부모교육 프로그램을 통하여 효율적인 양육태도 및 방법, 자녀에 대한 발달, 부모의 심리상담 및 지도할 수 있는 정도, 문제유형별 부모상담프로그램 연구, 교육훈련강사, 심리검사를 정확히 파악, 개인을 상담 관리, 어린이집, 유치원등 부모상담 및 학습상담을 보조하는 직무 역시 수행함</t>
  </si>
  <si>
    <t>2015-004634</t>
  </si>
  <si>
    <t>뇌에 대한 지식을 갖추고 뇌가 행동 성향과 학습에 미치는 영향을 뉴로피드백 자료 등을 토대로 분석 및 상담, 교육 등을 하여 뇌 능력과 뇌 건강이 향상될 수 있게 하는 직무를 한다.</t>
  </si>
  <si>
    <t>한국직업능력자격협회</t>
  </si>
  <si>
    <t>http://http://cafe.daum.net/kja.co.kr</t>
  </si>
  <si>
    <t>02-888-7780</t>
  </si>
  <si>
    <t>(08728) 서울특별시 관악구 은천로 177(봉천동) 2층</t>
  </si>
  <si>
    <t>2015-003293</t>
  </si>
  <si>
    <t>우리 사회에서 노인은 고령화 인구학적 상황의 변화와 함께 산업화로 인한 사회적, 지리적 이동의 증가와 그에 따른 노부모 세대와 노부부중심의 가족 가치관의 강화, 노부모 부양 의식의 약화, 핵과족화 등 일련의 가족적 변화에 직면하고 있다. 이러한 현실적 상황속에서 노인심리상담사는 소외되는 노인분들의 관리 및 케어의 역할활동을 수행한다.</t>
  </si>
  <si>
    <t>우리 사회에서 노인은 고령화 인구학적 상황의 변화와 함께 산업화로 인한 사회적, 지리적 이동의 증가와 그에 따른 노부모 세대와 노부부중심의 가족 가치관의 강화, 노부모 부양의식의 약화, 핵과족화 등 일련의 가족적 변화에 직면하고 있다. 이러한 현실적 상황속에서 노인심리상담사는 소외되는 노인분들의 관리 및 케어의 역할활동을 수행한다.</t>
  </si>
  <si>
    <t>2015-001204</t>
  </si>
  <si>
    <t>마음과 뇌를 건강하게 하는 방법을 배워서 알고  유 .아동과 청소년및  특히 집중력 주의력이  부족한 사람을 대상으로  상담 훈련시키는 업무입니다.</t>
  </si>
  <si>
    <t>뇌와 성격의 특성을 알고 유.아동및 청소년의  상담지도및 뇌파훈련프로그램을 체계적으로 잘 짜서 뇌파훈련을 지도하는 업무를 담당한다.</t>
  </si>
  <si>
    <t>좀더 전문적인  상담과 뇌파 훈련 프로그램을 작성 적절한 훈련방향을 정하고 뇌파훈련을 지도하며 부모와의 상담및 임상연구를 반영하는 역활을 담당한다</t>
  </si>
  <si>
    <t>2015-002148</t>
  </si>
  <si>
    <t>(사)한국표현예술문화협회의 예술심리상담사란 미술을 포함한 음악, 연극, 무용동작 등의 통합적 예술매체를 통해 전문 심리상담을 제공하는 자를 말한다.  전문적인 예술심리상담 과정을 이수하고, 서류심사 및 자격취득 과정에 인증 받은 자를 말하며, 전문, 1급, 2급 으로 구분한다.</t>
  </si>
  <si>
    <t>예술심리상담사란 미술을 포함한 음악, 연극, 무용동작 등의 통합적 예술매체를 통해 전문 심리상담을 제공하는 자를 말한다.  전문적인 예술심리상담 과정을 이수하고, 서류심사 및 자격취득 과정에 인증 받은 자를 말하며, 전문, 1급, 2급 으로 구분한다.</t>
  </si>
  <si>
    <t>(사)한국표현예술문화협회</t>
  </si>
  <si>
    <t>http://www.mlamp.kr</t>
  </si>
  <si>
    <t>02-3141-0508</t>
  </si>
  <si>
    <t>(03965) 서울특별시 마포구 성산로2길 35-3 ( 성산동 ) (사)한국표현예술문화협회</t>
  </si>
  <si>
    <t>2015-005573</t>
  </si>
  <si>
    <t>이상심리분석상담사</t>
  </si>
  <si>
    <t>상담.심리.복지.교육등 다양한 심리상담의 현장에서 만나는 내담자중 특히 이상심리적 문제를 표출하는 내담자에게 이상심리의 이해와 분석적 방법을 습득하여 실제심리상담진행시 전문가적 상담기법활용과 효율적인수행능력에 도움을 제공하는 이상심리분석상담사의 직무를 수행함</t>
  </si>
  <si>
    <t>상담.심리.복지.교육등 다양한 심리상담의 현장에서 만나는 내담자중 특히 이상심리적 문제를 표출하는 내담자에게 이상심리의 이해와 분석적 방법을 습득하여 실제심리상담진행시 전문가적 상담기법활용과 효율적인수행능력에 도움을 제공한다</t>
  </si>
  <si>
    <t>2015-000680</t>
  </si>
  <si>
    <t>청소년의 다양한 문제에 대하여 제반 상담이론과 효율적인 상담의 방법 및 절차등을 통해서 청소년문제의 문제요인별 상담 및 접근을 통해 상담현장에서 청소년의 심리진단과 상담을 수행할 수 있는 책임자로서의 능력을 검정</t>
  </si>
  <si>
    <t>청소년의 심리상담 및 실제기법을 바탕으로 상담현장에서 청소년의 심리진단과 상담을 수행하고 지도,감독할 수 있는 책임자로서의 능력을 갖춘 수준</t>
  </si>
  <si>
    <t>청소년의 심리상담 및 심리이론을 바탕으로 청소년 상담현장에서 심리진단과 상담을 수행할 수 있는 수준</t>
  </si>
  <si>
    <t>2015-002168</t>
  </si>
  <si>
    <t>미술매체를 활용하여 심리적, 사회적으로 장애를 격고 있는 사람들에게 안정을 찾을 수 있도록 도와주는 미술심리전문가</t>
  </si>
  <si>
    <t>미술매체를 활용하여 심리적, 사회적으로 장애를 격고 있는 사람들에게 안정을 찾을 수 있도록 도와주는 미술심리전문가로서 효과적인 미술활동 기획 및 적용</t>
  </si>
  <si>
    <t>미술매체를 활용하여 심리적, 사회적으로 장애를 격고 있는 사람들에게 안정을 찾을 수 있도록 심리를 파악하여 대인관계 개선, 성격의 보완 및 잠재력 개발하는 준전문가</t>
  </si>
  <si>
    <t>2015-004681</t>
  </si>
  <si>
    <t>상담코칭소통지도사</t>
  </si>
  <si>
    <t>현장에서 활용 가능한 심리상담이론 및 코칭이론, 소통이론, 커뮤니케이션이론 등에 대한 이해가 깊고, 자녀와의 대화법, 부부대화법, 직장대화법 등의 전문강사, 지도사양성, 교육기획 및 개발, 코칭 및 컨설팅 등을 수행 할 능력을 갖춘 수준</t>
  </si>
  <si>
    <t>주식회사 비더스토리</t>
  </si>
  <si>
    <t>http://bts1.kr</t>
  </si>
  <si>
    <t>국번없음-1544-5073</t>
  </si>
  <si>
    <t>(34840) 대전광역시 중구 동서대로1440번길 5 (선화동, 아르젠) 아르젠아파트 2층 201-4</t>
  </si>
  <si>
    <t>2015-002158</t>
  </si>
  <si>
    <t>2015-004692</t>
  </si>
  <si>
    <t>학교 내외에서 발생하는 학교폭력에 대한 예방교육과 상담을 전문적으로 진행하는 역할을 담당하며, 학교폭력예방프로그램을 통한 예방교육 및 인성교육 등을 실시하여 학교폭력을 사전에 예방하는 직무이다.</t>
  </si>
  <si>
    <t>학교 내외에서 발생하는 학교폭력에 대한 예방교육과 상담을 전문적으로 진행하는 역할을 담당하며, 학교폭력예방프로그램을 통한 예방교육 및 인성교육 등을 실시하여 학교폭력을 사전에 예방하며,학교폭력예방상담사를 양성하는 직무이다.</t>
  </si>
  <si>
    <t>2015-000675</t>
  </si>
  <si>
    <t>아동 및 청소년의 발달단계에 따른 특성을 이해하고, 아동 및 청소년들의 다양한 문제들의 심리상담을 통해 학교적응, 잠재력 개발 등의 도움을 주기위해 심리상담 및 실제기법을 바탕으로 상담현장에서 아동 및 청소년의 심리진단과 상담을 수행할 수 있는 책임자로써 갖추어야 할 능력을 검정</t>
  </si>
  <si>
    <t>심리상담 및 실제기법을 바탕으로 상담현장에서 아동 및 청소년의 심리진단과 상담을 수행하고 지도, 감독 할 수 있는 책임자로써 갖추어야 할 능력을 갖춘 수준</t>
  </si>
  <si>
    <t>2015-000715</t>
  </si>
  <si>
    <t>아동에 대한 정서, 행동, 학습문제에 대해 아동의 정신건강과 관련된 문제행동을 발달단계별로 진단평가하여 아동기의 문제가 성인기까지 지속될 수 있는 사회적 문제를 아동기에 미리 다양한 상담기법을 적용하여 책임감 있고, 건강한 아동으로 성장할 수 있게 하는 업무를 수행할 수 있는 직무능력</t>
  </si>
  <si>
    <t>2015-004658</t>
  </si>
  <si>
    <t>학교학생 사이에서 일어나는 폭행, 협박, 따돌림 때문에 신체폭력, 금품갈취, 괴롭힘, 따돌림, 사이버폭력, 언어폭력, 성폭력, 학교내외에서 발생하고 있는 폭력으로 고통 받는 피해학생과 상담을 통해 분쟁조정을 돕게 되며, 폭력 없는 학교생활을 할 수 있도록 예방, 지도하는 직무활동을 수행할 뿐만 아니라, 일반인을 상대로 이론과 기법을 지도하는 직무 역시 수행</t>
  </si>
  <si>
    <t>학교학생 사이에 일어나는 폭행, 협박, 따돌림 때문에 신체포력, 금품갈취, 괴롭힘, 따돌림, 사이버폭력, 언어폭력, 성폭력, 학교내외에서 발생하고 있는 폭력으로 고통받는 피해학생과 상담을 통해 분쟁조정을 돕게 되며, 폭력 없는 학교생활을 할 수 있도록 예방, 지도하는 직무활동을 수행할 뿐만 아니라 일반인을 상대로 이론과 기법을 지도하는 직무 역시 수행</t>
  </si>
  <si>
    <t>2016-000412</t>
  </si>
  <si>
    <t>아동 및 청소년의 뇌발달 및 심리측정과 상담, 교육 등을 숙지하여 기관에서 효과적인 지도와 상담을 제공하는 전문가</t>
  </si>
  <si>
    <t>뇌과학, 심리, 상담 영역 전반에 대한 이해를 바탕으로 프로그램 개발, 심리상담, 교육을 담당하는 전문가</t>
  </si>
  <si>
    <t>아동, 청소년의 뇌발달 수준 및 학습영역을 평가하고 상담 및 프로그램을 제공 전문가.</t>
  </si>
  <si>
    <t>아동 ？ 청소년의 뇌발달 및 발달심리를 토대로 기본 심리상담 제공</t>
  </si>
  <si>
    <t>2015-006068</t>
  </si>
  <si>
    <t>가족상담에 관한 전문적인 지식을 터득하고 가족과 관련된 상담 현장에서 전문 지식을 바탕으로 가족과 관련된 문제 해결에 도움을 줄 수 있는 전문 상담사의 업무를 수행한다.</t>
  </si>
  <si>
    <t>2015-004604</t>
  </si>
  <si>
    <t>도형상담을 통하여 기질과 성격을 파악하고, 상담의 기본적인 내용을 파악하고 피상담자의 문제점을 파악함과 동시에 그 해결방법을 제시한다.</t>
  </si>
  <si>
    <t>실제 상담현장에서 도형상담지를 보고 내담자의 기질, 성격, 적성을 파악하고 도형심리분석과 심리 안정 및 상담을 할 수 있을 뿐만 아니라 다른사람에게 도형심리상담기술을 전수할 수 있는 능력을 배양한다.</t>
  </si>
  <si>
    <t>실제 상담현장에서 도형상담지를 보고 내담자의 기질, 성격, 적성을 파악하고 도형심리분석과 심리 안정 및 상담을 할 수 있음</t>
  </si>
  <si>
    <t>2016-001525</t>
  </si>
  <si>
    <t>아동색채심리상담전문가</t>
  </si>
  <si>
    <t>아동을 대상으로 학교 기관 유치원등에서 아동들의 스트레스와 우울한 감정에서 오는 문제를 해결하고 학교내에서 일어나는 사소한 문제를 색채와 그림으로 표현하고 상담을 통하여 해결해 나아가는데 최선의 노력을 다하며 인성교육과 색채를 접목시켜 케어하는데 최선을 다한다</t>
  </si>
  <si>
    <t>아동들의 스트레스나 우울한 감정을 인성교육차원에서 색채와 만들기를 통해 교육하고 케어해주는 역할자로 색채와 매체 도구를 사용한 상담을 하고 공부에만 집중하던 아이들의 고민을 색채학적으로 풀어나가고 케어하는 역할을 한다</t>
  </si>
  <si>
    <t>2015-004606</t>
  </si>
  <si>
    <t>1. 심리적 부적응 및 장애를 겪는 개인 혹은 집단에 대한 진단, 평가 및 상담직무2. 미술심리상담 영역의 과학적인 연구, 조사, 분석 업무3. 미술심리상담 교육 프로그램 개발업무 및 지도 강사4. 내담자의 문제해결을 촉진하기 위한 통합적 예술매체기법 활용직무5. 인간의 발달적 심리적 미술심리상담 프로그램 연구 개</t>
  </si>
  <si>
    <t>1. 발달적 미술심리상담 프로그램 기획 및 연구보조 직무2. 비언어적 의사소통 교류 분석 검사의 직무3. 심리적 부적응 및 장애를 겪는 개인 혹은 집단에 대한 진단, 평가 및 상담4. 미술상담 프로그램 개발 보조업무5. 미술심리상담의 교육 보조원6. 내담자 초기면담 시 진단검사 실시7. 상담기관</t>
  </si>
  <si>
    <t>2015-006032</t>
  </si>
  <si>
    <t>부모상담전문가는 부모교육전문가 자격을 갖추고, TA상담기법을 기반으로 전문적 집단상담을 실시할 수 있는 능력을 보유한 자로서 다음의 업무를 수행한다.1) 개인 및 집단의 정신건강 증진을 위한 전문적인 상담2) 자녀양육의 어려움을 겪는 부모에 대한 심리평가 및 개입</t>
  </si>
  <si>
    <t>1) 개인 및 집단의 정신건강 증진을 위한 전문적인 상담2) 자녀양육의 어려움을 겪는 부모에 대한 심리평가 및 개입</t>
  </si>
  <si>
    <t>2015-006019</t>
  </si>
  <si>
    <t>2015-005323</t>
  </si>
  <si>
    <t>기독상담사</t>
  </si>
  <si>
    <t>사회생활과 가족관계의 상황 안에 일어나는 문제들을 바이블을 기초로 상담하는 상담사의 역할을 수행한다.</t>
  </si>
  <si>
    <t>사회생활과 가족관계에서 여러 가지 문제를 직면하는 상황 안에 일어나는 문제들을 해결할 때 바이블을 기초로 상담하고 해결하고 위로하고 새 힘주는 상담사의 역할을 수행한다.</t>
  </si>
  <si>
    <t>대인관계, 인간관계, 사회관계속에서 일어나는 감정과 문제를 해결할 때 상담과 위로하는 역할을 수행한다.</t>
  </si>
  <si>
    <t>2015-004605</t>
  </si>
  <si>
    <t>2015-003661</t>
  </si>
  <si>
    <t>전문가 수준의 미술심리상담자로서의 능력을 가지고 있으며 미술심리상담의 이론과 실제를 잘 조합하고 접목할 수 있는 자로서 실제 임상에서의 상담과 상담기관 운영자로서의 능력을 갖춘 수준이며 미술매체에 의한 투사검사를 통하여 심리분석이 가능하다. 상담임상실습과 수퍼비전을 통해 미술심리상담전문가로서의 전문성을 갖추고 임상가로서의 윤리와 양심을 배양한다.</t>
  </si>
  <si>
    <t>전문가 수준의 미술심리상담사로서의 자질과 미술심리상담사 1, 2급의 자격 과정을 교육 지도할 수 있으며 협회 협력 기관의 기관장으로 임명이 가능한 수준이다.</t>
  </si>
  <si>
    <t>미술심리상담의 전문성을 가지며 발달단계의 정신병리학적 접근과 성향에 따른 방어기제의 지식을 습득하여 병리적 임상가로서의 소양을 갖춘 사람으로 상담현장에서 내담자의 특성을 파악해 문제에 대한 해결을 할 수 있는 기획력을 갖춘 미술심리상담사이다.</t>
  </si>
  <si>
    <t>미술심리상담의 기본 과정인 미술심리 분석을 위한 투사검사 기법을 이해하고 수련하며 미술심리상담을 위한 표현기법과 발달심리 이론, 심리상담 이론을 수련한 사람으로 미술심리상담 현장에서 미술매체를 활용한 심리상담을 진행할 수 있다.</t>
  </si>
  <si>
    <t>2016-000398</t>
  </si>
  <si>
    <t>심리상담사2급</t>
  </si>
  <si>
    <t>심리적인 문제를 가진 내담자를 상담을 매개로 하여, 내담자로 하여금 사회생활과 대인관계 능력을 증진시키고 변화.성장시키는 역할을 담당한다. 아동,또는 청소년을 대상으로 하는 심리상담 기관, 교육기관 등에서 상담역할을 할 수 있고, 일반인들의 교육을 담당하는 부서나 일반 기업체에서 상담자로 근무가 가능하고 경력을 갖춘 뒤에는 개인 심리상담소를 운영할수있다.</t>
  </si>
  <si>
    <t>2015-003685</t>
  </si>
  <si>
    <t>2016-000495</t>
  </si>
  <si>
    <t>아동에서 성인에 이르기 까지 진로에 대해 알아보고 전문적인 지식을 배우고 상담으로 이끌어 가며 다양한 상담분야에 활용하는 전문적인 상담과정을 말한다. 자격취득후는 여러 상담분야에 활용이가능하다. 상담의 전문성을 높이기 위해 다양한 상담기법을 활용하며, 심리상담의 한 분야이기도 하다. 관련분야는 학교,심리상담소, 아동기관, 복지관 등 활용됨</t>
  </si>
  <si>
    <t>전문가 수준의 뛰어난 진로상담 활용능력을 가지고 있으며 진로상담 교육자, 진로상담 사무 책임자로써 갖추어야 할 능력을 갖춘 최고급 수준, 학교, 상담센터, 학원 등에 활용됨</t>
  </si>
  <si>
    <t>준전문가 수준의 진로상담 활용능력을 가지고 있으며 진로상담 교육자, 진로상담 사무 책임자로써 갖추어야 할 능력을 갖춘 고급 수준, 학교, 학원, 상담센터 등에 활용됨</t>
  </si>
  <si>
    <t>2015-003277</t>
  </si>
  <si>
    <t>노인심리상담</t>
  </si>
  <si>
    <t>노인심리상담사 전문가 수준으로 내담자의 갈등과 고민을 해결할 수 있도록 전문적인 노인상담기술을 제공하여 문제해결을 돕는 전문인력 양성 및 노인상담사 역할</t>
  </si>
  <si>
    <t>한국심리치료사협회</t>
  </si>
  <si>
    <t>http://www.gaonclinic.kr</t>
  </si>
  <si>
    <t>02-420-2344</t>
  </si>
  <si>
    <t>(06534) 서울특별시 서초구 신반포로 326-11 ( 반포동 ) 소망빌딩 202호</t>
  </si>
  <si>
    <t>2015-002081</t>
  </si>
  <si>
    <t>신체적, 정신적, 심리적으로 위축되어 있는 노인과 해당 가족의 문제를 예방, 해결하고 개인의 삶을 질을 높이는 일을 하는 역할을 상담 할 수 있는 전문가 수준</t>
  </si>
  <si>
    <t>신체적, 정신적, 심리적으로 위축되어 있는 노인과 해당 가족의 문제를 예방, 해결하고 개인의 삶을 질을 높이는 일을 하는 역할을 상담 할 수 있는 고급 수준</t>
  </si>
  <si>
    <t>신체적, 정신적, 심리적으로 위축되어 있는 노인과 해당 가족의 문제를 예방, 해결하고 개인의 삶을 질을 높이는 일을 하는 역할을 상담 할 수 있는 상급 수준</t>
  </si>
  <si>
    <t>(사)한국청소년문화육성회 전북지부</t>
  </si>
  <si>
    <t>063-906-2090</t>
  </si>
  <si>
    <t>(55048) 전라북도 전주시 완산구 따박골9길 33(중화산동2가, 거성화산아파트) 거성화산아파트상가 1층4호</t>
  </si>
  <si>
    <t>2015-002141</t>
  </si>
  <si>
    <t>이너힐링상담사</t>
  </si>
  <si>
    <t>사람의 심리의 원리를 이치적이고, 체계적으로 익히고, 그 원리를 바탕으로 상대의 내면적 부분의 고민과 상처를 이너힐링 상담기법을 활용하여,현재 직면하고 있는 내면의 문제점을 호소하는 사람들을 도울 수 있는 상담 직무이다.</t>
  </si>
  <si>
    <t>주식회사 한국임상전문상담연구협회</t>
  </si>
  <si>
    <t>http://https://kcacr.modoo.at/</t>
  </si>
  <si>
    <t>010-8345-1974</t>
  </si>
  <si>
    <t>(10477) 경기도 고양시 덕양구 화중로130번길 48 (화정동) 702-에이호</t>
  </si>
  <si>
    <t>2016-000434</t>
  </si>
  <si>
    <t>독서심리상담사 자격은 각 개인의 심리정서적, 사회적, 부적응적인 문제들을 해결하는데 도움을 주고자 하는 상담의 한 분야로써, 문학 및 대중매체등 독서활동을 통해 사람들의 심리를 진단 분석하고, 사람들이 직면한 문제를 해결하는데 필요한 통찰력과 정보를 제공하여, 보다 폭넓게 생각하는 방법을 배우도록 도와주는 자격입니다.</t>
  </si>
  <si>
    <t>① 인간의 발달적, 심리적 독서심리상담 프로그램 계발② 내담자 초기상담 면담지 분석과 상담프로그램 계획 및 운영 평가 ③ 보조 상담자 교육지도④ 내담자 문제해결을 촉진하기 위한통합적 예술매체 기법의 활용능력개발</t>
  </si>
  <si>
    <t>① 발달적 독서심리상담 프로그램을 계획② 발달적 독서심리상담 프로그램 운영③ 내담자 초기면담 시, 면담지 기록 작성④ 내담자 면담 심리검사 실시</t>
  </si>
  <si>
    <t>2016-000418</t>
  </si>
  <si>
    <t>어린이얼굴분석심리상담사</t>
  </si>
  <si>
    <t>어린이 얼굴분석에 대한 전문지식을 가지고 다양한 상담활동을 수행할수 있으며 더불어 유치원, 도서관, 학교, 기타 교육기관에서 직무수행</t>
  </si>
  <si>
    <t>어린이 얼굴분석에 대한 전문지식을 가지고 다양한 상담활동을 수행할수 있으며 더불어 유치원, 도서관, 학교, 기타 교육기관에서 어린이 얼굴분석의 최고전문가로서 직무 역시 수행</t>
  </si>
  <si>
    <t>어린이 얼굴분석에 대한 전문지식을 가지고 창의활동을 수행할 수 있으며 더불어 유치원, 도서관, 학교, 기타 교육기관에서 어린이 얼굴분석의 전문가로서 직무 역시 수행함</t>
  </si>
  <si>
    <t>어린이 얼굴분석에 대한 전문지식을 가지고 창의활동을 수행할 수 있으며 더불어 유치원, 도서관, 학교, 기타 교육기관에서 어린이 얼굴분석 심리상담활동가로서 직무 역시 수행함</t>
  </si>
  <si>
    <t>2016-000504</t>
  </si>
  <si>
    <t>청소년 및 성인 학교폭력예방상담 지도 능력을 가지고 있으며 학교폭력상담에 대한 이론과 숙련기능을 가지고 응용 및 지도를 할수있다.</t>
  </si>
  <si>
    <t>청소년 및 성인 학교폭력예방상담 지도 능력을 가지고 있으며 학교폭력상담에 대한 이론과 숙련기능을 가지고 응용 및 지도 할수있다.</t>
  </si>
  <si>
    <t>학교폭력의 문제를 정확하게 진단하고 예방 및 바람직한 대처방안을 모색 할 수 있다.</t>
  </si>
  <si>
    <t>2016-000887</t>
  </si>
  <si>
    <t>성건강심리상담사</t>
  </si>
  <si>
    <t>성건강심리상담사는 성심리학적 평가 및 진단을 실시하고 스트레스, 중독, 심리적 부적응 문제 등에 대한 교육 및 상담을 실시하여 국민의 성건강 증진 및 성 질병 예방을 직무로 한다.</t>
  </si>
  <si>
    <t>성건강의 전문적 이론 및 다양한 임상경험을 토대로 개인의 성, 부부, 가족의 성 상담 및 예방교육을 통하여 건강한 성, 예방적 성을 위한 성건강증진 프로그램을 계획, 수립하여 프로그램을 진행하고 개인 및 집단프로그램의 사전ㆍ사후효과를 평가한 후 검증하여 2급 전문상담사의 교육 및 활동을 지도하는 것을 직무로 한다.</t>
  </si>
  <si>
    <t>성건강의 전문적 이론을 기반으로 기본적인 성상담 예방교육(제12조 검정과목 *표시 과목)을 할 수 있으며 1급의 지도 하에 건강한 성 프로그램과 사례를 관리하며 1급 전문상담사를 보조하고, 개인 및 집단 상담프로그램의 사전ㆍ사후 평가를 돕는 것을 직무로 한다.</t>
  </si>
  <si>
    <t>2015-002160</t>
  </si>
  <si>
    <t>유아, 아동 및 청소년, 노인, 다문화가정 등 사회에서 여러 가지 갈등과 문제로 고통 받고 있는 사람들을 대상으로 건강하고 바른 생활을 할 수 있도록 돕는 최상급의 심리상담능력 수준</t>
  </si>
  <si>
    <t>상담의 활용 및 준전문가 수준으로 심리, 인지적 상담자의 역할로 전문가의 역할 수행을 보조할 수 있는 준전문가적 수준.</t>
  </si>
  <si>
    <t>2016-001507</t>
  </si>
  <si>
    <t>(42655) 대구광역시 달서구 당산동길 51 (성당동) 2층</t>
  </si>
  <si>
    <t>2015-004579</t>
  </si>
  <si>
    <t>모래놀이를 활용한 상담과 교육을 통해 내면의 심리정서를 진단하고 정서이완 및 행동변화를 도와주는 업무를 수행하며, 전문적인 개별 모래놀이상담, 집단 모래놀이상담, 부모상담을 실시한다.</t>
  </si>
  <si>
    <t>심리상담지식 및 심리분석기술, 모래놀이상담의 원리에 대한 지식을 가지고 행동상 어려움 및 불안이 있는 자를 대상으로 모래놀이를 활용한 상담을 실시</t>
  </si>
  <si>
    <t>면접기술 및 모래놀이에 대한 기초지식을 가지고 아동보육시설, 노인복지시설 등에서 집단모래놀이지도를 실시</t>
  </si>
  <si>
    <t>2015-001012</t>
  </si>
  <si>
    <t>한국미술심리상담사협회에서 미술심리상담교육훈련을 모두 이수한 자</t>
  </si>
  <si>
    <t>미술심리상담사는 심신에 어려움을 겪고 있으나 언문을 통해 감정표현이 힘든 아동, 청소년, 성인 등을 대상으로 하여 그림이나 조소, 디자인기법 등과 같은 미술활동을 통해서 그들의 심리를 진단하고 치료하는 전문가를 말한다.</t>
  </si>
  <si>
    <t>2015-000717</t>
  </si>
  <si>
    <t>아동청소년미술심리상담사</t>
  </si>
  <si>
    <t>아동청소년 미술심리상담사로서 미술심리상담의 기초적인 이해와 각종 진단기법을 통해 미술상담, 심리상담, 재활, 간호 복지, 특수 및 교육관련분야를 담당하여 상담과 전물가로서 업무를 원할하게 할 수 있는 직무능력</t>
  </si>
  <si>
    <t>그림을 통한 아동청소년의 심리문제에 대한 종합적인 이해가 가능하고 미술매체를 활용하여 아동청소년미술심리상담사로 활동한다.</t>
  </si>
  <si>
    <t>그림을 통한 아동의심리문제에 대한 종합적인 이해가 가능하고 미술매체를 활용하여 정서장애, 가족문제 재활 등을 통한 미술심리상담과 지도능력이 있는 전문가로써 활동한다.</t>
  </si>
  <si>
    <t>2015-003923</t>
  </si>
  <si>
    <t>상담에 임할 수 있는 이론적 지식과 다양한 상담기법을 습득하여 상담자로서의 자질향상과 전문성을 겸비하여, 심리, 정서, 행동의 부적응 문제를 가지고 있는 내담자들에게 심리검사, 상담 등을 통하여 전문적이고 효과적인 조력활동을 할 수 있는 전문심리상담사가 되도록 한다.</t>
  </si>
  <si>
    <t>① 심리적 성숙과 사회적 적응능력 향상을 위한 조력 및 지도② 심리적 부적응에 대한 심리평가 및 상담③ 지역사회 상담교육, 사회병리적 문제에 대한 예방활동④ 재난후유증애 대한 심리상담 등</t>
  </si>
  <si>
    <t>사단법인 아이코리아</t>
  </si>
  <si>
    <t>http://www.aicorea.org</t>
  </si>
  <si>
    <t>02-2144-1170</t>
  </si>
  <si>
    <t>(05792) 서울특별시 송파구 충민로6길 17 ( 장지동 ) 사단법인 아이코리아</t>
  </si>
  <si>
    <t>2015-002089</t>
  </si>
  <si>
    <t>약물이 아닌 비침습적 미술적용으로 인한 정서장애,불안 및 공포,우울,대인기피, 자폐증 등 국민 정서함양 및 유아 청소년 건전한 정신함양이 근본적인 목적.</t>
  </si>
  <si>
    <t>미술심리상담 프로그램을 운영, 내담자 초기면담 시 진단검사 실시 , 상담기관 및 복지시설에서 미술상담관련 업무수행</t>
  </si>
  <si>
    <t>2015-001321</t>
  </si>
  <si>
    <t>입시, 유학, 진로, 상담등 모든 부분의 이해도가 우수하고 개인별 상담 및 계획 수립이 가능한 수준.</t>
  </si>
  <si>
    <t>진로/적성의 활용 및 준전문가 수준으로 적성, 인지적 상담자의 역할로 전문가의 역할 수행을 보조할 수 있는 준전문가적 수준.</t>
  </si>
  <si>
    <t>2015-000938</t>
  </si>
  <si>
    <t>미술심리상담의 실제를 탐구하여 심신의 어려움을 겪고 있는 유아부터 노인까지 모든 연령층을 대상으로 임상현장에서 그 역할을 다할 수 있는 미술심리상담 전문가로서의 자질을 갖추도록 한다.</t>
  </si>
  <si>
    <t>2015-002153</t>
  </si>
  <si>
    <t>노인심리상담을 통하여 학습자로 하여금 노인 심리 및 상담 지도를 주도하여 종합적으로 학습자에게 노인심리 및 상담을 전문적으로 역할을 하는 직무.</t>
  </si>
  <si>
    <t>2015-005383</t>
  </si>
  <si>
    <t>인터넷(게임, 도박, 쇼핑, 음란물)과 스마트미디어 등 여러가지 중독증상으로 인해 정서적, 신체적으로 어려움을 겪고 있는 내담자와 그 가족들을 위한 심리상담을 통해 중독증상에서 벗어나 사회구성원으로서 적응하며 살아갈 수 있도록 상담하는 전문가의 역할을 수행함</t>
  </si>
  <si>
    <t>인터넷(게임, 도박, 쇼핑, 음란물)과 스마트미디어 등 여러가지 중독증상으로 인해 정서적, 신체적으로 어려움을 겪고 있는 내담자와 그 가족들을 위한 심리상담을 통해 중독증상에서 벗어나 사회구성원으로서 적응하며 살아갈 수 있도록 상담하는 전문가의 역할을 수행</t>
  </si>
  <si>
    <t>2015-002136</t>
  </si>
  <si>
    <t>2015-001413</t>
  </si>
  <si>
    <t>교육 정보를 표준화를 통한 체계적이고 정형화된 교육 정보를 수요자에게 전달.</t>
  </si>
  <si>
    <t>입시, 유학, 진로, 상담 등 모든 부분의 이해도가 우수하고 개인별 상담 및 계획 수립이 가능한 수준.</t>
  </si>
  <si>
    <t>글로벌 입시 및 진학 진로에 대한 이해도 및 계획 수립 가능.</t>
  </si>
  <si>
    <t>2015-001322</t>
  </si>
  <si>
    <t>2015-003692</t>
  </si>
  <si>
    <t>가정에서다루어 지는 일반적인 문제로 부부문제, 자녀문제, 고부 갈등등 다양한 문제를 함께 짚어 보고 가정의 문제에서 서로의 힘겨루기를 중단하고 서로의 상처를 이해하고 공감하며 상호 협력할수 있는 관계를 형성하도록 행동변화를 요구하는 치료과정이 부부대화법이다. 이을 통하여 서로의 상처를 치유하고 성장할수 있도록 이끌어주는 역할이 가정문제상담사이다</t>
  </si>
  <si>
    <t>가정의 문제에서 서로의 힘겨루기를 중단하고 서로의 상처를 이해하고 공감하며 상호 협력할수 있는 관계를 형성하도록 행동변화를 요구하는 치료과정이 부부대화법이다. 이을 통하여 서로의 상처를 치유하고 성장할수 있도록 이끌어주는 역할이 가정문제상담사이다</t>
  </si>
  <si>
    <t>2015-000678</t>
  </si>
  <si>
    <t>어린이, 청소년, 성인 등의 다양한 문제들을 상담하고 이를 해결하기 위해  심리상담을 통해 심리상태, 정서상태, 부적응문제의 원인을 찾아내고 심리상담 및 임상심리 이론과 실제기법을 바탕으로 상담현장에서 개인, 가족, 집단의 심리진단과 상담을 수행할 수 있는 책임자로써 갖추어야 할 능력을 검정</t>
  </si>
  <si>
    <t>심리상담 및 임상심리 이론과 실제기법을 바탕으로 상담현장에서 개인, 가족, 집단의 심리진단과 상담을 수행할 수 있는 책임자로써 갖추어야 할 능력을 갖춘 수준</t>
  </si>
  <si>
    <t>심리상담 및 임상심리 이론과 실제기법을 바탕으로 상담현장에서 심리진단과 상담을 수행할 수 있는 수준</t>
  </si>
  <si>
    <t>2015-000716</t>
  </si>
  <si>
    <t>아동심리상담사는 정상적인 아동 및 각종 장애(인지, 정서, 행동 등)를 가진 아동들을 과학적 측정도구나 각종 심리검사 방법을 활용하여 종합적으로 진단하고 교육적 자극을 함으로써 아동의 신체, 정서, 사회성, 언어 및 인지발달을 도모하는 교육환경을 제공하여 아동을 전인적으로 성장할 수 있도록 도와주는 역할을 해야 한다.</t>
  </si>
  <si>
    <t>아동심리상담사 1급은 심리적 어려움을 가지고 있는 아동과 부모를 대상으로한 상담과 교육을 하고,  프로그램 개발과 연구 및 2급과 3급 아동심리상담사의 교육과 사례감독을 할 수 있는 능력을 갖추어야 한다.</t>
  </si>
  <si>
    <t>2급 아동심리상담사는 전문성을 가지며 미술활동을 통해 아동의 내면에 잠재된 갈등사항을 파악하고 조절하여 정서적인 안정을 취하기 위한 실질적인 서비스를 제공하고 이들의 부모를 위한 교육과 상담을 실시하여 아동의 환경 변화에 도움을 줄 수 있도록 한다. 그리고 1급 아동상담사의 연구과정을 보조할 수 있어야 한다.</t>
  </si>
  <si>
    <t>3급 아동심리상담사는 상위등급의 지도를 받으면서 현장에서 아동의 문제를 진단하고 평가할 수 있어야 하며, 심리적 어려움을 가지고 있는 아동의 부모를 대상으로 부모교육을 실시할 수 있는 능력을 갖추어야 한다. 또한 아동의 진단과 평가에 참여하면서 상담과 치료를 통해 향후 전문적인 자질을 함양할 수 있는 능력을 개발해 나가야 한다.</t>
  </si>
  <si>
    <t>부산아동발달미술치료연구소</t>
  </si>
  <si>
    <t>http://www.arttherapy4u.or.kr/</t>
  </si>
  <si>
    <t>051-809-1275</t>
  </si>
  <si>
    <t>(47296) 부산 부산진구 부전동 197-3</t>
  </si>
  <si>
    <t>2015-001388</t>
  </si>
  <si>
    <t>아동과 청소년이 진로에 대해 단순히 학교성적이나 점수에 따라 진학하고 직업을 선택하는 폐단을 줄여 나갈 수 있도록 7단계에 따라 청소년의 진로문제를 진단하고 다양한 활동과 게임 등을 통해 진로문제를 해결하고 자신의 삶과 꿈을 계획하도록 지원하는 직무활동을 수행할 뿐만 아니라, 일반인을 상대로 진로탐색지도의 기본적인 이론과 기법을 지도하는 직무 역시 수행함</t>
  </si>
  <si>
    <t>아동과 청소년이 진로에 대해 단순히 학교성적이나 점수에 따라 진학하고 직업을 선택하는 폐단을 줄여 나갈 수 있도록 7단계에 따라 청소년의 진로문제를 진단하고 다양한 활동과 게임 등을 통해 진로문제를 해결하고 자신의 삶과 꿈을 계획하도록 지원하는 직무활동을 수행할 뿐만 아니라, 1급 진로적성상담사를 도와 보조강사로서 일반인을 지도하는 직무 역시 수행함</t>
  </si>
  <si>
    <t>2015-000893</t>
  </si>
  <si>
    <t>주거상담사</t>
  </si>
  <si>
    <t>주거복지 분야가 확대되면서 주거복지 전달체계 개선과 관련하여 취약계층의 주거생활 및 요양보호지원, 수혜대상자 발굴 및 민, 관 주거복지 네트워크 구축, 정보제공, 지역민의 주거복지 실태조사, 주거복지 프로그램 상담과 서비스 연계지원 등을 종합적으로 판단하여 업무를 수행하고 각 지자체, 공공기관, 수혜자단지 등에서의 주거복지 상담사의 직무를 이행함</t>
  </si>
  <si>
    <t>주식회사국제자격인증협회</t>
  </si>
  <si>
    <t>http://www.kqca.or.kr</t>
  </si>
  <si>
    <t>02-547-5346</t>
  </si>
  <si>
    <t>(05373) 서울특별시 강동구 양재대로103길 70 ( 성내동 ) 강동아너스빌 1003호</t>
  </si>
  <si>
    <t>2016-000396</t>
  </si>
  <si>
    <t>다양한 음식재료를 매개로 활용하는 푸드아트에 대한 전문적인 지식과 임상경험, 소양에 기초해 개인 및 집단의 자아표현 활동 및 정서적 심미적 욕구해소, 창의표현 활동을 안내, 정서적. 심리적 안정과 인성개발, 긍정적 자아발달을 돕는 업무, 교육 프로그램의 설계와 실행, 평가 및 분석, 임상사례관리 등의 종합적인 업무</t>
  </si>
  <si>
    <t>다양한 종류와 형태의 음식재료를 매체로 하는 푸드아트에 대한 전문적인 지식과 임상경험, 소양에 기초해 개인 및 집단의 자아표현 욕구, 창의표현 활동을 이끌어내어 정서적. 심리적 안정과 자아표현활동을 돕는 업무, 교육 프로그램의 설계와 실행, 평가 및 분석, 임상사례관리 등의 종합적인 업무</t>
  </si>
  <si>
    <t>다양한 음식재료를 매개로 활용하는 푸드아트에 대한 전문적인 지식과 임상경험, 소양에 기초해 개인 및 집단의 자아표현 활동 및 정서적 심미적 욕구해소, 창의표현 활동을 안내, 정서적. 심리적 안정과 인성개발, 긍정적 자아발달을 돕는 업무, 교육 프로그램의 설계와 실행, 평가 및 분석, 임상사례관리 등의 종합적인 업무 , 2급과정 수퍼비전 업무.</t>
  </si>
  <si>
    <t>2015-005390</t>
  </si>
  <si>
    <t>아동들은 자신의 타고난 기질을 제대로 활용하지 못하거나 지지받지 못함으로 여러 문제행동(주의력문제, 발달장애, 학습장애, 부모-자녀관계의 갈등 등)을 나타낸다. 이에 아동과 이들을 둘러싼 부모 및 가족을 지원할 수 있는 전문 상담 인력이 필요하며, 아동상담전문가는 이러한 전문 인력을 양성하는 직무를 수행한다.</t>
  </si>
  <si>
    <t>유아 및 아동의 정상적인 발달과정과 더불어 문제행동과 정신병리를 이해하고 적절한 상담기법을 활용할 수 있으며, 아동과 그 부모를 상담 및 교육하는데 필요한 내용의 교과(아동발달, 아동정신건강, 아동상담, 부모교육 등)를 가르치는 교육전문가이다.</t>
  </si>
  <si>
    <t>아동과 그들의 부모를 상담하는 아동상담사를 지도감독하며, 아동상담사가 상담사로서의 역량을 강화할 수 있도록 돕는다. 이러한 직무의 일환으로 지역별 사례발표 분과회를 구성하고, 아동상담사를 위한 사례발표의 제반 업무를 지원한다.</t>
  </si>
  <si>
    <t>한국아동학회</t>
  </si>
  <si>
    <t>http://www.childkorea.or.kr</t>
  </si>
  <si>
    <t>02-312-8341</t>
  </si>
  <si>
    <t>(06193) 서울 강남구 대치동 890-59 롯데 골드로즈 101동 505호 한국아동학회</t>
  </si>
  <si>
    <t>2016-000437</t>
  </si>
  <si>
    <t>1.색채심리상담의 실시와 심리상담 원인규명을 통하여 주문형 심리상담 프로그램의 개발과 운영 및 심리상담 교육과정 강사출강2.장애인 자폐아동, 다운증후군환자 및 학습정서불안자 등에 대한 색채심리상담 실시</t>
  </si>
  <si>
    <t>1. 전문가 수준의 색채심리상담의 실시와 심리상담 원인규명을 통하여 주문형 심리상담 프로그램의 개발과 운영 및 심리상담 교육과정 강사출강2. 장애인, 자폐아동, 다운증후군환자 등 비교적 중중장애인에 대한 색채심리상담실시</t>
  </si>
  <si>
    <t>준전문가 수준의 색채심리상담의 실시와 심리상담 원인규명을 통하여 주문형 심리상담 프로그램의 개발과 운영 및 심리상담 교육과정 보조강사출강2. 장애인, 자폐아동 등  경증장애인에 대한 색채심리상담실시</t>
  </si>
  <si>
    <t>1. 초급수준의 색채심리상담의 실시와 심리상담 원인규명을 통하여 주문형 심리상담 프로그램의 개발과 운영2. 일반 심리적 장애인 및 학습정서불안자에 대한 초보적 형태의 색채심리상담 실시</t>
  </si>
  <si>
    <t>2016-000430</t>
  </si>
  <si>
    <t>타로카드상담지도사</t>
  </si>
  <si>
    <t>타로카드의 상징코드에 대한 지식과 경험, 소양에 기초해 타로카드를 리딩하고 내담자가 해소하고자 하는 문제들에 대한 가이드를 제공, 타로에 대한 직관적 이해와 전문적인 지식의 실제적 적용활동을 연구하고 교육, 상담활동 등의 실무.</t>
  </si>
  <si>
    <t>타로카드에 대한 기본적인 이해와 배경적 지식을 기초로 하여 타로카드 상징을 리딩, 클라이언트가 해결하고자 하는 문제들에 대한 적절한 조언과 안내를 제공하는 상담적 기능을 수행한다.</t>
  </si>
  <si>
    <t>2016-000369</t>
  </si>
  <si>
    <t>이혼심리상담사</t>
  </si>
  <si>
    <t>(사)시민참여복지회</t>
  </si>
  <si>
    <t>http://www.cpwa.or.kr</t>
  </si>
  <si>
    <t>031-419-1366</t>
  </si>
  <si>
    <t>(15578) 경기도 안산시 상록구 용신로 164(사동) 3층</t>
  </si>
  <si>
    <t>2015-003292</t>
  </si>
  <si>
    <t>도형분석상담 활용능력이 갖추어진 전문가로써 도형분석상담 업    무를 원활하게 수행할 수 있는 직무능력을 갖추고 있는지 유무를 기준으로 하여 등급별 검정기준을 정한다.</t>
  </si>
  <si>
    <t>도형분석상담 활용능력이 갖추어진 전문가로써 도형분석상담 업무를 원활하게 수행함으로 상담을 원할하게 진행하는 능력을 함양한다.</t>
  </si>
  <si>
    <t>도형분석상담 활용능력을 가지고 있으며 상담의 원할하게 수행할 능력을 함양하는데 있다.</t>
  </si>
  <si>
    <t>도형분석상담 활용능력을 가지고 있으며 지도자로서의 상담의 전문적 기술을 활용하게 하는데 있다.</t>
  </si>
  <si>
    <t>한국웃음행복아카데미</t>
  </si>
  <si>
    <t>042-322-6619</t>
  </si>
  <si>
    <t>(34546) 대전광역시 동구 계족로 443(용전동, 크로바아파트) 1502호</t>
  </si>
  <si>
    <t>2015-000703</t>
  </si>
  <si>
    <t>1.개인 및 집단의 자아실현, 적응강화에 대한 조력 및 지도2.심리적 부적응 및 장애를 겪는 개인 혹은 집단에 대한 평가 및 상담3.해당 전문영역에서 교류분석상담의 교육 및 추천4.해당 전문영역에서 교류분석상담의 수련 내용 평가, 인준 및 추천5.교류분석 이론 및 실제에 대한 연구와 교육6.기관, 단체, 기업 및 심리상담 영역 프로그램 지도</t>
  </si>
  <si>
    <t>2015-002174</t>
  </si>
  <si>
    <t>노후재무설계상담사</t>
  </si>
  <si>
    <t>노후재무설계상담사의 직무는 안정적 노후소득확보를 위해 공적연금, 퇴직연금, 개인연금 및 주택연금, 예적금투자, 부동산운용 등의 관련 Tool을 활용하여 상담하고, 이를 통해 체계적이고 계획적으로 은퇴를 준비할 수 있도록 도움을 주는 전문적인 직무를 수행한다.</t>
  </si>
  <si>
    <t>사단법인 한국퇴직연금개발원</t>
  </si>
  <si>
    <t>http://www.relife21.org</t>
  </si>
  <si>
    <t>02-522-7113</t>
  </si>
  <si>
    <t>(08376) 서울특별시 구로구 디지털로31길 38-21 (구로동) 이앤씨벤처드림타워3차 1209호</t>
  </si>
  <si>
    <t>2016-000423</t>
  </si>
  <si>
    <t>아동, 청소년, 노인, 여성, 가족, 장애인 등 다양한 사회적, 개인적 문제로 인해 심리,정서적 고통을 받고 있는 사람들을 대상으로 이들에 대한 상담을 주요 직무로 한다.</t>
  </si>
  <si>
    <t>2015-002161</t>
  </si>
  <si>
    <t>생애설계상담사의 직무는 재무적준비와 비재무적 준비로 나누고 재무적준비는 연령대별 준비사항과 공적연금, 사회보장체계등을 다루고, 비재무적 준비는 은퇴에 대한이해,변화관리,건강,취미/여가, 주거, 관계등을 관련 Tool을 활용하여 실시하고, 이를 통해 체계적이고 계획적으로 은퇴를 준비해서 안정된 노후를 보내는데 도움을 주는 전문적인 직무를 수행한다.</t>
  </si>
  <si>
    <t>2015-003686</t>
  </si>
  <si>
    <t>주식심리상담사</t>
  </si>
  <si>
    <t>주식투자자의 행위에 대해 자가 및 세부진단을 통해 심리상태를 평가한 후 평가결과에 따른 상담 및 교육을 통해 투자행위 시 심리적으로 1.향후 문제가 될 수 있는 부분을 예방하여 행위결과를 스스로 책임지는 건강한 일상생활을 유지할 수 있도록 돕거나 2.현재 문제 있는 내담자는 심리상태와 인지행동에 대해 상담 및 교육을 통해 건강한 일상으로 복귀하도록 돕는다.</t>
  </si>
  <si>
    <t>주식투자자의 행위에 대해 자가 및 세부진단을 통해 행위결과에 대한 심리적인 상태를 평가한 후 1.문제점을 보완하여 행위결과를 스스로 책임지는 건강한 일상생활을 할 수 있도록 돕거나 2.문제가 심각할 경우 주식시장에서 행위를 유발하는 외부환경과 상관관계가 있는 심리상태와 인지행동에 대한 상담 및 교육을 진행하는 법을 배운다.</t>
  </si>
  <si>
    <t>진단을 통해 문제가 있는 주식투자자의 행위에 대해 주식시장에서의 개별행위 및 연결행위와 상관관계가 있는 불안, 우울, 분노, 내성, 굴복, 회피, 반격, 장애 등의 심리상태와 통찰, 믿음, 생각, 감정, 행위 등의 인지행동에 대해 상담 및 교육을 통해 문제를 해결하는 방법을 배우고 관련한 실습을 한다.</t>
  </si>
  <si>
    <t>케이비국방플러스 주식회사</t>
  </si>
  <si>
    <t>http://www.jijlife.com</t>
  </si>
  <si>
    <t>031-713-8345</t>
  </si>
  <si>
    <t>(04382) 서울특별시 용산구 한강대로62나길 17 (용산동3가) 5층 502호</t>
  </si>
  <si>
    <t>2015-005946</t>
  </si>
  <si>
    <t>1. 서민을위한 가계부 작성 코칭과 상담2. 주거와 재무의 설계에 대한 상담3. 노후설계에 대한 상담4. 서민신용관리에 대한 설계와 상담5. 가계부채 탕감을 위한 재무설계와 상담6. 취약계층이나 복지대상자를 위한 복지정책의 상담</t>
  </si>
  <si>
    <t>- 대상 : 사회복지사 혹은 직업상담사 자격증이 있는 자이거나,2급 자격증 취득후 실무1년이상 경력자에 한한다.- 직무내용1. 사회초년생 재무관리교육 및 설계2. 서민가계부 작성 상담 및 재무설계3. 노후설계상담 및 재무설계4. 신용관리 상담 및 설계5. 가계부채 상담 및 설계6. 취약계층 및 복지대상자의 재무 상담 및 설계</t>
  </si>
  <si>
    <t>자활대상자 상담 혹은 복지관내에서 서민복지상담을 수행하는 상담사로 주로 아래와 같은 일을 수행한다.1. 사회초년생 재무관리 상담2. 서민가계부 작성 상담3. 노후설계 상담4. 신용관리 상담5. 가계부채 상담6. 취약계층 및 복지대상자의 재무상담</t>
  </si>
  <si>
    <t>사회적협동조합 모아</t>
  </si>
  <si>
    <t>053-359-1985</t>
  </si>
  <si>
    <t>(42429) 대구광역시 남구 봉덕로 41 (봉덕동) 6층</t>
  </si>
  <si>
    <t>2016-000420</t>
  </si>
  <si>
    <t>호르몬심리상담사</t>
  </si>
  <si>
    <t>호르몬 심리에 대한 전문지식을 가지고 다양한 상담활동을 수행할수 있으며 더불어 심리상담센터, 놀이치료센터등 기타 교육기관에서 심리상담 전문가로서 직무 수행</t>
  </si>
  <si>
    <t>호르몬 심리에 대한 전문지식을 가지고 다양한 상담활동을 수행할수 있으며 더불어 심리상담센터, 놀이치료센터등 기타 교육기관에서 심리상담 최고전문가로서 직무 역시 수행</t>
  </si>
  <si>
    <t>호르몬 심리에 대한 전문지식을 가지고 다양한 상담활동을 수행할 수 있으며 더불어 심리상담센터, 놀이치료센터등 기타 교육기관에서 심리상담 전문가로서 직무 역시 수행함</t>
  </si>
  <si>
    <t>호르몬 심리에 대한 전문지식을 가지고 다양한 상담활동을 수행할 수 있으며 더불어 심리상담센터, 놀이치료센터등 기타 교육기관에서 심리상담사로서 직무 역시 수행함</t>
  </si>
  <si>
    <t>2016-000424</t>
  </si>
  <si>
    <t>NLP상담기법과 전략을 통해 자신의 상태를 컨트롤할 수 있는 능력을 배양하여, 자신과 타인의 갈등을 해소하고 개인의 변화와 성장을 유도하며, 개인과 집단을 코칭 및 상담하고 교육시키며 교육프로그램을 개발하여 보급하는 직무이다.</t>
  </si>
  <si>
    <t>NLP 상담기법과 전략을 통해 자신의 상태를 컨트롤할 수 있는 능력을 배양하여, 자신과 타인의 갈등을 해소하고 개인의 변화와 성장을 유도하며, 개인과 집단을 코칭 및 상담하고 교육시키며, 교육프로그램을 개발하여 보급하는 직무.</t>
  </si>
  <si>
    <t>NLP 상담기법과 전략을 통해 자신의 상태를 컨트롤할 수 있는 능력을 배양하여, 자신과 타인의 갈등을 해소하고 개인의 변화와 성장을 유도하며, 개인과 집단을 코칭 및 상담하고 교육 지도하는 직무.</t>
  </si>
  <si>
    <t>2015-004657</t>
  </si>
  <si>
    <t>아동과 청소년이 진로에 대해 단순히 학교성적이나 점수에 따라 진학하고 선택하는 폐단을 줄여 나갈수 있도록 단계에따라 청소년의 진로문제를 진단하고 다양한 활동과 게임 등을 통해 진로문제를 해결하고 자신의 삶과 꿈을 계획하도록 지원하는 직무활동을 수행할 뿐만 아니라 일반인을 상대로 진로탐색지도의 기본적인 이론과 기법을 지도하는 직무역시 수행함</t>
  </si>
  <si>
    <t>아동과 청손년이 진로에 대해 단순히 학교성적이나 점수에 따라 진학하고 직업을 선택하는 폐단을 줄여 나갈수 있도록 7단계에 따라 청소년의 진로문제를 진단하고 다양한 활동과 게임 들을 통해 진로문제를 해결하고 자신의 삶과 꿈을 계획하도록 지원하는 직무활동을 수행할 뿐만 아니라 일반인을 상대로 진로탐색지도의 기본적인 이론과 기법을 지도하는 직무역시 수행함</t>
  </si>
  <si>
    <t>2015-000674</t>
  </si>
  <si>
    <t>아동의 다양한 문제에 대하여 제반 상담이론과 효율적인 상담의 방법 및 절차등을 통해서 아동문제의 문제요인별 상담 및 접근을 통해 상담현장에서 아동의 심리진단과 상담을 수행할 수 있는 책임자로서의 능력을 검정</t>
  </si>
  <si>
    <t>아동의 심리상담 및 실제기법을 바탕으로 상담현장에서 아동의 심리진단과 지도,감독할 수 있는 책임자로서의 능력을 갖춘 수준</t>
  </si>
  <si>
    <t>아동심리상담 및 임상심리 상담이론을 바탕으로 상담현장에서 아동의 심리진단과 상담을 수행할 수 있는 수준</t>
  </si>
  <si>
    <t>2015-000860</t>
  </si>
  <si>
    <t>학교내에서의 학교폭력예방 교육, 상담과 사고와 범죄예방을 위한 업무와 가해/피해자의 관련 자원을 연계하는 직무</t>
  </si>
  <si>
    <t>청소년 대상의 학교폭력 예방, 교육, 상담을 통한 학교내 각종 폭력 예방과 관련자원과의 연계를 통한 효율적인 예방업무</t>
  </si>
  <si>
    <t>주식회사티아이시스템</t>
  </si>
  <si>
    <t>02-2242-6071</t>
  </si>
  <si>
    <t>(04987) 서울특별시 광진구 천호대로 604 ( 능동 ) 진현빌딩 202호</t>
  </si>
  <si>
    <t>2015-006072</t>
  </si>
  <si>
    <t>상담을 통해 사전 점검하는 기회를 제공함으로써 긍정과 행복의 힘, 그리고 과거가 아닌 현재의 상황을 정확히 분석하여 이혼을 미리 방지 할 수 있는 틀을 제공하고 재혼에 대한 생활변화를 긍정적으로 수용하여 부부로서 유대감과 상호 협력적인 태도를 형성 재혼 시 재이혼방지를 목적으로 하는 업무</t>
  </si>
  <si>
    <t>위기가정이나 재혼가족에 대하여 가정생활에 대두될 수 있는 주요 문제에 대하여 상담(면접)을 통해 사전 점검하는 기회를 제공함으로써 긍정과 행복의 힘, 그리고 과거가 아닌 현재의 상황을 정확히 분석하여 이혼을 미리 방지 할 수 있는 틀을 제공하고 재혼에 대한 생활변화를 긍정적으로 수용하여 부부로서 유대감과 상호 협력적인 태도를 형성 재혼 시 재이혼방지.</t>
  </si>
  <si>
    <t>2015-000679</t>
  </si>
  <si>
    <t>심리상담전문가는 상담의 전문가로 독자적 상담을 수행할 수 있는 능력을 보유한 자로서 해당 전문영역에서 개인 및 집단의 자아실현, 적응강화에 대한 조력 및 지도, 심리적 부적응 및 장애를 겪는 개인 혹은 집단에 대한 진단, 평가 및 상담을 돕는 전문직무를 수행한다.</t>
  </si>
  <si>
    <t>심리상담전문가는 상담의 전문가로 독자적 상담을 수행할 수 있는 능력을 보유한 자로서 해당 전문영역에서 개인 및 집단의 자아실현, 적응강화에 대한 조력 및 지도, 심리적 부적응 및 장애를 겪는 개인 혹은 집단에 대한 진단, 평가 및 상담을 돕는 기본직무를 수행한다.</t>
  </si>
  <si>
    <t>사단법인청소년경제교육협회</t>
  </si>
  <si>
    <t>http://www.fnadviser.net</t>
  </si>
  <si>
    <t>070-8244-7279</t>
  </si>
  <si>
    <t>(61106) 광주 북구 용봉동 1355-7번지 투민빌딩 4층</t>
  </si>
  <si>
    <t>2015-000918</t>
  </si>
  <si>
    <t>아동의 복지자원 연계로 다양한 욕구와 가족의 사정에 맞는 서비스연계와 정서적인 연결인 상담을 진행함으로써 아동의 정신건강 증진을 위해 지원하고 옹호하는 통합적지원 상담을 통해 아동이 잘 적응할 수 있도록 적응능력을 향상시킨다</t>
  </si>
  <si>
    <t>아동의 복지자원 연계로 다양한 욕구와 가족의 사정에 맞는 서비스연계와 정서적인 연결인 상담을 진행함으로써, 아동의 정신건강 증진을 지원하고 옹호하는 통합적지원 상담을 통해 아동이 잘 적응할 수 있도록 적응능력을 향상시킨다</t>
  </si>
  <si>
    <t>2016-000441</t>
  </si>
  <si>
    <t>다양한 미술활동,독서,놀이,음악,표현활동 등을 통한 내면의 심리정서를 진단하고 정서이완 및 행동변화를 주며 자기표현과 승화과정을 통해 자아성장을 촉진시키고 통합 예술을 통해 자기상실 왜곡,방어,억제 등의 상황에서 보다 명확한 자기개발과 자기실현을 표현하여 신체적,정신적,사회적으로 건강한 구성원이 될 수 있도록 상담 지도하는 자격 및 업무</t>
  </si>
  <si>
    <t>사단법인 한국운동재활복지협회</t>
  </si>
  <si>
    <t>http://www.kewa.co.kr</t>
  </si>
  <si>
    <t>053-962-7976</t>
  </si>
  <si>
    <t>(38536) 경상북도 경산시 압량면 압독2로2길 19 위스타트2층</t>
  </si>
  <si>
    <t>2015-002080</t>
  </si>
  <si>
    <t>2016-000460</t>
  </si>
  <si>
    <t>주인공리더십상담사</t>
  </si>
  <si>
    <t>어린이,청소년,성인들이 바르게 생활하고 리더십과 바른업무 및 생활을 위하여 효과적인 상담을 할 수 있게 하고 리더십상담사로서의 자질과 능력을 배양하게 하여 어린이,청소년,성인들의 상담활동 및 도움을 주는것을 목적으로 하는 것이 직무내용이다.</t>
  </si>
  <si>
    <t>리더십상담사로서의 자질과 능력을 갖게 하고 고급수준의 상담능력을 배양하게 하여 효과적인 리더십 상담을 잘 할 수 있게 하는 것을 직무내용으로 한다.</t>
  </si>
  <si>
    <t>리더십상담사로서의 자질과 능력을 갖게 하고 중급수준의 상담능력을 배양하게 하여 효과적인 리더십 상담을 잘 할 수 있게 하는 것을 직무내용으로 한다.</t>
  </si>
  <si>
    <t>리더십상담사로서의 자질과 능력을 갖게 하고 초급수준의 상담능력을 배양하게 하여 효과적인 리더십 상담을 잘 할 수 있게 하는 것을 직무내용으로 한다.</t>
  </si>
  <si>
    <t>2015-004621</t>
  </si>
  <si>
    <t>학습코칭상담사</t>
  </si>
  <si>
    <t>학습의 원리와 학습방법에 대한 이론을 이해하고 학습심리검사를 통하여 학생들의 학습진단과 학습 계획을 수립하고 학습방법을 제시하여 학생들에게 동기부여를 하여 주며, 학습코칭과정에 대한 전문적인 강의를 수행한다.</t>
  </si>
  <si>
    <t>학습코칭을 상담하는 최고의 전문가로서 일정 수준의 경력을 갗추어 학습코칭 사례를 분석하며 학습코칭상담 업무및  강의등을 수행한다</t>
  </si>
  <si>
    <t>학습코칭상담 실무경험을 어느정도 갗추고 학습심리검사를 실시하여 그 진단을 통해 문제를 해결하고 새로운 학습계획을 세우고 학습법을 제시하여 학생들에게 동기부여를 시키는 업무등을 수행한다.</t>
  </si>
  <si>
    <t>학습의 원리와 학습 방법에 대한 이론을 이해하여 학생들에게 학습진단을 해주고 그 진단의 결과로 학습방법을 제시 하는 상담사의 업무를 수행한다.</t>
  </si>
  <si>
    <t>한국진로진학협회</t>
  </si>
  <si>
    <t>031-451-5445</t>
  </si>
  <si>
    <t>(16050) 경기도 의왕시 모락로 28(오전동) 201호</t>
  </si>
  <si>
    <t>2015-006063</t>
  </si>
  <si>
    <t>원형분석가족상담사</t>
  </si>
  <si>
    <t>내담자의 개인적(원형적)기질을 분석하고 원가족의 역기능적인 체계를 탐색하게 한 후 톨찰을 통해 심신의 자유를 얻게 한다.더불어 내담자의 가정,학교,직장,사회조직내에서의 원활한 기능 회복으로 인해 안정되고 행복한 생활을 누리도록 돕는 상담사 역할을 한다</t>
  </si>
  <si>
    <t>내담자의 기질(원형)분석을 통해 관계(가정,학교,직장,사회조직)속에서의 역기능을 통찰하여 자신의 심신적 고통에서의 해방을 얻고 타인에게 건강하게 도움을 청하고 도움을 줄 수 있도록 성장을 돕는 전문가적인 역량을 발휘한다.</t>
  </si>
  <si>
    <t>내담자의 기질(원형)분석을 통해 관계(가정,학교,직장,사회조직)속에서의 역기능을 통찰하여 자신의 심신적 고통에서의 해방을 얻고 타인에게 건강하게 도움을 청하고 도움을 줄 수 있도록 성장을 돕는 준전문가적인 역량을 발휘한다.</t>
  </si>
  <si>
    <t>정원심리상담연구소</t>
  </si>
  <si>
    <t>052-245-7567</t>
  </si>
  <si>
    <t>(44949) 울산광역시 울주군 삼남면 향교로 164 울산교동리슈빌@109동204호</t>
  </si>
  <si>
    <t>2015-001302</t>
  </si>
  <si>
    <t>8가지 다중지능 이론과 해석을 기반으로 하여 피문(지문)을 출력하는 방법으로 다중지능검사를 하고 그 결과를 설명하고 상담을 진행한다.</t>
  </si>
  <si>
    <t>8가지 다중지능에 대한 이해와 해석을 기반으로 사람마다 다른 자신만의 독특한 유형의 피문(지문)으로 각각 내면에 숨어있는 선천적인 자질과 특성을 설명함으로써 자신의 강점을 알고 더욱 발전 강화하여 진로를 선택함에 있어 보다 나은 도움을 제공하는 상담을 진행한다.</t>
  </si>
  <si>
    <t>8가지 다중지능이론을 바탕으로 강점, 지능, 흥미, 진로, 성격 등 잠재력과 특성을 피문(지문)을 출력하여 인간의 내면의 선천적인 자질과 특성을 설명하고 개인의 특성을 이해하여 개발할 수 있도록 도와준다. 또한 올바른 성품과 긍정적 가치관 형성 및 자신의 강점에 맞추어, 알맞은 진로를 선택하여 건강하고 행복하게 사는데 도움을 주는 상담사 양성과정.</t>
  </si>
  <si>
    <t>글로벌교육관리협회</t>
  </si>
  <si>
    <t>2015-000934</t>
  </si>
  <si>
    <t>빠른 문명의 변화로 인한 운동동부족과 스트레스로 인한 두피의 각종 문제점에 노출 되어 있는 현대인들에게 탈모 및 미용에 위협받지 않게 하기 위하여 사전예방으로 육체적, 정신적 건강증진에 도움을 줄 수 있는 관리방법들을 조언해 주는 상담사 역할.</t>
  </si>
  <si>
    <t>두피모발의 문제성을 파악하여 올바른 관리를 받을 수 있도록 도와 고객의 불만과 문제해소를 할 수 있는 상담자로 양성하는 지도자 역할</t>
  </si>
  <si>
    <t>두피와 모발의 상태를 파악하여  각종 모발의 영양적 문제와 탈모를 예방 할 수 있는 관리방법을 조언하며 미용실,피부관리실,탈모전문샵 등에서 전문관리를 받을 수 있도록 도와주는  상위 조력자 역할</t>
  </si>
  <si>
    <t>두피와 모발의 상태를 파악하여  각종 모발의 질환과 탈모를 예방 할 수 있는 관리방법을 조언하며 미용실,피부관리실,탈모전문샵 등에서 전문관리를 받을 수 있도록 도와주는 조력자 기본 역할</t>
  </si>
  <si>
    <t>한국미용산업학회</t>
  </si>
  <si>
    <t>http://kabi.re.kr</t>
  </si>
  <si>
    <t>053-254-0056</t>
  </si>
  <si>
    <t>(00000) 대구 중구 남산1동 2000∼2113 2109-3 보람빌딩 6층</t>
  </si>
  <si>
    <t>2015-005949</t>
  </si>
  <si>
    <t>코칭멘토상담사</t>
  </si>
  <si>
    <t>- 세대별 가족 구성원들의 갈등 요인 및 가족 갈등 해소를 위한 학문적 연구(논문발표).- 코칭멘토상담사의 전문가 양성을 위한 지도 및 연구. - 세대별 코칭멘토 상담의 능력 배양을 위한 프로그램 계발 및 현장 상담 지도</t>
  </si>
  <si>
    <t>2015-004529</t>
  </si>
  <si>
    <t>심리학, 상담학 및 이와 관련 있는 교육학, 가족학, 교정학, 사회복지학 등 심리상담과 관련한 전문 지식을 기반으로 다음 각 등급에 따른 직무를 수행하는 상담심리 전문가로 활동</t>
  </si>
  <si>
    <t>최상급 전문가의 심리상담 수준으로 다음의 직무를 수행함. 1. 심리상담 교육프로그램을 기획 및 운영  2. 심리상담사의 교육훈련과 수련활동에 관한 프로그램 기획 및 운영3. 심리상담실의 운영 및 관리4. 심리상담 전문가 양성과정 교수요원 활동 수행 5. 기타 심리상담사 2급 직무</t>
  </si>
  <si>
    <t>준전문가의 심리상담 수준으로 다음의 직무를 수행함.1. 심리상담 교육프로그램을 기획 및 운영에 대한 보조수행  2. 심리상담사의 교육훈련과 수련활동에 관한 프로그램 기획 및 운영에 대한 보조수행3. 심리상담실의 운영 및 관리에 대한 보조수행4. 심리상담 전문가 양성과정 교수요원 활동 보조수행 5. 심리 평가 및 상담 진행6. 심리상담 교육, 자문</t>
  </si>
  <si>
    <t>2015-000840</t>
  </si>
  <si>
    <t>표현예술심리상담사는 심리이론을 바탕으로 다양한 예술매체를 이용한 통합적인 교육 프로그램을 보급 확장 할 전문 상담사의 자질 검정.</t>
  </si>
  <si>
    <t>심리상담 이론을 바탕으로 다양한 예술매체를 접목하여 내담자의 심신 안녕과 정서적 치유를 돕는 전문상담사로서의 자질 함양</t>
  </si>
  <si>
    <t>2015-005389</t>
  </si>
  <si>
    <t>심리상담의 원리를 익히고, 전문적으로 훈련하여 심리상담 기법을 활용하여 열등감이나 불안, 분노 등의 심리적인 문제를 호소하는 사람들을 도울 수 있는 직무이다</t>
  </si>
  <si>
    <t>심리상담을 전문적으로 훈련하여 심리상담 기법을 활용하여 열등감이나 불안, 분노 등의 심리적인 문제를 호소하는 사람들을 도울 수 있는 상급직무이며, 심리상담사를 양성할 수 있다.</t>
  </si>
  <si>
    <t>심리상담의 전문적인 지식과 심리상담 기법을 활용하여 열등감이나 불안, 분노 등의 심리적인 문제를 호소하는 사람들을 도울 수 있는 상급직무이다</t>
  </si>
  <si>
    <t>심리상담의 원리를 익히고,심리상담 기법을 활용하여 열등감이나 불안, 분노 등의 심리적인 문제를 호소하는 사람들을 도울 수 있는 중급직무이다</t>
  </si>
  <si>
    <t>2015-002147</t>
  </si>
  <si>
    <t>심리적인 문제를 과학적으로 접근하여 근본적인 원인을 파악하고 이를 해결할 수 있도록 도움을 줄 뿐만 아니라, 조언을 해주는 역할을 수행함으로서, 클라이언트가 자신에 대한 정체성을 회복하며, 삶에 대한 자신감을 높이고 즐겁고 행복한 삶, 풍요로운 삶과 행복추구, 자아실현 등의 삶의 질 향상으로 나아갈 수 있도록 다양한 프로그램을 진행하고 운영하는 직무활동수행</t>
  </si>
  <si>
    <t>현대인들의 복잡한 생활에서 오는 신체적 정신적 그리고 사회적 피로감을 해소하고 건강한 생활을 영위하도록 유도하기 위해 심리상담의 이론과 기법을 겸비하고,  클라이언트가 자신에 대한 정체성을 회복하며, 삶에 대한 자신감을 높힐 수 있도록 유도하는 직무를 수행함</t>
  </si>
  <si>
    <t>2015-005387</t>
  </si>
  <si>
    <t>미술심리상담사는 심리적 어려움을 격고 있는 내담자가 자신의 내재된 문제를 스스로 인식하고 극복할 수 있도록 미술매체를 통해 잠재된 무의식을 표현하게 함으로써 건강한 자아의 회복과 자존감 향상을 유도하여 심리적 문제를 해소할 수 있도록 돕는다.</t>
  </si>
  <si>
    <t>미술심리상담의 전문가로서 독자적인 심리 상담을 수행할 수 있는 능력을 보유한 자로 심리적 어려움을 격고 있는 내담자가 자신의 내재된 문제를 스스로 인식하고 극복할 수 있도록 미술매체를 통해 잠재된 무의식을 표현하게 함으로써 건강한 자아의 회복과 자존감 향상을 유도하여 심리적 문제를 해소할 수 있도록 돕는다.</t>
  </si>
  <si>
    <t>기본 과정과 이론적 배경을 바탕으로 수련감독이나 1급 심리상담사의 지도하에 심리상담 업무를 수행할 수 있는 능력을 보유한 자로서 내담자가 자신의 내재된 문제를 스스로 인식하고 극복할 수 있도록 미술매체를 통해 잠재된 무의식을 표현하게 함으로써 심리적 문제를 해소할 수 있도록 돕는다</t>
  </si>
  <si>
    <t>힐링크리닉 심리상담연구소</t>
  </si>
  <si>
    <t>031-217-9715</t>
  </si>
  <si>
    <t>(16543) 경기도 수원시 영통구 인계로 218(매탄동) 2층 힐링크리닉</t>
  </si>
  <si>
    <t>2015-002145</t>
  </si>
  <si>
    <t>다양한 놀이매체를 통해서 상황에 맞는 교육과 상담을 실시하여 자기표현과 승화과정을 통해 자아성장을 촉진하고 심리적안정을 돕는 전문적인 능력을 갖춘 놀이상담사의 활동을 말하며 복지관,학교, 상담센터,의료기관, 바우처기관,지역아동센터등에서 활동할수있다.</t>
  </si>
  <si>
    <t>놀이라는 매체를 통해서 심리적 부적응이나 정서발달 등의 문제행동이 발견되는 아이들을 대상으로 내담자의 심리적 원인이 무엇인지를 발견하고 해결해 나갈 수 있는 전문적인 놀이심리상담사로서의 문제 진단 및 평가를 기초로 다양한 놀이 기법을 통합하여 중재하고 처치하는 활동을 말한다.</t>
  </si>
  <si>
    <t>놀이상담에 필요한  영유아의 문제 진단 및 평가를 기초로 다양한 놀이 기법을 통합하여 중재하고 처치하는 상담 및 교육 영역을 말하며, 개인, 가족, 집단을 대상으로 다양한 놀이를 통한 놀이심리검사 및 교육 등의  초급 놀이심리상담사로서의 활동을 말한다.</t>
  </si>
  <si>
    <t>2015-000676</t>
  </si>
  <si>
    <t>성격유형검사를 통하여 피검자의 성격과 심리를 파악하고,성격유형 분류기법과 심리상담 프로그램을 접목하여 심층적 심리진단 및 평가업무를 수행할 수 있는 전문가로서의 능력을 검정</t>
  </si>
  <si>
    <t>애니어그램 검사를 통해 대상자의 성격을 분석하고 대상자의 심리상태를 파악하고 심리진단 및 상담을 수행하고 지도,감독 할수 있는 책임자로서 능력을 검정</t>
  </si>
  <si>
    <t>애니어그램 검사를 통해 대상자의 성격을 분석하고 대상자의 심리상태를 파악하고 심리진단 및 상담을 수행 할수 있는 책임자로서 능력을 검정</t>
  </si>
  <si>
    <t>2015-001316</t>
  </si>
  <si>
    <t>사람마다 타고난 성향과 성격이 다르다. 성향과 성격이 다른 만큼 고민과 상처가 다르고 그 접근 방식도 달라야 한다. 에니어그램 상담은 사람의 성격을 9가지로 분류하고 대화와 소통의 방식도 9가지의 다른 방식으로 분류하여 상담할 수 있는 심리 상담의 방식이다. 에니어그램 상담사를 취득한 후 사람의 성격과 성향에 맞추어 내담자를 상담할 수 있다.</t>
  </si>
  <si>
    <t>2015-001988</t>
  </si>
  <si>
    <t>NLP 상담기법과 전략을 통해 자신의 상태를 컨트롤할 수 있는 능력, 자신과 타인의 갈등을 해소하고 개인의 변화와 성장을 유도할 수 능력, 개인 및 집단을 교육시키고 교육프로그램을 개발할 수 있는 능력 검정</t>
  </si>
  <si>
    <t>전문가로 NLP 상담 기법과 전략을 습득하여 타인의 갈등과 변화를 시킬 수 있으며, 개인 및 집단을 대상으로 교육하고, 그 교육 프로그램을 개발, 활용하는 단계</t>
  </si>
  <si>
    <t>준전문가로 NLP 상담 기법과 전략을 습득하여 자기 상태 관리와 타인의 갈등 해결을 위해 무리 없이 적용할 수 있고, 개인 및 집단을 대상으로 교육할 수 있는 단계</t>
  </si>
  <si>
    <t>일반인으로 NLP 상담과 교육의 기초 지식과 기법, 전략을 기초적 단계에서 자신과 다른 사람의 갈등을 해소하고 컨트롤 할 수 있는 단계</t>
  </si>
  <si>
    <t>2015-005930</t>
  </si>
  <si>
    <t>현대인의 억압된 심리적 갈등의 문제들을 식물의 향기성분인 아로마오일을 통한 상담을 하는 전문가로써 사회복지기관, 보건소, 병원, 청소년 지원센터, 상단소, 각종단체 보육시설등의 심리상당 전문가로서 심리적 문제를 심리검사 및 검사지 해석의 역활을 수행할 수 있다.</t>
  </si>
  <si>
    <t>식물의 향기성분인 아로마로 통해 현대인의 심리적인 문제를 과학적으로 접근하여 근본적인 원인을 파악하고 이를 해결할 수 있도록 도움을 주고 조언을 해주는 역활을 수행한다. 심리검사지 해석과 실질적 심리상담 보조, 메뉴얼에 따른 지시적 검사,심리상담 전문가 지시아래 각종 실무업무를 수행하는 기능을 한다.</t>
  </si>
  <si>
    <t>인체의 구조아 생리에 관한 기초지식을 가지고, 각종 오일의 효능 적용하여 향기가 심리에 미치는 영향에 대한 원리와 특성을 이해하여 심리검사지 해석의 보조역활 전문심리상담사의 지시아래 각종 상담실무 역활을 수행한다.</t>
  </si>
  <si>
    <t>(사)한국예술진흥회</t>
  </si>
  <si>
    <t>http://www.e-kapa.org</t>
  </si>
  <si>
    <t>062-521-3372</t>
  </si>
  <si>
    <t>(61218) 광주광역시 북구 우치로 15(중흥동) 349-14 2층</t>
  </si>
  <si>
    <t>2015-000714</t>
  </si>
  <si>
    <t>심리상담사수퍼바이저</t>
  </si>
  <si>
    <t>1.개인 및 집단의 자아실현, 적응강화에 대한 조력 및 지도2.심리적 부적응 및 장애를 겪는 개인 혹은 집단에 대한 평가 및 상담3.상담사의 교육 및 추천4.상담사의 수련 내용 평가, 인준 및 추천5.상담 및 상담기법에 대한 연구6.상담기관의 설립 및 운영7.기업상담 및 산업영역의 프로그램진행, 연계 및 지도 등 가능</t>
  </si>
  <si>
    <t>2015-005222</t>
  </si>
  <si>
    <t>모래놀이의 패턴과 유형을 준비하고 놀이방식을 제시한다. 독특한 행동양식과 습성을 관찰한 뒤 기록하고 놀이 유형과 방식을 표준심리분석표와 대조하여 분석한다</t>
  </si>
  <si>
    <t>2015-002164</t>
  </si>
  <si>
    <t>아동상담사는 아동심리를 이해하며 과학적인 심리학 이론을 바탕으로 한 실제적인 상담능력을 겸비한 전문 심리상담가로서 아동이 미래 사회에 중요한 일원으로 성장할 수 있도록 돕고 아동심리상담에 대한 전문성을 향상시키고 건강한 심리를 구현할 수 있는 상담전문가를 양성하는데 목적이 있다.</t>
  </si>
  <si>
    <t>1.가정폭력 상담소 및 아동발달 지원센터. 복지기관의 상담원2.청소년 및 아동관련 시설의 강사. 혹은 운영자로 진로설정3.청소년 상담실이나 지역아동센터. 아동심리 상담소4.아동교육과 복지영역에 관한 전문직 5.어린이집, 유치원, 놀이방, 탁아시설 등의 보육시설6.아동의 심리 분석 및 상담. 발달과 학습지도를 돕는 프리랜서7.심리치료센터 상담원</t>
  </si>
  <si>
    <t>디지털서울문화예술대학교</t>
  </si>
  <si>
    <t>http://www.scau.ac.kr</t>
  </si>
  <si>
    <t>02-2287-0280</t>
  </si>
  <si>
    <t>(03645) 서울특별시 서대문구 통일로37길 60 ( 홍제동 ) (318-18번지)</t>
  </si>
  <si>
    <t>2015-002339</t>
  </si>
  <si>
    <t>심신의 어려움을 겪고 있는 사람들을 대상으로 하여 그들의 미술작업(작품)을 통해서 그들의 심리를 진단하고 회복함으로써 표현과 창조적 에너지를 유발시키는 업무를 하게 된다. 아동부터 노인에 이르기까지 어느 분야에서나 미술활동을 통해 심리적인 장애가 있는 내담자의 심리를 분석·진단전반적인 사회복지분야와 관련되어 업무를 수행</t>
  </si>
  <si>
    <t>2015-001964</t>
  </si>
  <si>
    <t>아동의 발달연령에 고려한 일반아동 및 문제아동을 대상으로 미술매체를 이용하여 내면을 이해하고 이를 중재, 자각, 통찰을 통해 건강하게 성장 할 수 있도록 발달심리, 심리학 이론, 아동그림을 통해 임상을 배우고 이에 대응하는 아동미술심리상담사로서의 자질을 익힌다.</t>
  </si>
  <si>
    <t>아동그림에 대한 전반적인 이해와 평가가 가능하고 미술매체를 활용하여 진단,평가,문서작성능력과 아동의 각유형별문제와갈등을 파악하고 이를완화할수있는 능력을 갖춘자</t>
  </si>
  <si>
    <t>2016-000471</t>
  </si>
  <si>
    <t>학교폭력전문심리상담사</t>
  </si>
  <si>
    <t>학교내외에서 발생하는 다양한 형태의 학교폭력에 대한 전문적인 정보활용능력과 심리상담능력을 갖추어, 학교폭력의 예방과 대처를 위한 학생과 학부모 및 교사를 대상으로 예방활동과 심리상담을 실시함</t>
  </si>
  <si>
    <t>학교폭력 예방과 대처를 위한 학생과 학부모, 교사 등을 위한 심리상담을 실시한다.</t>
  </si>
  <si>
    <t>학교폭력 예방과 대처를 위해 학생, 학부모, 교사 등에게 예방활동과 심리상담을 실시한다.</t>
  </si>
  <si>
    <t>2015-000937</t>
  </si>
  <si>
    <t>음악을 활용하여 아동, 청소년, 성인, 노인을 대상으로 심리, 신체, 재활을 위한 다양한 음악중재기법과 철학적 접근으로 임상에 필요한 여러 이론 및  실제를 익혀 각종 전문분야에서 음악심리상담가로 활동가로 활용 할수 있도록 한다.</t>
  </si>
  <si>
    <t>2015-000722</t>
  </si>
  <si>
    <t>아동, 청소년, 성인, 노인의 정신건강증진을 위한 상담업무 담당</t>
  </si>
  <si>
    <t>- 정신건강상담 업무능력이 최고급 수준- 자격취득규정: 정신건강상담 관련전공 박사수료 이상인 자로서, 한국미술치료상담학회 또는 학회에서 인정하는 대학 및 유관기관에서 관련교육을 1500시간 이상 수련(2년 이상) 후 자격검정합격</t>
  </si>
  <si>
    <t>- 정신건강상담 업무능력이 고급 수준- 자격취득규정: 정신건강상담 관련전공 석사 이상인 자로서, 한국미술치료상담학회 또는 학회에서 인정하는 대학 및 유관기관에서 관련교육을 1000시간 이상 수련(2년 이상) 후 자격검정합격</t>
  </si>
  <si>
    <t>- 정신건강상담 업무능력이 상급 수준- 자격취득규정: 정신건강상담 관련전공 학사 이상인 자로서, 한국미술치료상담학회 또는 학회에서 인정하는 대학 및 유관기관에서 관련교육을 400시간 이상 수련(2년 이상) 후 자격검정합격</t>
  </si>
  <si>
    <t>2015-005600</t>
  </si>
  <si>
    <t>아이의 타고난 능력을 최대한 발휘하여 스스로 자기 문제에 대한 해결 방법을 찾고 살아가는 모든 면에서 근본적인 변화와 성과를 발휘할 수 있도록 돕는 업무를 수행</t>
  </si>
  <si>
    <t>1. 공부를 계획하고 실행하는 것을 돕기 위해 필요한 학습코칭 방법을 제시하는 학습전문컨설턴드 상담교사로 활동2. 스스로 목표와 동기를 부여하는 방법, 올바른 학습습관과 방법, 시간 등을 활용하는 방법등을 교육하는 강사로 활동</t>
  </si>
  <si>
    <t>공부를 계획하고 실행하는 것을 돕고 스스로 목표와 동기를 부여하며 올바른 학습습관과 방법, 시간 등을 활용하도록 돕는 학원 운영자 및 학습지 교사, 방과 후 공부방교사로 활동</t>
  </si>
  <si>
    <t>2015-005394</t>
  </si>
  <si>
    <t>노인 관련 각종 시설이나 종교단체, 고령자 채용기업 등의 소속 또는 자유업의 영위 및 자원봉사 등을 통하여 노인의 신체변화, 심리변화, 제반 사회적 환경 등에 대한 지식을 바탕으로 노인심리상담기법을 통한 대면상담 등의 다양한 심리측정도구 등을 이용하여 노인의 심리상태, 성격유형, 적성 등을 파악하여 안정적인 일상생활 및 사회생활을 영위토록 지원</t>
  </si>
  <si>
    <t>2015-000704</t>
  </si>
  <si>
    <t>노화로 인해 신체`정서적으로 심리적 불안장애 등을 겪으며 정신건강이나 정서장애와 관련된 문제가 생기는 노인들에게 과학적 측정도구 사용이나 상담을 통해 질 높은 노년기에 도움을 주는 상담사</t>
  </si>
  <si>
    <t>노인에 대한 전문적인 이해와 상담기법을 습득하고 노인심리상담 기법을 바탕으로 노인의 신체변화, 심리변화 등을 파악하여 안정적인 일상생활을 돕는 전문가</t>
  </si>
  <si>
    <t>2015-000936</t>
  </si>
  <si>
    <t>무용동작심리상담 이론과 실제의 전문성을 갖추고 보건의료기관의 임상현장과 일반인의 건강증진 프로그램, 산업체 등의 개인과 집단 성장 프로그램에 활용한다.</t>
  </si>
  <si>
    <t>2015-002165</t>
  </si>
  <si>
    <t>현대사회의 산업화로 발생하는 다양한 형태의 스트레스, 정서장애, 심리적 압박 등으로 다중 지능적 사고의 장애로 고통받는 청소년 및 성인들(직장인, 주부, 군인등)을 심리상담을 통해 심리적 장애요인을 발견하고 안정적이고 전문적인 심리학적 지도를 통해 적절하게 치유할 수 있는 업무를 수행한다.</t>
  </si>
  <si>
    <t>현대사회의 산업화로 발생하는 다양한 형태의 스트레스, 정서장애, 심리적 압박 등으로 다중 지능적 사고의 장애로 고통받는 청소년 및 성인들(직장인, 주부, 군인 등)을 심리상담을 통해 심리적 장애요인을 발견하고 안정적이고 전문적인 심리학적 지도를 통해 적절하게 치유할 수 있는 업무를 수행한다.</t>
  </si>
  <si>
    <t>사단법인한국서비스경영개발협회</t>
  </si>
  <si>
    <t>http://ksmda.org</t>
  </si>
  <si>
    <t>032-442-1699</t>
  </si>
  <si>
    <t>(21552) 인천광역시 남동구 경인로 508 ( 간석동 ) kt인천지사</t>
  </si>
  <si>
    <t>2015-005970</t>
  </si>
  <si>
    <t>선천체질심리상담교육전문가</t>
  </si>
  <si>
    <t>선천체질심리학 활용 능력이 중급 이상인 전문가로써 체질에 따른 심리 상담과 교육 지도 업무를 원활하게 수행할 수 있다.</t>
  </si>
  <si>
    <t>선천체질심리학 전문가 과정을 이수한 수준의 뛰어난 선천체질심리학 활용 능력을 가지고 있으며 선천체질 심리 상담 지도 교육자, 선천심리 분석관리 사무 책임자로 활동한다.</t>
  </si>
  <si>
    <t>선천체질심리학 고급 과정을 이수한 준전문가 수준의 뛰어난 선천체질심리학 활용 능력을 가지고 있으며 선천체질 심리상담 지도 교육자, 선천심리 분석관리 사무 책임자로 활동한다.</t>
  </si>
  <si>
    <t>선천체질심리학 중급 과정을 이수한 일반인으로써 뛰어난 선천체질심리학 활용 능력을 가지고 있으며 선천체질심리학 활용 수준이 중급 단계에 도달하여 한정된 범위 내에서 선천체질별 심리상담 지도 교육자, 선천심리 분석관리 사무를 수행한다.</t>
  </si>
  <si>
    <t>한국선천체질심리전문가협회</t>
  </si>
  <si>
    <t>http://www.facebook.com/8destiny.korea</t>
  </si>
  <si>
    <t>031-385-0061</t>
  </si>
  <si>
    <t>(16073) 경기도 의왕시 한밭들2길 8 3층(고천동)</t>
  </si>
  <si>
    <t>2015-005942</t>
  </si>
  <si>
    <t>역할극심리상담사</t>
  </si>
  <si>
    <t>역할극심리상담사는 역할극을 활용해 내담자는 스스로가 자신의 문제를 해결하도록 돕는 상담기법이며, 문제해결, 교육, 예방 발달, 훈련 등의 목적으로 활용된다. 역할극 상담의 가장 큰 의의는 현실 속에서 표현하지 못했던 것을 마음껏 표현하는데 있다.</t>
  </si>
  <si>
    <t>1.1. 1급 상담사는 다음의 직무를 수행한다.역할극상담전문가로서의 역할극 상담능력을 가지고 있으며 상담전문가 및 심화교육 교육 강사 및 상담사례지도자로서의 직무를 수행한다.</t>
  </si>
  <si>
    <t>역할극상담전문가로서 역할극상담능력을 가지고 있으며 역할극상담을 현장에서 적용할 수 있는 상담전문가로서의 직무를 수행한다.</t>
  </si>
  <si>
    <t>2016-001504</t>
  </si>
  <si>
    <t>성인을 대상으로 다양한 심리적 문제를 여러매체(미술,도형등)를 사용하여 진단하고, 문제해결을 위한 상담과정을 통해 심리적 안정을 유지하게 하고, 건강한 심리상태를 갖게하여 주어진 환경에 잘 적응할 수 있도록 도움을 주는 직무이다. 복지관, 문화센터등에서 활동이 가능하다.</t>
  </si>
  <si>
    <t>성인을 대상으로 다양한 심리적 문제를 여러매체(미술,도형등)를 사용하여 진단하고, 문제해결을 위한 상담과정을 통해 심리적 안정을 유지하게 하고, 건강한 심리상태를 갖게하여 주어진 환경에 잘 적응할 수 있도록 도움을 주는 상급직무이며,심리상담사를양성할 수 있다.</t>
  </si>
  <si>
    <t>성인을 대상으로 다양한 심리적 문제를 여러매체(미술,도형등)를 사용하여 진단하고, 문제해결을 위한 상담과정을 통해 심리적 안정을 유지하게 하고, 건강한 심리상태를 갖게하여 주어진 환경에 잘 적응할 수 있도록 도움을 주는 중급직무이다.</t>
  </si>
  <si>
    <t>한국임상재활학회</t>
  </si>
  <si>
    <t>010-9443-2839</t>
  </si>
  <si>
    <t>(61742) 광주광역시 남구 효덕로303번길 10 (송하동) 1층 한국임상재활학회</t>
  </si>
  <si>
    <t>2015-002159</t>
  </si>
  <si>
    <t>내담자(아동)의 심리진단과 평가를 통해 치유방안에 대한 심리상담 실무능력을 갖추어, 내담자의 정서적, 인지적, 행동적 문제를 개선시키는 최적의 심리상담 교육프로그램(음악과 미술, 독서와 레크리에이션 등을 활용)을 연구개발하여 아동심리상담 수업지도를 숙련되게 수행할 수 있는 실무능력을 검정</t>
  </si>
  <si>
    <t>전문가 수준의 아동심리상담 지도능력을 갖추어, 아동심리상담 지도자를 대상으로 하는 평생교육훈련시설 등에서 아동심리상담 지도사과정의 교수를 용이하게 하고 교수효과를 높이기 위하여 필요로 하는 아동심리상담 교육프로그램을 기획하고 개발하여 강의에 직접 적용하는 지도실무 업무 및 해당분야의 교육기획 및 콘텐츠개발 업무</t>
  </si>
  <si>
    <t>준전문가 수준의 아동심리상담 지도능력을 갖추어, 아동청소년을 대상으로 아동심리상담 교육과정의 교수를 용이하게 하고 교수효과를 높이기 위하여 필요로 하는 아동심리상담 교육프로그램을 기획하고 개발하여 강의에 직접 적용하는 지도실무 업무 및 해당분야의 교육기획 및 심리상담 업무</t>
  </si>
  <si>
    <t>2015-002113</t>
  </si>
  <si>
    <t>개인이 가족과 사회적 관계 속에서 직면하게 되는 억압된 심리적 갈등의 문제들에 대한 상담을 하는 전문가를 보조할 수 있는 기능을 배운다. 발달단계에서 보면 아동과 청소년기의 심리적 문제, 결혼 가족 심리의 문제, 직장 속에 발생하는 심리적 문제, 노화로 인해 발생하는 심리적 문제를 중심으로 심리검사 및 검사지 해석의 보조 역할을 수행할 수 있다.</t>
  </si>
  <si>
    <t>심리상담 전문가의 감독과 지시 아래 각종 상담실무를 수행할 수 있는 기능을 한다. 예를들면 주어진 메뉴얼에 따른 지시적검사, 비지시적검사 및 각종 인터뷰를 수행하여 심리상담업무의 효율성을 제고할 수 있다.</t>
  </si>
  <si>
    <t>심리상담관련 2년 이상의 실무 능력을 가지고 있으며 심리상담, 심리검사 및 해석과 실질적 심리상담 운영을 할 수 있는 책임자로서 갖추어야 할 능력을 겸비한 자</t>
  </si>
  <si>
    <t>(사)동학문화원</t>
  </si>
  <si>
    <t>http://www.donghak.net</t>
  </si>
  <si>
    <t>051-503-2859</t>
  </si>
  <si>
    <t>(47530) 부산광역시 연제구 아시아드대로 23 ( 거제동 ) 3층</t>
  </si>
  <si>
    <t>2015-002110</t>
  </si>
  <si>
    <t>아동의 인지.정성.행동상의 장애와 상담기법, 청소년의 개별.집단 상담기법 및 지능검사, 적성검사, 성격검사를 할 수 있어야하고 직장인의 스트레스 관리법, 인간관계 기법, 노인의 정신장애. 정 서장애를 파악하고 미술 상담할 수 있는 능력이 되어야 한다.</t>
  </si>
  <si>
    <t>아동의 인지.정성.행동상의 장애와 상담기법, 청소년의 개별.집단 상담기법 및 지능검사, 적성검사, 성격검사를 할 수 있어야하고 직장인의 스트레스 관리법, 인간관계 기법, 노인의 정신장애. 정서장애를 파악하고 미술 상담할 수 있는 미술심리상담지도사로서 상담 및 강의활동을 한다.</t>
  </si>
  <si>
    <t>2015-001387</t>
  </si>
  <si>
    <t>학교학생 사이에 일어나는 폭행, 협박, 따돌림 때문에 신체폭력, 금품갈취, 괴롭힘, 따돌림, 사이버폭력, 언어폭력, 성폭력, 학교내외에서 발생하고 있는 폭력으로 고통 받는 피해학생과 상담을 통해 분쟁조정을 돕게 되며, 폭력 없는 학교생활을 할 수 있도록 예방, 지도하는 직무활동을 수행할 뿐만 아니라, 일반인을 상대로  이론과 기법을 지도하는 직무 역시 수행</t>
  </si>
  <si>
    <t>학교학생 사이에 일어나는 폭행, 협박, 따돌림 때문에 신체폭력, 금품갈취, 괴롭힘, 따돌림, 사이버폭력, 언어폭력, 성폭력, 학교내외에서 발생하고 있는 폭력으로 고통 받는 피해학생과 상담을 통해 분쟁조정을 돕게 되며, 폭력 없는 학교생활을 할 수 있도록 예방, 지도하는 직무활동을 수행할 뿐만 아니라, 보조강사로서 일반인을 지도하는 직무 역시 수행함</t>
  </si>
  <si>
    <t>2015-002169</t>
  </si>
  <si>
    <t>개인 및 집단과의 이야기를 통해 심리 및 정서적 문제들을 긍정적으로 해석하여 상담기법을 활용하여 문제 해결방안을 지원</t>
  </si>
  <si>
    <t>이야기 안에서 드러낸 문제를 상담기법을 활용하여 심리 및 정서적 어려움을 지닌 개인 및 집단의 이야기들을 긍정적이고 건강하게 적응할 수 있도록 이야기 프로그램의 기획 및 지도</t>
  </si>
  <si>
    <t>이야기를 통하여 심리 및 정서적 어려움을 지닌 개인 및 집단의 이야기들을 긍정적이고 건강하게 현장에 적응할 수 있도록 지원</t>
  </si>
  <si>
    <t>2016-000431</t>
  </si>
  <si>
    <t>색채심리지도사자격증과정은 색채의 심리와 감성적 색채를 통해 자신만의 색채를 찾아가는 과정입니다. 정신, 감정, 신체적 상태를 색을 통해 인식하고 색채를 통해 심리상태를 진단할 수 있는 과정이며 이를 통해 색채심리상담, 색채코칭 등 색채상담지도사로서 다양한 활동을 할 수 있습니다.</t>
  </si>
  <si>
    <t>색채심리상담 전문가로서 색채심리상담, 색채심리코칭을 통해 전문상담 직업교육 및  색채심리상담 연구소를 운영 할 수 있는 최상급  수준의 직무 수행</t>
  </si>
  <si>
    <t>색채심리상담 전문 이론을 기반으로단체, 직장인, 취업준비생을 상담할 수 있고 2급 색채심리상담사를 지도 할 수 있는 상급수준의 직무능력</t>
  </si>
  <si>
    <t>색채심리상담의 기본이론을 이해하고 초급지식을 갖춘 초급관리자로 보조상담사 직무수행</t>
  </si>
  <si>
    <t>사단법인한국문화예술디자인협회</t>
  </si>
  <si>
    <t>http://kcada.co.kr</t>
  </si>
  <si>
    <t>062-374-6660</t>
  </si>
  <si>
    <t>(61950) 광주광역시 서구 치평로 124 ( 치평동, 케이원오피스타운 ) 310</t>
  </si>
  <si>
    <t>2016-000422</t>
  </si>
  <si>
    <t>행동분석심리상담사</t>
  </si>
  <si>
    <t>행동분석 심리상담에 대한 전문지식을 가지고 심리상담을 수행할수 있으며 더불어 유치원, 도서관, 학교, 기타 교육기관에서 심리상담 전문가로서 직무 수행</t>
  </si>
  <si>
    <t>행동분석 심리상담에 대한 전문지식을 가지고 심리상담을 수행할수 있으며 더불어 유치원, 도서관, 학교, 기타 교육기관에서 심리상담 최고전문가로서 직무 역시 수행</t>
  </si>
  <si>
    <t>행동분석 심리상담에 대한 전문지식을 가지고 심리상담을 수행할 수 있으며 더불어 유치원, 도서관, 학교, 기타 교육기관에서 심리상담 전문가로서 직무 역시 수행함</t>
  </si>
  <si>
    <t>행동분석 심리상담에 대한 전문지식을 가지고 창의활동을 수행할 수 있으며 더불어 유치원, 도서관, 학교, 기타 교육기관에서 심리상담가로서 직무 역시 수행함</t>
  </si>
  <si>
    <t>2015-000683</t>
  </si>
  <si>
    <t>통합연극심리상담사</t>
  </si>
  <si>
    <t>개인, 집단, 가족, 부부 상담, 사회적 관계 개선, 사회적 지지망 구축 등 다양한 상담 영역에서 연극의 치유적 요소를 활용하여 개인적 성숙, 현실적 사회 적응력 강화를 위한 활동을 한다. 심리적 고통과 갈등을 격는 개인 혹은 집단에 대한 심리측정과 예방교육 및 상담활동을 연극적 매체를 활용하여 진행한다.</t>
  </si>
  <si>
    <t>개인, 집단, 가족, 부부 상담, 관계개선, 사회적 지지망 구축 등 다양한 상담영역에서 개인적 성숙과 사회적응력을 강화하기 위한 목적으로 연극매체를 활용한 상담활동이 가능하다. 다양한 상담영역에서 심리적 고통과 갈등을 겪는 개인 혹은 집단에 대한 심리측정과 예방교육 및 상담을 위한 연극매체를 활용한 상담활동을 한다.</t>
  </si>
  <si>
    <t>2015-002139</t>
  </si>
  <si>
    <t>-전문수련감독:수퍼바이저,전문강사,사례지도,상담평가진단,수련내용평가,인준및추천,기관설립운영,개인,집단주진행자,상담기획및프로그램개발자  -전문가:전문강사, 심리평가, 사례지도, 상담기관 설립 및 운영, 개인 및 집단상담 주진행자,프로그램개발자, 상담기획-1급:2급 교육, 강사, 심리평가, 개인 및 집단주진행자-2급:개인,집단진행자및보조, 행정담당</t>
  </si>
  <si>
    <t>수퍼바이저,전문강사,사례지도,상담평가진단,수련내용평가,인준및추천,기관설립운영,개인,집단상담 주진행자,상담기획 및 프로그램개발자</t>
  </si>
  <si>
    <t>전문강사, 심리평가, 사례지도, 상담기관 설립 및 운영, 개인 및 집단상담 주진행자,상담프로그램 개발 연구</t>
  </si>
  <si>
    <t>심리상담사 2급 교육, 강사, 심리평가, 개인 및 집단상담 주진행자, 프로그램의 개발, 상담기획자.</t>
  </si>
  <si>
    <t>한국상담협동조합연합회</t>
  </si>
  <si>
    <t>http://상담넷.kr</t>
  </si>
  <si>
    <t>042-826-9700</t>
  </si>
  <si>
    <t>(34168) 대전광역시 유성구 대학로 27(봉명동, 유성현대리조텔) 711호</t>
  </si>
  <si>
    <t>2016-000421</t>
  </si>
  <si>
    <t>음성분석심리상담사</t>
  </si>
  <si>
    <t>음성분석에 대한 전문지식을 가지고 심리상담활동을 수행할수 있으며 더불어 전화상담센터, 전문콜센터기관, 기타 교육기관에서 음성분석 심리상담 전문가로서 직무 수행</t>
  </si>
  <si>
    <t>음성분석에 대한 전문지식을 가지고 심리상담활동을 수행할수 있으며 더불어 전화상담센터, 전문콜센터기관, 기타 교육기관에서 음성분석 심리상담 최고전문가로서 직무 역시 수행</t>
  </si>
  <si>
    <t>음성분석에 대한 전문지식을 가지고 심리상담활동을 수행할 수 있으며 더불어 전화상담센터, 전문콜센터기관, 기타 교육기관에서 음성분석 심리상담 전문가로서 직무 역시 수행함</t>
  </si>
  <si>
    <t>음성분석에 대한 전문지식을 가지고 심리상담활동을 수행할 수 있으며 더불어 전화상담센터, 전문콜센터기관 기타 교육기관에서 심리상담가로서 직무 역시 수행함</t>
  </si>
  <si>
    <t>2015-004596</t>
  </si>
  <si>
    <t>한국표현심리상담사</t>
  </si>
  <si>
    <t>한국표현심리상담사1급:표현심리자격증취득교육 강사2급:표현심리전문상담사3급:표현심리상담사</t>
  </si>
  <si>
    <t>표현심리상담사자격증취득 교육강사,표현심리전문상담사평생교육원강사표현심리상담센터운영</t>
  </si>
  <si>
    <t>표현심리전문상담사문화센터강사 초중고등학교표현심리상담사</t>
  </si>
  <si>
    <t>표현심리상담사문화센터강사 초등학교표현심리상담사</t>
  </si>
  <si>
    <t>한국예술문화사랑협회</t>
  </si>
  <si>
    <t>http://cafe.daum.net/waterworld7000</t>
  </si>
  <si>
    <t>070-8899-1343</t>
  </si>
  <si>
    <t>(10358) 경기도 고양시 일산동구 일산로 428(정발산동) 302호</t>
  </si>
  <si>
    <t>2015-004532</t>
  </si>
  <si>
    <t>NLP상담코칭전문가</t>
  </si>
  <si>
    <t>NLP전문가는 심리상담이나 코칭에 유용한 제반 NLP기법을 익힌 자로서, 심리적인 문제를 안고 있는 사람의 요청을 받아 그 사람의 문제나 심리증상에 대한 현상을 파악하여 치유하고, 내담자가 원하는 상태로 나아갈 수 있도록 이끌어주는 역할을 합니다.NLP전문가는 심리상담,코칭분야뿐만 아니라 본인 스스로의 성장 및 담당 업무분야에서 최상의 능력을 발휘합니다.</t>
  </si>
  <si>
    <t>NLP상담코칭전문가 1급은 NLP가 제공하는 개념, 이론, 기법을 충분히 습득하여 본인 생활과 업무에 활용하며 평소 바람직한 모습을 실현하는 NLP 고급 전문가로서 상담이나 코칭을 원하는 사람들에게 적절한 기법을 활용하여 그들의 상태를 개선, 치유하고 NLP상담코칭전문가 3급을 양성하고 2급 교육에 보조 지도자로 참여 가능한 업무수행 능력을 보유한다.</t>
  </si>
  <si>
    <t>NLP전문가2급(NLP프랙티셔너)은 NLP가 제공하는 개념, 이론, 기법을 충분히 습득하여 본인의 생활과 업무에 활용하여 평소 바람직한 모습을 실현하는 NLP 중급 전문가로서 심리상담이나 코칭을 원하는 사람들에게 적절한 기법을 활용하여 그들의 상태를 개선, 치유하고 각자가 어떤 분야의 업무를 담당하든 그 분야에서 뛰어난 업무수행 능력을 보유한다.</t>
  </si>
  <si>
    <t>NLP상담코칭전문가3급(NLP입문자)은 NLP가 제공하는 개념, 이론, 기법의 기초적인 내용을 습득하여 본인의 생활과 업무에 활용하여 평소 바람직한 모습을 실현하는 NLP 전문가로서 심리상담이나 코칭을 원하는 사람들에게 기초적인 기법을 활용하여 그들의 상태 개선을 돕고 각자가 어떤 분야의 업무를 담당하든 그 분야에서 기초적인 NLP 관련 능력을 보유한다.</t>
  </si>
  <si>
    <t>2016-000444</t>
  </si>
  <si>
    <t>비즈니스얼굴분석심리상담사</t>
  </si>
  <si>
    <t>비즈니스 얼굴분석에 대한 전문지식을 가지고 심리상담센터등에서 심리상담을 수행할 수 있으며 더불어 비즈니스시 얼굴분석 심리상담의 전문가로서 직무 역시 수행</t>
  </si>
  <si>
    <t>비즈니스 얼굴분석에 대한 전문지식을 가지고 심리상담센터등에서 심리상담을 수행할 수 있으며 더불어 비즈니스시 얼굴분석 심리상담의 최고전문가로서 직무 역시 수행</t>
  </si>
  <si>
    <t>비즈니스 얼굴분석에 대한 전문지식을 가지고 심리상담센터등에서 심리상담을 수행할 수 있으며 더불어 비즈니스시 얼굴분석 심리상담가로서 직무 역시 수행함</t>
  </si>
  <si>
    <t>2015-000921</t>
  </si>
  <si>
    <t>장병뿐만 아니라 관련 구성원전체의 심리를 분석하고 상담하여 전체가 윤택한 삶이 될 수 있도록 전문 힐링프로그램의 전문지식 및 기술을 활용하여 개인을 비롯한 전체의 삶의 질을 높이는데 초점을 맞춰 수행하는 직무를 전문적으로 하는 최고급 수준의 교육지도활동 업무를 수행할 뿐만 아니라, 일반인을 상대로 기본적인 이론과 기법을 지도하는 직무 역시 수행함</t>
  </si>
  <si>
    <t>장병뿐만 아니라 관련 구성원전체의 심리를 분석하고 상담하여 전체가 윤택한 삶이 될 수 있도록 전문 힐링프로그램의 전문지식 및 기술을 활용하여 개인을 비롯한 전체의 삶의 질을 높이는데 초점을 맞춰 수행하는 직무를 전문적으로 하는 상급 수준의 교육지도활동 업무를 수행할 뿐만 아니라, 일반인을 상대로 기본적인 이론과 기법을 지도하는 직무 역시 수행함</t>
  </si>
  <si>
    <t>장병의 심신상태를 분석하고 상담하여 심신의 회복과 힐링을 통해 윤택한 삶이 될 수 있도록 힐링프로그램의 전문지식 및 기술을 활용하여 개인의 삶의 질을 높이는 교육지도활동 업무를 수행할 뿐만 아니라, 프로그램운영에 대한 전반적인 학습지식과 지도능력을 통하여 일반인을 상대로 보조강사로서의 직무 역시 수행함</t>
  </si>
  <si>
    <t>사단법인대한군상담학회</t>
  </si>
  <si>
    <t>http://www.kamc.or.kr</t>
  </si>
  <si>
    <t>033-738-7966</t>
  </si>
  <si>
    <t>(26340) 강원도 원주시 상지대길 79 ( 우산동 ) 상지대학교 대학원관 2층</t>
  </si>
  <si>
    <t>2015-005391</t>
  </si>
  <si>
    <t>웰빙산업의 확대와 산업수요증가에 따른 모발 두피 탈모에 관한 전문지식과 관련정보를 습득하여 분석,통계 계량화하고 이를 프로그램화하여 모발,두피,가발,탈모 등의 관련 산업전반에 필요한 정보를 제공하고 관리하는 직무를 수행할 수 있을 뿐 아니라,일반인을 상대로 두피,모발,탈모 관리에 관한 이론과 기법을 지도하는 직무 수행함</t>
  </si>
  <si>
    <t>웰빙산업의 확대와 산업수요증가에 따른 모발 두피 탈모에 관한 전문지식과 관련정보를 습득하여 분석,통계 계량화하고 이를 프로그램화하여 모발,두피,가발,탈모 등의 관련 산업전반에 필요한 정보를 제공하고 관리하는 직무를 수행할 수 있을 뿐 아니라,일반인을 상대로 최고급의 이론과 기법을 지도하는 직무 수행함</t>
  </si>
  <si>
    <t>웰빙산업의 확대와 산업수요증가에 따른 모발 두피 탈모에 관한 전문지식과 관련정보를 습득하여 분석,통계 계량화하고 이를 프로그램화하여 모발,두피,가발,탈모 등의 관련 산업전반에 필요한 정보를 제공하고 관리하는 직무를 수행할 수 있을 뿐 아니라,일반인을 상대로 고급수준의 이론과 기법을 지도하는 보조강사로서의 직무를 수행함</t>
  </si>
  <si>
    <t>웰빙산업의 확대와 산업수요증가에 따른 모발 두피 탈모에 관한 전문지식과 관련정보를 습득하여 분석,통계 계량화하고 이를 프로그램화하여 모발,두피,가발,탈모 등의 관련 산업전반에 필요한 정보를 제공하고 관리하는 직무를 수행할 수 있을 뿐 아니라,일반인을 상대로 보조강사로서 상급수준의 교육활동 등의 업무를 수행함</t>
  </si>
  <si>
    <t>사단법인숲힐링문화협회</t>
  </si>
  <si>
    <t>http://www.healingnara.net</t>
  </si>
  <si>
    <t>(01463) 서울특별시 도봉구 덕릉로63가길 52(창동) 201</t>
  </si>
  <si>
    <t>2016-001522</t>
  </si>
  <si>
    <t>상담도우미동물을 활용하여 현대사회속에서 정신적·신체적·사회적기능의 안정과 회복에 도움을 주어 심신의 재활과 회복, 사회활동에 도움을 준다.</t>
  </si>
  <si>
    <t>가.보조수준의 심리·정서장애 동물매개심리상담나.상담도우미견의 양육 및 관리다.동물매개봉사활동의 교육 및 지도</t>
  </si>
  <si>
    <t>가.경증 심리·정서장애 동물매개심리상담나.3급 매개심리상담사의 교육 및 지도다.상담도우미견 훈련</t>
  </si>
  <si>
    <t>가.중증·심리정서장애 동물매개심리상담나.2,3급 매개심리상담사 교육 및 지도다.상담도우미견 훈련라.매개심리상담프로그램 개발 및 학술연구활동</t>
  </si>
  <si>
    <t>재단법인 한국삽살개재단</t>
  </si>
  <si>
    <t>http://www.sapsaree.org</t>
  </si>
  <si>
    <t>053-953-0370</t>
  </si>
  <si>
    <t>(38412) 경상북도 경산시 와촌면 삽살개공원길 37 한국삽살개재단</t>
  </si>
  <si>
    <t>2015-001986</t>
  </si>
  <si>
    <t>사이버상담심리사</t>
  </si>
  <si>
    <t>인터넷 등의 사이버 공간을 활용하여 컴퓨터 등의 매체를 활용하여 아동, 청소년, 성인의 심리적 문제를 전문적으로 상담하여 개인의 정신건강을 증진시키고 대인관계를 향상시킬 수 있도록 하고, 전문적인 이론과 실제적 훈련을 통하여 사이버상담심리사로서 사회에 기여할 수 있도록 함</t>
  </si>
  <si>
    <t>2015-002105</t>
  </si>
  <si>
    <t>미술심리의 이론을 이해하고 미술심리의 기본지식, 심리적 전문지식과 미술심리상담사의 전문적 태도, 활동과정, 미술의 심리적 속성인 미술활동과 미술매체(도구)를 중심으로 지식과 기법을 습득하고 사례를 통하여 문제해결을 사회에 적용할 수 있도록 하는 직무임.</t>
  </si>
  <si>
    <t>미술심리의 이론을 이해하고 미술심리 과정에 중점을 두면서 미술심리의 기본지식, 심리적 전문지식과 미술심리상담사의 전문적 태도, 활동과정, 미술의 심리적 속성인 미술활동과 미술매체(도구)를 중심으로 지식과 기법을 습득하고 사례를 통하여 실제 현장에서 적용할 수 있도록 함</t>
  </si>
  <si>
    <t>미술심리의 이론을 이해하고 미술심리 과정에 중점을 두면서 미술심리의 기본지식, 심리적 전문지식과 미술심리상담사의 전문적 태도, 활동과정, 미술의 심리적 속성인 미술활동과 미술매체(도구)를 중심으로 지식과 기법을 습득하고 사례를 통하여 실제 현장에서 사례관리 평가 적용할 수 있도록 할수있는 전문지식자</t>
  </si>
  <si>
    <t>(주)한국직업재활원</t>
  </si>
  <si>
    <t>http://cafe.daum.net/gomcare</t>
  </si>
  <si>
    <t>031-237-1315</t>
  </si>
  <si>
    <t>(16480) 경기도 수원시 팔달구 효원로 205(인계동) 402(인계동)</t>
  </si>
  <si>
    <t>2015-002340</t>
  </si>
  <si>
    <t>유아 및 아동, 청소년, 노인, 가정 등 사회에서 여러 가지 문제와 갈등으로 인해 고통받고 있는 사람들을 위해 건강하고 바른 생활을 할 수 있도록 도와주는 중요한 역할을 하는 상담 전문가</t>
  </si>
  <si>
    <t>유아 및 아동, 청소년, 노인, 가정 등 사회에서 여러 가지 문제와 갈등으로 인해 고통받고 있는 사람들을 위해 건강하고 바른 생활을 할 수 있도록 도와주는 중요한 역할을 하는 최고의 상담 전문가로 2급 지도자 양성교육과 아동심리상담에 관련된 연구 활동과 전문 상담업무를 당당한다.</t>
  </si>
  <si>
    <t>아동의 연령별 수준별로 아동의 특성을 이해하고 발달단계에 맞게 아동 심리상담에 관련된 상담 설계, 적용하여 상담을 진행 할 수 있는 능력을 갖춘 준 전문가</t>
  </si>
  <si>
    <t>2015-005575</t>
  </si>
  <si>
    <t>노인행복상담지도사</t>
  </si>
  <si>
    <t>급변하는 현대사회에서 노인 부부의 부정적 심리와 편견은 노인에 대한 몰이해를 가지고 있는 사람들과 가족들이 있어 전통과 현대적인 물결의 양립 속에서 갈등과 혼란을 느끼는 노인 부부들의 삶에 대한 직.간접적인 대화를 통하여 희망을 줄수 있는 상담과 전문강사로서 강의기법을 숙달하도록 하여 노인행복상담지도사로 활동한다.</t>
  </si>
  <si>
    <t>급변하는 현대사회에서 노인 부부의 부정적 심리와 편견은 노인에 대한 몰이해를 가지고 있는 사람들과 가족들이 있어 전통과 현대적인 물결의 양립 속에서 갈등과 혼란을 느끼는 노인 부부들의 삶에 대한 직.간접적인 대화를 통하여 희망을 줄수 있는 상담과 전문강사로서 강의기법을 숙달하도록 하여 부부소통지도자로 활동한다.</t>
  </si>
  <si>
    <t>2015-005929</t>
  </si>
  <si>
    <t>2015-000966</t>
  </si>
  <si>
    <t>한부모가족상담지도사</t>
  </si>
  <si>
    <t>한부모 가족 주 양육자 대상 설문조와 한부모가족 아동을 대상으로 한 욕구 조사 등을 통해 한부모 가족 지원에 관련한 기본적인 행정이나 상담을 하며 건강한 재혼가족 형성에 대한 이해를 도우며 조혼 이혼율보다 높은 재혼이혼율을 낮추는데 도움을 준다.</t>
  </si>
  <si>
    <t>2015-004580</t>
  </si>
  <si>
    <t>일상생활에서 접하는 음식이나 음식 재료를 가지고 간단하고 즉흥적인 작품을 만들어 스트레스 및 억압을 해소하며 내면 무의식의 깊은 차원까지 이르게 하여 문제행동을 파악하고 심리적 불안을 해소하여 심리 안정에 도움을 주는 업무를 수행</t>
  </si>
  <si>
    <t>음식재료를 매체로 내담자가 자신의 문제를 풀어내도록 지지하며, 상담에 즐겁게 참여하여 스스로 마음의 힘을 키울 수 있도록 자신감을 배양 시켜주는 업무</t>
  </si>
  <si>
    <t>내담자에게 익숙한 음식재료를 매체로 내담자가 매체를 선택하는 순간부터 내담자를 관찰하여 작품형성 과정을 통해 스스로 마음을 열 수 있도록 지지하는 업무</t>
  </si>
  <si>
    <t>2015-005924</t>
  </si>
  <si>
    <t>전문적인 음악심리상담 지식을 바탕으로 여러 어려움이 있는 대상자의 문제행동 및 상태를 개선시키며 각종 전문분야해서 음악심리상담을 수행할 수 있는 전문가</t>
  </si>
  <si>
    <t>2016-000888</t>
  </si>
  <si>
    <t>성중독상담사</t>
  </si>
  <si>
    <t>유·초중고대학교 및 대학원, 기업, 교정,교도소, 분류심사원, 보호관찰소, 경찰, 군인 등에서 성중독 예방 및 성중독심리상담과 회복등을 돕고 상담 및 예방교육활동을 지도하고 상담할 수 있는 전문가</t>
  </si>
  <si>
    <t>2016-001518</t>
  </si>
  <si>
    <t>전문적인 아동복지의 이해를 바탕으로 상담을 진행하며사회로부터 잘 적응할 수 있도록 도움을 주는 전문가</t>
  </si>
  <si>
    <t>아동복지상담의 이해와 개인복지 문제를 파악하고상담 가능 한 준전문가</t>
  </si>
  <si>
    <t>2015-002092</t>
  </si>
  <si>
    <t>심리학, 교육학, 가족학, 교정학, 사회복지학, 상담학 및 이와 관련된 전문지식을 기반으로 상담심리 전문가로 활동할수 있도록 함.</t>
  </si>
  <si>
    <t>2015-005579</t>
  </si>
  <si>
    <t>놀이심리상담사는 교육과 훈련을 통하여 언어적 표현이 미숙한 유아와 아동에게 사회적, 정서적, 행동적 학습문제를 다양한 놀이를 통하여 성장과 발달을 도와주는 역할을 수행하도록 한다.</t>
  </si>
  <si>
    <t>2015-006299</t>
  </si>
  <si>
    <t>상담심리사로 활용능력을 가지고 있으며 상담심리 교육자 상담심리사로서 갖추어야 할 능력을 갖추고 사회복지 현장 및 상담현장에서 상담 활동과 상담자원봉사 활동을 통해 정신건강 문제를 다룬다.</t>
  </si>
  <si>
    <t>전문가 수준의 뛰어난 상담심리사로 활용능력을 가지고 있으며 상담심리 교육자, 심리상담사의 사무 책임자로서 갖추어야 할 능력을 갖춘 최고급 수준</t>
  </si>
  <si>
    <t>준전문가 수준의 상담심리사로서 활용능력을 가지고 있으며 상담심리교육자, 상담심리 사무 책임자로써 갖추어야 할 능력을 갖춘 고급 수준</t>
  </si>
  <si>
    <t>일반인으로써 뛰어난 상담심리활용능력을 가지고 있으며 상담심리 활용수준이 상급 단계에 도달하여 한정된 범위내에서 상담심리 교육자, 상담심리사무를 수행 할 기본 능력을 갖춘 상급 수준</t>
  </si>
  <si>
    <t>2015-003795</t>
  </si>
  <si>
    <t>전문적으로 도형심리상담을 통하여 학습자로 하여금 도형심리 및 상담 지도를 주도하여 종합적으로 학습자에게 도형심리 및 상담을 전문적으로 역할을 하는 직무</t>
  </si>
  <si>
    <t>전문적인 도형 심리상담을 행하고; 도형심리상담교육을 통하여  학습자로 하여금 도형심리 및 상담 지도를 주도할수 있도록하고 , 학습자에게 도형심리 및 상담역할을 할수 있도록 하는 직무</t>
  </si>
  <si>
    <t>준전문적인 도형심리 및 상담 지도 역할직무</t>
  </si>
  <si>
    <t>2015-006308</t>
  </si>
  <si>
    <t>영어도형기질상담사</t>
  </si>
  <si>
    <t>영어도형기질상담사는 4가지의 기본 기질유형 및 사군자 기질 유형에 대하여 기질유형 진단지를 통한 검사-진단과 해석-분석 그리고 결과를 중심으로 개인상담, 자녀관계상담, 부부관계상담, 집단상담 및 교육을 하는 심리상담사의 역할을 담당합니다.</t>
  </si>
  <si>
    <t>영어도형기질상담사 1급은 4가지의 기본 기질유형 및 사군자 기질 유형에 대하여 기질유형 진단지를 통한 검사-진단과 해석-분석 그리고 결과를 중심으로 개인상담, 자녀관계상담, 부부관계상담, 집단상담 및 교육을 하는 기질상담사의 역할을 담당합니다.</t>
  </si>
  <si>
    <t>영어도형기질상담사 2급은 4가지의 기본 기질유형 및 사군자 기질 유형에 대하여 기질유형 진단지를 통한 검사-진단과 해석-분석 그리고 결과를 중심으로 개인상담, 집단상담 및 교육을 하는 기질상담사의 역할을 담당합니다.</t>
  </si>
  <si>
    <t>영어도형기질상담사 3급은 4가지의 기본 기질유형 및 사군자 기질 유형에 대하여 기질유형 진단지를 통한 검사-진단과 해석-분석 그리고 결과를 중심으로 개인상담을 하는 기질상담사의 역할을 담당합니다.</t>
  </si>
  <si>
    <t>2015-001985</t>
  </si>
  <si>
    <t>아동의 정서 및 발달 문제에 대하여 전문적인 심리 상담을 실시하여 아동의 정신건강을 증진시키고 아동상담에 대한 전문적인 이론과 실제적인 훈련을 통해 아동상담심리사로서 사회에 기여할 수 있도록 함</t>
  </si>
  <si>
    <t>2015-005572</t>
  </si>
  <si>
    <t>트라우마회복심리상담사</t>
  </si>
  <si>
    <t>심리.상담.교육.복지.범죄분야등에서 현장업무를 담당하는 심리상담관련자들을 대상으로 심리적피해로 인한 잠재된 무의식의 상처와 깊은 갈등을 치유하는 심리회복적 상담기법으로 트라우마를 회복하고 일상적생활에 복귀할수 있도록 돕는 트라우마회복심리상담사로서 역할수행함</t>
  </si>
  <si>
    <t>심리.상담.교육.복지.범죄분야등에서 현장업무를 담당하는 심리상담관련자들을 대상으로 심리적피해로 인한 잠재된 무의식의 상처와 깊은 갈등을 치유하는 심리회복적 상담기법으로 트라우마를 회복하고 일상적생활에 복귀할수 있도록 돕는 심리상담의 수행직무능력 활용.</t>
  </si>
  <si>
    <t>2015-002015</t>
  </si>
  <si>
    <t>건전한 인성과 불건전한 인성을 바탕으로 만들어진 P.I.A 검사지를 활용하여 유치원생 및 청소년들의 인성을 점검하고, 불건전하게 형성된 인성을 분석하여 원인을 찾아 부모 상담과 함께 인성심리 상담을 진행할 수 있고, 상담의 진행단계 및 상담기록을 중심으로 유형별 상담을 진행할 수 있다.</t>
  </si>
  <si>
    <t>건전한 인성과 불건전한 인성을 바탕으로 만들어진 P.I.A 검사지를 활용하여 유치원생 및 청소년들의 인성을 점검하고, 불건전하게 형성된 인성을 분석하여 원인을 찾아 인성심리 상담을 진행할 수 있다.</t>
  </si>
  <si>
    <t>2015-002084</t>
  </si>
  <si>
    <t>전문적인 수준의 음악심리학, 음악인지상담학, 생체음향학적인 지식을 지닌자로서 소정의 과정을 이수한 후, 자격테스트에 응시하여 통과한 최고 수준의 직무 전문가</t>
  </si>
  <si>
    <t>준전문가 수준의 음악심리학, 음악인지상담학, 생체음향학적인 지식을 지닌자로서 소정의 과정을 이수한 후, 자격테스트를 통과한 수준있는 직무전문가.</t>
  </si>
  <si>
    <t>2016-001508</t>
  </si>
  <si>
    <t>병원, 사회복지시설, 교육기관 등의 심리상담 대상자 들에게 음악을 통해서 통해 정신적, 심리적, 정서적으로 도움을 필요로 하는 이에게 심리상담을 시행한다.</t>
  </si>
  <si>
    <t>병원, 사회복지시설, 교육기관 등의 심리상담 대상자 들에게 음악을 통해 정신적, 심리적, 정서적으로 도움을 필요로 하는 이에게 심리상담을 주도적으로 시행한다.</t>
  </si>
  <si>
    <t>병원, 사회복지시설, 교육기관 등의 심리상담 대상자 들에게 음악, 미술, 동작 등을 통합한 예술을 통해 정신적, 심리적, 정서적으로 도움을 필요로 하는 이에게 심리상담시 보조를 담당한다.</t>
  </si>
  <si>
    <t>2015-004859</t>
  </si>
  <si>
    <t>재활음악심리상담사</t>
  </si>
  <si>
    <t>재활음악심리의 원리를 익히고, 전문적으로 훈련하여 인간의이해와 음악기법을 활용하여 열등감이나 불안, 분노, 장애인 등의 심리적인 문제를 호소하는 사람들을 도울 수 있는 직무이다</t>
  </si>
  <si>
    <t>재활음악심리를 전문적으로 훈련하여 인간의이해와 음악기법을 활용하여 열등감이나 불안, 분노, 장애인 등의 심리적인 문제를 호소하는 사람들을 도울 수 있으며, 재활음악심리상담사를 양성할 수 있는 최상급 직무이다.</t>
  </si>
  <si>
    <t>재활음악심리를 전문적으로 훈련하여 인간의이해와 음악기법을 활용하여 열등감이나 불안, 분노, 장애인 등의 심리적인 문제를 호소하는 사람들을 도울 수 있으며, 재활음악심리상담사를 양성할 수 있는 상급 직무이다.</t>
  </si>
  <si>
    <t>재활음악심리의 원리를 익히고, 전문적으로 훈련하여 인간의이해와 음악기법을 활용하여 열등감이나 불안, 분노, 장애인 등의 심리적인 문제를 호소하는 사람들을 도울 수 있는 중상급 직무이다</t>
  </si>
  <si>
    <t>2015-006315</t>
  </si>
  <si>
    <t>인간의 발달단계 및 사회부적응 상황에 따른 문제점을 파악하여 심리상담 기법을 통해 내담자와의 상담과정을 진행하고, 심리적 안정 및 사회적응 방안을 제시하여 내담자가 건강하고 바른생활을 할 수 있도록 도움을 주는 역할</t>
  </si>
  <si>
    <t>심리상담사 전문가 수준으로 내담자의 갈등과 고민을 해결할 수 있도록 전문적인 상담기술을 제공하여 문제해결을 돕는 전문인력 양성 및 상담직무</t>
  </si>
  <si>
    <t>준전문가 수준의 심리상담 지도능력을 가지고 있으며 내담자에게 심리검사를 통해 문제를 파악하고 상담 및 해결방안을 제시하여 문제해결에 도움을 주는 직무</t>
  </si>
  <si>
    <t>2015-001987</t>
  </si>
  <si>
    <t>심리적, 정신적, 신체적 어려움을 겪는 개인이나 집단에 상담과 사회적응력을 향상시킬수 있도록 조력하는 심리상담사, 심리상담 프로그램을 설계, 조직, 운영하고 각종 프로그램을 개발, 적용하는 전문적 상담활동</t>
  </si>
  <si>
    <t>심리적, 정신적, 신체적 어려움을 겪는 개인이나 집단에 상담과 사회적응력을 향상시킬 수 있도록 조력하는 심리상담사. 심리상담에 관한 이론적 연구와 최적화된 심리상담 프로그램을 설계, 조직, 운영하고 각종 프로그램을 개발 적용하는 전문적 상담활동.</t>
  </si>
  <si>
    <t>한국성서대학교</t>
  </si>
  <si>
    <t>http://www.bible.ac.kr</t>
  </si>
  <si>
    <t>02-950-5457</t>
  </si>
  <si>
    <t>(01757) 서울특별시 노원구 동일로214길 32(상계동, 한국성서대학교) 한국성서대학교</t>
  </si>
  <si>
    <t>2015-002122</t>
  </si>
  <si>
    <t>기본적인 상담의 개념을 가지고, 미술(그림)을 통해 잠재되어 있는 감정이나 심리상태를 분석함으로써 이에 맞는 상담기법 및 지도방법을 습득하여 그 사람의 심리상태를 분석하고 지도하는 전문가</t>
  </si>
  <si>
    <t>글로벌사이버교육협회(주)</t>
  </si>
  <si>
    <t>http://www.globalcyber.net</t>
  </si>
  <si>
    <t>02-6354-3331</t>
  </si>
  <si>
    <t>(08393) 서울특별시 구로구 디지털로32가길 16(구로동, 파트너스타워2차) 905호</t>
  </si>
  <si>
    <t>2015-002456</t>
  </si>
  <si>
    <t>동작예술심리상담사</t>
  </si>
  <si>
    <t>어린이와 성인 및 노인들의 중추신경시스템을 재구조화해 줌에 따라 일반교실, 무용스튜디오, 체육 및 음악교실 등 각종 수업을 진행하기 전 신체와 중추신경시스템을 위한 창의력 활동으로 최적의 프로그램입니다</t>
  </si>
  <si>
    <t>2015-004702</t>
  </si>
  <si>
    <t>1) 학습장애 문제 및 학습상담의 전반적 업무 수행 2) 인지학습의 각 문제영역에 대한 전문적 개입 3) 학습장애 검사 해석 및 활용 4) 인지학습상담과 관련된 독자적 연구 설계 및 수행 5) 아동의 건강한 인지발달의 교육 및 홍보</t>
  </si>
  <si>
    <t>1) 학습장애 문제 및 상담의 전반적 업무 수행 2) 인지학습의 각 문제영역에 대한 전문적 개입 3) 학습장애 검사 해석 및 활용 4) 인지학습상담과 관련된 독자적 연구 설계 및 수행 5) 2급,3급 인지학습상담사 교육 및 훈련</t>
  </si>
  <si>
    <t>인지학습상담의 이해 능력을 가지고 있으며, 아동 및 청소년의 학습 문제를 발견하여 체계적인 해결방안을 제시할 수 있다. 또한 학습 부적응의 문제를 선별할 수 있는 소양을 가지고 문제별 학습기술적용이 가능해야 한다.</t>
  </si>
  <si>
    <t>1) 기본적인 인지학습상담 업무 수행 2) 집단 인지학습상담의 공동지도자 업무 수행  3) 인지학습상담 관련 제반 행정적 실무를 담당</t>
  </si>
  <si>
    <t>2015-002157</t>
  </si>
  <si>
    <t>중독상담전문가</t>
  </si>
  <si>
    <t>중독상담전문가(Addiction Counseling Professional)는 중독에 관한 지식을 갖추고 있는 전문가로서, 다양한 중독 문제에 대해 예방교육·심리평가·자문을 수행하며, 중독에 관한 연구를 이해하고 근거에 기반한 중독(알코올,흡연,도박,인터넷) 상담 실무를 할 수 있는 전문가이다.</t>
  </si>
  <si>
    <t>중독에 관한 포괄적인 지식을 갖추고, 중독 예방교육 활동을 펼치며, 중독에 대한 심리평가를 바탕으로 중독(알코올,흡연,도박,인터넷) 및 상담 실무를 수행한다.</t>
  </si>
  <si>
    <t>한국생산성본부</t>
  </si>
  <si>
    <t>http://www.kpc.or.kr</t>
  </si>
  <si>
    <t>02-724-1090</t>
  </si>
  <si>
    <t>(03170) 서울특별시 종로구 새문안로5가길 32 ( 적선동 ) 한국생산성본부</t>
  </si>
  <si>
    <t>2015-004577</t>
  </si>
  <si>
    <t>어떠한 자아 상태에서 인간관계가 교류되고 있는가를 분석하여 자기 통제를 돕는 심리요법의 하나인 교류분석의 이론을 바탕으로 교류분석상담 이론 및 교류분석상담 지도기법을 습득하고, 교류분석을 활용, 교류분석 개인상담 및 집단상담을 실시, 여러가지 심리적 갈등과 문제로 인해 고통을 받고 있는 내담자들의 정신적 문제를 해결하고 정신건강을 촉진하기 위한 삼담업무.</t>
  </si>
  <si>
    <t>심리검사 실시 및 분석과 평가집단상담의 지도 및 실시유형 및 대상별 상담교류분석 이론 및 실제에 대한 연구와 교육기관, 단체, 기업 및 심리상담 영역 프로그램 지도</t>
  </si>
  <si>
    <t>초기면접 및 심리검사 수행집단상담 프로그램 운영상담프로그램에 따른 진행 보조 수행개인 및 집단의 자아실현, 적응강화에 대한 조력 및 지도</t>
  </si>
  <si>
    <t>2015-005923</t>
  </si>
  <si>
    <t>2015-004182</t>
  </si>
  <si>
    <t>병원목회상담사는 병원목회 상담분야 등을 이해하며 전문지식과 상담 능력을 갖추고, 입원한 환자들의 대상에 따라 각기 다른 상담방법을 활용하고 정신적, 영적으로 평안함과 안정감을 갖게 하며, 꾸준한 상담을 통해 삶에 대한 소망과 믿음을 심어주고, 전문사역자로서 교회와 각 기관에서 봉사하며 건강한 개인과 가정의 삶의 질적 향상을 도마함을 직무로 한다.</t>
  </si>
  <si>
    <t>2015-002090</t>
  </si>
  <si>
    <t>색채심리실제와해석,성격검사의실제와해석(KAE애니어그램),색채심리를이용한미술상담,HTP방법및해석KHTP방법및해석, 첫인상색깔과이미지,아동및 노인 그림 분석및 가족화그리기 등을 학습하고 미술 심리 상담사로서 자질을 기른다.</t>
  </si>
  <si>
    <t>우리주변에서 일상적으로 보여지는 여러가지 색채를 이해하고 색의 감정을 알아봄으로써 색채의 읨와 색채의 매카니즘,물고기 가족화 칼라카드게임 등 미술상담의 여러가지 기법을 익힘으로써 기본적인 지식을 익힌다.</t>
  </si>
  <si>
    <t>만다라그리기, 집단화그리기, 동그라미 중심 가족화그리기.풍경구성법,미술심리 상담의 사례 연구 등을 이해하고 기본적인 이론에 상담방법의 기법을 적용한 사례를 발표할수 있다.</t>
  </si>
  <si>
    <t>특정비영리활동법인아시아국제교류기구</t>
  </si>
  <si>
    <t>070-7566-1085</t>
  </si>
  <si>
    <t>(57769) 전라남도 광양시 하포길 83 (황길동) 1층</t>
  </si>
  <si>
    <t>2015-005578</t>
  </si>
  <si>
    <t>심리상담에 대한 이론적 지식을 갖추고, 정신건강이나 정서장애와 관련된 문제에 있어서 인간의 심리상태를 파악하고, 인간내면의 스트레스를 해결 할 수 있도록 상담과 교육을 수행함</t>
  </si>
  <si>
    <t>심리상담에 대한 전문가적 지식을 갖추고, 정신건강이나 정서장애와 관련된 문제에 있어서 인간의 심리상태를 파악하고, 인간내면의 스트레스를 해결 할 수 있도록 상담과 교육을 수행함</t>
  </si>
  <si>
    <t>함성소리 인재교육심리연구소</t>
  </si>
  <si>
    <t>02-1599-2989</t>
  </si>
  <si>
    <t>(06193) 서울시 강남구 테헤란로 64길 13 1202 풍림아이원 레몬제오</t>
  </si>
  <si>
    <t>2015-003705</t>
  </si>
  <si>
    <t>결혼과 가정, 부부, 남녀, 부모와 자녀의 관계에 대한 특징을 이해하고 상담기법을통해 개인과 가족들의 상담을 통해 행복한 가정이 되도록 돕는 전문적자질을 갖춘자를 말한다.</t>
  </si>
  <si>
    <t>2015-001014</t>
  </si>
  <si>
    <t>아동위기상담관리사</t>
  </si>
  <si>
    <t>성장발육에 있어 아동기의 문제점을 파악하고 해결하는 업무를 담당</t>
  </si>
  <si>
    <t>자격취득자로써 상담능력을 가지고 있으며 아동 생활교육자, 상담 및 문제해결 책임자</t>
  </si>
  <si>
    <t>준 전문가 수준의 뛰어난 상담능력을 가지고 있으며 아동 생활교육자, 상담 및 문제해결 책임자</t>
  </si>
  <si>
    <t>전문가 수준의 뛰어난 상담능력을 가지고 있으며 아동 생활교육자, 상담 및 문제해결 책임자</t>
  </si>
  <si>
    <t>2015-002121</t>
  </si>
  <si>
    <t>여러 가지 갈등과 문제로 인해 고통받고 있는 아동 및 청소년들을 대상으로 등과 고민들을 해결할수 있도록 여러가지 상담기법 및 지도방법을 습득하여 그 사람의 심리상태를 분석하고 지도하는 전문가</t>
  </si>
  <si>
    <t>2015-002435</t>
  </si>
  <si>
    <t>심리적, 정서적으로 불안정한 사람들에게 음식을 만들고 감상하며 섭취하는 등의 활동을 통해 마음의 안정을 얻게 하고, 그렇게 함으로써 심리를 치유할 수 있게 한다. 또한 심리정서 치유에 효과적인 음식의 개발과 그 활용법을 연구하고 보급하는데 노력한다.</t>
  </si>
  <si>
    <t>푸드아트상담에 대한 기본 지식을 알고 푸드아트를 활용한 심리상담을 진행한다.</t>
  </si>
  <si>
    <t>심리적 정서적으로 불안정한 사람을 푸드아트상담의 이론과 푸드를 활용한 상담을 통하여 치유하는데 도움을 준다.</t>
  </si>
  <si>
    <t>푸드아트 심리상담의 방법과 그 효과 등을 널리 알리고, 푸드아트 심리상담 인재를 양성한다.</t>
  </si>
  <si>
    <t>2015-002088</t>
  </si>
  <si>
    <t>2015-003947</t>
  </si>
  <si>
    <t>내담자가 직접 그린 그림을 통해 내담자의 불안, 초조, 공포 등 다양한 심리적 현상을 그림을 통해 내담자의 심리적 현상을 알고 무의식에 잠재되어 있는 부정적이면 비관적인 자아를 긍정적이고 도전적 자아로 변환하여 인지하게 하여 보다 행복한 삶을 영위할 수 있게 도움을 준다.</t>
  </si>
  <si>
    <t>2015-005914</t>
  </si>
  <si>
    <t>유아부터 노인에 이르기까지 가정 및 직장문제, 사회문제 등 우리 일상생활에서 일어나는 여러가지 심리적 갈등과 문제들을 진단하여 전문적이고 종합적인 상담기법을 통해 해결할 수 있도록 돕는 역할을 수행</t>
  </si>
  <si>
    <t>1. 노인의 사회문제 및 가정문제로 갈등과 문제들을 상담하고 진단하여 해결할수 있도록 돕는 노인회관 교정시설 상담원2. 불우가정 등의 가정문제, 사회문제 등을 상담하고 진단하여 해결할 수 있도록 돕는 사회복지시설 상담원3. 전문적이고 종합적인 상담기법을 교육하는 사설교육기관 강사</t>
  </si>
  <si>
    <t>1. 아동의 가정 및 학교문제 등을 상담하는 초등학교 상담원2. 고객응대관련 상담을 하는 상담사3. 청소년복지관등에서 청소년들의 가정불화 및 학교내 갈등을 상담하는 상담사</t>
  </si>
  <si>
    <t>2015-005254</t>
  </si>
  <si>
    <t>원예활동을 통한 사회적 정서적 신체적 장애를 격고 있는 장애인들과 스트레스와 우울에 노출된 현대인들의 재활 회복을 돕는 이론적 연구와 학교 및 사회의 각 분야에서 최적화된 힐링숲원예심리상담 프로그램을 설계, 조직, 운영하여 교육기관에서 일반인을 대상으로 하여 전문적인 내용을 쉽고 재미있게 전달하는 교수법을 지도할 수 있는 힐링숲원예 전문가</t>
  </si>
  <si>
    <t>힐링숲원예심리상담에 관한 연구와 공공기관,기업,학교 등 사회 각 분야에서 최적화된 힐링숲원예심리상담 프로그램을 설계,조직,운영하고 각종 장애 및 불안심리에 대한 상담활동과 바람직한 프로그램을 운용하는 일을 전문적으로 하는 최고급 수준의 교육활동 등의 업무를 수행할 뿐만 아니라, 일반인을 상대로 전문적 힐링숲원예심리상담이론과 기법을 지도하는 최고급직무를 수행</t>
  </si>
  <si>
    <t>힐링숲원예심리상담에 관한 연구와 사회 각 분야에서 최적화된 힐링숲원예심리상담 프로그램을 설계,조직,운영하고 각종 장애 및 불안심리에 대한 상담활동과 바람직한 프로그램을 운용하는 일을 전문적으로하는 고급수준의 교육활동 등의 업무를 수행할 뿐 아니라,프로그램운영에 대한 전반적 학습지식과 지도능력을 통하여 일반인을 상대로 전문강사로서의 직무를 수행함</t>
  </si>
  <si>
    <t>현대인들을 대상으로 힐링숲원예심리상담에 관한 연구와 공공기관, 기업, 학교 등 사회의 각 분야에서 힐링숲원예심리상담 프로그램을 설계, 조직, 운영하고 각종 장애 및 불안심리에 대한 상담활동과 바람직한 프로그램을 운용하는 일을 체계적으로하는 준전문가로서의 교육활동 등의 업무를 수행할 뿐만 아니라 상급 수준의 교육활동 등의 업무를 수행함</t>
  </si>
  <si>
    <t>2015-005916</t>
  </si>
  <si>
    <t>불안정한 심리나 정서로 어려움을 겪는 내담자를 미술심리를 활용하여 내담자가 스스로 자신을 잘 통합하고 타인과 건강한 관계를 맺도록 상담한다.</t>
  </si>
  <si>
    <t>준전문가 수준의 미술심리에 대한 이해와 활용능력을 가진 자로서 내담자의 심리상태를 파악하여 상담을 한다.</t>
  </si>
  <si>
    <t>전문가 수준의 뛰어난 미술심리 활용능력을 가지고 미술심리 상담을 수행할 수 있어야 하며 1급 지원자의 슈퍼비전을 할 수 있다.</t>
  </si>
  <si>
    <t>전문가 이상의 수준으로 미술심리를 활용하여 미술심리상담을 할 수 있을뿐만 아니라 1급 지원자, 전문가 지원자 모두를 슈퍼비전할 수 있다.</t>
  </si>
  <si>
    <t>2015-006317</t>
  </si>
  <si>
    <t>1급 분노조절상담사의 직무내용 : 분노조절상담업무에 필요한 체계적인 지식과 분조조절프로그램을 구성, 개입, 적용, 교육할 수 있는 전문상담사 양성과 지도 업무를 수행한다.2급 분노조절상담사의 직무내용 : 분노조절상담업무에 필요한 체계적인 지식과 분조조절프로그램을 적용, 교육할 수 있는 준전문상담사로서의 지도 업무 를 수행한다.</t>
  </si>
  <si>
    <t>1급 분노조절상담사의 직무내용 : 분노조절상담업무에 필요한 체계적인 지식과 분조조절프로그램을 구성, 개입, 적용, 교육할 수 있는 전문상담사 양성과 지도 업무를 수행한다.</t>
  </si>
  <si>
    <t>분노조절상담업무에 필요한 체계적인 지식과 분조조절프로그램을 적용, 교육할 수 있는 준전문상담사로서의 지도 업무 를 수행한다.</t>
  </si>
  <si>
    <t>2015-004863</t>
  </si>
  <si>
    <t>초등학교에서부터 성인까지의 분노조절에 대한 교육을 통하여 분노조절을 정확히 이해하며 분노조절심리 상담을 통하여 학습자로 하여금 전문 분노조절심리 및 상담 지도를 진행하여 종합적으로 학습자에게 분노조절심리 및 상담 교육 활동을 수행 하는 업무</t>
  </si>
  <si>
    <t>2015-004857</t>
  </si>
  <si>
    <t>다양한 놀이매체를 통해서 상황에 맞는 교육과 상담을 실시하여 자기표현과 승화과정을 통해 자아성장을 촉진하고 심리적안정을 돕는 전문적인 능력을 갖춘 놀이상담사의 활동을 말하며 복지관,학교, 상담센터,의료기관, 바우처기관,지역아동센터등에서 활동할 수 있는 전문가 양성 프로그램</t>
  </si>
  <si>
    <t>놀이상담에 필요한 영유아의 문제 진단 및 평가를 기초로 다양한 놀이 기법을 통합하여 중재하고 처치하는 상담 및 교육 영역을 말하며, 개인, 가족, 집단을 대상으로 다양한 놀이를 통한 놀이심리검사 및 교육 등의 초급 놀이심리상담사로서의 활동을 말한다.</t>
  </si>
  <si>
    <t>2016-001519</t>
  </si>
  <si>
    <t>전문적인 색채심리상담 이론의 이해와 색채를 이용하여전반적인 심리분석과 정서문제를 파악하고 문제해결을 돕는 전문가</t>
  </si>
  <si>
    <t>기본적인 색채의 이해와 색채심리상담 이론 파악,색채를 이용하여 심리문제 해결을 돕는 준전문가</t>
  </si>
  <si>
    <t>2015-002454</t>
  </si>
  <si>
    <t>가족집단으로서 조직화가 약화되고 가족생활을 지속하는데 필요한 가족기능의 장애를 가져오는 문제들로 인하여 발생되는 여러 종류의 역할갈등, 부적응, 부조화 문제, 심리적 불안 등 가족의 위기를 사전에 예방하고 발생된 문제점에 대해서 구성원의 심리분석 및 상담을 통해 건전한 가족관계를 회복시켜주는 역할을 담당하는 심리상담서비스</t>
  </si>
  <si>
    <t>2015-000994</t>
  </si>
  <si>
    <t>최면 심리상담전문가 자격은 1급, 2급, 3급으로 구분되며 최면 심리 상담기법과 잠재의식의 활용 방법을 통해 자신의 상태를 컨트롤할 수 있는 능력, 자신과 타인의 갈등을 해소하고 개인의 변화와 성장을 유도할 수 능력, 개인 및 집단을 교육시키고 교육프로그램을 개발할 수 있는 능력 여부를 측정하여 자격을 부여함.</t>
  </si>
  <si>
    <t>일반인으로 최면 심리상담과 교육의 기초 지식과 기법, 전략을 기초적 단계에서 자신과 다른 사람의 갈등을 해소하고 컨트롤 할 수 있는 단계</t>
  </si>
  <si>
    <t>2015-004852</t>
  </si>
  <si>
    <t>상처받고 움츠러든 아이, 이해 받지 못해 답답해하는 아이, 분노를 참지 못하여 공격적이고 파괴적인 행동을 하는 등 심리 상담이 필요한 아이들에게 전문적인 아동상담기술을 제공하여 문제해결을 돕는 전문인력 양성 및 상담을 진행하는 직무이다.</t>
  </si>
  <si>
    <t>아동심리상담 지식을 바탕으로 복지단체, 학교, 심리상담소 등의 현장에서 심리 상담이 필요한 아이들에게 전문적인 아동상담기술을 제공하여 문제해결을 돕는 직무</t>
  </si>
  <si>
    <t>2015-002086</t>
  </si>
  <si>
    <t>유아, 아동 및 청소년, 노인, 다문화가정 등 사회에서 여러 가지 갈등과 문제로 고통 받고 있는 사람들을 대상으로 건강하고 바른 생활을 할 수 있도록 돕는 상급의 심리상담능력 수준.</t>
  </si>
  <si>
    <t>2015-004576</t>
  </si>
  <si>
    <t>내담자의 심리를 진단하고 분석하는 투사적 검사도구로 도형심리유형검사(Graphics Psychology Type Indicator)를 활용하여 기질론을 바탕으로 내담자의 기질적 특성과 성격적 특성, 그리고 현재 심리상태(이상심리) 등을 파악하여 내담자를 이해하고 긍정적인 방향으로 자아실현을 돕는 상담업무를 수행.</t>
  </si>
  <si>
    <t>심리검사 실시및 분석과 평가유형및 대상별 상담도형심리상담 이론 및 실제에 대한 연구와 교육기관, 단체, 기업 및 심리상담 영역 프로그램 지도</t>
  </si>
  <si>
    <t>초기면접및 심리검사 수행상담프로그램에 따른 진행 보조 수행개인 및 집단의 자아실현, 적응강화에 대한 조력 및 지도</t>
  </si>
  <si>
    <t>2016-000949</t>
  </si>
  <si>
    <t>교정전문상담사</t>
  </si>
  <si>
    <t>교정상담학에 관련된 전문적 지식을 갖추고, 교정시설의 재소자나 비행 청소년들이 처해 있는 제반 애로사항을 파악하여 재소자에 대한 심리학 적 평가, 범죄예방 및 교정과 관련된 현장에서 교정상담 프로 그램 개발, 평가, 운영 등을 수행한다.</t>
  </si>
  <si>
    <t>수련감독 교정전문상담사는 상담의 최고전문가로 전문적 능력과 상담사 교육 및 훈련능력을 보유한 자로서 그 직무내용은 다음과 같다. ⑴ 다양한 전문영역에서 개인 혹은 집단의 자아실현,적응 강화에  대한 조력 및 지도  ⑵ 심리적 부적응 및 장애를 겪는 개인 혹은  집단에 대한 진단, 평가 및 상담  ⑶ 교정전문상담사의 교육, 사례지도 및 추천</t>
  </si>
  <si>
    <t>1급 교정전문상담사는 상담의 전문가로 독자적 상담을 수행할 수 있는 능력을 보유한 자로서 그 직무내용은 다음과 같다.  ⑴ 개인 혹은 집단의 자아실현, 적응 강화에 대한 조력 및 지도  ⑵ 심리적 부적응 및 장애를 겪는 개인 혹은 집단에 대한 진단, 평가 및 상담  ⑶ 2급 교정전문상담사  및 학회 공인 상담자원봉사자의 교육</t>
  </si>
  <si>
    <t>2급 교정전문상담사는 상담의 기본과정과 이론적 배경을 바탕으로 수련전문가의 지도하에 상담업무를 수행할 수 있는 능력을 보유한 자로서 그 직무내용은 다음과 같다.  ⑴ 개인 및 집단의 자아실현, 적응 강화에 대한 진단, 평가, 조력 및 지도  ⑵ 심리적 부적응 및 장애를 겪는 개인 및 집단에 대한 진단, 평가 및 심리상담을 통한 지도  ⑶ 상담 행정업무</t>
  </si>
  <si>
    <t>2015-002433</t>
  </si>
  <si>
    <t>상담의 전문지식을 토대로 내담자의 특성과 심리적 문제에 접근하여 여러가지 갈등과 문제 등으로 힘들어하는 내담자에게 원활한 상담을 해줌으로써 개인갈등을 조절하여 건강하고 행복한 자기표현과 자아성장을 촉진시킬 수 있도록 한다. 개인, 집단상담과 상담정문가로서 상담및 교육을 할 수 있다.</t>
  </si>
  <si>
    <t>상담의 전문지식을 토대로 내담자의 특성과 심리적 문제에 접근하여 훤활한 상담을 해 줌으로써 보다 건강하고 행복한 자아성장을 촉진시킨다. 개인, 집단상담과 상담심리사 1급, 2급 수련중인자의 교육지도와 자문, 상담전문가로서 상담 및 교육이 가능하다.</t>
  </si>
  <si>
    <t>상담의 이론적 지식을 토대로 여러 가지 갈등과 심리적인 문제등으로 힘들어 하는 내담자에게 원활한 상담을 해줌으로써 개인갈등을 조절하고 자기 표현과 자아성장을 촉진시킬 수 있도록 도움을 준다.</t>
  </si>
  <si>
    <t>(사)크리스찬치유상담연구원</t>
  </si>
  <si>
    <t>(06588) 서울특별시 서초구 서초대로 115 ( 방배동 ) 3층, 정다운빌딩</t>
  </si>
  <si>
    <t>2016-001037</t>
  </si>
  <si>
    <t>인성미디어심리상담사</t>
  </si>
  <si>
    <t>본 과정을 통해 철학적 질문들에 대한 내용과 자신이 품은 꿈을 이루기 위한 고민하는 일반인, 학생을 인문학적 해결방법으로 상담능력을 향상시키고, 상담 방향 제시 및 사례를 통한 문제해결 방법을 제시해 줄 수 있다.</t>
  </si>
  <si>
    <t>2015-002146</t>
  </si>
  <si>
    <t>미술 과정 및 작품을 사용해서 심리적인 문제의 해결과 생활에서의 적응 및 인간적인 성장을 도모하는 미술심리상담 서비스를 제공한다. 아동 및 청소년, 일반 성인 및 가족을 대상으로 미술작업과 과정을 통해 개인의 삶의 질을 향상시키는 심리상담서비스를 제공한다.</t>
  </si>
  <si>
    <t>일상적인 생활을 영위하는 아동 및 청소년, 일반 성인뿐 아니라 심리적 문제와 어려움을 겪는 사람들에게 미술 과정과 작업을 통해 심리적인 문제의 해결과 생활에서의 적응 및 인간적인 성장을 촉진시킨다.</t>
  </si>
  <si>
    <t>일상적인 생활을 영위하는 아동 및 청소년, 일반 성인을 대상으로 미술작업과 과정을 통해 개인의 삶의 질을 향상시키는 심리상담 서비스를 제공한다.</t>
  </si>
  <si>
    <t>한양미술치료센터</t>
  </si>
  <si>
    <t>010-4216-0903</t>
  </si>
  <si>
    <t>(34083) 대전광역시 유성구 노은동로 187(지족동, 열매마을6단지) 607-1604</t>
  </si>
  <si>
    <t>2015-004449</t>
  </si>
  <si>
    <t>고객 상담사의 주요 직무는 현장에서 고객을 직접 응대하며 고객의 요구를 분석하고 고객이 요구하는 필요정보 제공과 고객 편의에 선제적으로 대응하여 고객을 만족시켜 기업과 상품의 가치를 재창조 함으로써 기업 및 산업의 발전을 이루게 하고, 이를 통해 고객상담사의 가치와 전문성을 향상 발전시키는 것이다.</t>
  </si>
  <si>
    <t>1. 고객의 응대와 관리2. 고객상담 서비스제공3  관련기업 및 제품 정보 제공4. 고객응대 및 관리에 관한 기획및 실행업무5. 고객유형에 따른 상담 및 대응업무6. 고객의 분석과 관련분야 시장조사 업무7. 기업 및 고객의 가치 향상  업무8. 고객의 불만 처리 업무</t>
  </si>
  <si>
    <t>1.고객응대 관리2.기업 및 제품 정보지원3.고객 유형별 응대 및 상담4.고객의 불만처리 업무5.현장 제품 마케팅 실무6.인바운드 업무</t>
  </si>
  <si>
    <t>2015-004574</t>
  </si>
  <si>
    <t>인간에 내재되어 있는 능력의 우수성을 개발하는 새로운 접근방법인 신경언어학적 프로그래밍(NLP)을 활용하여 내담자의 정서적 문제를 다스리고 사회적관계를 개선하여 내담자의 삶을 긍정적인 방향으로 자아실현을 돕는 상담업무를 수행</t>
  </si>
  <si>
    <t>유형및 대상별 상담NLP 이론 및 실제에 대한 연구와 교육기관, 단체, 기업 및 심리상담 영역 프로그램 지도</t>
  </si>
  <si>
    <t>초기면접 및 상담업무 진행상담프로그램에 따른 진행 보조 수행개인 및 집단의 자아실현, 적응강화에 대한 조력 및 지도</t>
  </si>
  <si>
    <t>2016-000991</t>
  </si>
  <si>
    <t>아동 및 청소년들의 적성, 소질, 성장잠재력을 파악하여 이들의 자기주도적인 진로탐색 및 진로설계를 지원하고, 나아가 진로직업체험의 기회를 제공하는 역할을 함. 초,중,고등학교 및 대학교 등에서 진로직업 적성검사 도구를 활용하여 진로탐색 및 진로설계 프로그램을 운영함</t>
  </si>
  <si>
    <t>사단법인 한양인재개발원</t>
  </si>
  <si>
    <t>02-2290-2602</t>
  </si>
  <si>
    <t>(04763) 서울특별시 성동구 살곶이길 200(사근동, 한양여자대학) 한양여자대학교 교수회관 1002호</t>
  </si>
  <si>
    <t>2015-001583</t>
  </si>
  <si>
    <t>음악활동을 체계적으로 사용하여 사람의 신체와 정신기능을 향상시켜 개인의 삶의 질을 추구하고 보다 나은 행동의 변화를 가져오게 하는 음악심리상담전문가로서의 업무를 원활하게 수행할 수 있도록 한다.</t>
  </si>
  <si>
    <t>음악활동을 체계적으로 사용하여 사람의 신체와 정신기능을 향상시켜 개인의 삶의 질을 추구하고 보다 나은 행동의 변화를 가져오게 하는 음악심리상담전문가로서의 업무를 원활하게 수행할 수 있도록 한다</t>
  </si>
  <si>
    <t>2015-002123</t>
  </si>
  <si>
    <t>유아, 아동 및 청소년, 가정, 노인 등 사회에서 여러 가지 갈등과 문제로 인해 고통받고 있는 사람들에게 인간 내면에 있는 갈등과 고민들을 해결할수 있도록 여러가지 상담기법 및 지도방법을 습득하여 그 사람의 심리상태를 분석하고 지도하는 전문가</t>
  </si>
  <si>
    <t>2015-002091</t>
  </si>
  <si>
    <t>독서심리상담에 대한 이론과 실제를 숙지하여 문학이 지닌 치유적인 힘을 전문적인 상담기법과 결합시켜 내담자의 심리를 진단, 분석하여 심리적, 정서적, 사회적, 문화적 문제들을 해결하는데 도움을 주는 책임자 역할</t>
  </si>
  <si>
    <t>문학이 지닌 치유적인 힘을 전문적인 상담기법과 결합시켜 내담자의 심리를 진단, 분석하여 심리적, 정서적, 사회적, 문화적 문제들을 해결하는데 도움을 주는 책임자 역할을 수행할 수 있는 고급 과정</t>
  </si>
  <si>
    <t>문학이 지닌 치유적인 힘을 전문적인 상담기법과 결합시켜 내담자의 심리를 진단, 분석하여 심리적, 정서적, 사회적, 문화적 문제들을 해결하는데 도움을 주는 책임자 역할을 수행할 수 있는 중급 과정</t>
  </si>
  <si>
    <t>2015-000939</t>
  </si>
  <si>
    <t>심리인지상담사</t>
  </si>
  <si>
    <t>다양한 심리상담 및 인지 이론과 기법들을 습득하고 임상현장에서 실제적으로 훈련한다. 이러한 교육과정을 통해 실력 있는 전문 상담자를 양성하여 심리적 고통과 부적응을 경험하는 아동 및 성인 내담자로 하여금 자신의 문제에 대한 통찰력, 심리적인 적응, 대인관계능력과 인지적인 문제해결능력을 키울 수 있도록 기여한다.</t>
  </si>
  <si>
    <t>심리인지상담사로서 심리상담 및 인지 이론  실제에 관한 능력을 갖춘 수준</t>
  </si>
  <si>
    <t>2016-000214</t>
  </si>
  <si>
    <t>모래매체를 통하여 갈등요인으로 인한 사회적부적응인 자를 상담하고 건강한 정서를 유지하도록 돕는다. 자격증과정을 연구하여 상담직무를 제대로 수행하고 보수교육을 통하여 꾸준한 상담연구와 인간심리에 대한 이해를 지속발전하도록 하고 보수교육을 통한 상담사의 자질을 다져나간다</t>
  </si>
  <si>
    <t>역할은 모래놀이심리상담학문을 연구하고 발표해야 하고 상담할 수있으며 스스로 자격증을 요하는 단계의 자격과정 커리큘럼을 만들며  교육을 원하는 사람을 교육하고 슈퍼비젼할 수 있고 사회의 일원이 되도록 일부 책임지고 함께 연구해야 한다</t>
  </si>
  <si>
    <t>1급 자격을 소지한 자는 다양한 문제를 가진 사람의 모래놀이상담을 할 수 있으며 복지센터나 개인상담실에서 갈등을 가진 병리 및 문제를 다루어 줄 수있다. 개인의 문제를 다루고 상담사로써의 윤리와 도의적 책임을 지고 스스로 상담사로써의 업무를 할 수있다</t>
  </si>
  <si>
    <t>준 상담사로써 센터나 복지관에서 모래놀이상담의 전체 프로그램을 이해하고 계획할 수있고 기초수준의 모래상담을 직접 행 할 수있다 개인이나 집단모래놀이상담을 할수있으나 전문수련가의 슈퍼비젼을 받아야 하며 스스로 상담의 결과를 책임질 수없다.</t>
  </si>
  <si>
    <t>한국아동청소년예술치료협회</t>
  </si>
  <si>
    <t>http://http://kcata.co.kr</t>
  </si>
  <si>
    <t>02-412-8489</t>
  </si>
  <si>
    <t>(05610) 서울특별시 송파구 백제고분로39길 27(석촌동, 안평빌딩) 201호</t>
  </si>
  <si>
    <t>2015-005663</t>
  </si>
  <si>
    <t>웃음 교육은 마음을 열고, 서로가 서로를 받아들이며 함께 웃음을 만들어 과정을 훈련한다.  웃음, 유머, 레크리에이션, 스포츠, 웃음을 유발할수 있는 활동을 수행하며 삶의 유연성을 증가시켜 삶의 의욕과 활력을 증가시키며 심리 상태의 변화를 유도하는 프로그램 과정</t>
  </si>
  <si>
    <t>다양한 정서 반응유도와 레크레이션, 창작활동을 통해 내담자의 심리를 파악하고 자연스러운 웃음을 통해 긍정적 에너지를 가지고 내면을 표현하고 부정적인 감정을 극복할 수 있도록 상담한다.</t>
  </si>
  <si>
    <t>내담자의 웃음을 통하여 자신의 심리상태를 파악하고 억지웃음이 아닌 내면의 숨어있는 기쁨과 감격, 감동 등의 다양한 긍정적인 심리를 표출하여 자신의 생각과 기분을 표현할 수 있도록 유도한다</t>
  </si>
  <si>
    <t>2015-003930</t>
  </si>
  <si>
    <t>커피나무상담사</t>
  </si>
  <si>
    <t>새로운 관심사인 커피인구의 증가와 함께 커피와 커피나무를 매개체로 심리상담을 진행하며, 커피나무를 통한 원예치료기법과 커피로스팅, 핸드드립, 커피추출과정속에서 라포형성과 내담자와 집단상담을 진행하는 카페상담가로서의 전문적인 자질을 수행할수 있는 상담사</t>
  </si>
  <si>
    <t>새로운 관심사인 커피인구의 증가와 함께 커피와 커피나무를 매개체로 심리상담을 진행하며, 커피나무를 통한 원예치료기법과 커피로스팅, 핸드드립, 커피추출과정속에서 라포형성과 내담자와 집단상담을 진행하는 카페상담가로서의 전문적인 자질을 수행할수 있는 상담</t>
  </si>
  <si>
    <t>2015-002464</t>
  </si>
  <si>
    <t>미술 활동을 통해 감정이나 내면세계를 표현하고, 심리적 이완과 감정적 스트레스를 완화시킬 수 있으며, 전반적인 이론과 더불어 사례연구의 교육을 진행하고 도움을 줄 수 있는 직무이다.</t>
  </si>
  <si>
    <t>미술심리와 상담에 관한 전반적인 이론과 사례와 연구를 통하여, 현장에서 내담자를 대상으로 미술 조형활동을 통해 미술심리 프로그램을 진행하여, 심리적인 안정에 도움을 줄 수 있는 직무이며, 미술심리강사로서 강의를 한다.</t>
  </si>
  <si>
    <t>정서적, 심리적으로 불안정한 사람을 미술 매체를 통해 진단하고, 그 진단 결과에 따라 적절한 미술 매체 및 상담기법을 활용하여 내담자의 심리적인 안정에 도움을 줄 수 있는 상급의 직무이다.</t>
  </si>
  <si>
    <t>미술심리에 관한 기초적인 이론과 사례들을 습득하고,미술심리진단과 평가를 할 수 있으며, 내담자의 심리적인 안정에 도움을 줄 수 있는 중급의 직무이다.</t>
  </si>
  <si>
    <t>2015-000987</t>
  </si>
  <si>
    <t>타로 상담전문가 자격은 1급, 2급, 3급으로 구분되며 타로 상담기법과 잠재의식의 활용 방법을 통해 자신의 상태를 이해하고, 컨트롤할 수 있는 능력, 자신과 타인의 갈등을 해소하고 개인의 변화와 성장을 유도할 수 능력, 개인 및 집단을 교육시키고 교육프로그램을 개발할 수 있는 능력 여부를 측정하여 자격을 부여함.</t>
  </si>
  <si>
    <t>전문가로 타로 상담 기법과 전략을 습득하여 타인의 갈등과 변화를 시킬 수 있으며, 개인 및 집단을 대상으로 교육하고, 그 교육 프로그램을 개발, 활용하는 단계</t>
  </si>
  <si>
    <t>준전문가로 타로 상담 기법과 잠재의식의 활용 방법을 통해 자기 상태 관리와 타인의 갈등 해결을 위해 무리 없이 적용할 수 있고, 개인 및 집단을 대상으로 교육할 수 있는 단계</t>
  </si>
  <si>
    <t>일반인으로 타로 상담과 교육의 기초 지식과 기법, 전략을 기초적 단계에서 자신과 다른 사람의 갈등을 해소하고 컨트롤 할 수 있는 단계</t>
  </si>
  <si>
    <t>2016-001515</t>
  </si>
  <si>
    <t>클라이언트가 그린 도형(○□△S)을 통해 분석하여 클라이언트의 생리적, 심리 정서적, 사회적 특성을 잘 분석하여 부모상담,동료관계, 진로 및 직업상담, 성격의 보완 및 잠재력 개발에 활용하여 건강하고 바른 생활을 할 수 있도록 돕는 업무를 담당</t>
  </si>
  <si>
    <t>클라이언트가 그린 도형(○□△S)을 통해 분석하여 클라이언트의 생리적, 심리 정서적, 사회적 특성을 잘 분석하여 부모상담,동료관계, 진로 및 직업상담, 성격의 보완 및 잠재력 개발에 활용하여 건강하고 바른 생활을 할 수 있도록 돕는 업무를 담당 또는 보조</t>
  </si>
  <si>
    <t>2015-005631</t>
  </si>
  <si>
    <t>학교폭력이 지능화, 흉포화. 저연령화 되므로 인해 학교폭력 예방을 통해 피해학생의 보호, 가해학생의 선도 교육 및 피해학생과 가해학생 간의 분쟁조정을 통하여 학생의 인권을 보호하고 건전한 사회구성원으로 육성하며, 전문적인 상담을 통하여 학교폭력예방에 적극적으로 참여하는 직무를 수행한다.</t>
  </si>
  <si>
    <t>학교폭력상담전문가로서 갈등관리를 해 줄 수 있는 증력을 가지고 소통하며, 예방적 교육을 실시할 수 있도록 프로그램을 개발하고 시연하는 능력 있는 상담전문가로서의 역할을 수행한다.</t>
  </si>
  <si>
    <t>학교폭력상담전문가로서의 학교폭력의 특징을 살펴보고 어떤 원인자를 가지고 있으며, 그 종류들은 어떤 것들이 있는지 알아보고, 폭력이 발생한 후에 후속 조치하는 상담전문가 로서의 역할을 수행한다.</t>
  </si>
  <si>
    <t>2015-004874</t>
  </si>
  <si>
    <t>그림그리기로 환자의 내면세계를 자연스럽게 표출하고, 미술작업을 통해 정 서갈등, 심리적 증상 등을 완화시킴으로 한 개인이 원만하고 창조적인 삶을 살 수있도록 줄수 있어야 한다</t>
  </si>
  <si>
    <t>전문가로서 미술심리상담, 직업 및 미술심리상담진단 평가, 미술심리상담행정 및 정책, 미술심리상담의 의료적 측면, 미술심리상담방법론, 노동환경과 고용법규 등을 이해하고 심리상담관련현장에서 활용할 수 있다</t>
  </si>
  <si>
    <t>준전문가로서 미술심리상담, 직업 및 미술심리상담진단 평가, 미술심리상담행정 및 정책, 미술심리상담의 의료적 측면, 미술심리상담방법론, 노동환경과 고용법규 등을 이해하고 미술심리상담관련현장에서 활용할 수 있다</t>
  </si>
  <si>
    <t>미술심리상담의 심리적 측면, 아동, 미술심리상담 연구를 이해하고 아동 미술심리상담관련 현장에서 활용할 수 있다.</t>
  </si>
  <si>
    <t>2016-001160</t>
  </si>
  <si>
    <t>개인내담자 또는 집단내담자를 대상으로 심리분석, 심리상담 및 어려움을 해소하기 위한 프로그램의 개발과 적용, 실행, 평가를 진행할 수 있는 상급전문가 직무를 수행하며 하위자격 소지자의 직무교육을 수행한다.</t>
  </si>
  <si>
    <t>상담활용 및 준전문가 수준으로 심리, 인지적 상담자의 역할을 수행하며 초기의 라포형성과 상담준비 등을 돕는 업무.</t>
  </si>
  <si>
    <t>2016-001505</t>
  </si>
  <si>
    <t>인간의 발달단계 및 사회부적응 상황에 따른 문제점을 파악하여 심리상담 기법을 통해 내담자와의 상담과정을 진행하고, 심리적 안정 및 사회적응 방안을 제시하여 내담자가 건강하고 바른생활을 할수 있도록 도움을 주는 상담사 역할 수행</t>
  </si>
  <si>
    <t>임상경험을 바탕으로 심리적인 문제를 해결할 수 있도록 전문적인지식을 가지고 있으며 뛰어난 상담기술과 상담기법을 통해 프로그램을 계획？구성？교육을 진행할 수 있는 최상급의 능력을 갖춘 상담 전문가</t>
  </si>
  <si>
    <t>사람의 정신과 행동과정들을 연구하고 심리상담 이론을 바탕으로전문적인 상담기술을 통해 내담자의 심리상태를 분석하고 보다 나은 정신적, 신체적 변화 및 삶의 질을 향상시킬 수 있도록 돕는 상급의 능력을 갖춘 상담전문가</t>
  </si>
  <si>
    <t>2015-005258</t>
  </si>
  <si>
    <t>HR분노관리상담사</t>
  </si>
  <si>
    <t>HR분노관리상담사는 산업현장에 있는 모든 구성원들의 감정조절의 도움을 주는 역할을 한다. 조직내 인간관계들 속에서 조직원들은 개인간의 갈등과 스트레스를 겪게 된다. 이에 따라 성과 및 동기유발이 저하된다.산업현장에 분노관리교육으로 문제들을 해결하는 역할과 조직교육, 인사부서, 직장상담실등에서 감정노동의 고통, 직무스트레스등을 도와주는 역할을 담당한다.</t>
  </si>
  <si>
    <t>HR분노관리상담사는 모든 조직구성원들의 폭발적인 감정을 스스로 통제하고 관리할 수 있게 하는 기술을 전달한다. 긍정과 적극적 삶으로 스스로 관리해서 회사의 측면과 자신의 행복증진으로 이끌어 갈 수 있도록 프로그램을 진행하면서 실행할 수 있도록 인간관계교육과 상담자의 역할을 한다. 그러므로 기업의 경쟁력 강화를 위해서는 이에대한 관리가 필요하다.</t>
  </si>
  <si>
    <t>HR분노관리상담사2급은, 1급의 조직교육에 보조역할을 한다. 조직구성원들이 감정코칭을 스스로 통제하고 관리할 수 있게 하는 기술을 전달한다. 분노관리할 수 있는 기술을 익혀 회사와 자신에게 직무스트레스를 감소하고 인간관계를 향상시켜수 있는 능력을 키울수 있도록 프로그램을 진행하는 역할을 담당한다. 그러므로 기업의 생산적 강화 환경을 조성 할것이다</t>
  </si>
  <si>
    <t>사단법인대한산업경영학회</t>
  </si>
  <si>
    <t>http://www.dsim.or.kr</t>
  </si>
  <si>
    <t>031-490-6097</t>
  </si>
  <si>
    <t>(16488) 경기도 수원시 팔달구 효원로 303 ( 인계동 ) 707 삼호파크빌딩 707호</t>
  </si>
  <si>
    <t>2015-004397</t>
  </si>
  <si>
    <t>□ 청소년이 소질와 특성에 맞는 진로를 선택할 수 있도록 지도.지원하고 방향 및 올바른 진로 결정과 목표를 수립할 수 있도록 진로지도 와 적성검사를 통해 과학적이고 체계적인 상담지도를 수행</t>
  </si>
  <si>
    <t>2015-006286</t>
  </si>
  <si>
    <t>영화예술심리상담사</t>
  </si>
  <si>
    <t>영화예술심리상담사는 영화 및 영상과 예술매체를 심리상담에 활용해 개인의 심리적 건강과 내면의 성장을 도모하며 영화 및 영상자료와 예술 상담에 대한 전문지식을 가지고 상담과 교육의 현장에서 내담자의 호소내용과 관련된 영화내용과 영상내용을 접목시켜 예술심리상담을 수행한다.</t>
  </si>
  <si>
    <t>2015-002463</t>
  </si>
  <si>
    <t>복지심리상담사</t>
  </si>
  <si>
    <t>복지 상담에 대한 전문적 이론을 바탕으로 내담자의 변화 및 성장을 위한 전문적이고 효과적인 조력을 하는 전문가로써 내담자가 겪고 있는 문제의 근원을 해결할 뿐만 아니라 내담자의 복지증진에 필요한 상담까지도 수행</t>
  </si>
  <si>
    <t>2015-004693</t>
  </si>
  <si>
    <t>개인의 적성에 맞는 진로를 지도하는 전문가로서, 올바른 진로결정과 진로 목표를 달성하게 도와주고, 진로적성 지도 프로그램을 설계, 운영하여 개개인 적성에 맞는 진로결정에 도움을 주는 직무이다.</t>
  </si>
  <si>
    <t>개인의 적성에 맞는 진로를 지도하는 전문가로서, 올바른 진로결정과 진로 목표를 달성하게 도와주고, 진로적성 지도 프로그램을 설계, 운영하여 개개인 적성에 맞는 진로결정에 도움을 주며,진로적성상담사를 양성하는 상급직무이다.</t>
  </si>
  <si>
    <t>개인의 적성에 맞는 진로를 지도하는 전문가로서, 올바른 진로결정과 진로 목표를 달성하게 도와주고, 진로적성 지도 프로그램을 설계, 운영하여 개개인 적성에 맞는 진로결정에 도움을 주는 중급직무이다.</t>
  </si>
  <si>
    <t>2015-005242</t>
  </si>
  <si>
    <t>색채를 이용한 기본적인 성격을 이해하고 색채가 사람에게 주는 색채의 감정 .색과 마음의 움직임,색의 특성과 전체적인 이해등을 통한 기본적인 성격과 행동, 풍경구성법등을 알아보고 연구함으로써 색채를 통한 다양한 표현법과 생활주변에서의 색채심리 상담사가 서포터해줄수 있는 역량을 기르고 활용한다.</t>
  </si>
  <si>
    <t>우리주변에서 일상적으로 보여 지는 여러가지 색채를 이해하고 색의 감정을 알아봄으로써 색채의 읨와 색채의 매카니즘,물고기 가족화 칼라카드게임 등 미술상담의 여러가지 기법을 익힘으로써 기본적인 지식을 익힌다.</t>
  </si>
  <si>
    <t>색채심리심화Ⅴ(컬러코칭),색의 기본,색의 메카니즘, 풍경구성법,만다라색채, 집단화색채, 등 색채의 기본과정에 따른 상담의 사례 연구 등을 이해하고 기본적인 이론에 상담방법의 기법을 적용한 사례를 발표할수 있다.</t>
  </si>
  <si>
    <t>2015-002017</t>
  </si>
  <si>
    <t>분노조절상담사 2급은 현대사회를 살아가는 노인, 성인, 청소년, 아동들을 대상으로 우울, 불안, 분노, 두려움, 공포 등의 부정적인 다양한 감정들에 대해 자신의 감정을 인식하고 이를 효과적으로 조절할 수 있도록 방법을 안내하고, 지도하여 건강한 삶을 살 수 있도록 조력하는 분노조절상담사를 말한다.</t>
  </si>
  <si>
    <t>현대사회를 살아가는 노인, 성인, 청소년, 아동들을 대상으로 우울, 불안, 분노, 두려움, 공포 등의 부정적인 다양한 감정들에 대해 자신의 감정을 인식하고 이를 효과적으로 조절할 수 있도록 방법을 안내하고, 지도하여 건강한 삶을 살 수 있도록 조력하는 분노조절상담사를 말한다.</t>
  </si>
  <si>
    <t>2015-002112</t>
  </si>
  <si>
    <t>지역사회투자사업 및 국가에서 시행하는 복지프로젝트에 참여할 수 있고, 복지관이나 초등-중학교, 유치원, 어린이집, 쉼터, 방과후 교실 지도자, 병원심리사, 보건복지부 바우처 강사 등으로활동한다. 특수기관 및 정신병원 미술치료사로서 배출, 전문교육 강사로 활동하며 인재를 양성한다.</t>
  </si>
  <si>
    <t>임상미술심리상담가로서 슈퍼비젼으로 활동을 하며, 임상연구활동 및 기본적인 심리상담은 물론 전문교육 강사로서 활동을 하며 인재를 배출하는 수행을 한다.</t>
  </si>
  <si>
    <t>아동, 성인, 노인, 장애인 등의 미술심리상담사로서 활동을 하며, 심리분야 관련한 프로그램이나 복지관, 쉼터, 센터 등에서 미술심리상담사로서 활동, 초중등학교 방과후 교실 미술상담지도사로서 역할을 수행한다.</t>
  </si>
  <si>
    <t>아동,성인,노인,장애인 등의 미술심리상담사로서 활동하고, 심리분야 관련한 프로그램 참여와 복지관, 쉼터, 방과후 지도사로서의 역할을 수행한다.</t>
  </si>
  <si>
    <t>2015-003907</t>
  </si>
  <si>
    <t>만다라 그리기 및 만들기 활동을 통하여 내담자의 내면세계를 이해하고 상담을 통해 긍정적인 삶을 살 수 있도록 하고 여러 가지 심리적인 문제에 대한 원만한 인격형성에 도움을 주는 심리진단과 상담을 수행 할 수 있는 책임자로서 능력검정</t>
  </si>
  <si>
    <t>만다라 그리기 및 만들기 활동을 통하여 내담자의 내면세계를 이해하고 상담을 통해 긍정적인 삶을 살 수 있도록 하고 여러 가지 심리적인 문제에 대한 원만한 인격형성에 도움을 주는 심리진단과 상담을 수행 할 수 있는 책임자로서 전문가 수준의 능력을 검정</t>
  </si>
  <si>
    <t>만다라 그리기 및 만들기 활동을 통하여 내담자의 내면세계를 이해하고 상담을 통해 긍정적인 삶을 살 수 있도록 하고 여러 가지 심리적인 문제에 대한 원만한 인격형성에 도움을 주는 심리진단과 상담을 수행 할 수 있는 책임자로서 고급 수준의 능력을 검정</t>
  </si>
  <si>
    <t>만다라 그리기 및 만들기 활동을 통하여 내담자의 내면세계를 이해하고 상담을 통해 긍정적인 삶을 살 수 있도록 하고 여러 가지 심리적인 문제에 대한 원만한 인격형성에 도움을 주는 심리진단과 상담을 수행 할 수 있는 책임자로서 상급 수준의 능력을 검정</t>
  </si>
  <si>
    <t>2015-006306</t>
  </si>
  <si>
    <t>두피모발상담관리사</t>
  </si>
  <si>
    <t>헬스케어산업의 발전과 확대에 따른 건강한 두피, 탈모에 관한 전문지식과 관련정보를 습득하여 분석, 통계,계량화하고 이를 프로그램화하여 가발, 두피제품, 탈모등의 관련 산업전반에 필요한 정보를 제공하고 이러한 정보를 관리하고 상담하는 직무을 수행할 수 있을뿐만 아니라, 일반인을 위한 이론과 실무를 지도하는 직무역시수행</t>
  </si>
  <si>
    <t>전문적인 두피모발상담관리사를 양성하기 위하여 두피와 모발에 관한 전문지식과 전문지식을 바탕으로 두피, 모발, 탈모 등의 관련 산업전반에 필요한 정보를 제공 및 정보관리 직무를 수행할 수 있을 뿐만 아니라, 일반인을 상대로 기본적인 이론과 기법을 지도하는 직무를 수행함</t>
  </si>
  <si>
    <t>전문적인 두피모발상담관리사를 양성하기 위하여 두피와 모발에 관한 전문지식과 전문지식을 바탕으로 두피, 모발, 탈모 등의 관련 산업전반에 필요한 정보를 제공 및 정보관리 직무를 수행할 수 있을 뿐만 아니라, 보조강사로서 일반인을 지도하는 직무를 수행함</t>
  </si>
  <si>
    <t>전문적인 두피모발상담관리사를 양성하기 위하여두피와 모발에 관한 기초지식과 기초지식을 바탕으로 두피, 모발, 탈모 등의 관련 산업전반에 필요한 정보를 제공 및 정보관리 직무를 수행함</t>
  </si>
  <si>
    <t>사단법인한국뷰티전문가직업교류협회</t>
  </si>
  <si>
    <t>http://www.ibo.kr</t>
  </si>
  <si>
    <t>051-517-1217</t>
  </si>
  <si>
    <t>(46297) 부산광역시 금정구 식물원로44번길 14 ( 장전동 ) 지하1층</t>
  </si>
  <si>
    <t>2015-002458</t>
  </si>
  <si>
    <t>인지재활놀이상담사</t>
  </si>
  <si>
    <t>전문학사이상의 상담학전공자 대상으로 교육을 진행하며,  아동부터 노인에 이르기까지 인지행동 및 재활에 관한 전반적인 이론을 공부하고, 실제 현장에서 실습 과 실무를 통해, 대상자 상담을 하고, 그에 맞는 맞춤형 재활놀이 프로그램을 작성하여 시행함으로써, 심리적. 신체적.사회적으로 안정감을 빨리찾을 수 있도록 돕는다.</t>
  </si>
  <si>
    <t>꿈나래마음치유센터는 인지재활놀이상담사의 놀이 활용능력과 창의력, 심리상담에 대한 전문가로써 강의 업무를 원할하게 수행할 수 있는 직무능력</t>
  </si>
  <si>
    <t>꿈나래마음치유센터는 인지재활놀이상담사의 놀이 활용능력과 창의력, 심리상담에 대한 전문가로써 강의 업무를 원활하게 수행할 수 있는 직무능력</t>
  </si>
  <si>
    <t>꿈나래마음치유센터</t>
  </si>
  <si>
    <t>http://blog.daum.net/jsy1472happy</t>
  </si>
  <si>
    <t>031-858-3180</t>
  </si>
  <si>
    <t>(11319) 경기도 동두천시 삼육사로 1057-11(생연동) 꿈나래마음치유센터</t>
  </si>
  <si>
    <t>2015-004185</t>
  </si>
  <si>
    <t>노령화와 핵가족화로 인해 노인들의 심리적, 정서적으로 불안하고 외로움에 갇혀 있는 노인들을 돕기 위해 노인들에게 필요한 다양한 심리상담의 이론과 실제, 상담과정, 상담기법을 배워 교육프로그램을 기획하고 개발하여 노인들의 행복한 생활을 영위할수 있도록 도와주는 전문가과정</t>
  </si>
  <si>
    <t>전문가 수준의 노인심리상담 능력을 갖춘자로, 노인의 신체적, 정신적 문제를 전문적인 상담기법을 활용하여 진단하고 심리학적 방법을 활용하여 노인이 행복한 가정생활과 사회생활 및 일상생활을 할 수 있도록 노인의 마음의 안정을 찾도록 도움을 주는 업무를 담당</t>
  </si>
  <si>
    <t>2015-002010</t>
  </si>
  <si>
    <t>인성효심리상담사</t>
  </si>
  <si>
    <t>본 자격은 인성과 효를 갖게 하여 업무능력과 지도능력을 향상시켜주고 생활속에서 바른인성과 효를 실천하여 인성, 효 심리상담사로서 효과적인 역할을 할 수 있게 한다.</t>
  </si>
  <si>
    <t>인성효심리상담사의 역할을 잘 하게 하고 생활속에서 인성효를 실천하고 인성효심리상담사로서의 고급능력을 갖게 하는 것을 직무내용으로 한다.</t>
  </si>
  <si>
    <t>인성효심리상담사의 역할을 잘 하게 하고 생활속에서 인성효를 실천하고 인성효심리상담사로서의 중급능력을 갖게 하는 것을 직무내용으로 한다.</t>
  </si>
  <si>
    <t>인성효심리상담사의 역할을 잘 하게 하고 생활속에서 인성효를 실천하고 인성효심리상담사로서의 초급능력을 갖게 하는 것을 직무내용으로 한다.</t>
  </si>
  <si>
    <t>2016-000221</t>
  </si>
  <si>
    <t>식물 또는 식물을 이용한 원예활동을 통해서 인간의 신체적, 심리적, 사회적, 교육적 적응력을 기르며 이를 통해 육체적 재활과 정신적 회복을 추구하는 전반적인 활동을 수행하고 의료인들과 협력할 수 있다.</t>
  </si>
  <si>
    <t>식물 또는 식물을 이용한 원예활동을 통해서 인간의 신체적, 심리적, 사회적, 교육적 적응력을 기르며 이를 통해 육체적 재활과 정신적 회복을 추구하는 전반적인 활동을 수행하고 의료인들과 협력이 가능하게 한다.</t>
  </si>
  <si>
    <t>플레어셀레브꽃예술학원</t>
  </si>
  <si>
    <t>http://fleurceleb.kr</t>
  </si>
  <si>
    <t>(07257) 서울특별시 영등포구 당산로30길 11(당산동3가) 엔젤빌딩 2층</t>
  </si>
  <si>
    <t>2015-004344</t>
  </si>
  <si>
    <t>상담학, 심리학 및 이와 관련 있는 직업탐구, 적성탐색 등 진로상담과 관련한 전문 지식을 기반으로 다음 각 등급에 따른 직무를 수행하는 진로상담 전문가로 활동</t>
  </si>
  <si>
    <t>최상급 전문가의 진로상담 수준으로 다음의 직무를 수행함. 1. 진로상담 교육프로그램을 기획 및 운영  2. 진로상담사의 교육훈련과 수련활동에 관한 프로그램 기획 및 운영3. 진로상담실의 운영 및 관리4. 진로상담 전문가 양성과정 교수요원 활동 수행 5. 기타 진로상담사 2급 직무</t>
  </si>
  <si>
    <t>준전문가의 진로상담 수준으로 다음의 직무를 수행함.1. 진로상담 교육프로그램을 기획 및 운영에 대한 보조수행  2. 진로상담사의 교육훈련과 수련활동에 관한 프로그램 기획 및 운영에 대한 보조수행3. 진로상담실의 운영 및 관리에 대한 보조수행4. 진로상담 전문가 양성과정 교수요원 활동 보조수행 5. 진로적성 평가 및 상담 진행</t>
  </si>
  <si>
    <t>2016-000186</t>
  </si>
  <si>
    <t>노인심리상담사는 노년층의 정서적, 경제적, 사회적으로 소외감에 따른 심리, 정서, 행동, 노인학대, 가족관계 등 어려움을 전문상담기법을 통해 생애진단평가에 따른 상담지도로 노인여가서비스, 노인문화생활, 노인진로 계획과 부적응문제의 해결, 취미개발, 노후대책관리 등 노년층의 안정적인 노후생활이 되도록 해결 지향적 각종 상담기법을 활용하여 지도하는 자격임.</t>
  </si>
  <si>
    <t>가정, 가족의 영역에서 개인 혹은 집단의 자아실현, 적응강화 에 대한 상담 및 지도 ？전문영역에서 심리적 부적응 및 장애 를 겪는 개인 혹은 집단에 대한 진단, 평가 및 상담？실버라이 프코치 교육프로그램 개발 ？실버관련 영역의 과학적인 연구, 조사, 분석 ？노인 전문 병원, 실버타운 등 상담활동 수행 직무</t>
  </si>
  <si>
    <t>① 심리검사 분석 수행직무② 실버교육 프로그램 계획에 따른 진행 보조 수행③ 내담자 면담, 심리검사 실시④ 상담기관 및 복지시설에서 상담관련 업무 수행⑤ 노인의 심신장애 지역사회 연계 서비스 구축⑥ 실버라이프코치 교육 보조강사⑦ 여가관리서비스⑧ 생애진단 서비스를 할 수 있는 능력</t>
  </si>
  <si>
    <t>노인의 생애를 통한 발달적 심리를 이해하고 수퍼바이저로서 고급 상담스킬을 가지고 노인관련 상담센터, 사회복귀시설, 노인재활센터 등에서 노인심리상담 관련 교육 및 다양한 개별, 집단 상담 프로그램을 계발, 연구하고 하위급수의 사례발표 평가 및 코칭？관리 감독하는 수행 직무</t>
  </si>
  <si>
    <t>2015-003017</t>
  </si>
  <si>
    <t>아동미술에 대한 전반적인 이해와 평가가 가능하고 미술매체를 활용하여 일반아동의 내면을 이해하고 이를 중재, 자각, 통찰을 통해 건강하게 성장 할 수 있도록 돕기위한 상담기법을 익히고 아동미술심리상담사로서의 자질을 가진자</t>
  </si>
  <si>
    <t>2015-004120</t>
  </si>
  <si>
    <t>사주명리에 대한 지식을 습득한 자로써 의뢰자에 대한 성격,흥미,   학습 코칭, 대입학과 적성, 타고난 직업체질, 사업재물,애정궁합,  건강질병, 각종택일 등 인간사의 길흉화복을 관찰하고 예측하여 지  혜로운 삶을 경영할 수 있도록 상담한다.</t>
  </si>
  <si>
    <t>전문가 수준의 사주명리에 관한 전반적인 지식을 습득하고 활용할 수 있는 능력을 가진 자로써 성격, 흥미, 학습코칭, 대입학과  적성, 직업진로, 사주심리치료, 사업재물, 애정사, 건강질병, 가정문제 등 인간사의 길흉화복 등을 상담하고 교육할 수 있다.</t>
  </si>
  <si>
    <t>준전문가 수준의 사주명리에 대한 지식을 습득한 자로써 의뢰자에 대한 성격, 흥미, 학습 코칭, 대입학과 적성, 타고난 직업체질,  사업재물, 애정궁합, 건강질병, 각종택일 등 인간사의 길흉화복 을 관찰하고 예측하여 지혜로운 삶을 경영할 수 있도록 상담한다.</t>
  </si>
  <si>
    <t>한국실용명리협회</t>
  </si>
  <si>
    <t>http://cafe.daum.net/kuma1203</t>
  </si>
  <si>
    <t>032-421-2074</t>
  </si>
  <si>
    <t>(21510) 인천광역시 남동구 간석로5번길 23(간석동) 3층</t>
  </si>
  <si>
    <t>2015-005934</t>
  </si>
  <si>
    <t>직업재활상담사</t>
  </si>
  <si>
    <t>장애인이 직업을 갖고 사회에 통합되어 살아갈 수 있도록 장애인의 직업적 강점 발굴, 직업흥미와 적성 상담평가, 직업재활 자원 파악 및 연계, 직업훈련 등을 실시하여 장애인의 직업을 통한 고용복지 증진과 자립적인 삶 성취를 지원한다.</t>
  </si>
  <si>
    <t>직업재활에 대한 전문지식과 임상경험을 바탕으로 장애인직업재활기관의 직업재활상담사 및 직업재활 실무종사자의 직무 수행을 지도하고, 직업재활상담사를 교육하며,지역사회 직업재활정책 개발에 참여함</t>
  </si>
  <si>
    <t>장애인이 장애로 인해 갖게 된 개인적, 심리적, 사회적, 의료적 어려움을 극복하고 고용을 유지하고, 독립적인 생활을 영위하여 삶의 질이 향상되도록 장애인의 장애인의 직업적 강점 상담 및 평가, 직업흥미 및 적성 평가, 직업재활계획 수립, 직업교육, 직업배치, 취업지원, 직장내 장애인 인권교육</t>
  </si>
  <si>
    <t>(사)한국사회복지정책연구원</t>
  </si>
  <si>
    <t>http://www.kswi.or.kr</t>
  </si>
  <si>
    <t>02-3432-0347</t>
  </si>
  <si>
    <t>(05545) 서울 송파구 방이동 51-2 청호빌딩 508호</t>
  </si>
  <si>
    <t>2015-006309</t>
  </si>
  <si>
    <t>전문가 수준의 심리상담 제반 이론과 지식을 바탕으로 관련자료와 상담방법 및 기술을 활용한 상담능력을 지니며,그리고 위와 관련된 사무를 책임질 수 있는 능력을 갖춘 수준</t>
  </si>
  <si>
    <t>1.영유아를 비롯한 일반 대중을 상대로 학습심리상담2.노인에 대한 심리 및 정신건강 재활에 관련된 상담3.부부의 심리와 건전한 부부관계에 대한 상담4.기타 심리 상담 업무</t>
  </si>
  <si>
    <t>2015-004114</t>
  </si>
  <si>
    <t>불교상담사</t>
  </si>
  <si>
    <t>불교의 교학과 수행체계에 입각하여, 사찰, 복지시설, 상담소, 학교, 공공기관 등에서, 개인과 사회의 여러 병리적 현상에 대한 이해 및 해결방안을 모색하고, 현대인의 다양한 심리적 문제를 상담, 지도, 자문, 교육하며, 관련 기관을 책임 운영하고, 불교상담학 발전을 위한 연구 등의 직무를 담당한다.</t>
  </si>
  <si>
    <t>인간의 다양한 심리 현상에 대한 불교적 이해 및 지도, 인간의 다양한 심리적 문제에 대한 불교적 평가 및 상담, 사회의 여러 병리적 현상에 대한 불교적 이해와 해결, 인간의 다양한 심리적 문제 및 사회의 여러 병리적 현상에 대한 예방활동, 불교상담 발전을 위한 학문적 연구,상담 및 수련기관의 책임운영, 불교상담사 양성, 불교상담사 사례지도 및 자문</t>
  </si>
  <si>
    <t>인간의 다양한 심리 현상에 대한 불교적 이해 및 지도, 인간의 다양한 심리적 문제에 대한 불교적 평가 및 상담, 사회의 여러 병리적 현상에 대한 불교적 이해와 해결, 인간의 다양한 심리적 문제 및 사회의 여러 병리적 현상에 대한 예방활동, 불교상담 발전을 위한 학문적 연구, 상담 및 수련기관의 책임운영, 불교상담사 양성 교육 강사</t>
  </si>
  <si>
    <t>(1) 인간의 다양한 심리 현상에 대한 불교적 이해 및 지도(2) 인간의 다양한 심리적 문제에 대한 불교적 평가 및 상담  (3) 사회의 여러 병리적 현상에 대한 불교적 이해와 해결 (4) 인간의 다양한 심리적 문제 및 사회의 여러 병리적 현상에 대한 예방활동(5) 불교상담 발전을 위한 학문적 연구</t>
  </si>
  <si>
    <t>한국불교상담학회</t>
  </si>
  <si>
    <t>http://cafe.daum.net/Kbca08</t>
  </si>
  <si>
    <t>010-5394-0300</t>
  </si>
  <si>
    <t>(06071) 서울특별시 강남구 도산대로100길 22-4 (청담동) 301호(송림빌라)</t>
  </si>
  <si>
    <t>2015-005922</t>
  </si>
  <si>
    <t>아동 및 청소년의 심리·발달상의 문제를 파악하고 다양하고 효과적인 놀이매채를 활용하여 상황에 맞는 교육과 상담을 통해 심리적 성숙과 사회적응 능력향상을 지원하는 놀이심리상담 전문가</t>
  </si>
  <si>
    <t>2015-006427</t>
  </si>
  <si>
    <t>최면의 개념과 원리를 정확하게 이해하고 최면을 매체로 하는 심리치유 기법를 적용하여 심리적 문제를 해결하고 최면기법을 활용하여 마음과 행동을 긍정적으로 변화 시키는 상담을 하는 직무와 교육기관 및 단체에서 최면심리상담 교육 및 지도하는 직무를 수행한다.</t>
  </si>
  <si>
    <t>최면의 개념과 원리를 정확하게 이해하고 최면을 매체로 하는 심리치유 기법를 적용하여 심리적 문제를 해결하고 최면기법을 활용하여 마음과 행동을 긍정적으로 변화 시키는 상담을 하는 직무와 교육기관 및 단체에서 최면심리상담 전문가를 양성하는 직무를 수행한다.</t>
  </si>
  <si>
    <t>최면의 개념과 원리를 정확하게 이해하고 최면을 매체로 하는 심리치유 기법를 적용하여 심리적 문제를 해결하고 최면기법을 활용하여 마음과 행동을 긍정적으로 변화 시키는 상담을 하는 직무를 수행한다.</t>
  </si>
  <si>
    <t>2015-001527</t>
  </si>
  <si>
    <t>오행진로상담사</t>
  </si>
  <si>
    <t>음양오행의 원리로서 개인의 타고난 심리구조와 적성 그리고 운세흐름의 상승시점을 분석하여, 환경과 교육정도, 조건에 맞는 진로정보 소개 및 상담을 수행할 수 있는 업무를 수행하며, 오행진로상담에 대한 교육과 지도의 최고전문가로서 일반인을 상대로 기본적인 이론과 기법을 지도하는 직무 역시 수행함</t>
  </si>
  <si>
    <t>음양오행의 원리로서 개인의 타고난 심리구조와 적성 그리고 운세흐름의 상승시점을 분석하여, 환경과 교육정도, 조건에 맞는 진로정보 소개 및 상담을 수행할 수 있는 뛰어난 전문지식을 활용하여 일반인을 상대로 상담 및 지도하는 직무를 수행함</t>
  </si>
  <si>
    <t>음양오행의 원리로서 개인의 타고난 심리구조와 적성 그리고 운세흐름의 상승시점을 분석하여, 환경과 교육정도, 조건에 맞는 진로정보 소개 및 상담을 수행할 수 있는 이론과 기법을 이해하고 활용하여 일반인을 상대로 보조적으로 상담 및 지도하며 내용을 정리 및 관리하는 직무를 수행함</t>
  </si>
  <si>
    <t>에듀컨스</t>
  </si>
  <si>
    <t>053-652-0341</t>
  </si>
  <si>
    <t>(42407) 대구광역시 남구 명덕로14길 157 ( 대명동 ) 에듀컨스</t>
  </si>
  <si>
    <t>2015-006432</t>
  </si>
  <si>
    <t>상담의 기본과정을 이해하고 이론적 능력을 바탕으로 인간관계 및 심리 정서적, 부적응적 행동에 대한 심리적인 문제를 해결할 수 있도록 전문지식을 가지며, 긍정적 사고와 성숙하고 건강한 생활을 위해 상담을 활용하고, 응용할 수 있는 능력을 갖춘 자격입니다.</t>
  </si>
  <si>
    <t>① 심리검사 실시 및 분석과 ② 유형 및 대상별 상담(아동, 청소년, 성인,   노인, 가족, 성문제 등) ③ 아동～노인에 대한 객관적, 투사적 심리검사의 활용 및 심리학적 개입업무 ④ 상담교육기관, 기업체, 기타 기관에서 인사？노무관리 분야의 인사선발, 적성검사, 심성교육 프로그램 개발업무 수행⑤ 사회복귀시설, 보건소, 재활병원 등에서 전문 상담활동</t>
  </si>
  <si>
    <t>기초적인 심리상담 능력을 가지고 내담자 초기 진단 면접 및   진단검사와 개인및 집단상담 프로그램계획 및 상담 보조역할을 할 수 있다.</t>
  </si>
  <si>
    <t>2015-006314</t>
  </si>
  <si>
    <t>현대시대에 가장 필요로 하는 힐링의 대명사로 타로카드로 심리를 편하게 하고 정신건강을 유지하는 비법으로 활용, 상담하고 전문가양성과정도 가능</t>
  </si>
  <si>
    <t>현대시대에 가장 필요로 하는 힐링의 대명사로 타로카드로심리를 편하게 하고 정신건강을 유지하는 비법으로 활용,상담하고 전문가양성과정도 가능</t>
  </si>
  <si>
    <t>2015-002011</t>
  </si>
  <si>
    <t>① 청소년이나 일반인을 대상으로 심리적 문제를 에니어그램 기법으로 접근하여 근본원인을 파악하고 이를 보완할 수 있도록 유도함으로써 내담자가 자신의 장단점을 깨달아 긍정적인 삶을 살아가도록 상담과 코칭을 적극적으로 실시 ② 에니어그램심리상담사로써 가지고 있는 전문 지식활용 능력을 동원하여 고급수준의 교육과 지도를 수행함.</t>
  </si>
  <si>
    <t>에니어그램심리상담사로써 청소년이나 일반인을 대상으로 심리적 문제를 에니어그램 기법으로 접근하여 원인을 파악하고 이를 보완할 수 있도록 유도함으로써 내담자가 자신에 대한 정체성을 이해하여 자신감을 갖고 즐거운 일상과 원만한 인간관계를 갖도록 지도함.</t>
  </si>
  <si>
    <t>에니어그램코칭센터</t>
  </si>
  <si>
    <t>02-704-0792</t>
  </si>
  <si>
    <t>(01784) 서울특별시 노원구 공릉로 351 (하계동, 한신청구아파트) 4-615</t>
  </si>
  <si>
    <t>2015-002063</t>
  </si>
  <si>
    <t>사회복지기관 및 상담 관련 기관, 학교 ,개인, 가족, 조직, 기업등 실무분야에서 어려움에 직면한 내담자를 상담할 수 있는 전문적인 지식과 함께 상담능력을 발휘할 수 있는 사고력, 상담사를 슈퍼바이져 할 수 있는 능력을 발휘할 수 있는 NLP심리상담전문가</t>
  </si>
  <si>
    <t>사회복지기관 및 상담 관련 기관, 학교 ,개인, 가족, 조직, 기업등 실무분야에서 어려움에 직면한 내담자를 상담할 수 있는 전문적인 지식과 함께 상담능력을 발휘할 수 있는 사고력, 상담사를 슈퍼바이져 할 수 있는 능력을 발휘할 수 있는 NLP심리상담 전문가</t>
  </si>
  <si>
    <t>복지관 및 건강가정지원센터 등에서 가족문제의 어려움에 직면한 내담자를 상담할 수 있는 기초적인 지식과 함께 NLP상담능력을 발휘할 수 있는 직무</t>
  </si>
  <si>
    <t>2015-005918</t>
  </si>
  <si>
    <t>전문가 수준의 색채심리상담 활용능력을 가지고 있어 색채에 의한 심리진단 및 상담이 가능하다.</t>
  </si>
  <si>
    <t>전문가 수준의 색채심리상담 활용능력을 가지고 있어 색채를 매개체로 심리진단 및 상담이 가능하다.</t>
  </si>
  <si>
    <t>2015-005268</t>
  </si>
  <si>
    <t>분노조절상담을 통하여 학습자로 하여금 전문 분노조절심리 및 상담 지로르 주도하여 종합적으로 학습자에게 분노조절심리 및 상담을 전문적으로 역할을 하는 직무</t>
  </si>
  <si>
    <t>준 전문 분노조절심리상담을 통하여 학습자로 하여금 준 전문 분노조절심리 및 상담 지도를 주도하여 종합적으로 학습자에게 분노조절심리 및 상담을 준 전문적으로 역학을 하는 직무</t>
  </si>
  <si>
    <t>2015-000601</t>
  </si>
  <si>
    <t>전통놀이를 통하여 아이들의 발달을 돕고, 스트레스를 해소하게 하며 놀이상담효과를 얻을 수 있다.전통놀이를 가르쳐 주고 활동하게 하면서 자연스럽게 상담을 유도할 수 있다. 학교, 유치원, 청소년수련관, 복지관 등 각종 기관 및 단체에서 전통놀이 심리상담사로 활동할 수 있다.</t>
  </si>
  <si>
    <t>2016-000952</t>
  </si>
  <si>
    <t>인간의 본능적인 공격성을 분노로 표출 함으로써 신체적 정신적으로 안정화를 유지하는 것으로 분노를 안전적으로 표출이 안되어 신체적,정신적으로 문제가 되고 있으며 사회적 관계및 가족관계에서 역기능적인 부작용이 발생하여 일상생활에 장애를 경험하고 있는 사람들의 부적응적인 관계를 효과적으로 개선하기 위하여 분노를 적응적으로 표출할수 있도록 돕는 업무를 담당한다</t>
  </si>
  <si>
    <t>인간의 본능적인 공격성이 안전적으로 표출이 안되어 신체적,정신적으로 문제가 되고 있으며 사회적 관계및 가족관계에서 역기능적인 부작용이 발생하여 일상생활에 장애를 경험하고 있는 사람들의 부적응적인 관계를 효과적으로 개선하기 위하여 분노를 적응적으로 표출할수 있도록 준전문가로서 돕는 업무를 담당한다</t>
  </si>
  <si>
    <t>인간의 본능적인 공격성이 안전적으로 표출이 안되어 신체적,정신적으로 문제가 되고 있으며 사회적 관계및 가족관계에서 역기능적인 부작용이 발생하여 일상생활에 장애를 경험하고 있는 사람들의 부적응적인 관계를 효과적으로 개선하기 위하여 분노를 적응적으로 표출할수 있도록 전문가로서 돕는 업무를 담당한다</t>
  </si>
  <si>
    <t>인간의 본능적인 공격성이 안전적으로 표출이 안되어 신체적,정신적으로 문제가 되고 있으며 사회적 관계및 가족관계에서 역기능적인 부작용이 발생하여 일상생활에 장애를 경험하고 있는 사람들의 부적응적인 관계를 효과적으로 개선하기 위하여 분노를 적응적으로 표출할수 있도록 전문가수준 이상의 능력을 가지고 돕는 업무를 담당한다</t>
  </si>
  <si>
    <t>2015-001689</t>
  </si>
  <si>
    <t>1급 : 사주명리를 통해 재능과 적성을 분석하여, 환경과 교육정도, 조건에 맞는 상담을 한다. 2급 : 상담심리학,명리오행학개론,용신육친론을 기초로 하여 내담자의 심리를 이해하고 상담한다.</t>
  </si>
  <si>
    <t>사주명리를 통해 재능과 적성을 분석하여, 환경과 교육정도, 조건에 맞는 상담을 한다.</t>
  </si>
  <si>
    <t>상담심리학,명리오행학개론,용신육친론을 기초로 하여 내담자의 심리를 이해하고 상담한다.</t>
  </si>
  <si>
    <t>2015-001580</t>
  </si>
  <si>
    <t>다양한 심리상담 이론과 기법들을 습득하고 실습 현장에서 이를 적용하여 체험하도록 훈련시켜 성숙하고 실력 있는 전문 상담자를 양성하여 심리적 고통과 부적응을 경험하는 내담자가 자신의 문제에 대한 통찰력, 현실문제 해결력 및 대인관계능력을 키울 수 있도록 도와준다.</t>
  </si>
  <si>
    <t>2015-004342</t>
  </si>
  <si>
    <t>상담학, 심리학 및 이와 관련 있는 직업탐구, 적성탐색, 노동시장 등 취업진로상담과 관련한 전문 지식을 기반으로 다음 각 등급에 따른 직무를 수행하는 진로상담 전문가로 활동</t>
  </si>
  <si>
    <t>최상급 전문가의 취업진로상담 수준으로 다음의 직무를 수행함. 1. 취업진로상담 교육프로그램을 기획 및 운영  2. 취업진로상담사의 교육훈련과 수련활동에 관한 프로그램 기획 및 운영3. 취업진로상담실의 운영 및 관리4. 취업진로상담 전문가 양성과정 교수요원 활동 수행 5. 기타 취업진로상담사 2급 직무</t>
  </si>
  <si>
    <t>준전문가의 취업진로상담 수준으로 다음의 직무를 수행함.1. 취업진로상담 교육프로그램을 기획 및 운영에 대한 보조수행  2. 취업진로상담사의 교육훈련과 수련활동에 관한 프로그램 기획 및 운영에 대한 보조수행3. 취업진로상담실의 운영 및 관리에 대한 보조수행4. 취업진로상담 전문가 양성과정 교수요원 활동 보조수행 5. 취업관련 진로적성 평가 및 상담</t>
  </si>
  <si>
    <t>2015-002109</t>
  </si>
  <si>
    <t>복지시설, 학교, 각종 상담센터 등에서 아동, 청소년, 장애인, 성인을 대상으로 내담자가 지닌 욕구,문제를 제거,감소하거나 예방하기위해 심리학적 상담원리 및 기법을 활용하여 상담및 교육의 업무를 수행 함.</t>
  </si>
  <si>
    <t>심리상담의 전문적 지식을 이해하고 상담이론을 상담 실무에 활용하여 내담자를 상담전문가로써 상담 및 교육을 주관한다.</t>
  </si>
  <si>
    <t>2015-004121</t>
  </si>
  <si>
    <t>사주에서 나타난 음양오행의 과부족을 분석하여 필요한 오행과  십성으로 음양배열과 수리오행, 음령오행, 오행역상 등의 영동력을  통한 후천운을 길운으로 유도하고자 하는 것이다. 신생아 작명,  개명, 상호, 건물명, 별호, 아호 등을 짓거나 상담을 할 수 있다.</t>
  </si>
  <si>
    <t>운명과 조화되는 이름은 선천운의 기운을 보완해주고 후천운을 호전시켜주는 역할을 한다. 일반적인 작명법과 오행역상. 측자  파자법 등의 영동력을 통한 후천운을 길운으로 유도하고자 하는 것이다. 신생아 작명, 개명, 상호, 상표명, 건물명, 지역명 등에 대한 상담과 이름을 짓거나 브랜드네임 전문가로써 평생교육 기관 등에서 교육을 할 수 있다.</t>
  </si>
  <si>
    <t>사주에서 나타난 음양오행의 과부족을 분석하여 필요한 오행과  십성으로 음양배열과 수리오행, 음령오행, 오행역상 등의 영동력 을 통한 후천운을 길운으로 유도하고자 하는 것이다.  신생아 작명, 개명, 상호, 건물명, 별호, 아호 등을 짓거나 상담을 할 수 있다.</t>
  </si>
  <si>
    <t>2015-004322</t>
  </si>
  <si>
    <t>보호자를 포함한 성인에 의한 아동학대 및 폭력으로 부터 아동을 보호하고 아동이 밝고, 건강하게 자라 행복한가정과 건강한 사회환경에 적응할 수 있도록 돕는 전문가(초등학교 기타 유아 및 아동관련 기관에서 아동폭력예방교육을 진행할 수 있는 전문가)</t>
  </si>
  <si>
    <t>2015-000993</t>
  </si>
  <si>
    <t>에릭슨최면상담전문가</t>
  </si>
  <si>
    <t>에릭슨 최면 상담전문가 자격은 1급, 2급, 3급으로 구분되며 에릭슨 최면 심리 상담기법과 현대적 최면 기법을 통해 자신의 상태를 컨트롤할 수 있는 능력, 자신과 타인의 갈등을 해소하고 개인의 변화와 성장을 유도할 수 능력, 개인 및 집단을 교육시키고 교육프로그램을 개발할 수 있는 능력 여부를 측정하여 자격을 부여함.</t>
  </si>
  <si>
    <t>전문가로 에릭슨 최면 상담 기법과 현대적 최면 기법을 통해 타인의 갈등과 변화를 시킬 수 있으며, 개인 및 집단을 대상으로 교육하고, 그 교육 프로그램을 개발, 활용하는 단계</t>
  </si>
  <si>
    <t>준전문가로 에릭슨 최면 상담 기법과 현대적 최면 기법을 통해 자기 상태 관리와 타인의 갈등 해결을 위해 무리 없이 적용할 수 있고, 개인 및 집단을 대상으로 교육할 수 있는 단계</t>
  </si>
  <si>
    <t>일반인으로 에릭슨 최면 상담과 교육의 기초 지식과 기법, 전략을 기초적 단계에서 자신과 다른 사람의 갈등을 해소하고 컨트롤 할 수 있는 단계</t>
  </si>
  <si>
    <t>2015-004876</t>
  </si>
  <si>
    <t>노인장기요양원, 양로원, 노인복지회관, 노인주간보호센터, 단기요양시설 등의 노인 시설에서 음악이라는 도구를 사용하여 노인 분들의 자신감, 사회성, 대인관계능력, 운동력, 정서적 발달 등 사회생활과 관련된 다양한 부적절한 행동들을 교정하여 더 나은 삶을 영위할 수 있도록 돕는다.</t>
  </si>
  <si>
    <t>노인장기요양원, 양로원, 노인복지회관, 노인주간보호센터, 단기요양시설 등의 노인 시설에서 음악이라는 도구를 사용하여 노인 분들의 자신감, 사회성, 대인관계능력, 운동력, 정서적 발달 등 사회생활과 관련된 다양한 부적절한 행동들을 교정하여 더 나은 삶을 영위할 수 있도록 도우며, 평생교육시설 등에서 실버음악심리상담사 자격 취득 희망자를 교육한다.</t>
  </si>
  <si>
    <t>2015-005811</t>
  </si>
  <si>
    <t>내담자의 불안, 초조, 공포 등 다양한 심리적 현상을 그림을 통해 내담자의 심리적 현상을 알고 무의식에 잠재되어 있는 부정적이며 비관적인 자아를 긍정적이고 도전적 자아로 변화하여 심리적인 안정에 도움을 주어 보다 행복한 삶을 영위할 수 있게 도움을 준다.</t>
  </si>
  <si>
    <t>2015-005267</t>
  </si>
  <si>
    <t>모래놀이상담에 관한 전문적인 지식을 갖추고 아동.청소년 및 가족을 대상으로 정신건강문제와 심리정서 문제를 평가 할 수 있으며 적절한 정신건강증진의 방향을 제시 할 수 있고 아동.청소년의 건강한 자아발달을 도모할 수 있다.</t>
  </si>
  <si>
    <t>모래놀이상담에 관한 전문적 지식을 갖추고 있고, 아동 . 청소년 및 성인을 대상으로 모래놀이상담을 실시 함-복지관, 청소년 수련관, 문화관 등의 기관 내의 정신건강관련 문제 상담 및 심리재활 활동을 함</t>
  </si>
  <si>
    <t>모래놀이상담에 관련된 전문적인 지식을 갖추고, 각종 모래놀이상담을 실시하는 일- 모래놀이상담을 위한 정보제공 및 교육과 예방- 모래놀이상담을 위한 심리평가 활동을 하는 일</t>
  </si>
  <si>
    <t>2016-001506</t>
  </si>
  <si>
    <t>성인을 대상으로 다양한 문화차이에 대한 부적응(언어,생각등)등 심리적인 문제를 과학적으로 접근하여 근본적으로 원인을 파악하고 심리분석 프로그램을 이용 및 해결책을 제안하고, 건강한 삶을 살 수 있도록 돕는 직무이다. 복지관,문화센터에서 활동할 수 있다.</t>
  </si>
  <si>
    <t>성인을 대상으로 다양한 문화차이에 대한 부적응(언어,생각등)등 심리적인 문제를 과학적으로 접근하여 근본적으로 원인을 파악하고 심리분석 프로그램을 이용 및 해결책을 제안하고, 건강한 삶을 살 수 있도록 돕는 상급직무이며,다문화심리상담사를 양성할 수 있다.</t>
  </si>
  <si>
    <t>성인을 대상으로 다양한 문화차이에 대한 부적응(언어,생각등)등 심리적인 문제를 과학적으로 접근하여 근본적으로 원인을 파악하고 심리분석 프로그램을 이용 및 해결책을 제안하고, 건강한 삶을 살 수 있도록 돕는 중급직무이다.</t>
  </si>
  <si>
    <t>2015-003913</t>
  </si>
  <si>
    <t>심리적 트라우마를 상담과 예술을 매개체로 완화, 경감시키는 심리상담 서비스</t>
  </si>
  <si>
    <t>● 심리검사실시 및 해석● 심리컨설팅(consulting)● 상담영역의 과학적인 연구,조사● 집단상담지도● 전문분야별상담(아동,청소년,부부,약물,성문제)● 아동, 특수아동 등에 대한 객관심리검사의활용 및 심리학적 개입업무   ● 교육기관, 기타 기관에서 인사선발, 적성검사,     교육개발업무 수행</t>
  </si>
  <si>
    <t>● 심리검사의 활용● 사회복지관 및 복지시설에서 기본적인 객관심리검사 및 심리학적 개입 업무수행보조</t>
  </si>
  <si>
    <t>2015-001506</t>
  </si>
  <si>
    <t>사업장에서 발생되는 재해의 주된 원인인 근로자의 불안전한 행동으로 인하여 발생되는 산업재해예방을 위하여 근로자의 부적응적인 심리를 진단하고 상담활동을 통하여 근로자의 정서적 안정과 동기부여 및 생산성 향상에 도움을 주는 자</t>
  </si>
  <si>
    <t>산업안전보건법 시행령 제13조(안전관리자의 업무)에 의하여 사업장에서 산업재재예방을 위한 제반 안전활동의 보좌 및 조언 지도를 통한 상담업무를 수행하는 자</t>
  </si>
  <si>
    <t>산업안전보건법 시행령 제13조(안전관리자의 업무)에 의하여 사업장에서 산업재재예방을 위한 제반 안전활동의 보좌 및 조언 지도를 통한 상담업무를 전문적으로 수행하는 자</t>
  </si>
  <si>
    <t>2016-000953</t>
  </si>
  <si>
    <t>명품속독심리상담사</t>
  </si>
  <si>
    <t>정신건강이나 정서장애와 관련된 문제로 일상생활에 어려움을 겪을 수 있는 사람들에게 적절한 도서를 선정하고 권장하여 여러가지 책을 속독할 수 있도록 도와주며 또한 독서기능을 개발하고 독서능력을 확대하여 최대한의 행복과 즐거움의 효과를 보도록 상담해줌으로써 건강하고 바른생활을 할수 있도록 돕는 일을 한다.</t>
  </si>
  <si>
    <t>정신건강이나 정서장애와 관련된 문제로 일상생활에 어려움을 겪을 수 있는 사람들에게 적절한 도서를 선정하고 권장하여 여러가지 책을 속독할 수 있도록 도와주며 또한 독서기능을 개발하고 독서능력을 확대하여 최대한의 행복과 즐거움의 효과를 보도록 상담해줌으로써 건강하고 바른생활을 할수 있도록 준전문가로 돕는 일을 한다.</t>
  </si>
  <si>
    <t>정신건강이나 정서장애와 관련된 문제로 일상생활에 어려움을 겪을 수 있는 사람들에게 적절한 도서를 선정하고 권장하여 여러가지 책을 속독할 수 있도록 도와주며 또한 독서기능을 개발하고 독서능력을 확대하여 최대한의 행복과 즐거움의 효과를 보도록 상담해줌으로써 건강하고 바른생활을 할 수 있도록 전문가로 돕는 일을 한다.</t>
  </si>
  <si>
    <t>정신건강이나 정서장애와 관련된 문제로 일상생활에 어려움을 겪을 수 있는 사람들에게 적절한 도서를 선정하고 권장하여 여러가지 책을 속독할 수 있도록 도와주며 또한 독서기능을 개발하고 독서능력을 확대하여 최대한의 행복과 즐거움의 효과를 보도록 상담해줌으로써 건강하고 바른생활을 할수 있도록 전문가수준 이상의 능력을 가지고 돕는 일을 한다.</t>
  </si>
  <si>
    <t>2015-005753</t>
  </si>
  <si>
    <t>여성진로코칭상담사</t>
  </si>
  <si>
    <t>‘여성진로코칭상담사’는 여성의 구인ㆍ구직ㆍ취업알선상담ㆍ진학상담ㆍ직업적응상담 등 노동법규 관련상담 여성 노동시장ㆍ직 업세계 등과 관련된 직업정보의 수집, 분석하여 상담자에게 이들 정보를 제공 직업적성 검사, 흥미검사 실시 및 해석 및 코칭을 수행하는 업무로 한다.</t>
  </si>
  <si>
    <t>진로에 대해서 어려움을 격고 있는 여성에 대해서 코칭 및 상담을 하는 능력.</t>
  </si>
  <si>
    <t>여성의 구인ㆍ구직ㆍ취업알선상담ㆍ진학상담ㆍ직업적응상담 등 노동법규 관련상담 여성 노동시장ㆍ직 업세계 등과 관련된 직업정보의 수집, 분석하여 상담자에게 이들 정보를 제공 직업적성 검사, 흥미검사 실시 및 해석 및 코칭을 수행하는 업무로 한다.</t>
  </si>
  <si>
    <t>주식회사 꿈마을</t>
  </si>
  <si>
    <t>032-503-3359</t>
  </si>
  <si>
    <t>(21404) 인천광역시 부평구 광장로4번길 11(부평동, 중보빌딩) 7층</t>
  </si>
  <si>
    <t>2015-004875</t>
  </si>
  <si>
    <t>중독상담전문가는 중독과 관련된 전문지식을 갖추고, 다양한 중독현장(알코올,도박,마약,인터넷,스마트폰 등)에서 진단, 평가, 상담 실무를 진행할 수 있는 전문가가 되도록 한다.</t>
  </si>
  <si>
    <t>중독전문 교육을 통하여 포괄적인 지식을 함양하고, 중독상담전문기관에서 상담전문가로서 상담실무를 수행한다.</t>
  </si>
  <si>
    <t>중독에 관한 전문가수준의 지식과 능력 갖추고, 중독상담전무가를 양성 할 수 있으며, 중독에 관한 연구 및 진단,평가,자문 등을 수행하는 최고수준의 전문가</t>
  </si>
  <si>
    <t>2015-001582</t>
  </si>
  <si>
    <t>놀이심리 이론 및 기법에 대한 전문지식을 갖추고 사회·정서적 적응문제로 성장발달과 심리적 어려움을 겪는 아동과 청소년들을 놀이를 통해 진단하고 상담할 수 있는 능력을 갖추었는지, 정서이완 및 행동변화를 도와주는 놀이심리상담전문가로서의 업무를 원활하게 수행할 수 있는 직무능력을 갖추고 있는지를 기준으로 한다</t>
  </si>
  <si>
    <t>2015-003794</t>
  </si>
  <si>
    <t>내담자의 심리문제에 대하여 다양한 교류분석매체를 활용하여 상담 심리업무가 가능한 능력 수준</t>
  </si>
  <si>
    <t>2015-000593</t>
  </si>
  <si>
    <t>예술심리상담사(미술심리)</t>
  </si>
  <si>
    <t>예술심리 사례에 대한 집단 지도감독을 통해 예술심리상담사로서의 역량을 강화</t>
  </si>
  <si>
    <t>미술 매체의 치유성과 심층심리학을 통합하여 심리 상담 서비스를 제공함</t>
  </si>
  <si>
    <t>2015-005259</t>
  </si>
  <si>
    <t>동료상담사</t>
  </si>
  <si>
    <t>직장 내에서 발생할 수 있는 여러 가지 상황에 대하여 같은 경험을 한 동료이자 먼저 경험한 동료로써 상담을 할 수 있는 능력을 가지고, 동료의 정신건강과 소통강화에 도움을 줄 수 있는 동료상담 업무를 수행함</t>
  </si>
  <si>
    <t>전문가 수준의 뛰어난 동료상담 수행능력을 갖고,직장내에서 발생할 수 있는 여러상황에 대하여 같은경험 및 먼저경험한 동료로써 동료의 정신건강과 소통강화에 도움을 줄수 있는 상담업무를 수행</t>
  </si>
  <si>
    <t>준전문가 수준의 뛰어난 동료상담 수행능력을 갖고,직장내에서 발생할 수 있는 여러상황에 대하여 같은경험 및 먼저경험한 동료로써 동료의 정신건강과 소통강화에 도움을 줄수 있는 상담업무를 수행</t>
  </si>
  <si>
    <t>일반적인 수준의 동료상담 수행능력을 갖고,직장내에서 발생할 수 있는 여러상황에 대하여 같은경험 및 먼저경험한 동료로써 동료의 정신건강과 소통강화에 도움을 줄수 있는 상담업무를 한정적인 범위에서 수행</t>
  </si>
  <si>
    <t>2015-000598</t>
  </si>
  <si>
    <t>심리적으로 어려움을 지닌 대상자에게 이야기를 통해 새로운 관계, 공감, 의견나누기를 통해 심리적인 문제를 해결하기 위한 상담가</t>
  </si>
  <si>
    <t>일반인으로써 이야기심리상담 활용능력을 가지고 있으며 활용수준이 상급단계에 도달하여 한정된 범위내에서 이야기심리상담 사무를 수행 할 기본 능력을 갖춘 상급 수준</t>
  </si>
  <si>
    <t>준전문가 수준의 이야기심리상담 활용능력을 가지고 있으며 이야기심리상담 수준이 상급단계에 도달하여 한정된 범위내에서 이야기심리상담 사무를 수행 할 기본 능력을 갖춘 상급 수준</t>
  </si>
  <si>
    <t>전문가 수준의 뛰어난 이야기심리상담활용능력을 가지고 있으며 최고급 단계의 이야기심리상담 사무책임자로써 갖추어야할 능력을 사무책임자</t>
  </si>
  <si>
    <t>2015-001009</t>
  </si>
  <si>
    <t>학습심리에 관한 전문지식을 갖추고 다양한 학습심리이론과 검사기법을 이용해 학생의 흥미, 적성, 취약점 등을 진단, 분석, 평가하여 학습동기를 높여주며 자기주도적인 학습을 통한 학습능력향상을 돕는 책임자 역할</t>
  </si>
  <si>
    <t>다양한 학습심리이론과 검사기법을 이용해 학생의 흥미, 적성, 취약점 등을 진단, 분석, 평가하여 학습동기를 높여주며 자기주도적인 학습을 통한 학습능력향상을 돕는 책임자 역할을 수행할 수 있는 고급 과정</t>
  </si>
  <si>
    <t>다양한 학습심리이론과 검사기법을 이용해 학생의 흥미, 적성, 취약점 등을 진단, 분석, 평가하여 학습동기를 높여주며 자기주도적인 학습을 통한 학습능력향상을 돕는 책임자 역할을 수행할 수 있는 중급 과정</t>
  </si>
  <si>
    <t>2015-001581</t>
  </si>
  <si>
    <t>도형을 통해 타인의 타고난 기질과 성격을 발견하고, 장, 단점을 파악하여 가족관계, 회사, 동료 모든 인간관계에 있어서 진로선택이나 학습코칭 등 전 분야에 걸친 상담 전문가로서의 업무를 수행한다.</t>
  </si>
  <si>
    <t>도형을 통해 타인의 타고난 기질과 성격을 발견하고, 장, 단점을 파악하여 가족관계, 회사, 동료 모든 인간관계에 있어서 진로선택이나 학습코칭 등 전 분야에 걸친 상담 전문가로서의 업무를 수행</t>
  </si>
  <si>
    <t>2015-006416</t>
  </si>
  <si>
    <t>타로상담심리지도사</t>
  </si>
  <si>
    <t>타로상담영역을 이해하고 본질적인 정서적 심리적 안정도에 대한 사전 지식을 함양하여 전반적 건전하고 합리적인 정서상담의 역활과 책임을 수행함을 직무로함</t>
  </si>
  <si>
    <t>타로 상담영역을 이해하고 본질적인 정서적 심리적 안정도에 대한 사전 지직을 함양하여 전반적 건전하고 합리적인 정서상담의 역할과 책임을 최고급수준으로수행함을 직무로함</t>
  </si>
  <si>
    <t>타로상담영역을 이해하고 본질적인 정서적, 심리적 안정도에 대한 사전 지시을 함양하여 전반적 건전하고 합리적인 정서상담의 역활과 전문성 있는 책임을 수행함</t>
  </si>
  <si>
    <t>2015-003022</t>
  </si>
  <si>
    <t>회상심리상담사</t>
  </si>
  <si>
    <t>회상심리상담사는 음악, 미술, 메스미디어, 드라마, 놀이(레크리에이션), 독서 등의 방법을 활용하여 삶을 회상할 수 있도록 돕는 개입 방법으로 상담, 가치명료화, 수용과 격려, 스토리텔링, 인지재구조화등의 기법을 활용하여 대상자의 삶의 심리적갈등 해소 및 재구성, 자아통합과 심리적 안정감 증진, 삶의 만족도를 높이는 전문적 상담의 직무입니다.</t>
  </si>
  <si>
    <t>회상심리상담사는 회상 프로그램을 디자인하여 노인복지관,노인생활시설,제가복지시설,노인요양병원및 시설에서 음악,미술,드라마,레크리에이션등의 방법을 활용하여 삶을 회상할 수 있도록 상담,스토리텔링,수용과 격려등의 기법으로 도움으로써 삶의 심리적 갈등 해소및 재구성,자아통합과 심리적 안정감 증진,삶의 만족도를 높이는 전문적인 상담의 직무 입니다.</t>
  </si>
  <si>
    <t>2015-004578</t>
  </si>
  <si>
    <t>고민상담사</t>
  </si>
  <si>
    <t>사회 다변화로 인해서 끊임없이 스트레스에 노출되고 있기에 현대인간의 정신건강이나 정서장애는 물론 관련문제에 대한 심리상태를 파악한후 상담을 통하여서 고민에 대한 적절한 조언 및 방향제시를 해주는 전문가</t>
  </si>
  <si>
    <t>2015-000928</t>
  </si>
  <si>
    <t>복지용구상담사</t>
  </si>
  <si>
    <t>1.사용자의 특성과 사용 목적에 적합한 복지용구의 선택 및 안전하고 올바른 사용지도, 2.복지용구에 대한 안전성 및 사용성 평가</t>
  </si>
  <si>
    <t>사용자의 특성과 사용 목적, 사용장소에 적합한 복지용구의 선택 및 안전하고 올바른 사용지도</t>
  </si>
  <si>
    <t>1. 2급 직무 내용의 전문적 수행 및 지도2. 복지용구에 대한 안전성, 사용성 평가를 통한 안전하고 올바른  복지용구 관리 및 사용 지도</t>
  </si>
  <si>
    <t>(사)한국안전진흥협회</t>
  </si>
  <si>
    <t>http://www.spa-korea.com</t>
  </si>
  <si>
    <t>02-468-6080</t>
  </si>
  <si>
    <t>(06715) 서울 서초구 방배동 1024-6, 삼원빌딩 301호</t>
  </si>
  <si>
    <t>2016-000309</t>
  </si>
  <si>
    <t>이혼 당사자가 법원에 이혼 소송을 하기전 혹은 도중에라도 이혼에 대한 지혜로운 판단을 할 수 있도록 이혼및 가족갈등 대화기술등에 대한 종합적인 진단및 상담 법무지원등을 지원하고 유관절차를 진행할 수 있도록 상담 안내하는 업무를 담당한다.</t>
  </si>
  <si>
    <t>이혼 당사자가 법원에 이혼 소송을 하기전 혹은 도중에라도 이혼에 대한 지혜로운 판단을 할 수 있도록 이혼및 가족갈등 대화기술등에 대한 종합적인 진단및 상담 법무지원등을 지원하고 유관절차를 진행할 수 있도록 준전문가로서 상담 안내하는 업무를 담당한다.</t>
  </si>
  <si>
    <t>이혼 당사자가 법원에 이혼 소송을 하기전 혹은 도중에라도 이혼에 대한 지혜로운 판단을 할 수 있도록 이혼및 가족갈등 대화기술등에 대한 종합적인 진단및 상담 법무지원등을 지원하고 유관절차를 진행할 수 있도록 전문가 수준에서 상담 안내하는 업무를 담당한다.</t>
  </si>
  <si>
    <t>이혼 당사자가 법원에 이혼 소송을 하기전 혹은 도중에라도 이혼에 대한 지혜로운 판단을 할 수 있도록 이혼및 가족갈등 대화기술등에 대한 종합적인 진단및 상담 법무지원등을 지원하고 유관절차를 진행할 수 있도록 전문가수준 이상의 능력을 가지고 상담 안내하는 업무를 담당한다.</t>
  </si>
  <si>
    <t>2015-005724</t>
  </si>
  <si>
    <t>전문가 또는 준전문가 수준으로 관상 진단 및 심리상담 실무능력을 갖춘 자로서 마의상법을 기초로 한 전문 능력을 보유하여 내담자의 고민해결과 진로선택 등에 대한 효과적인 방안을 제시하고, 이를 코칭 및 지도할 수 있는 수준능력을 갖추고 있어야 한다.</t>
  </si>
  <si>
    <t>'관상상담사 1급'은 고객의 관상을 통한 심리상태 및 적성 등을 분석하여 고객의 고민에 대한 상담 및 지도, 진로선택 등에 대한 효과적인 방안을 제시할 수 있는 전문적인 수준능력을 갖추고 있어야 한다.</t>
  </si>
  <si>
    <t>'관상상담사 2급'은 고객의 관상을 통한 심리상태 및 적성 등을 분석하여 고객의 고민에 대한 상담 및 지도, 진로선택 등에 대한 효과적인 방안을 제시할 수 있는 기초적인 수준능력을 갖추고 있어야 한다.</t>
  </si>
  <si>
    <t>2016-000227</t>
  </si>
  <si>
    <t>아동심리상담 프로그램을 계획하여 상담이 필요한 아동을 위해 심리적, 인지적 문제증상들을 진단하고, 놀이기법, 음악기법, 역할극기법 등의 방법을 통해 맞춤상담을 수행한다. 아동의 문제 증상을 완화시키고 해결력을 돕는 조력자 역할과 부모 상담을 병행하여 아동의 건강한 성장과 가정을 위한 전문지도자로서의 역할을 수행한다.</t>
  </si>
  <si>
    <t>아동심리상담 프로그램을 계획하고 지도하여상담이 필요한 아동을 위해 심리적, 인지적 문제증상들을 진단한다. 놀이기법, 음악기법, 역할극기법 등의 방법을 통해 맞춤상담을 수행하여 아동의 문제증상을 완화시키고 해결력을 돕는 조력자 역할을 한다. 부모 상담을 병행하여 아동의 건강한 성장과 가정을 위한 전문지도자로서의 역할을 수행한다</t>
  </si>
  <si>
    <t>아동심리상담 프로그램을 계획하여 상담이 필요한 아동을 위해 심리적, 인지적 문제증상들을 진단하고 놀이기법, 음악기법, 역할극기법 등의 방법을 통해 맞춤지도를 수행한다. 아동의 문제증상을 완화시키고 해결력을 돕는 조력자 역할을 하며 부모상담을 통해 아동의 건강한 성장과 가정을 위한 지도자의 역할을 수행한다</t>
  </si>
  <si>
    <t>2015-003861</t>
  </si>
  <si>
    <t>교화상담사</t>
  </si>
  <si>
    <t>재소자상담을 비롯 기존 교정위원의 활동영역에서 보다 전문성 있는 활동을 하게 됨.</t>
  </si>
  <si>
    <t>재소자상담을 비롯 기존 교정위원의 활동영역에서 보다 전문성있는 활동을 하게 됨.</t>
  </si>
  <si>
    <t>(사)한국사법교육원</t>
  </si>
  <si>
    <t>http://www.kije.or.kr</t>
  </si>
  <si>
    <t>032-762-7511</t>
  </si>
  <si>
    <t>(22314) 인천 중구 중앙동2가 3-2</t>
  </si>
  <si>
    <t>2015-000587</t>
  </si>
  <si>
    <t>아동에서부터 청소년, 성인 노년등 여러 계층에서 일어나는 다양한 심리적 문제를 심리상담기법을 통해 진단하고 문제해결을 위한 상담과정을 통해심리적 안정을 얻고 내담자가 건강하고 바른 심리상태를 가지고 주어진 환경에 적용하며 생활 할수 있도록 도움을 줄수 있는 역할을 수행 할 수 있도록 교육과 실습을 병행함</t>
  </si>
  <si>
    <t>2016-000954</t>
  </si>
  <si>
    <t>긍정언어심리상담사</t>
  </si>
  <si>
    <t>정신건강이나 정서장애와 관련된 문제로 일상생활에 적응하지 못하고 인지 정서 행동상의 장애를 일으키는 사람들에게 뇌와 언어의 상관관계,언어가 실제적 삶에 미치는 영향과 효과의 중요성을 알게하여 긍정언어의 적극적사용을 유도하고 심리적 갈등을 긍정언어 심리학적 방법을 활용하여 상담해줌으로써 다시 건강하고 바른생활할수 있도록 돕는다</t>
  </si>
  <si>
    <t>정신건강이나 정서장애와 관련된 문제로 일상생활에 적응하지 못하고 인지 정서 행동상의 장애를 일으키는 사람들에게 뇌와 언어의 상관관계,언어가 실제적 삶에 미치는 영향과 효과의 중요성을 알게하여 긍정언어의 적극적사용을 유도하고 심리적 갈등을 긍정언어 심리학적 방법을 활용하여 상담해줌으로써 다시 건강하고 바른생활할수 있도록 준전문가로써 돕는다</t>
  </si>
  <si>
    <t>정신건강이나 정서장애와 관련된 문제로 일상생활에 적응하지 못하고 인지 정서 행동상의 장애를 일으키는 사람들에게 뇌와 언어의 상관관계,언어가 실제적 삶에 미치는 영향과 효과의 중요성을 알게하여 긍정언어의 적극적사용을 유도하고 심리적 갈등을 긍정언어 심리학적 방법을 활용하여 상담해줌으로써 다시 건강하고 바른생활할수 있도록 전문가로써 돕는다</t>
  </si>
  <si>
    <t>정신건강이나 정서장애와 관련된 문제로 일상생활에 적응하지 못하고 인지 정서 행동상의 장애를 일으키는 사람들에게 뇌와 언어의 상관관계,언어가 실제적 삶에 미치는 영향과 효과의 중요성을 알게하여 긍정언어의 적극적사용을 유도하고 심리적 갈등을 긍정언어 심리학적 방법을 활용하여 상담해줌으로써 다시 건강하고 바른생활할수 있도록 전문가수준 이상의 능력을 가지고 돕는다</t>
  </si>
  <si>
    <t>2015-004862</t>
  </si>
  <si>
    <t>명상심리상담의 원리를 익히고, 전문적으로 훈련하여 심리상담 및 명상 기법을 활용하여 열등감이나 불안, 분노 등의 심리적인 문제를 호소하는 사람들을 도울 수 있을 뿐만 아니라 개인의 성장을 증진시킬 수 있는 직무이다</t>
  </si>
  <si>
    <t>명상심리상담의 원리를 익히고, 전문적으로 훈련하여 심리상담 및 명상 기법을 활용하여 열등감이나 불안, 분노 등의 심리적인 문제를 호소하는 사람들을 도울 수 있을 뿐만 아니라 개인의 성장을 증진시킬 수 있는 최상급 직무이며, 명상심리상담사를 양성할 수 있다.</t>
  </si>
  <si>
    <t>명상심리상담의 원리를 익히고,심리상담 및 명상 기법을 활용하여 열등감이나 불안, 분노 등의 심리적인 문제를 호소하는 사람들을 도울 수 있을 뿐만 아니라 개인의 성장을 증진시킬 수 있는 중급의 직무이다.</t>
  </si>
  <si>
    <t>2015-000592</t>
  </si>
  <si>
    <t>예술심리상담사(무용/동작심리)</t>
  </si>
  <si>
    <t>무용/동작 매체의 치유성을 심층심리학을 통합하여 심리 상담 서비스를 제공</t>
  </si>
  <si>
    <t>무용/동작 매체의 치유성을 심층심리학을 통합하여 심리 상담 서비스를 제공함</t>
  </si>
  <si>
    <t>2016-000916</t>
  </si>
  <si>
    <t>쿠키미술상담지도사</t>
  </si>
  <si>
    <t>본 자격증을 취득하여 상담센터나 보육기관 등에 취업하여 상담의 도구로 사용하거나 밀가루로다양한 색깔을 반죽하여 원하는 모양을 만들고 그것을 통하여 심리를 분석하고 마음을 힐링하는 능력을 갖춘 자를 말한다</t>
  </si>
  <si>
    <t>본 자격증을 취득하여 상담센터나 보육기관 등에 취업하여 상담의 도구로 사용하거나 밀가루로다양한 색깔을 반죽하여 원하는 모양을 만들고 그것을 통하여 심리를 분석하고 마음을 힐링하는 보통 능력을 갖춘 자를 말한다</t>
  </si>
  <si>
    <t>본 자격증을 취득하여 상담센터나 보육기관 등에 취업하여 상담의 도구로 사용하거나 밀가루로다양한 색깔을 반죽하여 원하는 모양을 만들고 그것을 통하여 심리를 분석하고 마음을 힐링하는 전문가의 능력을 갖춘 자를 말한다</t>
  </si>
  <si>
    <t>2015-001740</t>
  </si>
  <si>
    <t>기업인들의 개인, 가정, 조직문화 부적응, 대인관계 적응으로 어려움에 처한 대상자에게 다양한 정보 제공과 전문적인 상담을 지원을 위해 상담전공자 및 관련 종사자에게 기업상담의 능력을 충족시켜 건전한 기업사회의 문화발전과 나아가 한국사회의 기업인의 정신적 건강을 회복시켜 보다 자신의 삶을 보람되고, 행복하게 영위할 수 있도록 도움을 주는 전문가를 양성함</t>
  </si>
  <si>
    <t>EAP서비스에 대한 감독의직무를 담당하고, 문제와 정책에 대한 자문역할을 수행, 영역별 전문상담, 기획, 운영, 관리 각 분야의 사례관리 등의 수퍼바이저의 역할을 담당으로 조직의 활성화의 역할을 담당</t>
  </si>
  <si>
    <t>생산성에 문제가 되는 직무조직을 돕고, 부부, 가족생활문제, 정서문제, 스트레스 등 업무 전반에 영향을 미칠 수 있는 근로자 문제를 해결할 수 있는 전문상담사로 역할로 직무과 가정의 조화로운 관계유지로 기업의 조직관계 활성화에 있다.</t>
  </si>
  <si>
    <t>2015-001414</t>
  </si>
  <si>
    <t>학교폭력의 예방과 대책에 필요한 교육과 상담을 전문적으로 할 수 있는 상담사를 양성하여 학교폭력예방에 관한 이론적 연구와 최적화된 학교폭력예방 프로그램을 설계, 조직, 운영하고 각종 프로그램을 개발 적용하는 전문적 상담 활동을 수행.</t>
  </si>
  <si>
    <t>언어 소통 부적응 및 장애를 겪는 개인 혹인 집단에 대한 진다, 평가 및 전문 상담/ 언어 순화 상담, 생활 상담 등 분석과 평가직무/ 언어 폭력 예방 및 교육 프로그램 개발/ 감정 기법 등 과학적인 연구, 조사, 분석/ 언어 폭력 교육 상담기관의 설립 및 운영/ 언어 순화 교육 강사/ 하위 급수 교육 및 수련 심사</t>
  </si>
  <si>
    <t>언어 폭력 예방 관련 교육, 사례지도/ 사이버폭력 감시관/ 상담 기관의 설립 및 운영 책임자/ 언어 순화 관리지도/ 부적응 심리검사 분석과 평가/ 언어 폭력 예방 지도 강사/ 수련 감독 보조 직무</t>
  </si>
  <si>
    <t>2015-004582</t>
  </si>
  <si>
    <t>관상 관련 지식을 습득하고 관상 활용 능력을 가지고 있으며 의뢰인의 심리 및 여건을 고려할 뿐만 아니라 사회 전반적인 상황까지 고려하여 효율적인 미래 대안을 제시할 수 있는 최고급 수준의 능력을 갖추고 있으며 관상상담사 양성교육 과정을 지도 할 수 있는 전문 관상 상담사</t>
  </si>
  <si>
    <t>2015-001579</t>
  </si>
  <si>
    <t>미술상담 이론과 실제를 탐구하여 심신의 어려움을 겪고 있는 유아부터 노인까지 모든 연령층을 대상으로 임상현장에서 그 역할을 다할 수 있는 임상미술상담 전문가로서의 자질을 갖추도록 한다.</t>
  </si>
  <si>
    <t>2015-004341</t>
  </si>
  <si>
    <t>학교폭력의 예방과 대책에 필요한 교육 및 상담을 통해 학교폭력을 예방하고 피해 학생을 보호하고 가해학생의 선도를 통해 즐겁고 안전한 학교활동을 할 수 있도록 하는 직무를 수행하는 상담심리 전문가로 활동</t>
  </si>
  <si>
    <t>최상급 전문가의 학교폭력예방상담 수준으로 다음의 직무를 수행함. 1. 학교폭력예방 교육프로그램을 기획 및 운영  2. 학교폭력예방상담사의 교육훈련과 수련활동에 관한 프로그램 기획 및 운영3. 학교폭력예방상담실의 운영 및 관리4. 학교폭력예방상담 전문가 양성과정 교수요원 활동 수행 5. 기타 학교폭력예방상담사 2급 직무</t>
  </si>
  <si>
    <t>준전문가의 학교폭력예방상담 수준으로 다음의 직무를 수행함.1. 학교폭력예방 교육프로그램을 기획 및 운영에 대한 보조수행  2. 학교폭력예방상담사의 교육훈련과 수련활동에 관한 프로그램 기획 및 운영에 대한 보조수행3. 학교폭력예방상담실의 운영 및 관리에 대한 보조수행4. 학교폭력예방상담 전문가 양성과정 교수요원 활동 보조수행 5. 심리 평가 및 상담</t>
  </si>
  <si>
    <t>2015-005798</t>
  </si>
  <si>
    <t>아동부터 노인까지 모든이들을 포함한 내담자와의 상담업무를 통해 개인의 정신건강을 증진시키고, 삶의질의 향상을 원활하게  키울 수 있도록 한다</t>
  </si>
  <si>
    <t>전문적 상담 능력과 상담자 교육 및 훈련능력을 보유한 최고 전문가로서 개인 및 집단의 정신건강 증진을 도모하고 평가 및 상담프로그램의 개발과 상담인력 양성을 위한 교육과 훈련을 담당한다.</t>
  </si>
  <si>
    <t>대한스포츠안전관리협회</t>
  </si>
  <si>
    <t>http://www.koreassma.com</t>
  </si>
  <si>
    <t>02-491-0507</t>
  </si>
  <si>
    <t>(02094) 서울특별시 중랑구 동일로130길 50(중화동) 291-1 2층</t>
  </si>
  <si>
    <t>2015-002466</t>
  </si>
  <si>
    <t>인터넷(게임, 도박, 쇼핑, 음란물) 및 스마트미디어등 여러 가지 중독증상으로 인해 정서적, 신체적으로 어려움을 겪고있는 내담자와 그 가족들을 위한 심리상담을 통해 중독증상에서 벗어나 사회구성원으로서 적응하며 살아갈 수 있도록 상담하는 전문가의 역할을 수행 할 수 있습니다.</t>
  </si>
  <si>
    <t>사회복지시설, 학교, 일반기업등에서 중독증상(인터넷게임, 쇼핑, 음란물, 스마트폰)으로 정서적, 신체적인 폐해 및 심리적 불안감으로 어려움을 겪고있는 내담자의 근본적인 원인을 파악하고 안정을 위해 다양한 심리상담프로그램으로 사회에 적응하는 직무능력을 갖춘 전문가</t>
  </si>
  <si>
    <t>2015-006316</t>
  </si>
  <si>
    <t>1급: 중독에 관한 전문지식을 갖추고, 다양한 중독 문제에 대해 예방교육·심리평가, 자문을 수행하며, 중독에 관한 연구를 이해하고 근거에 기반한 중독(알코올, 흡연, 도박, 인터넷)상담실무 수행 2급:중독에 관한 포괄적인 지식을 갖추고, 중독 예방교육 활동을 펼치며, 중독에 대한 심리평가를 바탕으로 중독(알코올, 흡연, 도박, 인터넷) 및 상담업무</t>
  </si>
  <si>
    <t>1.1. 중독에 관한 전문지식을 갖추고, 다양한 중독 문제에 대해 예방교육·심리평가, 자문을 수행하며, 중독에 관한 연구를 이해하고 근거에 기반한 중독(알코올, 흡연, 도박, 인터넷)상담실무를 수행한다.</t>
  </si>
  <si>
    <t>2급 중독심리상담사의 직무내용 : 중독에 관한 포괄적인 지식을 갖추고, 중독 예방교육 활동을 펼치며, 중독에 대한 심리평가를 바탕으로 중독(알코올, 흡연, 도박, 인터넷) 및 상담 실무를 수행한다.</t>
  </si>
  <si>
    <t>2015-004206</t>
  </si>
  <si>
    <t>색채심리상담은 색채를 매개체로 자기인식과 통찰뿐아니라자기관리능력을 극대화 시킬 수 있는 심리정서 프로그램이며 나아가 나와 주위의 사람들과의 대인관계 기술, 사회성 향상을 체험할 수 있게하며 색채심리상담은 본인과 주변의 긍정적인 정서변화와 긍정적인 회복감정개선이 일어나게 돕습니다.</t>
  </si>
  <si>
    <t>2015-005806</t>
  </si>
  <si>
    <t>교류분석상담전문가</t>
  </si>
  <si>
    <t>교류분석 상담전문가는 성격이론인 교류분석이론을 활용하여 교류분석상담에 관한 이론적 연구와 개인의 성장과 변화를 위한 교류분석 검사와 상담 및 집단프로그램을 운영할 수 있다.</t>
  </si>
  <si>
    <t>교류분석 상담전문가 2급 자격을 갖춘 사람은 준전문가 수준의 교류분석 상담 활용능력을 가지고 있으며 교류분석 상담 교육자, 교류분석 상담 사무 책임자로써 능력을 갖추어야 하며 프로그램 및 상담을 운영할 수 있다.</t>
  </si>
  <si>
    <t>교류분석 상담전문가 1급 자격을 갖춘 사람은 전문가 수준의 교류분석 상담 활용능력을 가지고 있으며 교류분석 상담 교육자, 교류분석 상담 사무 책임자로써 갖추어야 하며 고급 수준의 프로그램 및 상담을 운영할 수 있으며, 교류분석 프로그램에 대한 수퍼비전을 진행할 수 있다.</t>
  </si>
  <si>
    <t>(사)청소년문화공동체십대지기</t>
  </si>
  <si>
    <t>http://ddorae.org</t>
  </si>
  <si>
    <t>031-826-0586</t>
  </si>
  <si>
    <t>(00000) 경기 의정부시 가능1동 368∼400 374-4번지 기독청소년비전센터 1층</t>
  </si>
  <si>
    <t>2015-003278</t>
  </si>
  <si>
    <t>2015-000577</t>
  </si>
  <si>
    <t>색채심리상담의 지식을 갖추고 있으며, 색채심리상담사 전문 인력 양성 및 일반 내담자들을 대상으로 색채와 공예, 그리기 등 미술 심리 상담 및 지도를 할 수 있는 지도자</t>
  </si>
  <si>
    <t>색채심리상단의 지식을 전문가 수준으로 갖추고 있으며, 색채심리상담사 전문 인력 양성 교육.워크샵(색채심리상담사 2급 이하) 및 색채와 공예, 그리기 등 미술 심리 상담활동에 있어서 관리책임자로서 능력을 갖춘 지도자</t>
  </si>
  <si>
    <t>색채심리상담의 지식을 준 전문가 수준으로 갖추고 있으며, 색채심리상담3급 교육 및 색채와 공예, 그리기 등 미술 심리 상담 활동에 있어서 중간관리책임자로서 능력을 갖춘 지도자</t>
  </si>
  <si>
    <t>일반인으로써 뛰어난 색채심리상담 지식을 갖추고 있으며, 일반 내담자들을 대상으로 색채와 공예, 그리기 등 미술 심리 상담 및 지도 할 수 있는 지도자</t>
  </si>
  <si>
    <t>희망그루터기 사회서비스센터</t>
  </si>
  <si>
    <t>http://hope_stump14.blog.me/</t>
  </si>
  <si>
    <t>051-516-1070</t>
  </si>
  <si>
    <t>(46308) 부산광역시 금정구 서동로 75-5 ( 부곡동 ) 3층</t>
  </si>
  <si>
    <t>2015-004343</t>
  </si>
  <si>
    <t>청소년상담학, 청소년심리학 및 이와 관련 있는 직업탐구, 적성탐색 등 진로상담과 관련한 전문 지식을 기반으로 다음 각 등급에 따른 직무를 수행하는 청소년 진로상담 전문가로 활동</t>
  </si>
  <si>
    <t>최상급 전문가의 청소년 진로상담 수준으로 다음의 직무를 수행함. 1. 청소년 진로상담 교육프로그램을 기획 및 운영  2. 청소년 진로상담사의 교육훈련과 수련활동에 관한 프로그램 기획 및 운영3. 청소년진로상담실의 운영 및 관리4. 청소년 진로상담 전문가 양성과정 교수요원 활동 수행 5. 기타 청소년 진로상담사 2급 직무</t>
  </si>
  <si>
    <t>준전문가의 청소년 진로상담 수준으로 다음의 직무를 수행함.1. 청소년 진로상담 교육프로그램을 기획 및 운영에 대한 보조수행  2. 청소년 진로상담사의 교육훈련과 수련활동에 관한 프로그램 기획 및 운영에 대한 보조수행3. 청소년진로상담실의 운영 및 관리에 대한 보조수행4. 청소년 진로상담 전문가 양성과정 교수요원 활동 보조수행</t>
  </si>
  <si>
    <t>2015-006414</t>
  </si>
  <si>
    <t>언어상담심리지도사</t>
  </si>
  <si>
    <t>교육적 본질을 기본으로한 순화된 언어로 상담영역을 이해하고  본질적인 정서적 심리적 안정도에 대한 사전 지식을 함양하여 전반적 건전하고 합리적인 정서상담 역활과 책임을 수행함을 직무로함</t>
  </si>
  <si>
    <t>교육적으로 순화된 언어상담영역을 이해하고 본질적, 정서적 심리적 안정도에 대한 사전 지식을 함양하여 전반적 건전하고 합리적인  정서삼담의역활과 책임을  최고급 수준으로 수행함을 직무로함</t>
  </si>
  <si>
    <t>언어상담영역을 이해하고 본질적인 정서적, 심리적, 안정도에 대한  사전 지식을 함양하여 전반적 건전하고 합리적인 정서상담의 역활과 전문가적 책임을 다함</t>
  </si>
  <si>
    <t>2015-000589</t>
  </si>
  <si>
    <t>아동미술심리상담사란 다양한 장애와 문제행동을 보이는 아이들을 대상으로 과학적 측정도구나 각종 심리검사를 통해 종합적 진단을 내리고 각각의 상황과 환경에 맞게 대화 및 심리상담 활동을 함으로서 인지, 정서, 행동상의 장애를 치유하는 역할을 수행합니다.</t>
  </si>
  <si>
    <t>아동미술심리상담사란 다양한 장애와 문제행동을 보이는 아이들을 대상으로 과학적 측정도구나 각종 심리검사를 통해종합적 진단을 내리고 각각의 상황과 환경에 맞게 대화 및 심리상담 활동을 함으로서 인지, 정서, 행동상의 장애를 치유하는역할을 수행합니다.</t>
  </si>
  <si>
    <t>2015-002062</t>
  </si>
  <si>
    <t>1. 도형심리와 관련된 상담 현장에서 전문적 도형심리관련 지식과 상담기술을 갖춘 도형심리상담사의 양성 및 배출2. 대학과정을 보완하여 상담에서 임상능력을 갖춘 도형심리상담사의 양성3. 도형심리상담사로서 요구되는 일정수준 이상의 상담자의 자질 향상에 기여</t>
  </si>
  <si>
    <t>도형상담지를 통해서 내담자의 기질, 성격, 적성, 심리상태 등을 파악하고 내담자에 따른 도형분석과 심리상담을 할 수 있습니다.</t>
  </si>
  <si>
    <t>창원재능평생교육원</t>
  </si>
  <si>
    <t>070-4117-1006</t>
  </si>
  <si>
    <t>(51210) 경상남도 창원시 마산회원구 합성서7길 8 ( 합성동 ) 3층</t>
  </si>
  <si>
    <t>2015-001421</t>
  </si>
  <si>
    <t>초,중,고등학교에서 발생되는 다양한 학교폭력에 대한 실태파악과 사례별 효과적인 학교폭력예방 상담 프로그램 개발 및 실행을 통하여 청소년들의 건전한 학교생활과 정서적 안정에 기여하여 미래의 주역들이 정상적인 사회인으로 성장할 수 있는데 기여하는 전문인력이다.</t>
  </si>
  <si>
    <t>2015-004864</t>
  </si>
  <si>
    <t>충동조절상담지도사</t>
  </si>
  <si>
    <t>자신이나 타인에게 해가 되는 행동을 반복하며 이러한 충동과 욕구를 스스로 억제하거나 조절하지 못하고, 충동적 행동을 하는 대상을 정확히 이해하며 학습자로 하여금 전문 충동조절심리 및 상담 지도를 진행하여 종합적으로 학습자에게 충동조절심리 및 상담 교육 활동을 수행 하는 업무</t>
  </si>
  <si>
    <t>2015-002455</t>
  </si>
  <si>
    <t>심리검사 및 심리상담을 통해 내담자의 변화를 촉구하고 문제해결 능력을 키울수 있도록 전문적인 조력을 할 수 있는 중급 수준,</t>
  </si>
  <si>
    <t>2015-001423</t>
  </si>
  <si>
    <t>2016-000194</t>
  </si>
  <si>
    <t>우울증심리상담사</t>
  </si>
  <si>
    <t>자존감 조절의 붕괴로 인한 무기력감과 무능력을 느끼고 자기에 대한 염려와 자기의 어떤 측면이 무가치하고 흠이 있거나 사람에 대한 흥미와 감소를 유발하고 건강염려증적 불안을 심각하게 들어 내는데 이와같은 증상의 사람들을 과학적 측정도구사용이나 상담을 통해 진단하고 심리학적 방법을 활용하여 상담해줌으로서 다시 건강하고 바른생활을 할수 있도록 돕는다</t>
  </si>
  <si>
    <t>자존감 조절의 붕괴로 인한 무기력감과 무능력을 느끼고 자기에 대한 염려와 자기의 어떤 측면이 무가치하고 흠이 있거나 사람에 대한 흥미와 감소를 유발하고 건강염려증적 불안을 심각하게 들어 내는데 이와같은 증상의 사람들을 과학적 측정도구사용이나 상담을 통해 진단하고 심리학적 방법을 활용하여 상담해줌으로서 다시 건강하고 바른생활을 할수 있도록 돕는다.</t>
  </si>
  <si>
    <t>2015-003993</t>
  </si>
  <si>
    <t>상담사로 지역의 정신적으로 어려움을 격고 있는 분들을 상담하여 사회에참여도를 높이고 가정의 원만한 생활을 유지하도록 도모함에 있다.</t>
  </si>
  <si>
    <t>심리상담사란? 유아, 아동, 청소년등 사회에서 여러가지 갈등과 문제로 고통을 받고 있는 사람들을 대상으로 정신건강이나 정서장애와 관련된 문제를 상담을 통해 치료해 줌으로 건강하고 바른 생활을 할수 있도록 돕는 상담전문가를 말한다.</t>
  </si>
  <si>
    <t>사단법인 신바람</t>
  </si>
  <si>
    <t>http://www.kimun.or.kr</t>
  </si>
  <si>
    <t>031-446-0551</t>
  </si>
  <si>
    <t>(14034) 경기도 안양시 만안구 만안로 49 ( 안양동 ) 호정타워 1610호</t>
  </si>
  <si>
    <t>2015-005795</t>
  </si>
  <si>
    <t>미술매체를 활용한 심리진단과 상담을 통하여 아동 및 청소년 성인이 속한 개인 학교 가정 및 사회단체를 대상으로 그들의 문제해결과 성장을 촉진하여 신체적 정신적 정서적으로 건강한 삶을 영위하도록 돕는 전문적 상담활동</t>
  </si>
  <si>
    <t>미술매체를 활용한 심리진단과 상ㄷ감을 통하여 아동 및 청소년 성인이 속한 개인 학교 가정 및 사회단체를 대상으로 그들의 문제해결과 성장을 촉진하여 신체적 정신적 정서적으로 건강한 삶을 영위하도록 돕는 전문적 상담활동</t>
  </si>
  <si>
    <t>2015-000595</t>
  </si>
  <si>
    <t>전문적으로 위기심리지도 및 상담을 통하여 학습자로 하여금 위기심리 및 상담 지도를 주도하여 종합적으로 학습자에게 위기심리 지도 및 상담을 전문적으로 역할을 하는 직무</t>
  </si>
  <si>
    <t>준 전문 위기심리 지도를 통하여 학습자로 하여금 위기심리 및 상담 지도를 주도하여 종합적으로 학습자에게 위기심리 및 상담을 준 전문적으로 역할을 하는 직무</t>
  </si>
  <si>
    <t>2015-004561</t>
  </si>
  <si>
    <t>미술심리상담 이론을 실제적 상담에 응용한다.미술심리 검사를 한다.미술심리 결과를 통해 상담을 한다.미술심리 단체상담을 할 수 있다.미술심리 개인상담을 할 수 있다.</t>
  </si>
  <si>
    <t>상담 대상자의 심리적 문제를 규명해 낼 수 있는 심리진단을 한다. 미술 심리 상담이론을 실제적 상담에 응용한다. 학교나 기관 단체에서 미술심리상담을 실시한다. 미술을 통한 심리상담을 실시한다. 미술을 통한 내담자의 상태를 분석한다</t>
  </si>
  <si>
    <t>2016-000145</t>
  </si>
  <si>
    <t>더불어 함께 사는 공동체를 위해 사람들의 심리적 고통을 해결하고 본래 밝고 청정한 마음을 찾아 행복한 사회를 만들기 위해 다음 각 호에 해당하는 봉사 및 직무 수행-불교상담 프로그램의 개발, 운영, 평가-불교단체 및 상담기관의 취업-개인 및 집단에 대한 심리적 치유 및 상담, 교육-불교상담 단체의 자원봉사 및 불교포교 활동, 생명과 환경보호활동</t>
  </si>
  <si>
    <t>- 심리평가 및 불교심리상담, 교육- 불교상담에 관한 연구- 상담 업무- 불교상담심리사 1급 및 2급 수련중인 자에 대한 멘토링</t>
  </si>
  <si>
    <t>동방문화대학원대학교</t>
  </si>
  <si>
    <t>(02838) 서울 성북구 성북2동 292-1 1층 문화교육원</t>
  </si>
  <si>
    <t>2015-005776</t>
  </si>
  <si>
    <t>놀이상담에 관한 전문적 지식을 갖추고 있고, 아동 및 청소년을 대상으로 정서적인문제 및 놀이를 평가할 수 있으며, 적절한 놀이상담프로그램으로 아동정신건강증진의 방향을 제시하며 놀이상담사로써 직무를 수행함.</t>
  </si>
  <si>
    <t>놀이상담에 관련된 전문적인 지식을 갖추고, 각종 놀이상담사로 활동- 놀이상담을 위한 정보제공 및 교육과 예방- 놀이상담을 위한 놀이평가 활동</t>
  </si>
  <si>
    <t>놀이상담에 관련된 전문적인 지식을 갖추고, 각종 정신건강심리상담과 재활을 위한 구체적인 놀이상담프로그램 개발 및 보급- 놀이상담을  위한 정보제공 및 교육과 예방사업- 놀이상담 지원사업 유관기관과 협력하여 놀이상담에 관련된 상담업무</t>
  </si>
  <si>
    <t>놀이상담에 관련된 전문적인 지식을 갖추고, 각종 정신건강문제와 놀이상담에 관련 연구 -아동 ,청소년 및 성인의 놀이상담사 사례를 지도하는 일-놀이상담에 관련된 정보를 제공하고 교육하는 일</t>
  </si>
  <si>
    <t>2016-000147</t>
  </si>
  <si>
    <t>본 자격은 인간의 정신적, 심리적 기능이 어느 정도 정상적인가를 나타내는 상담에 관한 이론적 교육 및 정신건강 상담영역 각 부분에 최적화된 정신건강 상담프로그램을 계발, 지도, 운영하고, 심리검사와 상담을 통한 올바른 정신건강상담사로써의 필요한 전문적 상담활동 직무로서 능력을 검정하는 자격임</t>
  </si>
  <si>
    <t>① 심리적 부적응 및 장애를 겪는 개인 혹은 집단에 대한 진단, 평가 ② 심리상담 영역에서 개인 및 집단의 자아실현, 적응 강화에 대한 상담 및 지도와 강의활동</t>
  </si>
  <si>
    <t>① 정신건강상담에 관련된 기본적인 지식을 갖추고, 각종 심리검사와 분석, 상담 ② 교육기관에서의 행정업무 수행 ③ 상담사 교육프로그램을 운용④ 생활에서 오는 각종 정신문제영역에 대한 기초적인 상담을 진행함.</t>
  </si>
  <si>
    <t>2015-003018</t>
  </si>
  <si>
    <t>미술심리상담사는 미술심리상담에 관한 교육 및 상담영역 각 부분에 최적화된 미술심리상담 프로그램을 설계, 조직, 운영하고, 미술심리상담 교육과 상담을 통한 올바른 미술심리상담사로써의 문화를 창달하는데 필요한 전문적 교육, 상담활동을 수행한다.</t>
  </si>
  <si>
    <t>2015-004832</t>
  </si>
  <si>
    <t>2015-004183</t>
  </si>
  <si>
    <t>미술심리상담지도사의 직무는 심리적, 정서적, 사회적 장애를 겪고 있는 사람에게 그림이나 조소, 디자인 등 미술활동의 시각적 이미지를 통해 개인갈등을 조절하고 자기표현과 자아성장을 촉진시키며 개인의 내면적, 외적조화를 이름으로써 급변하는 다양한 현대사회 속에서 심리적, 정서적으로 안정을 찾아 건강한 사회구성원이 될 수 있도록 도우며 지도인력을 양성한다.</t>
  </si>
  <si>
    <t>미술심리상담지도사의 전문강사직무는 심리적, 정서적, 사회적 장애를 겪고 있는 사람에게 그림이나 조소, 디자인 등 미술활동의 시각적 이미지를 통해 개인갈등을 조절하고 자기표현과 자아성장을 촉진시키며 개인의 내면적, 외적조화를 이름으로써 급변하는 다양한 현대사회 속에서 심리적, 정서적으로 안정을 찾아 건강한 사회구성원이 될 수 있도록 돕는 인력을 양성한다.</t>
  </si>
  <si>
    <t>미술심리상담지도사의 직무는 심리적, 정서적, 사회적 장애를 겪고 있는 사람에게 그림이나 조소, 디자인 등 미술활동의 시각적 이미지를 통해 개인갈등을 조절하고 자기표현과 자아성장을 촉진시키며 개인의 내면적, 외적조화를 이름으로써 급변하는 다양한 현대사회 속에서 심리적, 정서적으로 안정을 찾아 건강한 사회구성원이 될 수 있도록 돕고 지도한다.</t>
  </si>
  <si>
    <t>미술심리상담지도사의 직무는 심리적, 정서적, 사회적 장애를 겪고 있는 사람에게 그림이나 조소, 디자인 등 미술활동의 시각적 이미지를 통해 개인갈등을 조절하고 자기표현과 자아성장을 촉진시키며 개인의 내면적, 외적조화를 이름으로써 급변하는 다양한 현대사회 속에서 심리적, 정서적으로 안정을 찾아 건강한 사회구성원이 될 수 있도록 돕는다.</t>
  </si>
  <si>
    <t>(사)한국아동EDU-CARE연구소</t>
  </si>
  <si>
    <t>http://www.edu-care.kr</t>
  </si>
  <si>
    <t>02-878-9697</t>
  </si>
  <si>
    <t>(08733) 서울특별시 관악구 관악로 256(봉천동) 2층</t>
  </si>
  <si>
    <t>2015-005265</t>
  </si>
  <si>
    <t>여러 가지 갈등과 심리적인 문제 등으로 힘들어하는 내담자에게 원활한 상담을 해줌으로써 원만한 생활을 이끌어낼 수 있도록 도움을 주는 상담직무</t>
  </si>
  <si>
    <t>심리상담사의 전문 이론 및 다양한 임상경험을 토대로 인간의 삶과 자아실현을 높이며 내적통찰력을 키우고 긍정적 잠재력을 키워 행복한 삶을 영위하도록 하는 전문 직무로 하면서 개인 및 집단프로그램의 사전, 사후 효과를 평가하고 검증하는 직무</t>
  </si>
  <si>
    <t>주식회사포도에듀</t>
  </si>
  <si>
    <t>02-861-3293</t>
  </si>
  <si>
    <t>(08381) 서울특별시 구로구 디지털로27길 24(구로동, 벽산디지털밸리1차) 608호</t>
  </si>
  <si>
    <t>2015-001584</t>
  </si>
  <si>
    <t>노인(가족 포함)들에게 전문적 대면관계를 통하여 과학적 측정도구 사용이나 상담(면접)을 통해 종합적으로 진단하고 심리학적 방법을 활용하여 일상생활 부적응 문제를 해결하며 정신적, 심리적 원조 과정인 상담을 통하여 치유를 해줌으로써 마음의 안정을 찾을 수 있도록 복지서비스 업무를 담당한다.</t>
  </si>
  <si>
    <t>노인(가족 포함)들에게 전문적 대면관계를 통하여 과학적 측정도구 사용이나 상담(면접)을 통해 종합적으로 진단하고 심리학적 방법을 활용하여 일상생활 부적응 문제를 해결하며 정신적, 심리적 원조 과정인 상담을 통하여 치유를 해줌으로써 마음의 안정을 찾을 수 있도록 복지서비스 업무를 담당하는 노인심리상담전문가로서의 업무를 원활하게 수행할 수 있다.</t>
  </si>
  <si>
    <t>2015-005755</t>
  </si>
  <si>
    <t>색채빛미술심리상담사</t>
  </si>
  <si>
    <t>색채와 빛을 통해 성장과정의 문제를 통찰하고 인간 내면에 내재된 분모색과 분자색을 경험하며 색과 빛의 파장을 통해 현대인들이 격고있는 심리적 갈등을 해결하기위해 다양한 색채와 빛을 경험하며 심리학과 색채빛이론으로 안정과 행복을 찾도록 도와주는 직무를 수행할 뿐 아니라,일반인을 상대로 색채빛심리상담 이론과 기법을 지도하는 직무 수행함</t>
  </si>
  <si>
    <t>색채와 빛을 통해 성장과정의 문제를 통찰하고 인간 내면에 내재된 분모색과 분자색을 경험하며 색과 빛의 파장을 통해 현대인들이 격고있는 심리적 갈등을 해결하기위해 다양한 색채와 빛을 경험하며 심리학과 색채빛이론으로 안정과 행복을 찾도록 도와주는 직무를 수행할 뿐 아니라,일반인을 상대로 최고급의 이론과 기법을 지도하는 직무 수행함</t>
  </si>
  <si>
    <t>색채와 빛을 통해 성장과정의 문제를 통찰하고 인간 내면에 내재된 분모색과 분자색을 경험하며 색과 빛의 파장을 통해 현대인들이 격고 있는 심리적 갈등을 해결하기위해 다양한 색채와 빛을 경험하며 심리학과 색채빛 이론으로 안정과 행복을 찾도록 도와주는 직무를 수행할 뿐 아니라,일반인을 상대로 고급의 이론과 기법을 지도하는 강사로서의 직무를 수행함</t>
  </si>
  <si>
    <t>색채와 빛을 통해 성장과정의 문제를 통찰하고 인간 내면에 내재된 분모색과 분자색을 경험하며 색과 빛의 파장을 통해 현대인들이 격고있는 심리적 갈등을 해결하기위해 다양한 색체와 빛을 경험하며 심리학과 색채빛 이론으로 안정과 행복을 찾도록 도와주는 직무를 수행할 뿐 아니라,일반인을 상대로 보조강사로서 상급수준의 교육활동 등의 업무를 수행함</t>
  </si>
  <si>
    <t>2015-005791</t>
  </si>
  <si>
    <t>아동부터 치매어르신까지 그림 그리기 등 다양한 기법을 활용한 미술활동을 통해서 현재 마음의 상태를 분석하여, 그에 맞는 적절한 미술활동으로 마음의 치유에 도움을 주는 업무를 수행</t>
  </si>
  <si>
    <t>1. 노인에게 다양한 미술기법을 통하여 마음을 상태를 분석하고 적절한 미술활동으로 마음의 치유에 도움을 주는 노인회관 교정시설 상담사2. 가정문제 등을 미술기법을 통하여 상담하고 진단하여 해결할 수 있도록 돕는 사회복지시설 상담사3. 전문적이고 종합적인 미술상담기법을 교육하는 사설교육기관 강사</t>
  </si>
  <si>
    <t>1. 아동의 가정 및 학교문제 등을 다양한 미술기법으로 상담하고 마음에 치유를 돕는 초등학교 상담사2. 청소년복지관등에서 청소년들의 가정불화 및 학교내 갈등을 다양한 미술기법으로 상담하고 마음에 치유를 돕는 상담사</t>
  </si>
  <si>
    <t>2015-004581</t>
  </si>
  <si>
    <t>그림이나 조소, 디자인의 기법과 같은 미술활동을 통해서 심리적, 행동적 문제를 겪고 있는 사람들의 정서적 안정을 돕는 역할을 수행한다.</t>
  </si>
  <si>
    <t>사회복지 현장이나 사회서버스 사업에 투입되어 취약 계층 내담자의 심리진단 및 사정, 치료계획을 수립하고 미술을 통한 심리상담을 수행한다.</t>
  </si>
  <si>
    <t>1급 미술심리상담사의 슈퍼비전을 받아 사회복지 현장에서 내담자를 대상으로 미술치료를 진행할 수 있다. 사회복지서비스 대상자의 그림에 의한 심리진단과 평가를 토대로 치료 프로그램 계획을 수립하고 진행할 수 있다. 방과 후 미술치료 교사로 활동할 수 있다.</t>
  </si>
  <si>
    <t>2015-004584</t>
  </si>
  <si>
    <t>NLP Master Trainer, NLP Trainer, NLP Master Practitioner, NLP Practitioner 로 구분되며, NLP 상담기법과 전략을 통해 자신의 상태를 컨트롤할 수 있는 능력, 자신과 타인의 갈등을 해소하고 개인의 변화와 성장을 유도할 수 능력, 개인 및 집단을 교육시키고 교육프로그램을 개발</t>
  </si>
  <si>
    <t>최고 전문가로 NLP 상담 기법과 전략을 습득하여 타인의 갈등과 변화를 시킬 수 있으며, 개인 및 집단을 대상으로 교육하고, 그 교육 프로그램을 개발, 활용하는 단계</t>
  </si>
  <si>
    <t>2015-003860</t>
  </si>
  <si>
    <t>교정교육상담사</t>
  </si>
  <si>
    <t>소년원,소년비행예방센터 등 소년보호기관, 교도소, 구치소, 보호관찰소 등 교정기관, 법무보호복지법인, 비행청소년 치료재활시설, 청소년쉼터, 학교폭력 가해자 및 피해자 등 위기청소년과 범죄인을 교정교화하는 각종 국가시설 및 민간단체에서 인성교육과 심리상담을 통해 건전한 품성과 행동을 습득하도록 지원하는 전문적 활동임.</t>
  </si>
  <si>
    <t>1. 교도소, 구치소, 보호관찰소 등 성인교정시설에서 범죄자의 심리평가, 인성교육 및 심리상담 실시2. 교정교육상담사2급 및 3급 대상자에 대한 전문 수련과정의 수퍼바이저</t>
  </si>
  <si>
    <t>1. 소년원, 청소년비행예방센터, 소년분류심사원, 청소년쉼터, 청소년상담복지센터 등 청소년선도 및 보호시설에서 비행 및 학교폭력 청소년을 대상으로 한 인성교육, 교정교육, 심리상담 등 실시2. 소년법에 의한 부모교육특별명령, 학교폭력예방법에 의한 부모교육조치 등에 의한 비행청소년의 부모 교육 및 부모-자녀 동반 프로그램의 실시</t>
  </si>
  <si>
    <t>1. 소년원, 비행예방센터, 지역아동센터, 청소년쉼터 등 각종 청소년선도보호시설에서 멘토로서 활동2. 성인대상 교정시설의 교정위원, 소년대상 보호시설의 소년보호위원, 보호관찰소의 법사랑위원, 각급법원의 위탁보호위원 등 청소년선도 자원봉사 활동3. 청소년상담복지지원센터, 청소년쉼터, 아동학대예방센터, 여성보호시설, Wee센터 등에서 민간자원봉사 활동</t>
  </si>
  <si>
    <t>한국교정교육상담포럼</t>
  </si>
  <si>
    <t>010-4261-2326</t>
  </si>
  <si>
    <t>(16227) 경기도 수원시 영통구 광교산로 154-42(이의동, 경기대학교) 교수연구동 A동 206호</t>
  </si>
  <si>
    <t>2015-004831</t>
  </si>
  <si>
    <t>2015-001420</t>
  </si>
  <si>
    <t>진로인성코칭상담사</t>
  </si>
  <si>
    <t>청소년들의 진로와 일의 세계를 인식 및 탐색하여 자신에게 적합한 일을 선택하고 잘 수행할 수 있도록 취학 전뿐만 아니라 초？중？고등학생들을 대상으로 자신의 신념과 가치 그리고 목표발견의 과정을 지도하고 돕는 전문인력이다.</t>
  </si>
  <si>
    <t>2015-000586</t>
  </si>
  <si>
    <t>아동, 청소년, 성인, 노인 등 개인의 성장과정과 생활에서 받게 된 상처를 치유하고, 관계에서 겪는 갈등을 포함한 다양한 심리적 문제를 해결하여 건강한 마음, 건강한 관계성을 가지고 살아갈 수 있도록 돕는 전문가 양성과정이다.</t>
  </si>
  <si>
    <t>상담과 상담에 관한 교육 활동의 전반에 걸쳐 목표를 효과적으로 달성하기 위하여 상담사(1, 2, 3급)들에게 슈퍼비전을 실행한다.</t>
  </si>
  <si>
    <t>교육현장에서 전반적인 상담이론을 교육하고, 상담현장에서 개인상담과 집단상담을 진행한다.</t>
  </si>
  <si>
    <t>상담현장에서 상담을 진행하고, 심리상담사무를 담당한다.</t>
  </si>
  <si>
    <t>2015-000588</t>
  </si>
  <si>
    <t>상담소를 차려서 심리검사지를 통해서 심리 파악을 해 주고 상담소의 보조역활 및 운영한다. 특히 학교나 단체에 집단으로 검사지를 통해서 심리테스트를 할 수 있다.</t>
  </si>
  <si>
    <t>인간의 심리를 파악하고 심리적인 기법을 사용하여 무의식의 세계에 대해서 인식을 시키고 마음의 상처를 해결하는데 도음을 주는 상담사로 만드는데 있다. 특히 검사지를 사용 및 해석할 줄 아는 능력을 길러준다. 특이 MBTI, 에고 그램, 에니어그램을 사용하여 상담에 도구로 사용할 수 있는 상담사의 양성한다.</t>
  </si>
  <si>
    <t>인간의 심리를 파악하고 심리적인 기법을 사용하여 무의식의 세계에 대해서 인식을 시키고 마음의 상처를 해결하는데 도음을 주는 상담사로 만드는데 있다. 특히 검사지를 사용 및 해석할 줄 아는 능력을 길러준다. 특이 MBTI, 에고 그램, 에니어그램을 사용하여 상담에 도구로 사용할 수 있는 상담사의 양성한다</t>
  </si>
  <si>
    <t>2015-006415</t>
  </si>
  <si>
    <t>자격의 직무는 심리 및 정서에 관련된 문제를 상담을 통해 종합적으로 파악하고 심리학적 방법을 활용하여 내담자를 긍정적이고 안정된 사고 방식으로 바른 생활을 할 수 있도록 돕는 전문 능력을 갖춘 수준 전문적 역할을 수행 하는 직무이다.</t>
  </si>
  <si>
    <t>심리상담 지식을 바탕으로 심리 및 정서에 관련된 문제를 상담이 필요한 현장에서 내담자의 심리를 종합적으로 파악하고 심리학적 방법을 활용하여 긍정적이고 안정된 사고 방식으로 바른 생활을 할 수 있도록 돕는 직무이다.</t>
  </si>
  <si>
    <t>2015-000585</t>
  </si>
  <si>
    <t>2급 : 일반상담 및 전화상담 등 기본적인 상담진행의 역할 수행1급 : 일반상담 및 가족상담, 집단상담 프로그램 실행의 역할 수행</t>
  </si>
  <si>
    <t>일반상담 및 전화상담 등 기본적인 상담진행의 역할 수행</t>
  </si>
  <si>
    <t>일반상담 및 가족상담, 집단상담 프로그램 실행의 역할 수행</t>
  </si>
  <si>
    <t>한국대중문화연구원</t>
  </si>
  <si>
    <t>02-461-1112</t>
  </si>
  <si>
    <t>(00000) 서울특별시 성동구 성수동1가 상원1길 17 ( 한양현대아파트 ) 한양현대아파트상가</t>
  </si>
  <si>
    <t>2015-002998</t>
  </si>
  <si>
    <t>노인 관련 각종 시설이나 종교단체, 고령자 채용기업 등의 소속 또는 자유업의 영위 및 자원봉사 등을 통하여 노인의 신체변화, 심리변화, 제반 사회적 환경 등에 대한 지식을 바탕으로 노인심리상담기법을 통한 대면상담과 MMPI· MBTI 검사 등의 다양한 심리측정도구 등을 이용하여 노인의 심리상태, 성격유형, 적성 등을 파악하여 코칭하는 직무</t>
  </si>
  <si>
    <t>노인 관련 각종 시설이나 종교단체, 고령자 채용기업 등의 소속 또는 자유업의 영위 및 자원봉사 등을 통하여 노인의 신체변화, 심리변화, 제반 사회적 환경 등에 대한 지식을 바탕으로 노인심리상담기법을 통한 대면상담과 MMPI· MBTI 검사 등의 다양한 심리측정도구 등을 이용하여 노인의 심리상태, 성격유형, 적성 등을 파악아하여 심리상담을 진행하는 직무</t>
  </si>
  <si>
    <t>주식회사 소암 한국민간자격개발인증원</t>
  </si>
  <si>
    <t>http://www.test123.co.kr</t>
  </si>
  <si>
    <t>051-818-8450</t>
  </si>
  <si>
    <t>(48115) 부산광역시 해운대구 달맞이길 239-11 (중동, 달맞이우성빌라트) 104동 201호</t>
  </si>
  <si>
    <t>2015-004856</t>
  </si>
  <si>
    <t>실버시대에 맞춰 노년기의 삶의 질 향상을 위해 노인심리에 대한 지식과 스킬을 바탕으로 노인들의 심리상태 분석 및 상담지도 역할을 수행하는 전문 상담사 양성 프로그램</t>
  </si>
  <si>
    <t>노인의 심리를 이해하고 건강하고 즐거운 노후생활을 위해 건강 및 생활과 관련된 프로그램을 계획하고 노인들에게 상담을 통해 삶에 대한 긍정적인 생각과 노인의 자기계발을 돕는 활동을 말한다.</t>
  </si>
  <si>
    <t>노인들에게 심리적,육체적으로 발생 할 수 있는 여러 가지 노인의 문제점에 대하여 배우고 안정을 찾도록 돕고 보다 나은 즐거운 삶을 누리며 삶의 질을 항상 시키는 방향을 제시해 준다</t>
  </si>
  <si>
    <t>2015-004728</t>
  </si>
  <si>
    <t>학교 내에서 발생하는 폭력에 대해 이해하고 학교폭력으로 피해를 입은 피해자 뿐만 아니라 가해자의 상담까지 함께 진행하고 폭력의 발생 원인을 분석하여 피해자와 가해자의 심리·정서적 지원을 돕는 전문가 활동</t>
  </si>
  <si>
    <t>학교폭력에 대해 이해를 하고 학교폭력으로 피해를 입은 피해자와 가해자에게 심리상담을 진행하여 분석하고, 학교폭력 상담프로그램을 계획 및 진행할 수 있는 최고급 전문가 활동</t>
  </si>
  <si>
    <t>학교폭력에 대해 이해를 하고 발생원인을 분석하여 학교폭력의 피해자와 가해자에게 심리상담을 진행하여 분석의 수행능력이 가능하며 학교폭력 상담프로그램을 계획 할 수 있는 고급 전문가 활동</t>
  </si>
  <si>
    <t>2015-001966</t>
  </si>
  <si>
    <t>학교안팎으로 왕따, 협박, 폭행 등으로 고통받는 청소년을 도우며, 상담을 통해 학교폭력을 예방하고 대처하는 능력을 마련하도록 인도하는 역할을 수행.가해학생을 올바른 길로 인도하는 지도자로써의 수행.학교폭력상담 전문교육 강사로써의 역할 수행.</t>
  </si>
  <si>
    <t>학교폭력상담사 2급의 슈퍼비젼으로써의 활동.초중고등학교 및 전문교육 강사로써의 활동.학교폭력을 예방 및 대처방안을 마련하도록 도와주는 전문가로써의 역할 수행.</t>
  </si>
  <si>
    <t>학교폭력을 예방하고 대처방안을 세울 수 있도록 도와주고, 피해학생을 보호하고 가해학생을 지도하는 임무 수행.여러기관의 상담소, 쉼터, 학교 등에서 학교폭력상담사의 역할 수행.</t>
  </si>
  <si>
    <t>2015-003023</t>
  </si>
  <si>
    <t>사회의 환경적 요인과 다변화 사회, 고도화 사회, 다문화 사회로 변화해 가면서 사회적 가치의 혼돈현상의 가속화와 가정폭력, 학교폭력, 성폭력과 사회의 양극화 현상 등 사회 환경 변화에 적응하지 못하여 타인에게 피해를 주고 자신을 통제하지 못하는 심리 불안 상황을 대비하고 관리할 수 있는 심리상담 전문가및 상담사를 양성하는데 목적이 있다.</t>
  </si>
  <si>
    <t>심리상담에 관한 이론을 2급보다 심화적으로 공부하여 인간 개개인의 심리분석 및 진로, 심리상담방법, 심리치료방법, 등을 파악하여 나아갈 방향과 방책을 제시할 수 있는 전문가를 검정합니다.</t>
  </si>
  <si>
    <t>사회의 환경적 요인과 다변화 사회, 고도화 사회, 다문화 사회로 변화해 가면서 사회적 가치의 혼돈현상의 가속화와 가정폭력, 학교폭력, 성폭력과 사회의 양극화 현상 등 사회 환경 변화에 적응하지 못하여 타인에게 피해를 주고 자신을 통제하지 못하는 심리 불안 상황을 대비하고 관리할 수 있는 심리상담 전문가를 양성하는데 목적이 있다.</t>
  </si>
  <si>
    <t>2016-000184</t>
  </si>
  <si>
    <t>성중독예술심리상담사</t>
  </si>
  <si>
    <t>예술분야의 성중독 심리상담, 성중독 연구, 성중독 예방ㆍ상담교육 및 프로그램 개발을 통한 회복과정을 돕는 것을 그 직무로 한다</t>
  </si>
  <si>
    <t>예술분야 성중독의 전문적 이론 및 다양한 임상경험을 토대로 중독을 심리상담하며 중독 예방 및 심리상담 프로그램의 계획을 수립하여 개인 및 집단프로그램의 사전ㆍ사후효과를 평가하고 검증하며 2급 및 3급 전문상담사의 교육 및 활동을 지도하는 것을 직무로 한다.</t>
  </si>
  <si>
    <t>예술분야 성중독의 전문적 이론을 기반으로 중독 및 사례를 관리하며 1급 전문상담사를 보조하여 개인 및 집단 심리상담프로그램의 사전ㆍ사후 평가를 돕는 것을 직무로 한다.</t>
  </si>
  <si>
    <t>예술분야 및 성중독의 기초 이론을 기반으로 1급 전문상담사의 지도하에 2급 전문상담사를 돕는 것을 직무로 한다.</t>
  </si>
  <si>
    <t>2015-004329</t>
  </si>
  <si>
    <t>2015-005269</t>
  </si>
  <si>
    <t>아동의 심리적, 신체적 부적응을 겪는 개인 또는 집단에 대해 평가 를 하여 심리상담을 지원하고 지역사회의 발전에 이바지함아동심리상담에 관한 연구아동심리상담 관련 시설 책임운영</t>
  </si>
  <si>
    <t>전문가로 아동심리상담, 인성교육, 아동심리상담진단 평가, 아동심리상담행정 및 정책, 아동심리상담의 의료적 측면, 아동심리상담방법론, 심리상담관련현장에서 활용할 수 있다</t>
  </si>
  <si>
    <t>준전문가로 아동심리상담, 아동심리상담진단 평가, 아동심리상담행정 및 정책, 아동심리상담의 의료적 측면, 아동심리상담방법론 등을 이해하고 아동심리상담관련현장에서 활용할 수 있다</t>
  </si>
  <si>
    <t>아동심리상담의 심리적 측면, 아동, 아동심리상담 연구를 이해하고 아동 아동심리상담관련 현장에서 활용할 수 있다.</t>
  </si>
  <si>
    <t>2015-000590</t>
  </si>
  <si>
    <t>전문적으로 아동 심리상담을 통하여 학습자로 하여금 아동심리 및 상담 지도를 주도하여 종합적으로 학습자에게 아동심리 및 상담을 전문적으로 역할을 하는 직무</t>
  </si>
  <si>
    <t>준 전문 아동심리상담을 통하여 학습자로 하여금 아동심리 및 상담 지도를 주도하여 종합적으로 학습자에게 아동심리 및 상담을 준 전문적으로 역할을 하는 직무</t>
  </si>
  <si>
    <t>2015-002104</t>
  </si>
  <si>
    <t>종합예술심리상담사</t>
  </si>
  <si>
    <t>개인이나 집단의 자아실현, 적응력 강화를 위한 조력 및 지도, 예술심리상담의 교육과 수련 내용 평가, 종합예술심리상담에 대한 연구 등</t>
  </si>
  <si>
    <t>종합예술심리상담의 최고 전문가로서 개인이나 집단의 자아실현, 적응력 강화를 위한 조력 및 지도, 예술심리상담의 교육과 수련 내용 평가, 상담에 대한 연구, 상담기관 설립과 운영 등</t>
  </si>
  <si>
    <t>종합예술심리상담의 전문가로서 개인이나 집단의 자아실현, 적응력 강화를 위한 조력 및 지도</t>
  </si>
  <si>
    <t>2015-004733</t>
  </si>
  <si>
    <t>아동, 청소년들에게 자아존중감을 향상 및 꿈과 비젼 수립에 도움을 주는 영역별 프로그램 개발과 올바른 가치관을 가지고 자신들이 나아갈 길에 대해 상담 지도</t>
  </si>
  <si>
    <t>전문가로서 진로코칭상담, 인성교육, 진로코칭상담진단 평가, 진로코칭상담행정 및 정책, 진로코칭상담의 의료적 측면, 진로코칭상담방법론, 심리상담관련현장에서 활용할 수 있다</t>
  </si>
  <si>
    <t>준전문가로서 진로코칭상담, 진로코칭상담진단 평가, 준전문가로서 진로코칭상담, 진로코칭상담진단 평가, 진로코칭상담행정 및 정책, 진로코칭상담의 의료적 측면, 진로코칭상담방법론 등을 이해하고 진로코칭상담관련현장에서 활용할 수 있다</t>
  </si>
  <si>
    <t>진로코칭상담의 심리적 측면, 아동, 진로코칭상담 연구를 이해하고 아동 진로코칭상담관련 현장에서 활용할 수 있다.</t>
  </si>
  <si>
    <t>2015-003790</t>
  </si>
  <si>
    <t>아동심리 및 상담 지도를 주도하고, 때론 학습자에게 아동심리 및 상담교육을 전문적으로 하는 직무</t>
  </si>
  <si>
    <t>전문적인 아동 심리상담을 행하고 아동심리상담교육을 통하여  학습자로 하여금 아동심리 및 상담 지도를 주도할수 있도록하고 , 학습자에게 아동심리 및 상담역할을 할수 있도록 하는 직무</t>
  </si>
  <si>
    <t>준전문적인 아동심리 및 상담 지도 역할직무</t>
  </si>
  <si>
    <t>2015-004873</t>
  </si>
  <si>
    <t>음악을 통해 정신적, 신체적, 사회적 건강을 회복 시키고 삶의 질을 높여주며 정서적 안정을 도와줌</t>
  </si>
  <si>
    <t>전문가로서 음악심리상담, 직업 및 음악심리상담진단 평가, 음악심리상담행정 및 정책, 음악심리상담의 의료적 측면, 음악심리상담방법론, 노동환경과 고용법규 등을 이해하고 심리상담관련현장에서 활용할 수 있다</t>
  </si>
  <si>
    <t>준전문가로서 음악심리상담, 직업 및 음악심리상담진단 평가, 음악심리상담행정 및 정책, 음악심리상담의 의료적 측면, 음악심리상담방법론, 노동환경과 고용법규 등을 이해하고 음악심리상담관련현장에서 활용할 수 있다</t>
  </si>
  <si>
    <t>음악심리상담의 심리적 측면, 아동, 음악심리상담 연구를 이해하고 아동 음악심리상담관련 현장에서 활용할 수 있다.</t>
  </si>
  <si>
    <t>2015-001292</t>
  </si>
  <si>
    <t>인성심리상담지도사</t>
  </si>
  <si>
    <t>성인 및 청소년을 대상으로 인성교육에 관한 연구와 공공기관, 기업, 학교 등 사회의 각 분야에서 최적화된 전통인성교육 프로그램을 설계, 조직, 운영하고 인성교육에 대한 상담활동과 바람직한 프로그램을 운용하는 일을 전문적으로 하는 최고급 수준의 교육활동 등의 업무를 수행할 뿐만 아니라, 일반인을 상대로 기본적인 이론과 기법을 지도하는 직무 역시 수행함</t>
  </si>
  <si>
    <t>성인 및 청소년을 대상으로 인성교육에 관한 연구와 공공기관, 기업, 학교 등 사회의 각 분야에서 최적화된 전통인성교육 프로그램을 설계, 조직, 운영하고 인성교육에 대한 상담활동과 바람직한 프로그램을 운용하는 일을 전문적으로 하는 고급 수준의 교육활동 등의 업무를 수행할 뿐만 아니라, 일반인을 상대로 보조강사로서의 직무 역시 수행함</t>
  </si>
  <si>
    <t>성인 및 청소년을 대상으로 인성교육에 관한 연구와 공공기관, 기업, 학교 등 사회의 각 분야에서 최적화된 전통인성교육 프로그램을 설계, 조직, 운영하고 인성교육에 대한 상담활동과 바람직한 프로그램을 운용하는 일을 전문적으로 하는 상급 수준의 교육활동 등의 업무를 수행함</t>
  </si>
  <si>
    <t>2015-004842</t>
  </si>
  <si>
    <t>전문적인 두피모발관리상담사를 양성하기 위하여 고객의 식습관, 건강상태, 유전 등 상담을 통해 고객의 정보를 습득하고 문제의 원인을 판단하여 건강한 두피와 모발을 유지할 수 있게 상담하는 자격이다.</t>
  </si>
  <si>
    <t>2015-004735</t>
  </si>
  <si>
    <t>명리진로적성상담사</t>
  </si>
  <si>
    <t>사주명리학에 대한 충분한 이해와 깊은 사주분석의 능력, 고급 수준의 강사능력을 갖추어 피상담자의 선척적으로 타고난 성격 적성분석과 진로적성, 인간관계, 건강, 성공과 실패의 시기 등을 분석해 주어 보다 행복하고 성공적인 삶을 영위할 수 있도록 도움을 주어야 한다.</t>
  </si>
  <si>
    <t>사주명리학에 대한 충분한 이해와, 깊은 사주분석 능력을 갖추고, 고급수준의 강사능력을 갖추고, 피상담자의 선척적으로 타고난 성격적성분석, 진로적성, 인간관계, 건강, 성공과 실패의 시기 등을 분석해 줄 수 있는 고급 전문가 수준</t>
  </si>
  <si>
    <t>사주명리학에 대한 충분한 이해와, 기본 사주분석 능력을 갖추고, 피상담자의 선천적으로 타고난 성격특성, 진로적성, 인간관계, 건강, 성공과 실패의 시기 등을 분석해 줄 수 있는 준 전문가 수준</t>
  </si>
  <si>
    <t>미래융합인재아카데미(FCA)</t>
  </si>
  <si>
    <t>http://www.gfca.kr/</t>
  </si>
  <si>
    <t>02-3443-4984</t>
  </si>
  <si>
    <t>(06731) 서울특별시 서초구 서운로 24 (서초동) 서일빌딩 401호</t>
  </si>
  <si>
    <t>2015-003010</t>
  </si>
  <si>
    <t>실버시대에 맞춰 노년기의 삶의 질 향상을 위해 노인심리에 대한 지식과 스킬을 바탕으로 노인들의 심리상태 분석 및 상담지도 역할을 수행하는 전문 상담사</t>
  </si>
  <si>
    <t>전문가 수준의 노인심리에 대한 지식과 스킬을 바탕으로 노인들의 심리상태 분석 및 상담지도 역할을 수행 할 수 있는 전문 상담사</t>
  </si>
  <si>
    <t>준 전문가 수준의 노인심리에 대한 지식과 스킬을 바탕으로 노인들의 심리상태 분석 및 상담지도 역할을 수행 할 수 있는 전문 상담사</t>
  </si>
  <si>
    <t>한국민간자격개발원(주)</t>
  </si>
  <si>
    <t>http://kdiq.co.kr/</t>
  </si>
  <si>
    <t>02-1544-1957</t>
  </si>
  <si>
    <t>(08301) 서울특별시 구로구 가마산로27길 11-19 (구로동) 901호(구로동, 메트로구로센터)</t>
  </si>
  <si>
    <t>2015-002768</t>
  </si>
  <si>
    <t>성인 및 영유아의 미술지도 및 미술활동을 통한 심리에 대한 집단 및 개인 상담 업무에 활용</t>
  </si>
  <si>
    <t>성인 및 영, 유아의 미술지도 및 미술활동을 통한 심리상담 업무에 활용</t>
  </si>
  <si>
    <t>성인 및 영, 유아의 미술지도 및 미술활동을 통한 심리에 대한 집단 및 개인 상담 업무에 활용</t>
  </si>
  <si>
    <t>2015-001030</t>
  </si>
  <si>
    <t>산업현장 근로자들에게 조직 및 개인 간 갈등과 불안을 모래놀이활동을 통해 해소하고 자기감정을 조정하여 산업재해를 예방함은 물론 산재근로자 및 그의 가족심리치료 지원을 도움으로써 사회복귀, 자아실현, 직업만족도 등을 촉진시킬 수 있는 상담능력을 보유한 자.</t>
  </si>
  <si>
    <t>모래상자 위에 상징적인 소품들을 통하여 수치심,소외감, 불안, 갈등,우울 등을 표출하여 산업재해 원인인 불안한 행동심리를 해소하고, 나아가 자기표현으로부터 자기성장과정에 이르기까지 내면적 문제들을 조정할 수 있도록 도와주는 상담 수행 능력</t>
  </si>
  <si>
    <t>모래상자 위에 상징적인 소품들을 통하여 수치심,소외감, 불안, 갈등,우울 등을 표출하여 산업재해 원인인 불안한 행동심리를 해소하고, 나아가 자기표현으로부터 자기성장과정에 이르기까지 내면적 문제들을 조정할 수 있도록 도와주는 중급수준의 상담 수행 능력</t>
  </si>
  <si>
    <t>모래상자 위에 상징적인 소품들을 통해서 수치심, 우울, 불안, 갈등, 소외감 등을 표출하여 산업재해 원인인 불안한 행동심리를 해소하도록 도와 자기표현으로부터 자기성장과정까지 조정할 수 있도록 도와주는 일반 상담 수행 능력</t>
  </si>
  <si>
    <t>2016-000156</t>
  </si>
  <si>
    <t>2015-003296</t>
  </si>
  <si>
    <t>노인의 신체, 심리변화, 제반 사회적 환경 등에 대한 지식을 바탕으로 노인심리상담기법을 통해 노인의 심리상태, 성격유형, 적성 등을 파악하여 발전적이고 안정적인 일상생활 및 사회생활을 할 수 있도록 상담· 지원</t>
  </si>
  <si>
    <t>2015-004399</t>
  </si>
  <si>
    <t>학교폭력 예방에 관한 이론과 사례연구를 통하여 학교 현장에서 발생하는 폭력을 예방하기 위한 프로그램을 개발하여 상담 및 강의를 할 수 있는 자격이 있으며, 학교 부적응과 자살충동, 사이버폭력, 인터넷 중독 및 게임중독 등의 위기학생들에 대한 심리(P.I.A)검사를 실시하여 불건전하게 형성된 인성을 전문적으로 상담교육 할 수 있다</t>
  </si>
  <si>
    <t>학교폭력 예방에 관한 이론과 사례연구를 통하여 학교 현장에서 발생하는 폭력을 예방하기 위한 프로그램을 개발, 상담 및 강의를 할 수 있으며, 자살충동, 사이버폭력, 인터넷 중독, 게임중독 등의 위기학생들에 대한 심리(P.I.A)검사를 실시하여 불건전하게 형성된 인성을 전문적으로 상담교육 할 수 있다.</t>
  </si>
  <si>
    <t>학교폭력 예방에 관한 이론과 사례연구를 통하여 학교 현장에서 발생하는 폭력을 예방하기 위한 프로그램을 개발, 상담 및 강의를 할 수 있으며, 자살충동, 사이버폭력, 인터넷 중독, 게임중독 등의 위기학생들의 불건전하게 형성된 인성에 대하여 일반적인 상담을 할 수 있다.</t>
  </si>
  <si>
    <t>2015-002073</t>
  </si>
  <si>
    <t>(주)한국지식교육협회</t>
  </si>
  <si>
    <t>http://www.goodedu.net/</t>
  </si>
  <si>
    <t>(08389) 서울특별시 구로구 디지털로30길 28 (구로동) 5층 512호</t>
  </si>
  <si>
    <t>2015-002103</t>
  </si>
  <si>
    <t>심리상담지도사는 신체적, 정서적으로 심리적 불안장애 등을 겪으며 일상생활에 적응하지 못하고 행동상의 장애를 일으켜 도움을 필요로 하는 사람과 그 가족을 대상으로 전문적으로 상담해주며 과학적 측정 도구나 상담을 통해 종합적으로 진단하고 심리학적 방법을 활용해 일상생활 부적응 문제를 해결하도록 돕는 역할을 한다.</t>
  </si>
  <si>
    <t>심리상담지도사 1급소지자는 신체적, 정서적으로 심리적 불안장애 등을 겪으며 일상생활에 적응하지 못하고 행동상의 장애를 일으켜 도움을 필요로 하는 사람과 그 가족을 대상으로 전문적으로 상담해주며 과학적 측정 도구나 상담을 통해 종합적으로 진단하고 심리학적 방법을 활용해 일상생활 부적응 문제를 해결하도록 돕는 역할을 한다.</t>
  </si>
  <si>
    <t>심리상담지도사 2급소지자는 신체적, 정서적으로 심리적 불안장애 등을 겪으며 일상생활에 적응하지 못하고 행동상의 장애를 일으켜 도움을 필요로 하는 사람과 그 가족을 대상으로 기초적인 심리 상담을 해주며 상담을 통해 진단하고 심리학적 방법을 활용해 일상생활 부적응 문제를 해결하도록 돕는 역할을 한다.</t>
  </si>
  <si>
    <t>주식회사 시사연합</t>
  </si>
  <si>
    <t>http://ydpnews.com</t>
  </si>
  <si>
    <t>02-2632-8151</t>
  </si>
  <si>
    <t>(07256) 서울특별시 영등포구 당산로 139 당산동3가, 장한빌딩 4층</t>
  </si>
  <si>
    <t>2015-004855</t>
  </si>
  <si>
    <t>도형미술심리상담사</t>
  </si>
  <si>
    <t>도형(동그라미 세모 ,네모 에스) 및 미술 매체를 통해 상대방의 기질적성 심리상태를 파악하며, 대화를 통해 내재된 상처를 스스로 발견하여 해결될 수 있도록 도우며, 자신의 정체감을 찾는데 도움을 주는 역활을 한다</t>
  </si>
  <si>
    <t>도형(동그라미 세모 ,네모 에스) 및 미술 매체를 통해 상대방의 기질적성 심리상태를 파악하며, 대화를 통해 내재된 상처를 스스로 발견하여 해결될 수 있도록 도우며, 수강자가 도형심리에 대한 동기를 받을 수 있도록 지도하는 상급 직무이다.</t>
  </si>
  <si>
    <t>도형(동그라미 세모 ,네모 에스) 및 미술 매체를 통해 성격유형에 대한 분석으로 심리상담과 진로적성및 자기존재감을 찾는데 도움을 주는 역활을 감당하며, 방향성을 찾도록 지도하는 중급 직무이다.</t>
  </si>
  <si>
    <t>2015-003014</t>
  </si>
  <si>
    <t>국제임상미술심리상담사</t>
  </si>
  <si>
    <t>자격 소지자는 모든 인간의 존엄성과 가치를 존중하고, 임상미술심리상담사로서의 전문적 지식인 심리치료 이론과 미술기법을 접목시킨 조력활동을 기반으로 개인의 잠재력과 자아 존중감을 신장시켜 자아실현을 통한 긍정적 자아감을 확립시켜 심신이 건강한 삶을 영위할 수 있도록 지원한다.</t>
  </si>
  <si>
    <t>자격 소지자는 모든 인간의 존엄성과 가치를 존중하고, 임상미술심리상담 전문가로서의 심리학적 지식과 예술적 재능을 기반으로 국제임상미술심리상담사의 교육, 자격 검정 및 행정 업무를 담당한다.</t>
  </si>
  <si>
    <t>자격 소지자는 모든 인간의 존엄성과 가치를 존중하고, 임상미술심리상담 전문가로서의 심리학적 지식과 예술적 재능을 기반으로 임상미술심리상담사로서의 활동 및 국제임상미술치료학회의 행정 업무를 담당한다.</t>
  </si>
  <si>
    <t>자격 소지자는 모든 인간의 존엄성과 가치를 존중하고, 국제임상미술심리상담사로서의 전문적 지식과 기술을 기반으로 개인의 잠재력과 자아 존중감을 신장시키는 상담 활동을 한다.</t>
  </si>
  <si>
    <t>icata심리치료센터</t>
  </si>
  <si>
    <t>010-6302-4046</t>
  </si>
  <si>
    <t>(10468) 경기도 고양시 덕양구 호국로742번길 57(성사동) icata심리치료센터</t>
  </si>
  <si>
    <t>2015-000602</t>
  </si>
  <si>
    <t>본 과정을 통해 우리의 전통을 계승 발전시키며, 조상들의 지혜를 활용하여 상담을 원활히 진행할 수 있게 된다. 또한 전통민화심리상담사가 갖추어야 할 전문적인 소양과 능력을 기를 수 있다. 민화 이론, 이상심리, 색채심리 필기시험으로 보며, 임상300시간을 실기로 한다.</t>
  </si>
  <si>
    <t>2016-001190</t>
  </si>
  <si>
    <t>분노 등과 같은 다양한 감정조절의 어려움에 따른 개인 및 사회적 문제를 인식하고 전문가적인 노력으로 효과적인 조절에 관한 지도와 안내의 역할을 한다.</t>
  </si>
  <si>
    <t>2015-004853</t>
  </si>
  <si>
    <t>아동에서 성인에 이르기까지 정서적, 심리적으로 불안정한 사람을 미술 매체를 통해 진단하고, 그 진단 결과에 따라 적절한 미술 매체 및 상담기법을 활용하여 내담자가 스스로 치유 능력 향상시킬 수 있도록 돕는 직무를 수행</t>
  </si>
  <si>
    <t>(주)잡모아</t>
  </si>
  <si>
    <t>http://www.jobmoa.com</t>
  </si>
  <si>
    <t>02-2645-6777</t>
  </si>
  <si>
    <t>(07942) 서울특별시 양천구 오목로 129(신정동) 신정빌딩 2층</t>
  </si>
  <si>
    <t>2016-000183</t>
  </si>
  <si>
    <t>한국반려동물매개치료협회의 자격인 '반려동물매개심리상담사의 직무내용① 저소득층이나 취약계층을 대상으로 반려동물을 활용한 프로그램을 통해 정서적 안정과 신체적 발달에 기여한다.② 사회복지기관을 대상으로 반려동물과의 상호작용을 통하여 동기를 유발하여 신체적활동의 증가와 사회성 향상 등에 기여한다.② 학령기 아동을 대상으로 생명존중과 정서발달 등을 교육한다.</t>
  </si>
  <si>
    <t>본 협회에서 규정한 반려동물매개심리상담사의 직무를 충실히 수행하며 반려동물매개심리상담에 관한 연구, 프로그램의 개발과 상담과정의 평가 및 하위 등급의 상담사를 교육하고 조언하는 최상위책임자로서 역할을 수행할 수 있는지에 대한 능력을 평가함.</t>
  </si>
  <si>
    <t>본 협회에서 규정한 반려동물매개심리상담사의 직무를 충실히 수행하며 프로그램의 개발과 상담과정을 직접 설계하여  상담의 전 과정에 대한 운영자로서 역할을 수행할 수 있는지에 대한 능력을 평가함.</t>
  </si>
  <si>
    <t>본 협회에서 규정한 반려동물매개심리상담사의 직무를 충실히 수행하며 상위의 등급의 상담사가 진행하는 프로그램을 직접 참여하여  능동적인 상담사로 역할을 수행할 수 있는지에 대한 능력을 평가함.</t>
  </si>
  <si>
    <t>한국반려동물매개치료협회</t>
  </si>
  <si>
    <t>http://www.akcaat.com</t>
  </si>
  <si>
    <t>02-3660-0233</t>
  </si>
  <si>
    <t>(07583) 서울특별시 강서구 강서로62길 10(등촌동, 2호관) 401호</t>
  </si>
  <si>
    <t>2015-005068</t>
  </si>
  <si>
    <t>학교안팎으로 왕따, 협박, 폭행등으로 고통받는 청소년을 도우며, 상담 및 인성개발을 통해 학교폭력을 예방하고 대처하는 능력을 마련하도록 인도하는 역할을 수행.</t>
  </si>
  <si>
    <t>2015-004860</t>
  </si>
  <si>
    <t>재활미술심리상담사</t>
  </si>
  <si>
    <t>재활미술심리의 원리를 익히고, 전문적으로 훈련하여 인간의 이해와 미술기법을 활용하여 열등감이나 불안, 분노, 장애인 등의 심리적인 문제를 호소하는 사람들을 도울 수 있는 직무이다</t>
  </si>
  <si>
    <t>재활미술심리의 원리를 익히고, 전문적으로 훈련하여 인간의 이해와 미술기법을 활용하여 열등감이나 불안, 분노, 장애인 등의 심리적인 문제를 호소하는 사람들을 도울 수 있으며,재활미술심리상담사를 양성할 수 있는 최상급 직무이다.</t>
  </si>
  <si>
    <t>재활미술심리의 원리를 익히고, 전문적으로 훈련하여 인간의 이해와 미술기법을 활용하여 열등감이나 불안, 분노, 장애인 등의 심리적인 문제를 호소하는 사람들을 도울 수 있으며,재활미술심리상담사를 양성할 수 있는 상급 직무이다.</t>
  </si>
  <si>
    <t>재활미술심리의 원리를 익히고, 전문적으로 훈련하여 인간의 이해와 미술기법을 활용하여 열등감이나 불안, 분노, 장애인 등의 심리적인 문제를 호소하는 사람들을 도울 수 있는 중상급 직무이다</t>
  </si>
  <si>
    <t>2015-003295</t>
  </si>
  <si>
    <t>애니미술심리상담사</t>
  </si>
  <si>
    <t>애니미술심리상담사는 특수학교, 공적, 교육기관, 사회복지시설, 지역 센터, 상담, 치료시설, 지역사회, 정신보건 등에서 애니메이션을 접목하여 심리적 정서적 사회적 장애를 겪고 있는 사람에게 시각적 이미지를 통해 정서적 안정을 찾아 사회구성원이 될 수 있도록 도와주는 애니미술심리 전문인양성 및 교육을 제공하는 전문가를 말한다.</t>
  </si>
  <si>
    <t>한국애니메이션교육협회</t>
  </si>
  <si>
    <t>http://http://www.anizzang.com/</t>
  </si>
  <si>
    <t>010-3588-4986</t>
  </si>
  <si>
    <t>(06151) 서울특별시 강남구 테헤란로 313 (역삼동) 1813호</t>
  </si>
  <si>
    <t>2016-000445</t>
  </si>
  <si>
    <t>웨딩얼굴분석심리상담사</t>
  </si>
  <si>
    <t>웨딩 얼굴분석에 대한 전문지식을 가지고 다양한 심리상담활동을 수행할수 있으며 더불어 웨딩샵, 파티이벤트기획사 기타 교육기관에서 교육전문가로서 직무 역시 수행</t>
  </si>
  <si>
    <t>웨딩 얼굴분석에 대한 전문지식을 가지고 다양한 심리상담활동을 수행할수 있으며 더불어 웨딩샵, 파티이벤트기획사 기타 교육기관에서 교육 최고전문가로서 직무 역시 수행</t>
  </si>
  <si>
    <t>웨딩 얼굴분석에 대한 전문지식을 가지고 심리상담활동을 수행할 수 있으며 더불어 웨딩샵, 파티이벤트기획사 기타 교육기관에서 교육 전문가로서 직무 역시 수행함</t>
  </si>
  <si>
    <t>웨딩 얼굴분석에 대한 전문지식을 가지고 심리상담활동을 수행할 수 있으며 더불어 웨딩샵, 파티이벤트기획사 기타 교육기관에서 교육가로서 직무 역시 수행함</t>
  </si>
  <si>
    <t>2015-003300</t>
  </si>
  <si>
    <t>□ 미술판독을 통해 말로 표현하기 힘든 느낌과 생각을 미술활동으로 표현하고 심신을 정화와 자기성찰을 촉진시키는 심리상담 전문가□ 그림, 조소와 같은 미술활동을 통해 심리진단, 가정·학교·사회에서의 적응력을 높여주는 기능을 수행□ 미술과 심리상담 프로그램을 접목하여 그림과 색채를 통한 심층적 심리진단 및 평가</t>
  </si>
  <si>
    <t>2015-003316</t>
  </si>
  <si>
    <t>아동심리상담사 전문가 수준으로 내담자의 갈등과 고민을 해결할 수 있도록 전문적인 아동상담기술을 제공하여 문제해결을 돕는 전문인력 양성 및 상담사 역할</t>
  </si>
  <si>
    <t>2015-002085</t>
  </si>
  <si>
    <t>미술심리상담 프로그램을 운영, 내담자 초기면담 시 진단검사 실시, 상담기관 및 복지시설에서 미술상담관련 업무수행.</t>
  </si>
  <si>
    <t>2016-000433</t>
  </si>
  <si>
    <t>아동상담지도사</t>
  </si>
  <si>
    <t>아동의 심리를 이해하며 아동의 정신건강이나 정서적 장애로 인하여 일상생활에 적응하지 못하고 정서/인지/행동상의 장애를 일으키는 아동을 상담한다.</t>
  </si>
  <si>
    <t>아동상담지도사는 유아 및 아동교육현장, 아동상담센터, 등 아동관련 기관에서 아동상담지도사로 활동하며 초등학교 방과후 프로그램 강사와 부모 및 일반인을 대상으로 아동상담 조력자 역할을 한다.</t>
  </si>
  <si>
    <t>2015-005592</t>
  </si>
  <si>
    <t>진로에 대한 연령별 발달과정과 특징을 이해하며 진로검사를 실시하여 그 결과를 분석하여 진로를 설정하여 개인에게 올바른 진로코칭을 하며 진로코칭 업무에 대한 전반적인 강의를 수행하는 직무를 수행한다.</t>
  </si>
  <si>
    <t>진로코칭상담의 최고급 수준의 전문가로서 진로 검사에 대한 분석과 진로코칭상담을 통해 올바른 진로를 상담하고 진로코칭상담에 대한 강의등을 수행한다.</t>
  </si>
  <si>
    <t>진로코칭상담의 고급 수준의 전문가로서 진로 검사에 대한 분석과 진로코칭상담을 통해 올바른 진로를 상담하여 개인에게 맞는 진로코칭 방향을 제시하는 직무를 수행한다.</t>
  </si>
  <si>
    <t>진로코칭상담의 상급 수준의 전문가로서 연령별 발달과정과 특징을 이해하고 진로검사를 실시하고 분석하며 그 결과를 가지고 제한적인 진로을 상담하는 직무를 수행한다.</t>
  </si>
  <si>
    <t>2015-000581</t>
  </si>
  <si>
    <t>전문적으로 심리분석지도 및 상담을 통하여 학습자로 하여금 심리분석 및 상담 지도를 주도하여 종합적으로 학습자에게 심리분석 지도 및 상담을 전문적으로 역할을 하는 직무</t>
  </si>
  <si>
    <t>준 전문 심리분석 지도를 통하여 학습자로 하여금 심리븐석 및 상담 지도를 주도하여 종합적으로 학습자에게 심리분석 및 상담을 준 전문적으로 역할을 하는 직무</t>
  </si>
  <si>
    <t>2015-003320</t>
  </si>
  <si>
    <t>심리, 정서적 불안감으로 인한 자신감상실, 왜곡, 자기방어, 행동억제 등 여러가지 상황에서 자기에 대한 명확한 표현을 할수 있도록 미술활동을 통하여 마음의 안정을 찾게 해주는 동시에 문제의 본질을 파악하는 상담자로서의 역할을 수행한다</t>
  </si>
  <si>
    <t>1. 발달적 미술심리상담 프로그램 기획 및 연구보조 직무2. 비언어적 의사소통 교류 분석 검사의 직무3. 심리적 부적응 및 장애를 겪는 개인 혹은 집단에 대한 진단, 평가 및 상담4. 미술상담 프로그램 개발 보조업무5. 미술심리상담의 교육 보조원6. 내담자 초기면담 시 진단검사 실시7. 상담기관 및 복지시설에서 미술심리상담 업무 수행</t>
  </si>
  <si>
    <t>2015-004530</t>
  </si>
  <si>
    <t>아동심리학, 아동상담학 및 이와 관련 있는 교육학, 가족학 등 아동심리상담과 관련한 전문 지식을 기반으로 다음 각 등급에 따른 직무를 수행하는 상담심리 전문가로 활동</t>
  </si>
  <si>
    <t>최상급 전문가의 아동심리상담 수준으로 다음의 직무를 수행함. 1. 아동심리상담 교육프로그램을 기획 및 운영  2. 아동심리상담사의 교육훈련과 수련활동에 관한 프로그램 기획 및 운영3. 아동심리상담실의 운영 및 관리4. 아동심리상담 전문가 양성과정 교수요원 활동 수행 5. 기타 아동심리상담사 2급 직무</t>
  </si>
  <si>
    <t>준전문가의 아동심리상담 수준으로 다음의 직무를 수행함.1. 아동심리상담 교육프로그램을 기획 및 운영에 대한 보조수행  2. 아동심리상담사의 교육훈련과 수련활동에 관한 프로그램 기획 및 운영에 대한 보조수행3. 아동심리상담실의 운영 및 관리에 대한 보조수행4. 아동심리상담 전문가 양성과정 교수요원 활동 보조수행 5. 아동심리 검사 및 상담 진행</t>
  </si>
  <si>
    <t>2016-000160</t>
  </si>
  <si>
    <t>한국상담심리교육복지학회가 인정하는 대학 및 대학원에서 상담(심리학, 임상심리학, 상담심리학, 미술상담), 복지(사회복지, 청소년복지, 아동복지, 노인복지), 교육(교육심리학, 교육학, 교육상담, 특수교육, 유아교육), 정신보건(간호학) 등의 관련분야를 전공하고, 본 학회에서 주관하는 교육과정의 이수 및 자격시험에 합격한 자로 심리상담사로 활동할 수 있다</t>
  </si>
  <si>
    <t>심리상담의 전반적인 이해와 실제를 겸비할 수 있도록 하고, 심리상담사 수퍼비전을 제공할 수 있도록 한다. 또한 심리상담사 자격과정 이수를 위한 심리상담사 2급, 3급의 전반적인 교육을 제공할 수 있다.</t>
  </si>
  <si>
    <t>심리상담의 전반적인 이해와 실제를 겸비하여 상담, 심리, 교육, 복지, 정신보건분야에서 심리상담사로 활동할 수 있도록 한다.</t>
  </si>
  <si>
    <t>심리상담의 전반적인 이해와 실제를 겸비하여 상담, 심리, 교육, 복지, 정신보건분야에서 심리상담을 적용할 수 있도록 한다.</t>
  </si>
  <si>
    <t>2016-001421</t>
  </si>
  <si>
    <t>이혼에 대한 의미와 한부모가족에 대하여 살펴보고, 이혼상담에서 다루어야 할 기본적인 상담기법과 이혼관련 법률에 대하여 살펴봄으로써 이혼을 앞두고 있거나 이혼을 진행한 사람들에게 보다 전문적인 개입을 할 수 있는 전문가 활동</t>
  </si>
  <si>
    <t>현재 증가하는 이혼에 대한 의미와 한부모가족에 대하여 살펴보고, 이혼상담에서 다루어야 할 기본적인 상담기법과 이혼관련 법률에 대하여 살펴봄으로써 이혼을 앞두고 있거나 이혼을 진행한 사람들을 위한 가정회복을 돕고 지원하는 전문가 활동</t>
  </si>
  <si>
    <t>2015-002124</t>
  </si>
  <si>
    <t>2015-004545</t>
  </si>
  <si>
    <t>우리의 삶 가운데 직면하는 다양한 인간관계와 여러 종류의 업무들 속에서 역기능적 행동이나 부적응 등을 겪는 개인 및 집단을 돕는 과정으로 도형과 기질을 접목한 심리상담의 한 기법인 동그라미, 세모, 네모, S 네 도형 그리기를 통해서 개인의 여러 기질들을 파악 및 분류, 내재되어 있는 심리상태를 진단 등 다양한 방식으로 상담, 멘토링 하는 직무를 하는 자격</t>
  </si>
  <si>
    <t>멘토링 관리자 직무개인 혹은 집단의 자아실현, 적응강화에 대한 상담 및 지도심리적 부적응 및 장애를 겪는 개인 혹은 집단에 대한 진단, 평가 및 상담직무도형심리상담 교육 프로그램 개발업무 및 지도강사상담기관의 운영 책임자진로상담 및 진로검사 직무한가족, 다문화, 저소득층 상담 및 지도기타 부적응 상담지도 직무</t>
  </si>
  <si>
    <t>직업 진로진단검사 서비스 업무부적응상담 검사 분석 보조수행 직무상담 프로그램 멘토링 보조원상담기관에서 진로. 상담관련 업무수행상담 행정, 정보관리, 연구보    조 직무내담자 면담, 심리검사 직무내담자 상담 및 심리검사 보조원</t>
  </si>
  <si>
    <t>2015-004544</t>
  </si>
  <si>
    <t>이상심리상담사</t>
  </si>
  <si>
    <t>급속한 사회발전과 문화의 다양성으로 현대 사회에는 심리적으로 어려움을 겪는 경우가 많이 발생하고 있다. 이런 어려움은 우리 몸에 여러 가지 반응으로 나타나는데 특히 이상(耳相)을 통해서 기본적 성향, 심리적 변화, 몸의 습관 등이 나타난다. 이상심리상담자는 이런 반응을 이용하여 심리적 어려움을 겪는 내담자를 상담하여 돕고 지원하는 자를 말한다.</t>
  </si>
  <si>
    <t>전문가 수준의 뛰어난 이상심리상담 활용능력 및 상담 실무능력을 일정기간 갖추고 있어서 현장에서의 상담 및 상담사를 교육 지도할 수 있는 전문가.</t>
  </si>
  <si>
    <t>뛰어난 이상심리상담 활용능력 및 상담 실무능력을 일정기간 갖추어 내담자를 상담 지원할 수 있는 자.</t>
  </si>
  <si>
    <t>2015-000597</t>
  </si>
  <si>
    <t>준 전문 음악심리 지도를 통하여 학습자로 하여금 음악심리 및 상담 지도를 주도하여 종합적으로 학습자에게 음악심리 및 상담을 준 전문적으로 역할을 하는 직무</t>
  </si>
  <si>
    <t>2015-003310</t>
  </si>
  <si>
    <t>2015-000600</t>
  </si>
  <si>
    <t>2015-000579</t>
  </si>
  <si>
    <t>실버재활웃음코칭상담사</t>
  </si>
  <si>
    <t>실버재활웃음코칭상담 활용능력을 가지고 있으며 활용수준이 상급단계에 도달하여 한정된 범위내에서 웃음코칭상담사, 웃음코칭상담 사무를 수행 할 기본 능력을 갖춘 상급 수준</t>
  </si>
  <si>
    <t>일반인으로서 실버재활웃음코칭 활용능력을 가지고 있으며 웃음코칭 상담 활용수준이 상급 단계에 도달하여 한정된 범위 내에서 웃음코칭 지도, 웃음코칭상담 사무를 수행</t>
  </si>
  <si>
    <t>준전문가 수준의 실버재활웃음코칭상담사 활용능력을 가지고 있으며 웃음코칭상담사 활용수준이 상급단계에 도달하여 한정된 범위내에서 웃음코칭상담사, 웃음코칭상담 사무를 수행 할 기본 능력을 갖춘 상급 수준</t>
  </si>
  <si>
    <t>전문가 수준의 뛰어난 실버재활웃음코칭상담 활용능력을 가지고 있으며 최고급 단계의 실버재활웃음코칭상담 전문지도자, 프로그램개발 및 연구기획, 웃음코칭 상담 사무책임자</t>
  </si>
  <si>
    <t>2016-001194</t>
  </si>
  <si>
    <t>사회적 물리적 환경의 영향을 받아 정신건강이나 정서장애를  일상생활에 제대로 적응하지 못하고 인지, 정서, 행동상의 장애를 일으키는아동들의 심리 안정화를 위한 각종 지도 및 상담교육 직무를 수행할 수 있는 전문가 수준의 상담사 및 지도사 역할을 한다.</t>
  </si>
  <si>
    <t>사회적 물리적 환경의 영향을 받아 정신건강이나 정서장애를  일상생활에 제대로 적응하지 못하고 인지, 정서, 행동상의 장애를 일으키는 아동들의 심리 안정화를 위한 각종 지도 및 상담교육 직무를 수행할 수 있는 전문가 수준의 상담사 및 지도사 역할을 한다.</t>
  </si>
  <si>
    <t>2015-003326</t>
  </si>
  <si>
    <t>가정 내에서 폭력 등 여러 가지의 제반 사정으로 인하여 이혼의 위기에 놓인 부부를 상담하고 이혼의 단계에서 이를 이해하는 방법을 제시함과 아울러 건강한 가정을 영위할 수 있도록 노력하는 업무를 수행한다.</t>
  </si>
  <si>
    <t>1. 가정에서 이루어지는 이혼의 경우 가족법에 관한 법률지식과 상담에 관한 지식을 가지고 이혼의 당사자들에게 가정의 평화를 붕괴된 가정의 회복을 위하여 노력하고, 이혼을 예방함과 아울러 이혼 후의 가정의 붕괴를 막는 것을 그 주된 업무로 한다</t>
  </si>
  <si>
    <t>2016-001192</t>
  </si>
  <si>
    <t>원활한 상담프로그램 운용 능력은 물론, 교사, 학생 등 대상으로 이론/임상 분야에 대한 강의를 할 수 있으며, 그림이나 조소 등 미술활동의 시각적 이미지를 통해 내담자와의 개별 또는 집단 상담프로그램을 진행할 수 있습니다.</t>
  </si>
  <si>
    <t>대한인성교육연구원</t>
  </si>
  <si>
    <t>070-4063-6432</t>
  </si>
  <si>
    <t>(14579) 경기도 부천시 원미구 조마루로 271(중동, 미리내마을 롯데아파트) 937동 101호</t>
  </si>
  <si>
    <t>2015-003796</t>
  </si>
  <si>
    <t>모래놀이심리상담 분야에 대한 기본개념과 이론을 이해함과 동시에 모래놀이심리상담의 이론적 체계와  전문지식을 활용할 수 있는 중,상급 수준의 교육과 인력양성담당.</t>
  </si>
  <si>
    <t>모래놀이심리상담 분야에 대한 기본개념과 이론을 이해함과 동시에 모래놀이심리상담의 이론적 체계와  전문지식을 활용하여모래놀이심리상담 수행.</t>
  </si>
  <si>
    <t>2015-004521</t>
  </si>
  <si>
    <t>다양한 심리상담 이론과 기법들을 습득하고 실습 현장에서 이를 적용하여 체험하고 심리상담의 지식과 실무능력을 가지고 내담자의 문제해결과 갈등을 조절하고 완화 할 수 있도록 도와주는 전문적 심리상담 활동</t>
  </si>
  <si>
    <t>2015-003321</t>
  </si>
  <si>
    <t>이혼상담사는 가족 관계론, 심리, 상담분야에 일정수준 이상을 소양하여, 이혼위기 부부의 갈등원인을 분석하고 부부관계를 회복토록 도움을 주며, 불가피한 이혼에 대한 심리적 상처, 경제적 손실, 정신적 피해를 최소화하고 이혼 후에 발생하는 한부모 가정의 전반적인 문제를 예견하고 준비시키는 일련의 과정을 계획하고 상담 및 컨설팅하는 행복 길라잡이를 해주는 직무임</t>
  </si>
  <si>
    <t>급속한 사회변화 현상과 개인의 가치관의 다변화속에서 심각한 사회문제화된 이혼에 대한 치유적 심리상담을 통해 이혼위기 부부의 갈등원인 분석 및 회복하고, 불가피 한 이혼에 대한 심리적 상처, 경제적 손실, 정신적 피해를 최소화 하고, 이혼 후에 발생하는 한부모 가정의 전반적인 문제를 예견하고 준비시키는 일을 상담 및 컨설팅해주는 직무를 수행하는 자격증입니다.</t>
  </si>
  <si>
    <t>한국이혼상담협회</t>
  </si>
  <si>
    <t>(06227) 서울특별시 강남구 논현로72길 16(역삼동, 초원빌딩) 초원빌딩 2층</t>
  </si>
  <si>
    <t>2015-005221</t>
  </si>
  <si>
    <t>미술심리와 상담에 관한 전반적인 이론과 사례와 연구를 통하여, 미술심리상담이 필요한 아동, 청소년, 성인과 노인에 이르기까지 다양한 현장에서 미술활동을 통해 미술심리프로그램을 진행하여,참여자의 인성, 발달, 심리적인 안정에 도움을 주는 일을 함</t>
  </si>
  <si>
    <t>미술심리상담과 발전을 촉진하는 일에 관심을 가진 일반인으로써 본 회의 기본과정을 이수하고 미술심리상담에 대한 기본지식을 가진 자로 미술심리상담진단, 자원봉사, 상담업무, 자격관련 사무를 수행한다.</t>
  </si>
  <si>
    <t>미술심리상담의 다양한 방법을 직접 실천하고 이를 연구할 의지를 가지며, 관련 분야에 대한 실무와 현장경험능력을 가지고 있으며, 미술심리상담사, 미술심리교육상담의 실무와 상담과 교육을 실행함.</t>
  </si>
  <si>
    <t>미술심리상담의 교육과 연구에 기여할 수 있는 전문가로서 미술심리상담의 다양한 방법을 직접 실천하고 이를 연구하며, 관련학문에 기여할 수 있는 전문가로 오랜 경험과 전문적 능력을 가지고 있으며, 일반인들을 위한 교육과 양성 및, 하위 상담사의 재교육과 보수교육을 실시 할 수 있고, 미술심리상담사교육 및 교육상담의 실무를 실행함</t>
  </si>
  <si>
    <t>구디버디</t>
  </si>
  <si>
    <t>http://www.goodiebuddie.co.kr</t>
  </si>
  <si>
    <t>(03174) 서울특별시 종로구 사직로8길 24(내수동, 경희궁의아침 2단지) 오피스텔1518</t>
  </si>
  <si>
    <t>2015-004724</t>
  </si>
  <si>
    <t>기독교정신을 바탕으로 심리·정서적으로 상처를 받은 사람들에게 기독교상담의 원리에 따라 상담을 진행할 수 있으며 사람들이 건강한 삶을 살아갈 수 있도록 도움을 주는 전문가 활동</t>
  </si>
  <si>
    <t>기독교정신을 바탕으로 심리·정서적으로 상처를 받은 사람들에게 기독교상담의 원리에 따라 상담을 진행하여 사람들이 건강한 삶을 살아갈 수 있도록 하는 최고급 전문가 활동</t>
  </si>
  <si>
    <t>기독교정신을 바탕으로 심리·정서적으로 상처를 받은 사람들에게 기독교상담의 원리에 따라 상담을 진행하여 사람들이 건강한 삶을 살아갈 수 있도록 하는 고급 전문가 활동</t>
  </si>
  <si>
    <t>2015-002072</t>
  </si>
  <si>
    <t>음악심리상담의 이론적 학문적 근거를 습득하여 음악 활동 프로그램을 개발하고 음악심리활동 및 놀이지도와 상담을 수행한다.</t>
  </si>
  <si>
    <t>2015-000988</t>
  </si>
  <si>
    <t>타로힐링상담전문가</t>
  </si>
  <si>
    <t>타로 힐링 상담전문가 자격은 1급, 2급, 3급으로 구분되며 타로 힐링 상담기법과 잠재의식의 활용 방법을 통해 자신의 상태를 이해하고, 컨트롤할 수 있는 능력, 자신과 타인의 갈등을 해소하고 개인의 변화와 성장을 유도할 수 능력, 개인 및 집단을 교육시키고 교육프로그램을 개발할 수 있는 능력 여부를 측정하여 자격을 부여함.</t>
  </si>
  <si>
    <t>전문가로 타로 힐링 상담 기법과 전략을 습득하여 타인의 갈등과 변화를 시킬 수 있으며, 개인 및 집단을 대상으로 교육하고, 그 교육 프로그램을 개발, 활용하는 단계</t>
  </si>
  <si>
    <t>준전문가로 타로 힐링 상담 기법과 잠재의식의 활용 방법을 통해 자기 상태 관리와 타인의 갈등 해결을 위해 무리 없이 적용할 수 있고, 개인 및 집단을 대상으로 교육할 수 있는</t>
  </si>
  <si>
    <t>일반인으로 타로 힐링 상담과 교육의 기초 지식과 기법, 전략을 기초적 단계에서 자신과 다른 사람의 갈등을 해소하고 컨트롤 할 수 있는 단계</t>
  </si>
  <si>
    <t>2016-000159</t>
  </si>
  <si>
    <t>ILP심리상담사</t>
  </si>
  <si>
    <t>미국의 대표적인 통합사상가인 켄 윌버의 통합 상담이론에 기초하여, 우리의 신체적 능력, 합리적 이성, 통합적 영성을 온전하게 실현하기 위해 설계된 수련 모델를 배우고 익히며, 상담이 필요한 대상자에 대해 적용할 수 전문가로서 역할수행</t>
  </si>
  <si>
    <t>2015-004542</t>
  </si>
  <si>
    <t>밝고 건강한 사회를 만들어 나가기 위해 노인의 심리 상담을 통해서 활력과 기쁨을 전달하고 대한민국 노인에게 심리상담 및 코칭 역할 수행</t>
  </si>
  <si>
    <t>최고급 수준으로 밝고 건강한 사회를 만들어 나가기 위해 노인의 심리 상담을 통해서 활력과 기쁨을 전달하고 대한민국 노인에게 심리상담 및 코칭 역할 수행</t>
  </si>
  <si>
    <t>2016-000162</t>
  </si>
  <si>
    <t>애도와 관련된 전문적인 지식을 갖추고 사별 또는 다양한 상실(사고, 외상, 노화, 질병 등)을 경험한 이들의 정서적, 인지적, 신체적으로 수반되는 어려움에 대한 상담, 평가, 자문 및 교육을 담당할 수 있는 상담전문가가 되도록 한다.</t>
  </si>
  <si>
    <t>애도와 관련된 전문적인 지식을 갖추고 사별 또는 다양한 상실(사고, 외상, 노화, 질병 등)을 경험한 이들의 정서적, 인지적, 신체적으로 수반되는 어려움에 대한 상담을 담당할 수 있는 상담전문가가 되도록 한다.</t>
  </si>
  <si>
    <t>2015-000584</t>
  </si>
  <si>
    <t>심리상담 이론과 지식을 통해 심리상담능력을 가지고 있으며, 인지,정서,행동상의 어려움을 겪고 있는 내담자를 심리학적 방법을 활용하여 내담자의 정서적 갈등이나 심리적인 증상을 완화할 수 있는 상담능력검정</t>
  </si>
  <si>
    <t>심리상담 이론과 지식을 통해 , 인지·정서·행동상의 어려움을 겪고 있는 내담자를 심리학적 방법을 활용하여 정서적 갈등이나 심리적인 증상을 완화할 수 있는 최고급수준</t>
  </si>
  <si>
    <t>2015-004526</t>
  </si>
  <si>
    <t>아동, 청소년, 직장인을 대상으로 우울, 분노, 공포 등의 부정적인 감정들에 대하여 자신의 감정을 제대로 인식하고, 다양한 심리검사 방법과 프로그램을 활용하여 이를 효과적으로 조절할 수 있도록 방안을 마련하고, 지도하여 정서적으로 보다 안정된 삶을 살 수 있도록 조력하는 전문적 역할을 수행한다.</t>
  </si>
  <si>
    <t>2015-003012</t>
  </si>
  <si>
    <t>미술심리상담사(1급)에 대한 교육, 리더로써의 재능을 성장시키고 활용할 수 있도록 하며, 다양한 스피치와 의사소통의 스킬을 한 단계 올려, 나아가 사회참여활동의 유형을 가진다.</t>
  </si>
  <si>
    <t>2015-000583</t>
  </si>
  <si>
    <t>심리상담을 통하여 학습자로 하여금 전문 심리 및 상담 지도를 주도하여 종합적으로 학습자에게 심리 및 상담을 전문적으로 역할을 하는 직무</t>
  </si>
  <si>
    <t>심리상담을 통하여 학습자로 하여금 준 전문 심리 및 상담 지도를 주도하여 종합적으로 학습자에게 심리 및 상담을 준 전문적으로 역할을 하는 직무</t>
  </si>
  <si>
    <t>2015-001518</t>
  </si>
  <si>
    <t>보행분석상담사</t>
  </si>
  <si>
    <t>자세측정 및 분석,보행측정 및 분석,자세 및 보행상담,자세 및 보행 치료,측정,상담 분석을 통해서 걷기운동 및 보행자세와 올바른 자세 교정으로 수혜자에게 도움을 줌</t>
  </si>
  <si>
    <t>건강체력증진센터 보건소 운동처방실 스포츠재활클리닉,노인복지시설 등의 보행분석을통해 상담을 함.</t>
  </si>
  <si>
    <t>건강체력증진센터, 보건소, 운동처방실, 스포츠재활클리닉,노인복지시설 등의 보행상담 및 교육</t>
  </si>
  <si>
    <t>국민생활체육전국걷기연합회</t>
  </si>
  <si>
    <t>http://www.walk4all.or.kr</t>
  </si>
  <si>
    <t>02-523-2383</t>
  </si>
  <si>
    <t>(16419) 경기도 수원시 장안구 서부로 2066 ( 천천동 ) 성균관대학교수성관E05108호</t>
  </si>
  <si>
    <t>2015-000594</t>
  </si>
  <si>
    <t>예술심리상담사(표현예술심리)</t>
  </si>
  <si>
    <t>다양한 예술매체와 심층심리학을 통하여 심리 상담 서비스를 제공함</t>
  </si>
  <si>
    <t>2015-002059</t>
  </si>
  <si>
    <t>아동을 대상으로 상담할 수 있는 능력을 갖을수 있도록하며 결국, 모든 국민의 심리적 건강증진을 위한 지원 및 연구활동하는 내용을 가진다.</t>
  </si>
  <si>
    <t>아동을 대상으로 상담 및 분석 역할수행 과 연구활동</t>
  </si>
  <si>
    <t>2015-003288</t>
  </si>
  <si>
    <t>미술심리상담사는 유아부터 아동 및 청소년,성인,노인에 이르기까지 심리적 충격을 안겨주는 서건을 경험을 경험한 아동,우울증이나 외상후 스트레스,불안 적을의 어려움을 경험하는 청소년, 말로써 자신의 어려움을 표현하기 꺼려하는 성인 등을 대상으로 미술활동을 통해 감정이나 내면세계를 표현하고 기분의 이완과 감정적 스트레스를 완화시키도록 돕는 전문가 입니다.</t>
  </si>
  <si>
    <t>2015-004450</t>
  </si>
  <si>
    <t>날로 증가하는 이혼으로 인하여 가족이 붕괴되고 그로 인한 사회적 피해역시 감당할 수 없을 만큼 증가하는 추세이다. 이에 이혼을 중재하고 이혼 당사자의 이혼 후의 생활을 도와주기 위하여 이혼에 관한 정확한 상담을 통하여 서로 관찰하고 살펴보는 계기를 마련하는 상담을 하는 전문가를 양성하는 것이다.</t>
  </si>
  <si>
    <t>가정내에서의 폭력 등 여러가지의 제반사정으로 인한 인혼의 위기에 놓인 부부를 상담하고 이혼전의 단계에서 서로를 이해하고 건강한 가정을 영위할 수 있는 방법을 강구하는 업무를 수행한다.</t>
  </si>
  <si>
    <t>2016-001255</t>
  </si>
  <si>
    <t>1. 음악심리상담에 관한 수업일정을 설계 운영한다. 2. 음악활동을 통해 신체적, 정서적, 사회적 건강을 돕기 위한 심리상담을 진행할 수 있는 지도계획서 작성 등의 과정을 수행한다. 3. 심리상담이 필요한 대상자의 심리상태를 이해하고, 그에 적합한 음악심리상담을 통해 심리적 문제를 객관적으로 직시하고 개선해 나아갈 수 있도록 효율적인 교육을 수행한다.</t>
  </si>
  <si>
    <t>1. 전문가 수준의 뛰어난 음악심리상담 수업의 구성을 할 수 있다. 2. 최고급 수준의 음악심리상담 수업지도안 작성을 할 수 있다.3. 2급, 3급 지도사 양성을 할 수 있다. 4. 음악심리상담개론, 심리장애와 음악심리상담, 음악심리상담의 실제와 기법, 심리학, 정신질환의 이해, 음악 장르에 따른 심리영향, 정신분석학에 대한 교육을 할 수 있다.</t>
  </si>
  <si>
    <t>1. 준전문가 수준의 음악심리상담 수업의 구성을 할 수 있다. 2. 고급 수준의 음악심리상담 수업지도안 작성을 할 수 있다.3. 음악심리상담개론, 심리장애와 음악심리상담, 음악심리상담의 실제와 기법, 심리학, 음악심리상담 사례연구, 음악심리상담의 효과와 관리 등에 관한 교육을 할 수 있다.</t>
  </si>
  <si>
    <t>1. 학생들에게 활용 가능한 음악심리상담 수업의 구성을 할 수 있다. 2. 상급 수준의 음악심리상담 수업지도안 작성을 할 수 있다.3. 음악심리상담개론, 심리장애와 음악심리상담, 음악심리상담의 실제와 기법, 심리학, 음악심리상담의 효과와 관리 등에 관한 교육을 할 수 있다.</t>
  </si>
  <si>
    <t>2015-004525</t>
  </si>
  <si>
    <t>현대명리교육상담사</t>
  </si>
  <si>
    <t>전통 사주명리학의 이론을 보완하고 서양 미래예측방법론을 접목하여 새롭게 정립된 대표적인 석하명리(동양미래예측학)를 활용하여 피상담자의 성격특성,진로적성,인간관계,건강,성공과 실패의 시기 등을 분석해주고 진퇴 등의 미래에 대한 조언과 상담을 해줄 수 있는 능력을 갖춘 '현대명리교육전문가'이며, 이에 대한 강의를 할 수 있다.</t>
  </si>
  <si>
    <t>석하리듬을 도출하고 분석하여 사계에 따른 적절한 조언과 현대사주명리학의 미래예측기법 모든 과정을 분석하고 교육할 수 있으며, 고급 수준의 강사능력을 갖추어햐 하며, 프로그램에 의해 출력된 결과지를 해석하여 피상담자의 진로적성/인간관계/건강/성공과 실패시기 등을 분석해 주어야 한다.</t>
  </si>
  <si>
    <t>석하리듬을 도출하고 분석하여 사계에 따른 적절한 조언과 현대사주명리학의 미래예측기법 모든 과정을 분석하고 교육할 수 있으며, 초급 수준의 강사능력을 갖추어야 하며, 프로그램에 의해 출력된 결과지를 해석하여 피상담자의 진로적성/인간관계/건강/성공과 실패시기 등을 분석해 주어야 한다.</t>
  </si>
  <si>
    <t>석하리듬을 도출하고 분석하여 사계에 따른 적절한 조언과 현대사주명리학의 미래예측기법 모든 과정을 분석하고 교육할 수 있으며, 프로그램에 의해 출력된 결과지를 해석하여 피상담자의 진로적성/인간관계/건강/성공과 실패시기 등을 분석해 주어야 한다.</t>
  </si>
  <si>
    <t>2016-000179</t>
  </si>
  <si>
    <t>기초체력테스트 및 특기적성검사 등을 통해 개개인의 특성을 파악하고 개인별 차이에 대한 사항을 상담하고 진단하며 각각의 개인에게 맞는 진로를 설계하고 제시할 수 있어야 하며, 각 진로제도에 대한 이해와 방향을 분석할 수 있는 능력을 겸비하여 스포츠진로 학습상담사로 활동할 수 있다</t>
  </si>
  <si>
    <t>스포츠 관련 진로코디네이터, 진로캠프 지도자, 스포츠진로 학습상담사로 활동할 수 있으며스포츠진로상담사를 교육하고, 양성할 수 있다.</t>
  </si>
  <si>
    <t>스포츠 관련 진로코디네이터, 진로캠프 지도자, 스포츠진로 학습상담사로 활동할 수 있다</t>
  </si>
  <si>
    <t>사단법인한국청소년스포츠연맹</t>
  </si>
  <si>
    <t>http://www.kysf.kr</t>
  </si>
  <si>
    <t>051-553-5275</t>
  </si>
  <si>
    <t>(48456) 부산광역시 남구 수영로 26(문현동, 대림시티프라자) 2층 263호</t>
  </si>
  <si>
    <t>2016-001259</t>
  </si>
  <si>
    <t>색채놀이상담사</t>
  </si>
  <si>
    <t>색채놀이상담사는 인간의 조형활동을 통해 개인의 갈등을 조정하고 동시에 자기표현과 승화작용을 통해 개인의 변화와 자아성장을 추구하는 것으로 색채놀이를 매개로 아이와 대면하고 함께 해결해 나가도록 돕는다.1. 학교방과후 색채놀이상담사로 활동2. 아동청소년발달센터, 심리센터, 상담센터, 문화센터 색채놀이상담사로 활동</t>
  </si>
  <si>
    <t>1) 개인 또는 집단의 심리적 성숙과 사회적 적응능력 향상을 위한 조력 및 지도2) 심리적 부적응을 겪는 개인 또는 집단에 대한 평가 및 상담3) 색채놀이상담 및 색채놀이치료에 관한 연구4) 상담실 책임운영5) 색채놀이상담사(1, 2급)의 교육지도와 자문6) 상담전문가(1, 2급) 수련내용 평가 인준 및 자격추천</t>
  </si>
  <si>
    <t>1) 개인 또는 집단의 심리적 성숙과 사회적 적응능력 향상을 위한 조력 및 지도2) 심리적 부적응을 겪는 개인 또는 집단에 대한 평가 및 상담3) 색채놀이상담 및 색채놀이치료에 관한 연구</t>
  </si>
  <si>
    <t>예그린아동가족심리클리닉</t>
  </si>
  <si>
    <t>http://blog.naver.com/ye-grin</t>
  </si>
  <si>
    <t>031-315-1002</t>
  </si>
  <si>
    <t>(14995) 경기도 시흥시 승지로60번길 25(능곡동, 센타프라자) 404호 예그린아동가족심리클리닉</t>
  </si>
  <si>
    <t>2015-004546</t>
  </si>
  <si>
    <t>미술심리의 이론과 실제를 알고  미술매체의 특성과 심리적 속성을 이해하고 다양한 미술심리기법을 경험함으로써 미술심리상담 현장 에서 적절한 기법을 활용하여 상담자의 심리정서를 확인하고, 정서적 갈등을 완화하고 행동변화를 상담하는 자격임</t>
  </si>
  <si>
    <t>2015-003325</t>
  </si>
  <si>
    <t>사진을 통한 심리상담 및 심리적 안정을 목적으로하는 업무를 주로 담당하며,기존심리 상담소에서 하는 업무를 폭넓게 적용하기 위하여 개설하였습니다.미술 또는 음악 등과 같이 특정 분야를 통한 심리상태를 점검하고 내담자와의 상담을 통해 개선해나가는 것입니다. 상담을 위해서는 내담자가 촬영한 사진 또는 함께 촬영하면서 관찰하는 방법 등이 있습니다.</t>
  </si>
  <si>
    <t>청소년 이하의 내담자를 상담할수 있으며, 촬영된 사진을 통해 심리상태를 분석하는 방법과 테스트용 사진을 통한 방법으로 내담자를 상담, 개선해 나갑니다. 2급의 경우는 현장에서 직접 촬영을 하며 관찰하는 대화를 통해 진행되는 것으로 무리가 있어보이며 그 것은 1급에서 가능합니다.</t>
  </si>
  <si>
    <t>2015-003529</t>
  </si>
  <si>
    <t>학부모상담지도사</t>
  </si>
  <si>
    <t>영유아 자녀의 학부모를 대상으로 학부모 상담준비부터 평가서작성, 유아교육의 전문지식과 대화의 기법 등  다양한 전문지식 및 실제적 기법을 완벽하게 습득하고, 유아교육기관에서 학부모상담에 대한 최고전문가로서 직무활동을 수행하며, 학부모상담에 대한 솔루션을 제공함으로써 전문 강사활동에 관심이 많은 분들에게 적합한 교육과정의 자격증입니다.</t>
  </si>
  <si>
    <t>영유아 자녀의 학부모를 대상으로 학부모 상담준비부터 평가서작성, 유아교육의 전문지식과 대화의 기법 등  다양한 전문지식 및 실제적 기법을 완벽하게 습득하고, 유아교육기관에서 학부모상담에 대한 직무활동을 수행하며, 강사활동을 할 수 있는 교육과정의 자격증입니다.</t>
  </si>
  <si>
    <t>(주)꼬망세네트웍스</t>
  </si>
  <si>
    <t>http://edupre.co.kr</t>
  </si>
  <si>
    <t>02-3497-4010</t>
  </si>
  <si>
    <t>(06258) 서울 강남구 도곡동 946-6 동문빌딩 3층</t>
  </si>
  <si>
    <t>2015-002057</t>
  </si>
  <si>
    <t>발달적 미술심리상담 프로그램 기획 및 연구 보조, 비언어적 의사소통 교류 분석의 직무, 교육 프로그램 개발 보조업, 사회복귀시설, 병원 등에서 전문 상담활동.</t>
  </si>
  <si>
    <t>미술심리상담 프로그램을 운영, 내담자 초기면담 시 진단검사 실시 , 상담기관 및 복지시설에서 미술상담관련 업무수행.</t>
  </si>
  <si>
    <t>2015-003287</t>
  </si>
  <si>
    <t>음악적 상담기법을 활용하여 부정적 감정을 이완, 말로써 표현하기 어려운 느낌ㆍ생각 등을 음악활동으로 표현하여 감정을 정화하고 자기성찰을 촉진시키는 심리상담 전문가</t>
  </si>
  <si>
    <t>2015-004835</t>
  </si>
  <si>
    <t>2015-002083</t>
  </si>
  <si>
    <t>놀이심리상담사 1급 자격으로 사회적, 심리적, 정서적 문제를 안고 있는 내담자들에게 미술(조형)활동을 통해서 내담자의 심리적요인 등을 진단하고 분석하며 해결하는 놀이심리상담사로 활동한다</t>
  </si>
  <si>
    <t>미술심리상담사 2급으로 언어로 표현하지 않는 심리.정서적 문제행동을 미술작품을 통해서 발견하고 해결해나가는 미술심리상담사가 된다</t>
  </si>
  <si>
    <t>놀이심리상담사 3급으로 사설센터, 복지관, 노인회관, 기타 등에서 미술작품 활동을 통해 심리적, 정서적 안정을 주는 놀이심리상담사가 된다.</t>
  </si>
  <si>
    <t>2015-006283</t>
  </si>
  <si>
    <t>만다라 그리기 및 만들기 활동을 통하여 내담자의 내면세계를 이해하고 상담을 통해 긍정적인 삶을 살 수 있도록 하고 여러 가지 심리적인 문제에 대한 원만한 인격형성에 도움을 주는 심리진단과 상담을 수행함</t>
  </si>
  <si>
    <t>만다라 그리기 및 만들기 활동을 통하여 내담자의 내면세계를 이해하고 상담을 통해 긍정적인 삶을 살 수 있도록 하고 여러 가지 심리적인 문제에 대한 원만한 인격형성에 도움을 주는 심리진단과 상담을 수행 할 수 있는 책임자</t>
  </si>
  <si>
    <t>2015-002079</t>
  </si>
  <si>
    <t>색채 심리 상담을 수행할 수 있는 능력을 보유한자로 색채상담, 색채 프로그램계획, 컨설팅을 할 수 있는 능력과 수련내용 평가등을 할수있다</t>
  </si>
  <si>
    <t>심리 상담의 전문가로 독자적 심리상담을 수행할 수 있는 능력을 보유한자, 심리 상담을 할 수 있는 전문가</t>
  </si>
  <si>
    <t>심리학적 이론을 바탕으로 심리와 상담의 기초능력을 습득하면서 적용할 수 있고 색채가 심리에 미치는 영향에 대한 원리와 특성을 이해하며 심리 상담 할수있다</t>
  </si>
  <si>
    <t>2015-003324</t>
  </si>
  <si>
    <t>부부의 심리적 갈등에 관한 문제 정서 중심적 문제,성심리, 성역활, 관계형성,부부의사소통, 부부가 심리적인 상황을 정확하게 분석하여 해결방안을 제시하고 상담 및 프로그램을 통해 이혼을 사전에 예방 할수 있도록 노력하는 직업이라 할수 있다부부간의 이혼률 감소 시키는 역활의 기능도 되지만 부부심리 상태를 파악하고 또한이혼 문제를 합리적으로 해결하는 상담사</t>
  </si>
  <si>
    <t>2015-002990</t>
  </si>
  <si>
    <t>콜센터상담품질전문가</t>
  </si>
  <si>
    <t>기업의 콜센터에서 QA를 비롯하여 상담 서비스 품질을 담당하는 실무자로써, 콜센터의 통화품질과 서비스 제반 지식에 대한 전문성을 보유하여야 한다.</t>
  </si>
  <si>
    <t>http://www.kecd.co.kr</t>
  </si>
  <si>
    <t>02-703-5119</t>
  </si>
  <si>
    <t>(04195) 서울특별시 마포구 만리재로 14(공덕동, 한국사회복지회관 르네상스타워) 2003호</t>
  </si>
  <si>
    <t>2015-003323</t>
  </si>
  <si>
    <t>이혼전문상담사</t>
  </si>
  <si>
    <t>현대사회에서 발생하는 이혼으로 인한 가정의 파괴를 방지하고 이혼전 및 이혼 후의 과정을 상담함으로써 이혼으로 인한 가정붕괴를 미연에 방지하는 업무를 수행한다.</t>
  </si>
  <si>
    <t>2016-000178</t>
  </si>
  <si>
    <t>작명 상담사 기술영역을 이해하고 숙지하여 관련학문을 융합하여 새로운 문화로서 작명 상담사 지도를 교육하며 다양한 교육사관에서의 교육의 의무와 연구자로서의 책무과 역할을 다함</t>
  </si>
  <si>
    <t>작명 상담사의 기술영역을 이해하고 숙지하여 관련 학문을 융합하여 새로운 문화로서 작명 상담지도를 최고급 전문가로서  교육하며 다양한 교육기관에서의 교육의의무와 연구자로서의  책무와 역활을 다함</t>
  </si>
  <si>
    <t>작명 상담사 기술 영역을 이해하고 숙지하여 관련 학문을 융합하여 새로운 문화로서 작명 상담지도를 전문가로 교육하며 다양한 교육기관에서의 교육의의무와 전문 연구자로서의 책무와 역활을 다함</t>
  </si>
  <si>
    <t>2015-004531</t>
  </si>
  <si>
    <t>노인심리학, 노인상담학 및 이와 관련 있는 가족학, 사회복지학 등 노인심리상담과 관련한 전문 지식을 기반으로 다음 각 등급에 따른 직무를 수행하는 상담심리 전문가로 활동</t>
  </si>
  <si>
    <t>최상급 전문가의 노인심리상담 수준으로 다음의 직무를 수행함. 1. 노인심리상담 교육프로그램을 기획 및 운영  2. 노인심리상담사의 교육훈련과 수련활동에 관한 프로그램 기획 및 운영3. 노인심리상담실의 운영 및 관리4. 노인심리상담 전문가 양성과정 교수요원 활동 수행 5. 기타 노인심리상담사 2급 직무</t>
  </si>
  <si>
    <t>준전문가의 노인심리상담 수준으로 다음의 직무를 수행함.1. 노인심리상담 교육프로그램을 기획 및 운영에 대한 보조수행  2. 노인심리상담사의 교육훈련과 수련활동에 관한 프로그램 기획 및 운영에 대한 보조수행3. 노인심리상담실의 운영 및 관리에 대한 보조수행4. 노인심리상담 전문가 양성과정 교수요원 활동 보조수행 5. 노인심리 평가 및 상담 진행</t>
  </si>
  <si>
    <t>2015-004725</t>
  </si>
  <si>
    <t>기독교정신을 바탕으로하여 청소년들을 이해하고, 심리·정서적으로 상처를 받은 청소년들에게 상담을 통하여 위로,지지,격려를 하여 건강한 사회인으로 육성</t>
  </si>
  <si>
    <t>기독교정신을 바탕으로하여 청소년들을 이해하고, 심리·정서적으로 상처를 받은 청소년들에게 전문적인 상담을 통하여 위로, 지지, 격려를 하며 건강한 사회인으로 육성하는 최고급 전문가 활동</t>
  </si>
  <si>
    <t>기독교정신을 바탕으로하여 청소년들을 이해하고, 심리·정서적으로 상처를 받은 청소년들에게 전문적인 상담을 통하여 위로, 지지, 격려를 하며 건강한 사회인으로 육성하는 고급 전문가 활동</t>
  </si>
  <si>
    <t>2015-002076</t>
  </si>
  <si>
    <t>2015-005777</t>
  </si>
  <si>
    <t>아동을 나쁜 사회적 환경으로 부터 보호하고, 잘 적응할 수 있도록 지도 및 상담하며 그들의 눈높이에 맞추어 문제를 파악하고 개인상담 및 심리검사를 통하여 문제를 해결하고 스스로 문제를 해결해 나갈수 있도록 도와주는 전문가</t>
  </si>
  <si>
    <t>2015-002988</t>
  </si>
  <si>
    <t>기업과 고객이 최초로 커뮤니케이션하는 서비스 접점에서 종사하는 직무로써, 고객의 기대와 성과를 충족시키기 위해 유형성, 신뢰성, 반응성, 설득성, 공감성 등으로 고객지향적 서비스 마인드와 능력을 갖춘 자</t>
  </si>
  <si>
    <t>2015-003309</t>
  </si>
  <si>
    <t>심리적 갈등, 불안요소 등에서오는 문제점을 내담자가 표현하는 다양한 색채그림을 통해 해석하여 문제원인분석, 해결방안을 위해 검증된 상담사례를 경험을 상담에 적목시키기위한 전문가로서의 자질을 검증하고 역할을 수행</t>
  </si>
  <si>
    <t>심리적 갈등, 불안요소 등에서오는 문제점을 내담자가 표현하는 다양한 색채그림을 통해 해석하여 문제원인분석, 해결방안을 위해 검증된 상담사례를 경험을 상담에 적목시키기위한 지도자로서의 자질을 검증하고 역할을 수행</t>
  </si>
  <si>
    <t>2016-001261</t>
  </si>
  <si>
    <t>식물에서 추출한 아로마 오일의 추출법,화학성분,주의할점, 향기가 인간의 심리에 미치는 영향등 아로마에 대한 전문적인지식과 상담이론을 익히고, 댜양한 클라이언트를 심리상담하고 본인에게 맞는 아로마 오일을 찾아주는 아로마심리상담가를 양성.</t>
  </si>
  <si>
    <t>식물에서 추출한 아로마 오일의 추출법,화학성분,주의할점, 향기가 인간의심리에 미치는 영향등 아로마에대한 전문적인지식과 상담이론을 익히고, 심리상담과 클라이언트 본인에게 필요한 아로마 오일을 선택하고 DIY지도함.</t>
  </si>
  <si>
    <t>한국 아로마테라피 교육협회</t>
  </si>
  <si>
    <t>070-4159-5177</t>
  </si>
  <si>
    <t>(08744) 서울특별시 관악구 중앙길 24(봉천동) 47-13. 1층</t>
  </si>
  <si>
    <t>2015-003322</t>
  </si>
  <si>
    <t>자격 소지자는 그림검사법에 대한 이해, 인간발달 과정에 대한 이해, 심리 이론에 대한 이해, 이상심리에 대한 이해를 통해 미술심리상담사로서의 자격 활용 능력을 향상할 수 있으며, 전문가와 미술심리상담 연구 과정에 참여가 가능하며, 슈퍼비전을 받으며 미술심리상담을 진행할 수 있다.</t>
  </si>
  <si>
    <t>임상 사례 발표를 할 수 있는 능력으로 슈퍼비전을 받으며 미술심리상담을 진행할 수 있는 수준</t>
  </si>
  <si>
    <t>미술심리상담 활용능력을 향상하고 있으며, 전문가의 보조 역할로 상담 과정을 관찰하고 기록할 수 있는 훈련생 수준으로 미술심리상담은 진행할 수 없다.</t>
  </si>
  <si>
    <t>다양한 워크샵을 경험하는 교육생 수준으로 미술심리상담은 진행할 수 없다.</t>
  </si>
  <si>
    <t>한국정서교육개발원</t>
  </si>
  <si>
    <t>031-892-5530</t>
  </si>
  <si>
    <t>(16473) 경기 수원시 팔달구 인계동 820-11번지 3층 사무실</t>
  </si>
  <si>
    <t>2016-001199</t>
  </si>
  <si>
    <t>심리, 정서, 행동의 부적응 문제를 가지고 있는 내담자에게 심리검사 및 상담을 통하여 긍정적 사고와 신념체계를 형성하도록 도움을 제공하고, 성숙하고 건강한 생활인이 되도록 하는 심리상담사문상담사가 된다.</t>
  </si>
  <si>
    <t>심리, 정서, 행동의 부적응 문제를 가지고 있는 내담자에게 심리검사 및 상담을 통하여 긍정적 사고와 신념체계를 형성하도록 도움을 제공하고, 성숙하고 건강한 생활인이 되도록 하는 전문 심리상담사문상담사가 된다.</t>
  </si>
  <si>
    <t>2016-000149</t>
  </si>
  <si>
    <t>고령화시대에 들어가면서 노인들의 신체적 건강을 향상시키고 사회적 고립감과 우울감을 완화시키기 위해 다양한 기법을 이용하여 노인심리상담의 심리적 측면, 노인심리상담에 대해 연구를 이해하고 노인심리상담관련 현장에서 적극적으로 활용할 수 있도록 한다.</t>
  </si>
  <si>
    <t>준전문가로서 고령화시대가 ？에 따라   노인들의 신체적 건강을 향상시키고 사회적 고립감과 우울감을 완화시키기 위해 노인심리상담, 직업 및 노인심리상담진단 평가, 노인심리상담행정 및 정책, 노인심리상담의 의료적 측면, 노인심리상담방법론, 노인의 근로노동환경과 고용법규 등을 이해하고 노인심리상담관련현장에서 활용할 수 있다</t>
  </si>
  <si>
    <t>일반인으로서 고령화시대가 ？에 따라 노인들의 신체적 건강을 향상시키고 사회적 고립감과 우울감을 완화시키기 위해 노인심리상담의 심리적 측면, 노인심리상담 연구를 이해하고 노인심리상담관련 현장에서 활용할 수 있다.</t>
  </si>
  <si>
    <t>전문가로서 고령화시대가 ？에 따라  노인들의 신체적 건강을 향상시키고 사회적 고립감과 우울감을 완화시키기 위해 노인심리상담, 직업 및 노인심리상담진단 평가, 노인심리상담행정 및 정책, 노인심리상담의 의료적 측면, 노인심리상담방법론, 노인의 근로노동환경과 고용법규 등을 이해하고 노인심리상담관련현장에서 활용할 수 있다</t>
  </si>
  <si>
    <t>2015-003303</t>
  </si>
  <si>
    <t>신체의 노화로 신체적, 정서적 무력감과 고독감을 가지는 노인들을 대상으로 스트레스와 고통감으로 일상생활의 적응에 어려움을 보이는 노인을 심리상담 이론과 지식을 통해 심리학적 방법을 활용하여 내담자의 정서적 갈등이나 심리적인 증상을 완화할 수 있다.</t>
  </si>
  <si>
    <t>심리상담능력을 가지고 있으며, 노인심리상담지도사로서 능력을 갖춘 고급 수준이며, 심리상담현장에서 슈퍼비전을 실시하는 수준</t>
  </si>
  <si>
    <t>심리상담능력을 가지고 있으며, 노인심리상담지도사로서 능력을 갖춘 고급 수준</t>
  </si>
  <si>
    <t>심리상담능력을 가지고 있으며, 노인심리상담지도사로서 슈퍼비전을 받으며 상담이 가능한 수준</t>
  </si>
  <si>
    <t>한국심리상담지도사협회</t>
  </si>
  <si>
    <t>http://kapci.co.kr</t>
  </si>
  <si>
    <t>02-541-4411</t>
  </si>
  <si>
    <t>(00000) 서울 강남구 신사동 논현로 168길 36 안국빌딩 3층</t>
  </si>
  <si>
    <t>2015-005208</t>
  </si>
  <si>
    <t>미술심리상담사는 정해진 교육 과정을 이수하고 유치원,초.중.고등학교 및 돌보미센타, 다문화센타 등에서 강사로 활동 하거나 지역 자원봉사 센터를 통해  재능 기부등을 할 수 있습니다. 다양한 공예와 학습을 통해 대상에 맞는 커리큘럼과 자신감을 높이는 교육이 이루어져 누구나 참여 할 수 있는 장점이 있습니다.</t>
  </si>
  <si>
    <t>미술심리 상담사로 활동하기 위한 기초단계로 1급자격 준비단계</t>
  </si>
  <si>
    <t>미술심리상담사 1급은 2급 수준의 자격과정 운영할 수 있으며,  전문가자격 준비단계</t>
  </si>
  <si>
    <t>유치원, 학교, 기관등에서 미술심리 상담사로 활동 가능</t>
  </si>
  <si>
    <t>2015-002026</t>
  </si>
  <si>
    <t>사회복지기관 및 상담 관련 기관, 개인, 가족, 조직, 기업 등 실무분야에서 사회·정서적 인지행동의 문제로 어려움에 직면한 내담자를 상담하는 직무이다.</t>
  </si>
  <si>
    <t>사회복지기관 및 상담관련기관 등에서 사회·정서적 인지행동의 문제로 어려움에 직면한 내담자를 상담하는 직무이다.</t>
  </si>
  <si>
    <t>2015-003025</t>
  </si>
  <si>
    <t>2015-002030</t>
  </si>
  <si>
    <t>아동 및 청소년, 노인등 사회에서 여러 가지 갈등과 문제로 인해 새로운 형태의 스트레스가 증가하게 되어, 이러한 스트레스를 받고 있는 사람들을 대상으로 정신건강이나 정서장애와 관련된 문제를 찾아 심리상담학적 방법으로 상담(면접)을 통해 종합적으로 판단하여 건강하고 바른 생활을 할 수 있도록 해결방법을 찾아주는 업무</t>
  </si>
  <si>
    <t>심리상담지도사2급 자격증 취득 또는 심리상담 관련학과 졸업자로서 해당업무경력 1년이상자로써 장애(인지,정서,행동 등)를 가진 아동, 노인, 청소년들을 심리상담학적 방법으로 상담을 통해 종합적으로 판단하여 상담자의 신체/정서/사회성/언어 및 인지발달을 할 수 있도록 하는 업무</t>
  </si>
  <si>
    <t>일반인으로서 장애(인지,정서,행동 등)를 가진 아동, 노인, 청소년들을 각종 심리검사방법을 활용하여 종합적으로 진단하고판단하여 건강하고 바른 생활을 할 수 있도록 해결방법을 찾아주는 업무</t>
  </si>
  <si>
    <t>2015-003294</t>
  </si>
  <si>
    <t>급변하는 사회속에서 정신적, 심리적으로 방황하고 상처받는 아동의 수가 증가함에 따라 그러한 아동들에게 세상을 바라보는 부정적 관점을 긍정적 관점으로 전환하여 행복감을 가질 수 있도록 만들어주며 다양한 심리검사 방법을 통한 과학적 진단과 교육적 자극으로 아동의 전인적인 성장을 도와주는 전문적 역할을 수행한다.</t>
  </si>
  <si>
    <t>급변하는 사회속에서 정신적,심리적으로 방황하고 상처받는 아동의 수가 증가함에 따라 그러한 아동들에게 세상을 바라보는 부정적 관점을 긍정적 관점으로 전환하여 행복감을 가질 수 있도록 만들어주며 다양한 심리검사 방법을 통한 과학적 진단과 교육적 자극으로 아동의 전인적인 성장을 도와주는 전문적 역할을 수행한다.</t>
  </si>
  <si>
    <t>2016-001395</t>
  </si>
  <si>
    <t>기독교상담사는 기독교상담 현장에서 심리적, 사회적 어려움을 겪는 사람들을 상담을 통해 돕는 기독교인 상담전문가로 다음의 직무를 담당한다.1. 아동, 청소년, 부부, 가족 상담2. 중독과 종교 상담3. 각종 심리검사4. 상담소외계층(예, 노숙인, 재소자, 다문화가족 등)을 위한 상담봉사</t>
  </si>
  <si>
    <t>기독교상담 현장에서 수퍼비전을 받지 않고 개인, 아동, 청소년, 가족, 중독과 종교문제 등 다양한 주제의 상담을 수행할 수 있으며, 독립적으로 교육분석(상담사를 위한 개인상담)과 수퍼비전을 제공하고, 상담교육을 실시할 수 있다.</t>
  </si>
  <si>
    <t>기독교상담 현장에서 수퍼비전을 받지 않고 개인, 아동, 청소년, 가족, 중독과 종교문제 등 다양한 주제의 상담을 할 수 있으며, 수퍼비전을 받지 않고 교육분석(상담사를 위한 개인상담)을 시행할 수 있다. 수퍼비전을 받으며 훈련 중인 상담사에게 수퍼비전을 제공할 수 있다.</t>
  </si>
  <si>
    <t>기독교상담 현장에서 심리적, 사회적 어려움을 겪는 사람들에게 상담을 통해 상급 수준의 도움을 제공하며, 기독교상담자로서 윤리와 책임을 가지고 상담에 임한다. 효율적인 상담을 위해 수퍼바이저로부터 도움과 훈련을 받는다.</t>
  </si>
  <si>
    <t>2015-002071</t>
  </si>
  <si>
    <t>모래놀이상담을 통한 개인 또는 집단의 심리적 성숙과 사회적 적응능력향상을 위한 조력 및 지도, 지역사회 상담 교육, 학교 및 모든 사업장 내의 인간관계 자문</t>
  </si>
  <si>
    <t>2015-003297</t>
  </si>
  <si>
    <t>□ 정신건강, 정서장애 등의 문제로 일상생활에 적응하지 못하거나 인지, 정서, 행동 장애를 일으키는 아동에 대하여 심리검사 방법을 활용하여 종합적으로 진단？평가 및 상담업무 수행□ 과학적 인성 및 행동측정을 통하여 아동발달 및 학습지도 시행하고 안전하고 건전한 사고방식을 갖춘 인격모형 정립</t>
  </si>
  <si>
    <t>2015-000603</t>
  </si>
  <si>
    <t>정서조절심리상담사</t>
  </si>
  <si>
    <t>전문적으로 정서조절심리지도 및 상담을 통하여 학습자로 하여금 정서조절심리 및 상담 지도를 주도하여 종합적으로 학습자에게 정서조절심리 지도 및 상담을 전문적으로 역할을 하는 직무</t>
  </si>
  <si>
    <t>준 전문 정서조절심리 지도를 통하여 학습자로 하여금 정서조절심리 및 상담 지도를 주도하여 종합적으로 학습자에게 정서조절심리 및 상담을 준 전문적으로 역할을 하는 직무</t>
  </si>
  <si>
    <t>2015-002996</t>
  </si>
  <si>
    <t>사진예술심리상담사</t>
  </si>
  <si>
    <t>사진예술상담에 대하여 전문지식을 가지고 심리상담의 현장에서 전문지식을 활용해 심리상담의 직무를 수행할 수 있는 능력의 유무</t>
  </si>
  <si>
    <t>사진예술심리상담에 관한 제반 학술연구, 교육 및 사진예술심리상담을 정신건강 증진과 상담에 활용할 수 있는 전문가로써 사회의 심리적 건강과 행복에 기여</t>
  </si>
  <si>
    <t>한국사진예술치료학회</t>
  </si>
  <si>
    <t>http://www. kopat.org</t>
  </si>
  <si>
    <t>(16889) 경기도 용인시 수지구 죽전로 152-1(죽전동) 단대프라자1, 7층 서울사진치료연구소-아트테라피</t>
  </si>
  <si>
    <t>2015-000616</t>
  </si>
  <si>
    <t>현대사회에서 여러 가지 갈등과 사회화의 부재로 인해 고통 받고 있는 사람들에게 구체적이고 체계적인 상담을 통해 갈등의 해결과 사회화를 부조함으로써 사회의 구성원으로서 삶에 대한 만족감을 높이고 사회경제적 효율성을 높이는 것을 주된 업무로 함</t>
  </si>
  <si>
    <t>2015-003573</t>
  </si>
  <si>
    <t>아동,청소년을 대상으로 심리상담을 하여 아동 및 청소년의 적응문제 및 심리적인 어려움을 해결하도록 조력한다.</t>
  </si>
  <si>
    <t>2015-000609</t>
  </si>
  <si>
    <t>통합원예심리상담지도사</t>
  </si>
  <si>
    <t>전문가 수준의 통합원예심리상담 능력을 가지고 있으며  강의, 사례분석,학교,관공서 등 원예에 관련된 모든 제반업무의 책임자로써 갖추어야 할 능력을 갖춘 최고급수준의 전문가 과정</t>
  </si>
  <si>
    <t>일반인으로써 통합원예심리상담 활용능력을 가지고 있어 원예에 의한 심리진단이 가능한 고급 수준의 자격과정으로 복지관, 학교, 병원 등에서의 전문상담 및 원예분석상담이 가능하다</t>
  </si>
  <si>
    <t>2015-002995</t>
  </si>
  <si>
    <t>최면을 통해서 내담자의 무의식에 접근하고, 최면상태에서 내담자에게 긍정적인 암시를 통해 내담자가 원하는 긍정적인 심리적 변화 및 행동의 변화를 달성하도록 도와주는 심리상담 업무.</t>
  </si>
  <si>
    <t>2015-003275</t>
  </si>
  <si>
    <t>분노조절상담에 대한 상담능력을 가지고 있으며 분노조절상담교육자, 분노조절상담원 갖추어야 할 능력을 갖춘 자</t>
  </si>
  <si>
    <t>보통 수준의 분노조절상담에 대한 이론과 상담능력을 가지고 있으며 분노조절상담교육자, 분노조절 상담원 사무 책임자로써 갖추어야 할 능력을 갖춘 보통 수준</t>
  </si>
  <si>
    <t>전문가 수준의 분노조절상담에 대한 상담한 이론과 상담능력을 가지고 있으며 분노조절상담교육자, 분노조절상담원 사무 책임자로써 갖추어야 할 능력을 갖춘 고급 수준</t>
  </si>
  <si>
    <t>2015-000643</t>
  </si>
  <si>
    <t>아동, 청소년, 성인 가족간의 다양한 문제들의 심리상담을 통해 가족간의 문제의 원인을 찾아내고 심리상담 및 실제기법을 바탕으로 상담현장에서 가족간의 심리진단과 상담을 수행할 수 있는 책임자로써 갖추어야 할 능력을 검정</t>
  </si>
  <si>
    <t>심리상담 및 실제기법을 바탕으로 상담현장에서 가족간의 심리진단과 상담을 수행하고 지도, 감독 할 수 있는 책임자로써 갖추어야 할 능력을 갖춘 수준</t>
  </si>
  <si>
    <t>2015-003392</t>
  </si>
  <si>
    <t>작명상담지도사</t>
  </si>
  <si>
    <t>사람의 이름과 기업의 이름 및 여러 형태의 이름을 작명하는 것은 사회생활에서 가장 적절하고 효과적이며 음양오행의 이치까지 접목하여 오래 기억하고 외우기 쉬우며, 미래에 대한 신뢰까지 줄 수 있는 작명법을 상담 또는 교육할수 있는 전문가를 말합니다.</t>
  </si>
  <si>
    <t>전문가 수준으로 사람의 이름과 기업의 이름 및 여러형태의 이름을 작명하는것은 사회생활에서 가장 적절하고 효과적이며 음양오행의 이치 까지 접목하여 오래 기억하고 외우기 쉬우며, 미래에 대한 신뢰까지 줄 수 있는 작명법을 상담 또는 교육할 수 있는 전문가를 말합니다.</t>
  </si>
  <si>
    <t>기초 실무자 수준으로 사람의 이름과 기업의 이름 및 여러 형태의 이름을 작명하는 것은 사회생활에서 가장 적절하고 효과적이며 음양오행의 이치까지 접목하여 오래 기억하고 외우기 쉬우며, 미래에 대한 신뢰까지 줄 수 있는 작명법을 상담 또는 교육할 수 있는 기초 실무자를 말합니다.</t>
  </si>
  <si>
    <t>2015-002027</t>
  </si>
  <si>
    <t>미술심리상담교육사</t>
  </si>
  <si>
    <t>미술심리와 상담에 관한 전반적인 이론과 사례와 연구를 통하여, 현장에서 내담자를 대상으로 미술 조형활동을 통해 미술심리 프로그램을 진행하여, 심리적인 안정에 도움을 줄 수 있는 직무이다.</t>
  </si>
  <si>
    <t>정서적,심리적으로 불안정한 사람을 미술 매체를 통해 진단하고, 그 진단 결과에 따라 적절한 미술 매체 및 상담기법을 활용하여 내담자의 심리적인 안정에 도움을 줄 수 있는 중급의 직무이다.</t>
  </si>
  <si>
    <t>미술심리에 관한 기초적인 이론과 사례들을 습득하고, 미술심리진단과 평가를 할 수 있으며,내담자의 심리적인 안정에 도움을 줄 수 있는 초급의 직무이다.</t>
  </si>
  <si>
    <t>고양미술치료센터</t>
  </si>
  <si>
    <t>http://http://gy-artclinic.co.kr/</t>
  </si>
  <si>
    <t>031-907-7900</t>
  </si>
  <si>
    <t>(10449) 경기도 고양시 일산동구 경의로 19 ( 백석동 ) c동202호(백석동,현대밀라트1)</t>
  </si>
  <si>
    <t>2015-002434</t>
  </si>
  <si>
    <t>① 심리복지상담사 1, 2, 3급 자에 대한 교육 및 슈퍼바이저의 역할② 심리복지상담과 교육활동에 관한 조사 및 연구</t>
  </si>
  <si>
    <t>① 심리, 정서적 고통을 받고 있는 내담자에 대한 심리평가 및 상담② 심리, 정서적 고통을 받고 있는 내담자에 대한 심리복지 프로그램 개발</t>
  </si>
  <si>
    <t>① 심리, 정서적 고통을 받고 있는 내담자에 대한 개인 및 집단 상담 ② 심리복지상담 관련 연구 및 프로그램 개발 보조</t>
  </si>
  <si>
    <t>한국사회복지상담학회</t>
  </si>
  <si>
    <t>http://www.kswca.kr</t>
  </si>
  <si>
    <t>051-999-5422</t>
  </si>
  <si>
    <t>(46958) 부산광역시 사상구 백양대로700번길 140 ( 괘법동 ) 인문관 520호</t>
  </si>
  <si>
    <t>2015-002689</t>
  </si>
  <si>
    <t>진로코칭상담사는 다양한 개인의 진로의 문제를 돕기위해 검사, 진단, 문제분류, 문제구체화, 문제해결등의 단계를 거쳐 진로코칭 대상자에게 생애진로측면에서 적응할 수 있도록 도우며 프로그램 디자인,개입,평가할 수 있는 직무를 담당하며 또한 진로 상담교육, 진로적성검사,진로 결정할 수 있는 동기의욕을 돕는 직무를 담당합니다.</t>
  </si>
  <si>
    <t>진로코칭상담사로써 학교 교육기관 및 진로문제를 해결을 원하는기관 및 대상자에게 자기인식,진로 인식 검사 및 직업흥미적성 검사, 직업탐색 및 흥미검사, 직업가치관 탐색, 진로설계를 할 수 있도록 교육 및 상담을 실시하며 프로그램의 개발 및 평가를 하는 직무 입니다.</t>
  </si>
  <si>
    <t>2015-002140</t>
  </si>
  <si>
    <t>노인들에게 전문적 대면관계를 활용한 과학적 상담을 통해 종합적으로 진단하고 심리학적 방법을 활용하여 일상생활 부적응 문제를 해결하여 심리적인 안정감을 주고, 개인의 삶의 직을 높이는 직무를 전문적으로 하는 상급 수준의 교육활동 등의 업무를 수행할 뿐만 아니라, 일반인을 상대로 기본적인 이론과 기법을 지도하는 직무 수행.</t>
  </si>
  <si>
    <t>준전문가 수준의 노인심리상담 지도능력을 갖추어, 노인을 대상으로 하는 교육시설 등에서 노인심리상담 교육과정의 교수학습을 용이하게 하고 교수학습효과를 높이기 위하여 필요로하는 노인심리상담 교육프로그램을 기획하고 개발하여 강의에 직접 활용.</t>
  </si>
  <si>
    <t>2016-001193</t>
  </si>
  <si>
    <t>미술심리상담의 교육과 연구에 기여할 수 있는 전문가로서 미술심리상담의 다양한 방법을 직접 실천하고 이를 연구하며, 관련학문에 기여할 수 있는 전문가 양성</t>
  </si>
  <si>
    <t>미술심리상담의 교육과 연구에 기여할 수 있는 전문가로서 미술심리상담의 다양한 방법을 직접 실천하고 이를 연구하며, 관련학문에 기여할 수 있는 전문가로 오랜 경험과 전문적 능력을 가지고 있으며, 일반인들을 위한 교육과 양성 및, 하위 상담사의 재교육과 보수교육을 실시 할 수 있고, 미술심리상담사교육 및 교육상담의 실무를 실행하는 역할을 한다.</t>
  </si>
  <si>
    <t>2015-000626</t>
  </si>
  <si>
    <t>부모교육상담</t>
  </si>
  <si>
    <t>전문가 - 가정에서 발생할 수 있는 어려움안에서 관계개선, 소통, 감정처리에 관한 부모교육상담, 교육 프로그램진행 및 개발이 가능한 전문가 수준 상담사 - 자녀와의 의사소통기술 및 양육방법, 상담접근을 통해 내담자를 돕고, 책임자로서 갖추어야 할 능력을 갖춘 고급 수준</t>
  </si>
  <si>
    <t>가정에서 발생할 수 있는 어려움안에서 관계개선, 소통,감정처리에 관한 부모코칭상담, 교육 프로그램진행 및 개발이 가능한 전문가 수준</t>
  </si>
  <si>
    <t>2015-002028</t>
  </si>
  <si>
    <t>미술매체를 통하여 고령화의 심각성과 노인들의 정신적 어려움을 도와 건강하고 행복한 삶을 촉진하고, 보다 건강하고 활동적인 일상생활을 유지,증진 시킬 수 있도록 도와주는 직무이다.</t>
  </si>
  <si>
    <t>미술매체를 통하여 노인의 심리사례를 분석하여, 미술심리 프로그램 계획 및 심층적, 창의적으로 상담할 수 있는 상급의 직무이다.</t>
  </si>
  <si>
    <t>미술매체를 통하여 고령화의 심각성과 노인들의 정서적 어려움을 이해하고, 보다 건강하고 활동적인 일상생활을 할 수 있도록 중급수준의 상담 직무이다.</t>
  </si>
  <si>
    <t>2015-003532</t>
  </si>
  <si>
    <t>학교폭력의 예방과 대책에 필요한 교육과 상담을 전문적으로 할 수 있는 상담사를 양성하여 학교폭력예방에 관한 이론적 연구와 최적화된 학교폭력예방 프로그램을 설계, 조직, 운영하고 각종 프로그램을 개발 적용하는 전문적 상담활동을 수행한다.</t>
  </si>
  <si>
    <t>언어소통 부적응 및 장애를 겪는 개인 또는 집단에 대한 진단, 평가 및 전문 상담/ 언어 순화 상담, 생활 상담 등 분석과 평가직무/ 언어 폭력 예방 및 교육 프로그램 개발/ 감정 기법 등 과학적인 연구, 조사, 분석/ 언어 폭력 예방교육/ 상담기관의 설립 및 운영/ 언어 순화 교육 강사/ 하위 급수 교육 및 수련 심사</t>
  </si>
  <si>
    <t>2015-003299</t>
  </si>
  <si>
    <t>심리학, 교육학, 가족학, 교정학, 사회복지학, 상담학 및 이와 관련된 전문지식을 기반으로 다음 각 호의 업무를 행하는 상담심리 전문가 □ 개인 또는 집단의 심리적 성숙과 사회적응력 향상지도□ 심리적 부적응을 겪는 개인 또는 집단에 대한 심리평가 및 상담□ 각급 기관？단체？지역사회 상담교육, 개인적？사회병리적 문제에 대한 예방활동 및 심리상담</t>
  </si>
  <si>
    <t>심리학, 교육학, 가족학, 교정학, 사회복지학, 상담학 및 이와 관련된 전문지식을 기반으로 다음 각 호의 업무를 행하는 상담심리 전문가□ 상담실 운영？관리(1급)□ 상담심리사의 교육지도 및 자문(1급)□ 상담심리사 교육훈련 및 수련활동 평가인증(1급)□ 상담전문가 양성과정 교수요원(1급)</t>
  </si>
  <si>
    <t>심리학, 교육학, 가족학, 교정학, 사회복지학, 상담학 및 이와 관련된 전문지식을 기반으로 다음 각 호의 업무를 행하는 상담심리 전문가□ 각급 기관？단체？지역사회 상담교육, 개인적？사회병리적 문제에 대한 예방활동 및 심리상담□ 가정, 직장문제 ,사회문제 등 의 심리적 갈등과 문제를 상담기술을 통해 해결</t>
  </si>
  <si>
    <t>2015-002786</t>
  </si>
  <si>
    <t>심리상담사의 전문 이론 및 다양한 임상경험을 토대로 인간의 삶과 자아실현을 높이며 내적통찰력을 키우고 긍정적 잠재력을 키워 행복한 삶을 영위하도록 하는 전문 직무를 한다.</t>
  </si>
  <si>
    <t>심리상담사에 대한 기초 이론을 기반으로 1급 전문상담사의 지도하에 2급 전문상담사를 돕는 것을 직무로 한다.</t>
  </si>
  <si>
    <t>심리상담사의 전문적 이론을 기반으로 심리적, 정서적, 신체적 갈등에서 오는 차이점을 조절하고, 자아정체감과 인간 내적 가치를 높이고, 긍정적 미래를 위한 사례 관리를 하며, 상담 및 개인 및 집단 프로그램의 사전？사후 평가를 돕는다.</t>
  </si>
  <si>
    <t>심리상담사의 전문 이론 및 다양한 임상경험을 토대로 인간의 삶과 자아실현을 높이며 내적통찰력을 키우고 긍정적 잠재력을 키워 행복한 삶을 영위하도록 하는 전문 직무를 한다.개인 및 집단프로그램의 사전？사후 효과를 평가하고 검증하며, 2급？3급 전문상담사의 교육 및 활동을 지도하는 것을 직무로 한다.</t>
  </si>
  <si>
    <t>2015-003914</t>
  </si>
  <si>
    <t>1. 학생, 자녀들의 분노문제를 상담하는 역할 수행2. 가족문제, 부부문제, 직장생활의 분노문제들을 상담하는 역할 수행3. 부모, 교사, 학생, 기타 교육관련 분들에게 분노조절상담법, 분노   조절법 등을 강의4. 분노조절심리상담 관련 프로그램 등을 개발, 연구하는 역할5. 분노조절심리상담 기관 운영6. 분노조절심리상담 관련 사무업무 담당</t>
  </si>
  <si>
    <t>1. 분노조절심리상담 기관 운영2. 분노조절심리상담의 교육 과정 개발 및 연구, 평가활동, 3. 분노조절심리상담사 강사양성 및 재교육담당4. 분노조절심리상담 관련 상담사 양성 5. 가족, 직장, 부모, 자녀간의 분노문제 상담 활동</t>
  </si>
  <si>
    <t>1. 분노조절관련 교재연구 및 개발2. 분노조절심리상담 교육 진행 및 강의 진행3. 분노조절심리상담 관련 학부모, 교사 연수 담당4. 분노조절심리상담 관련 학생, 성인 상담활동 담당5. 분노조절심리상담 관련 실무업무 담당6. 분노조절심리상담 기관에서 분노조절 프로그램 기획 및 진행</t>
  </si>
  <si>
    <t>2015-005204</t>
  </si>
  <si>
    <t>정신분석상담사는 내담자로 하여금 무의식의 억압을 인식하도록 도와 부정적 행동이나 강박적 행동에서 벗어나도록 돕는 상담을 한다. 이를 위해 정신분석상담사는 자유연상, 꿈분석, 전이 등을 수련한다.</t>
  </si>
  <si>
    <t>정신분석상담사는 내담자 무의식 속의 억압, 갈등, 전이, 방어기제 등을 확인할 수 있도록 도와 심리적 문제를 극복할 수 있도록 촉진한다.</t>
  </si>
  <si>
    <t>정신분석상담사 전문가는 내담자 무의식의 억압, 갈등, 전이, 방어기재를 확인할 수 있도록 도와 내담자의 정신적 문제를 극복할 수 있도록 촉진하는 것이다. 특별히 개인의 무의식과  핵심감정에 대해 심층적 이해를 제공한다.</t>
  </si>
  <si>
    <t>내담자의 정신분석뿐만 아니라 정신분석상담사 1급, 전문가들을 심층적으로 감독할 수 있는 학문적, 임상적 능력을 수행한다. 특별히 자유연상, 꿈분석, 전이, 투사적 동일시 등에 능숙해야 한다.</t>
  </si>
  <si>
    <t>2016-001195</t>
  </si>
  <si>
    <t>심리상담기법을 통하여 열등감이나 불안 분노 등의 심리적인 문제파악하여 상대방문제에 따라 심리상담을 진행 할 수 있다.</t>
  </si>
  <si>
    <t>2016-001254</t>
  </si>
  <si>
    <t>색깔로 셀프테라피가 가능하여 치유의 효과가 있으며 다양한 상담분야에 활용하는 전문적인 상담과정을 말한다. 자격취득후는 아동에서 노인에 이르기까지 상담분야에 활용이가능하다. 상담의 전문성을 높이기 위해 다양한 상담기법을 활용하며, 심리상담의 한 분야이기도 하다. 관련분야는 심리상담소, 아동기관, 복지관 등 전문적인 기관에서 활용이 가능하다.</t>
  </si>
  <si>
    <t>전문가 수준의 뛰어난 색채심리상담지도 활용능력을 가지고 있으며 색채심리상담지도 교육자, 색채심리상담지도 사무 책임자로써 갖추어야 할 능력을 갖춘 최고급 수준,학교, 병원, 상담소등에서 활용된다.</t>
  </si>
  <si>
    <t>준전문가 수준의 색채심리상담지도 활용능력을 가지고 있으며 색채심리상담지도 교육자, 색채심리상담지도 사무 책임자로써 갖추어야 할 능력을배우며, 아동복지관, 병원, 노인복지관등의 직무관련분야에서 활용이 가능하다.</t>
  </si>
  <si>
    <t>2015-005206</t>
  </si>
  <si>
    <t>아동심리상담에 관한 전문적인 지식을 터득하고 아동심리상담의 종합적인 교육 과정을 수행할 수 있으며 심리검사의 전문적 스킬을 습득하여 학습자로 하여금 아동심리 및 상담 지도를 주도하여 종합적인 아동심리 및 상담 업무를 수행한다</t>
  </si>
  <si>
    <t>아동들의 정신건강, 정서장애와 관련된 문제로 일상생활에 제대로 적응하지 못하고 인지, 정서, 행동상의 장애를 일으키는 아동들을 위해 과학적 측정도구와 각종 심리검사방법을 활용하여 아동들이 안전하고 건전한 사고방식을 가질 수 있도록 지도하는 직무활동을 수행할 뿐만 아니라, 일반인을 상대로 이론과 기법을 지도하는 직무 역시 수행함</t>
  </si>
  <si>
    <t>2015-005199</t>
  </si>
  <si>
    <t>네가지 도형을 통해 개인의 기질, 적성, 지능, 재능 등을 파악하여 진로방향을 찾아주고, 부정적인 기질들은 인지시켜 개선을 돕고, 다른 사람을 폭 넓게 이해하므로 원만한 대인관계를 갖고 성공적인 삶을 이룰 수 있도록 돕는 직무</t>
  </si>
  <si>
    <t>네가지 도형을 통해 개인의 기질, 적성, 지능, 재능, 심리적 문제 등을 파악하여 진로의 방향을 찾아주고 심리적 문제를 치유해 준다. 부정적인 기질들은 인지시켜 개선을 돕고, 다른 사람들을 이해할 수 있도록 도우므로 원만한 대인관계를 이루어 성공적인 삶을 돕는 직무임</t>
  </si>
  <si>
    <t>4가지 도형을 통해 개인의 기질, 적성, 지능, 재능, 심리적 문제 등을 파악하여 진로방향을 찾아주고 심리적 문제를 치유한다. 부정적인 기질들은 인지시켜 개선을 돕고, 다른 사람들을 이해할 수 있도록 함으로 원만한 대인관계를 갖고 성공적인 삶을 살 수 있도록 돕는 직임.</t>
  </si>
  <si>
    <t>글로벌심성교육개발원</t>
  </si>
  <si>
    <t>031-912-9184</t>
  </si>
  <si>
    <t>(10212) 경기도 고양시 일산서구 송포백송길 70-17 (덕이동)102동 2층 202호</t>
  </si>
  <si>
    <t>2015-003572</t>
  </si>
  <si>
    <t>커리어코칭상담사</t>
  </si>
  <si>
    <t>진로 및 직업에 대한 이론 및 상담기법을 토대로 내담자들의 진로, 직업 고민에 대한 상담으로 선택을 잘할 수 있도록 조력하며 직업성택 과정에서 준비해야 하는 역량에 대해 조언을 한다.</t>
  </si>
  <si>
    <t>2015-003361</t>
  </si>
  <si>
    <t>타로심리상담</t>
  </si>
  <si>
    <t>평생교육기관(문화센터), 여성인력센터, 주민자치단체등에서 타로심리상담 전문강사활동및 창업을 할수 있고, 학교CA, 방과후수업, 사회복지단체, 기업체등에서 강의할수 있는 능력수준.</t>
  </si>
  <si>
    <t>내담자의 심리상담은 물론 현재의 불안감 해소.타로카드 스프레드법과 내담자의 고민해결 및 조언을 해주는 지도과정</t>
  </si>
  <si>
    <t>78장 타로카드가 가진 모든 의미와 그림에 투사되어 있는 심리적 내용들을 내담자들에게 제대로 전달하는 지도과정</t>
  </si>
  <si>
    <t>사단법인한국수공예기능인협회</t>
  </si>
  <si>
    <t>http://www.hikcc.com</t>
  </si>
  <si>
    <t>02-3667-4005</t>
  </si>
  <si>
    <t>(07245) 서울특별시 영등포구 양산로31길 6 (영등포동7가) 2층</t>
  </si>
  <si>
    <t>2015-002769</t>
  </si>
  <si>
    <t>난독증심리상담사는 난독증이 있는 어린이, 청소년, 성인에게 도움을 주는 심리상담과 효과적인 방법을 제시할 수 있는 능력과 상담사로서의 자질과 역할을 잘 하게 하는 것을 직무내용으로 한다.</t>
  </si>
  <si>
    <t>난독증 심리상담사로서 효과적인 역할과 상담능력을 배양하고 난독증 심리상담의 고급상담능력을 갖게 하는 것을 직무내용으로 한다.</t>
  </si>
  <si>
    <t>난독증 심리상담사로서 효과적인 역할과 상담능력을 배양하고 난독증 심리상담의 중급상담능력을 갖게 하는 것을 직무내용으로 한다.</t>
  </si>
  <si>
    <t>난독증 심리상담사로서 효과적인 역할과 상담능력을 배양하고 난독증 심리상담의 초급상담능력을 갖게 하는 것을 직무내용으로 한다.</t>
  </si>
  <si>
    <t>충청효교육원</t>
  </si>
  <si>
    <t>041-908-1924</t>
  </si>
  <si>
    <t>(31233) 충청남도 천안시 동남구 목천읍 충절로 783 번지</t>
  </si>
  <si>
    <t>2015-003859</t>
  </si>
  <si>
    <t>범죄 및 반사회 심리에 관련된 지식을 갖추고, 교정에 관련된 정책을 제안하고 범죄예방, 치료 모형 및 구체적인 교육 프로그램을 평가하고 개발, 보급한다.</t>
  </si>
  <si>
    <t>범죄 및 반사회 심리에 관련된 전문지식을 갖추고, 교정에 관련된 정책을 제안하고, 범죄예방, 치료 모형 및 구체적인 프로그램을 평가하고 개발·보급한다. 또한 교정상담사2급를 수련, 교육하여 양성하며 심리 상담과 치료 자문을 한다.</t>
  </si>
  <si>
    <t>2015-001622</t>
  </si>
  <si>
    <t>체형상담사</t>
  </si>
  <si>
    <t>생활습관으로변형된체형을분석하고올바른운동요령행동수정요법적용체형을아름답게유지관리지도하는업무를수행</t>
  </si>
  <si>
    <t>최고전문가수준으로체형관리에운동요령행동수정요법을코칭할수있는전문상담가의역할을함</t>
  </si>
  <si>
    <t>변형된체형을분석하고올바른운동요령행동수정요법적용체형을아름답게유지할수있도록관리지도하는업무를수행</t>
  </si>
  <si>
    <t>2015-002841</t>
  </si>
  <si>
    <t>청소년심리상담지도사</t>
  </si>
  <si>
    <t>*청소년심리상담지도사는 청소년 문화의 이해와 다양한 상담 기법을 통해 가정과 학교,사회에서 일어날 수 있는 청소년들의 문제를 상담 및 지도를 할수 있는 전문가 양성 과정 *초,중,고등학교,지역아동센타,사회복지관등에서 강의</t>
  </si>
  <si>
    <t>STEAM방과후강사교육협회</t>
  </si>
  <si>
    <t>http://cafe.naver.com/thechaeumac</t>
  </si>
  <si>
    <t>032-246-7887</t>
  </si>
  <si>
    <t>(22156) 인천광역시 남구 한나루로 548 (주안동)2층1호</t>
  </si>
  <si>
    <t>2015-001409</t>
  </si>
  <si>
    <t>2015-003461</t>
  </si>
  <si>
    <t>학교폭력의 예방과 대책에 필요한 교육과 상담을 전문적으로 할 수 있는 상담사를 양성하여 학교폭력예방에 관한 이론적 연구와 최적화된 학교폭력예방 프로그램을 설계, 조직 , 운영하고 각종 프로그램을 개발 적용하는 전문적 상담 활동을 수행.</t>
  </si>
  <si>
    <t>2015-002082</t>
  </si>
  <si>
    <t>놀이라는 매체를 통해서 심리적 부적응이나 정서발달 등의 문제행동이 발견되는 아이들을 대상으로 내담자의 심리적 원인이 무엇인지를 발견하고 해결해 나갈 수 있는 놀이심리상담사 1급으로서 학교, 사설센터, 심리센터, 복지관, 청소년 수련관 등 상담관련분야에서 일할 수 있다.</t>
  </si>
  <si>
    <t>놀이심리상담사 2급의 자격으로 상담센터, 복지관, 학교wee센터, 수련관 등에서 놀이심리상담사 자격으로 일할 수 있다.</t>
  </si>
  <si>
    <t>2015-003291</t>
  </si>
  <si>
    <t>연극 매체 요소를 통해 심리 상담에 활용하여 심리적 변화와 함께 행동의 변화를 유도하여 일상의 변화를 유도한다. 이야기, 인형, 즉흥, 놀이 연극 등 다양한 매체를 통해 상담을 진행하며 행동을 유도하는 작업을 수행할 전문가를 양성하는 교육 프로그램 과정.</t>
  </si>
  <si>
    <t>드라마 매체 요소를 통해 주도적으로 이야기, 인형, 즉흥, 놀이 연극 등의 요소를 사양하여 심리 변화를 유도한다. 다양한 과정을 통하여 임상체계안에서 안전의 원칙과 윤리강령을 준수하는 임상작업을 상담 과정 안에서 드라마와 연극을 의도적 사용한다.</t>
  </si>
  <si>
    <t>지원이 필요한 경증 대상과 정서 이슈를 가진 대상에게 발달 중심의 중간 서비스를 제공한다. 아동이나 청소년을 대상으로 교육된 접근법을 활용하여 임상을 진행할 수 있다.</t>
  </si>
  <si>
    <t>2015-003363</t>
  </si>
  <si>
    <t>감정 혹은 내면세계를 표현하고 그에 대한 이완과 문제해소를 도모하며, 초.중.고생의 학습심리상담과 아울러 청소년 및 대학생들의 진로문제나 성인이나 노인에 대한 심리갈등에 관한 상담과 예방적차원의 상담등의 업무를 한다.</t>
  </si>
  <si>
    <t>전문가 수준의 뛰어난 상담 및 교육업무 활용능력을 가지고 있으며, 유아,아동,청소년,노인,가족 등 다양한 대상에 따라 정신건강이나 심리문제 등과 관련한 문제를 나누어 행복한 생활을 영위할 수 있도록 돕는 역할을 할수 있는 최고급 수준</t>
  </si>
  <si>
    <t>준전문가 수준의 뛰어난 상담 및 교육업무 활용능력을 가지고 있으며, 유아,아동,청소년,노인,가족 등 다양한 대상에 따라 정신건강이나 심리문제 등과 관련한 문제를 나누어 행복한 생활을 영위할 수 있도록 돕는 역할을 할수 있는 고급 수준</t>
  </si>
  <si>
    <t>2015-003302</t>
  </si>
  <si>
    <t>그림상담심리사</t>
  </si>
  <si>
    <t>투사그림검사의 종류 및 특성을 살펴보고 미술심리의 발달적 측면과 그림을 통한 상담의 이해능력을 배양함</t>
  </si>
  <si>
    <t>그림상담심리의 전문분야인 투사그림검사기법의 분석 및 다양한 사례에 대한 민감성 및 이해능력을 배양하고 그에 따른 활용능력을 기름</t>
  </si>
  <si>
    <t>2015-003857</t>
  </si>
  <si>
    <t>동양사상의 기본이론과 상담이론인 사주 즉 음양과 오행을 중심으로 인간의 기본기질을 이해하고 그 바탕위에 대인관계 및 직장 및 가족관계에서 일어나는 갈등과 개인의 내면의 심리갈등을 상담한다.</t>
  </si>
  <si>
    <t>사주심리상담 전문가 및 초급 강사지도</t>
  </si>
  <si>
    <t>대인관계 및 갈등관계 상담가</t>
  </si>
  <si>
    <t>성격과 기질 그리고 적성상담</t>
  </si>
  <si>
    <t>마음샘교육심리연구소</t>
  </si>
  <si>
    <t>054-741-0909</t>
  </si>
  <si>
    <t>(38107) 경상북도 경주시 양정로228번길 9-6(동천동, 진흥전력) 마음샘교육심리연구소</t>
  </si>
  <si>
    <t>2016-001186</t>
  </si>
  <si>
    <t>유, 아동부터 노인에 이르기까지 대상의 심리적, 정서적 안정을 취하게 하고 예술활동과 심리상담의 기술을 통한 유, 아동 대상의 좌,우 뇌의 균형적인 발달과 주도적 학습능력을 지원하고 노인의 치매예방에 도움을 준다.</t>
  </si>
  <si>
    <t>유, 아동부터 노인에 이르기까지 대상의 심리적, 정서적 안정을 취하게 하고 예술활동과 심리상담의 기술을 통한 유아동 대상의 좌,우 뇌의 균형적인 발달과 주도적 학습능력을 지원하고 노인의 치매예방에 도움을 준다.</t>
  </si>
  <si>
    <t>유, 아동부터 노인에 이르기까지 대상의 심리적, 정서적 안정을 돕는다 유아동의 창의성 개발과 발달, 주도적 학습능력을 지원한다.노인성 치매예방에 도움을 준다.</t>
  </si>
  <si>
    <t>2015-005790</t>
  </si>
  <si>
    <t>미술심리상담이론에 대한 이해, 프로그램 계획 및 실습, 심리검사 및 미술심리상담과정 이해, 집단미술심리상담활동을 통한 자기 이해와 자기성장 도모할 수 있다.</t>
  </si>
  <si>
    <t>미술심리상담이론에 대한 이해, 프로그램 계획 실습, 심리검사 및 미술심리상담과정 이해, 집단미술심리활동을 통한 자기이해와 자기성장 도모할 수 있다.</t>
  </si>
  <si>
    <t>미술심리상담이론에 대한 이해, 프로그램 계획 및 실습, 심리검사 및 미술심리상담과정 이해, 집단미술심리상담활동을 통한 자기이해와 자기성장 도모할 수 있다.</t>
  </si>
  <si>
    <t>2015-002154</t>
  </si>
  <si>
    <t>내담자(아동)의 심리진단과 평가를 통해 치유방안에 대한 심리상담 실무능력을 갖추어, 내담자의 정서적, 인지적, 행동적 문제를 개선시키는 최적의 심리상담 교육프로그램(음악과 미술, 독서와 레크리에이션 등을 활용)을 연구개발하여 아동심리상담 수업지도를 숙련되게 수행할 수 있는 실무능력을 수행.</t>
  </si>
  <si>
    <t>전문가 수준의 아동심리상담 지도능력을 갖추어, 아동심리상담 지도자를 대상으로 하는 평생교육훈련시설 등에서 아동심리상담 지도사과정의 교수를 용이하게 하고 교수효과를 높이기 위하여 필요로 하는 아동심리상담 교육프로그램을 기획하고 개발하여 강의에 직접 적용하는 지도실무 업무 및 해당분야의 교육기획 및 콘텐츠개발 업무.</t>
  </si>
  <si>
    <t>준전문가 수준의 아동심리상담 지도능력을 갖추어, 아동청소년을 대상으로 아동심리상담 교육과정의 교수를 용이하게 하고 교수효과를 높이기 위하여 필요로 하는 아동심리상담 교육프로그램을 기획하고 개발하여 강의에 직접 적용하는 지도실무 업무 및 해당분야의 교육기획 및 심리상담 업무.</t>
  </si>
  <si>
    <t>2015-003453</t>
  </si>
  <si>
    <t>인성교육 및 인성상담 과목을 이수한 뒤 학문적 지식과 경험을 바탕으로 인성 교육을 담당할 수 있을 정도의 전문지식을 갖춤과 아울러 인성 상담도 병행할 수 있는 심성이 바르며 인성 지도 및 상담 능력을 갖춘 자</t>
  </si>
  <si>
    <t>초급대 이상의 학력소지자로 인성지도 및 상담과 관련한 필수과목을 이수하고 심성이 바르며 지도상담 능력이 있는 자</t>
  </si>
  <si>
    <t>4년제 대학 이상 학력소지자로 심성이 올바르며 인성지도 및 인성상담을 할 능력을 갖춘 자로 소정의 검정을 통과한 자</t>
  </si>
  <si>
    <t>해당 분야 석.박사 과정을 이수한 자로 인성지도상담사로서의 자질을 갖춘 심성과 성격이 올곧은 전문가로서 인성 지도와 상담을 전문가적 입장에서 수행할 수 있는 자</t>
  </si>
  <si>
    <t>(주)한국영재아카데미</t>
  </si>
  <si>
    <t>031-860-5100</t>
  </si>
  <si>
    <t>(11429) 경기도 양주시 은현면 화합로 1049-56 , 501호(서정대학 공학관)</t>
  </si>
  <si>
    <t>2015-003279</t>
  </si>
  <si>
    <t>교육선진국들은 초등학교에서부터 분노조절에 대한 교육을 체계적으로 시키고 있습니다. 분노조절상담지도사는 분노조절에 관한 이론과 실제를 충분히 익혀, 분노의 조절 및 상담 능력을 기르는데 있으며, 아울러 다양한 상담원리와 기법을 터득하는데 있습니다.</t>
  </si>
  <si>
    <t>분노조절상담지도사는 분노조절에 관한 전문 수준의 이론과 실제를 충분히 익혀, 분노의 조절 및 상담 능력을 기르는데 있으며, 아울러 다양한 상담원리와 기법을 터득하는데 있습니다.</t>
  </si>
  <si>
    <t>분노조절에 관한 준 전문 수준의 이론과 실제를 충분히 익혀, 분노의 조절 및 상담 능력을 기르는데 있으며, 아울러 기조 상담원리와 역량을 터득하는데 있습니다.</t>
  </si>
  <si>
    <t>(재)푸른나무 청예단</t>
  </si>
  <si>
    <t>http://www.jikim.net</t>
  </si>
  <si>
    <t>02-522-7198</t>
  </si>
  <si>
    <t>(06650) 서울특별시 서초구 서초대로46길 88 (서초동) 동관빌딩 4층</t>
  </si>
  <si>
    <t>2015-003276</t>
  </si>
  <si>
    <t>놀이심리상담사 전문가 수준으로 내담자의 갈등과 고민을 해결할 수 있도록 전문적인 놀이상담기술을 제공하여 문제해결을 돕는 전문인력 양성 및 상담사 역할</t>
  </si>
  <si>
    <t>2015-001586</t>
  </si>
  <si>
    <t>한국영상영화심리상담사</t>
  </si>
  <si>
    <t>* 상담영역: 상담교육기관, 복지기관, 심리상담기관, 청소년지도기관 외* 강의영역: 기업 종사자 및 관리자 리더십&amp; 코칭 부모 및 가족생활교육 외* 교육영역: 문화센터 지역아동센터 다문화센터 초중등 인성교육 외* 연구영역: 교육, 상담분야 연구활동</t>
  </si>
  <si>
    <t>* 수련감독자의 지도 아래 구조화된 집단상담 프로그램의 운영보조* 수련감독자의 지도 아래 표준화된 절차가 구비된 심리평가 실시* 수련감독자의 지도 아래 진행되는 매체 상담* 영상영화심리상담 행정업무</t>
  </si>
  <si>
    <t>한국영상영화치료학회</t>
  </si>
  <si>
    <t>http://www.cinematherapy.co.kr</t>
  </si>
  <si>
    <t>042-471-3341</t>
  </si>
  <si>
    <t>(34909) 대전광역시 중구 계백로 1719 ( 오류동 ) 센트리아 오피스텔 925호</t>
  </si>
  <si>
    <t>2015-002155</t>
  </si>
  <si>
    <t>유아, 아동 및 청소년, 노인, 다문화가정 등 사회에서 여러 가지 갈등과 문제로 고통 받고 있는 사람들을 대상으로 건강하고 바른 생활을 할 수 있도록 돕는 최상급의 심리상담능력 수준.</t>
  </si>
  <si>
    <t>2015-005194</t>
  </si>
  <si>
    <t>심리적.정서적.사회적 장애를 겪고 있는 사람에게 그림이나 조소, 디자인등 미술활동의 시각적 이미지를 통해 개인 갈등을 조절하고 자기표현과 자아성장을 촉진시키며 자기상실,왜곡,방어,억제등의 상황에서 보다 명확한 자기개발과 자기실현을 표현하여 심리적, 정서적으로 안정을 ？아 건강한 사회 구성원이 될 수 있도록 도와주는 미술심리 전문가를 말한다.</t>
  </si>
  <si>
    <t>지금의 다양화 사회에서 정서적 사회적 적응치 못하는 문제들을 해결하기 위해 내담자에게 다양한 미술매체와 조형표현등 비언어적 활동을 통해 내면의 심리정서를 진단 평가하고, 여러가지 기법을 활용하여 심리적, 정서적 안정을 ？아 건강한 사회구성원이 되도록 도와주는 상담업무 전문가.</t>
  </si>
  <si>
    <t>2015-002075</t>
  </si>
  <si>
    <t>2015-005200</t>
  </si>
  <si>
    <t>도움을 필요로하는 내담자에게 전문적인 심리상담 훈련을 받아 대면관계에서 생활과제의 해결과 사고, 행동, 감정 측면의 인간적 성장을 돕는다. 내담자의 문제를 파악하기 위해 다양한 심리테스트를 거쳐 무의식 가운데 내재한 부정적 감정 즉 상처입은 감정을 치유함으로 심리적 평안을 누리며 살 수 있도록 돕는 직무임.</t>
  </si>
  <si>
    <t>도움을 필요로하는 내담자에게 전문적인 심리상담 훈련을 받아 대면관계에서 생활 과제의 해결과 사고, 행동, 감정 측면의 인간적 성장을 돕는 직무</t>
  </si>
  <si>
    <t>도움을 필요로하는 내담자에게 전문적인 심리상담 훈련을 받아 대면관계에서 생활 과제의 해결과, 사고, 행동, 감정측면의 인간적 성장을 돕는 직무임</t>
  </si>
  <si>
    <t>2015-004522</t>
  </si>
  <si>
    <t>직무내용 타로심리상담사를 통하여 학습자로 하여금 타로지도 및 심리상담을 주도하여 종합적으로 상담자에게 타로지도 및 심리 상담을 전문적으로 역할을 하는 직무</t>
  </si>
  <si>
    <t>2015-002032</t>
  </si>
  <si>
    <t>2015-005198</t>
  </si>
  <si>
    <t>중독(알코올, 마약, 인터넷, 도박, 성, 쇼핑 등)심리 분야에 대한 기초 또는 전문 지식을 갖추고 내담자의 상태에 따른 상담기술을 제공함으로써 사회구성원으로 바른 역할을 할 수 있도록 돕고, 중독 상담모형에 따른 다양한 프로그램들을 기획, 지도, 운영, 평가 및 교육하는 역할</t>
  </si>
  <si>
    <t>중독심리 분야에 대한 전문 지식을 갖추고 내담자에게 적절한 전문 상담기술을 제공할 뿐 아니라 중독 상담모형에 따른 다양한 프로그램들을 개발, 지도, 평가, 보급하고 교육하는 역할</t>
  </si>
  <si>
    <t>심리이론과 중독심리 분야에 대한 기초적인 지식을 갖추고 내담자와 그의 가족들에게 적절한 상담 기술을 제공함으로써 사회구성원으로 바른 역할을 할 수 있도록 돕는 역할</t>
  </si>
  <si>
    <t>2016-001200</t>
  </si>
  <si>
    <t>아동 개개인마다 사고방식과 성향이 제각각이라 표준화된 사고방식을 제시하기 힘들지만, 심리원인을 분석하여 공통적인 발생하는 행동을 진단하여 궁극적으로 심리적, 정서적으로 안정을 취하여 가정, 학교등 사회에 적응해 나갈 수 있도록 지도하는 아동심리상담사가 된다.</t>
  </si>
  <si>
    <t>아동 개개인마다 사고방식과 성향이 제각각이라 표준화된 사고방식을 제시하기 힘들지만, 심리원인을 분석하여 공통적인 발생하는 행동을 진단하여 궁극적으로 심리적, 정서적으로 안정을 취하여 가정, 학교등 사회에 적응해 나갈 수 있도록 지도하는 전문 아동심리상담사가 된다.</t>
  </si>
  <si>
    <t>2015-002018</t>
  </si>
  <si>
    <t>개인의 영역에서 부적응문제에 대한 진단, 분석 및 상담종교단체 전문상담심리상담 교육 프로그램 개발 보조업무한부모, 다문화가정상담 및 지도사회복지시설, 병원 등에서 전문 상담활동심리검사 실시 및 분석과 평가상담교육기관, 대학, 기타 기관 및 단체에서 인사, 적성검사 직무심리상담 교육 보조강사상담기관 및 센터의 책임</t>
  </si>
  <si>
    <t>개인의 영역에서 부적응문제에 대한 진단, 분석 및 상담 종교단체 전문상담심리상담 교육 프로그램 개발 보조업무한부모, 다문화가정상담 및 지도사회복지시설, 병원 등에서 전문 상담활동심리검사 실시 및 분석과 평가상담교육기관, 대학, 기타 기관 및 단체에서 인사, 적성검사 직무심리상담 교육 보조강사상담기관 및 센터의 책임</t>
  </si>
  <si>
    <t>심리상담 심리검사 분석 수행직무심리상담 프로그램 계획에 따른 진행 업무수행상담실내의 행정, 정보관리직무상담기관 및 복지시설에서 상담관련 업무 수행심리상담에 대한 연구보조심리상담 교육 보조강사</t>
  </si>
  <si>
    <t>한국자살예방상담센터</t>
  </si>
  <si>
    <t>http://www.자살예방.com</t>
  </si>
  <si>
    <t>02-735-1010</t>
  </si>
  <si>
    <t>(00000) 서울 중랑구 면목동 답십리로 77길 76(면목동)</t>
  </si>
  <si>
    <t>2016-001426</t>
  </si>
  <si>
    <t>청소년미술심리상담사</t>
  </si>
  <si>
    <t>미술교육의 기초이론 및 청소년에 대한 발달적, 정서적, 심리학적 이해를 바탕으로 미술활동의 표현방법과 미술작품에 대한 이해력을 갖춰 청소년들이 개방된 미술경험을 통해 자기표현과 의사소통 능력을 기르게하고 청소년 개개인의 개성과 창의력을 신장시켜 바람직한 인격을 만들 수 있도록 돕는 일을 전문적으로 하는 상급 수준의 교육활동 등의 직무</t>
  </si>
  <si>
    <t>2016-000308</t>
  </si>
  <si>
    <t>부부상담코칭사</t>
  </si>
  <si>
    <t>부부간 개인의 경험이나 지식이나 성격의 차이로 여러가지 심리적 갈등을 겪으며 일상생활에 적응하지 못하고 정상적인 가족의 주체성을 상실하거나 부부관계를 더이상 지속하지 못하는 사람들을 과학적 측정도구 사용이나 상담을 통해 진단하고 심리학적 방법을 활용하여 상담해줌으로써 다시 건강하고 바른 부부생활을 할수 있도록 돕는다.</t>
  </si>
  <si>
    <t>부부간 개인의 경험이나 지식이나 성격의 차이로 여러가지 심리적 갈등을 겪으며 일상생활에 적응하지 못하고 정상적인 가족의 주체성을 상실하거나 부부관계를 더이상 지속하지 못하는 사람들을 준전문가 수준의 과학적 측정도구 사용이나 상담을 통해 진단하고 심리학적 방법을 활용하여 준전문가 수준으로 상담해줌으로써 다시 건강하고 바른 부부생활을 할수 있도록 돕는다.</t>
  </si>
  <si>
    <t>부부간 개인의 경험이나 지식이나 성격의 차이로 여러가지 심리적 갈등을 겪으며 일상생활에 적응하지 못하고 정상적인 가족의 주체성을 상실하거나 부부관계를 더이상 지속하지 못하는 사람들을 전문가 수준의 과학적 측정도구 사용이나 상담을 통해 진단하고 심리학적 방법을 활용하여 전문가 수준으로 상담해줌으로써 다시 건강하고 바른 부부생활을 할수 있도록 돕는다.</t>
  </si>
  <si>
    <t>부부간 개인의 경험이나 지식이나 성격의 차이로 여러가지 심리적 갈등을 겪으며 일상생활에 적응하지 못하고 정상적인 가족의 주체성을 상실하거나 부부관계를 더이상 지속하지 못하는 사람들을 전문가수준 이상의 과학적 측정도구 사용이나 상담을 통해 진단하고 심리학적 방법을 활용하여 전문가 수준이상으로 상담해줌으로써 다시 건강하고 바른 부부생활을 할수 있도록 돕는다.</t>
  </si>
  <si>
    <t>2015-003513</t>
  </si>
  <si>
    <t>브레인코칭상담사</t>
  </si>
  <si>
    <t>교육 및 임상 현장에서 아동 ？ 청소년의 뇌발달, 기억법, 학습법, 뇌활용법 등 뇌관련 교육을 지원하는 전문가</t>
  </si>
  <si>
    <t>뇌과학, 심리, 및 상담 영역에 대한 연구 및 관련업무 종사자 강의뿐만 아니라 아동 ？ 청소년의 뇌발달과 뇌활용법, 뇌기반 교수법 및 중독상담 제공</t>
  </si>
  <si>
    <t>교육현장에서 아동 ？ 청소년의 뇌기반 학습법, 기억력, 인지맵, 집중력 등 뇌코칭 및 심리상담 제공</t>
  </si>
  <si>
    <t>교육현장에서 아동 ？ 청소년의 뇌의 기능과 발달을 이해하고 태교, 놀이교육 등 기본적인 뇌 코칭 제공</t>
  </si>
  <si>
    <t>2015-000617</t>
  </si>
  <si>
    <t>웃음을 자아낼 수 있는 다양한 소재를 파악하고 이를 조합하여 웃음의 효과를 몸소 체험케 하고 이를 통하여 정서장애와 관련된 일상생활의 문제, 인간관계속에서 오는 심리적 문제를 해소할 수 있도록 전문적 상담을 하는 것을 주된 업무로 함</t>
  </si>
  <si>
    <t>2015-002019</t>
  </si>
  <si>
    <t>2015-002101</t>
  </si>
  <si>
    <t>천연스킨케어에 대한 전문지식을 가지고 교육부터 상담까지 업무를 수행할 뿐만 아니라, 나아가 창의적인 천연스킨케어상담을 할 수 있고, 더불어 교육기관에서 일반인을 대상으로 하여 천연스킨케어 이론과 상담을 지도하는 천연스킨케어상담사의 전문가로서 직무 역시 수행함</t>
  </si>
  <si>
    <t>천연스킨케어에 대한 전문지식을 가지고 교육부터 상담까지 업무를 수행할 뿐만 아니라, 나아가 창의적인 천연스킨케어상담을 할 수 있고, 더불어 교육기관에서 일반인을 대상으로 하여 천연스킨케어 이론과 상담을 지도하는 천연스킨케어상담사의 최고전문가로서 직무 역시 수행함</t>
  </si>
  <si>
    <t>천연스킨케어에 대한 전문지식을 가지고 교육부터 상담까지 업무를 수행할 뿐만 아니라, 나아가 창의적인 천연스킨케어상담을 할 수 있고, 더불어 교육기관에서 일반인을 대상으로 하여 천연스킨케어 이론과 상담을 보조적으로 지도하는 천연스킨케어상담사의 전문가로서 직무 역시 수행함</t>
  </si>
  <si>
    <t>천연스킨케어에 대한 기본적인 지식을 가지고 교육부터 상담까지 업무를 수행할 뿐만 아니라, 천연스킨케어상담을 하는 직무를 수행합니다.</t>
  </si>
  <si>
    <t>2015-003852</t>
  </si>
  <si>
    <t>사주명리심리상담을 통하여 학습자로 하여금 명리 및 상담 지도를 주도하여 종합적으로 학습자에게 명리심리 및 상담을 전문적으로 역할을 하는 직무</t>
  </si>
  <si>
    <t>2015-002785</t>
  </si>
  <si>
    <t>2015-003823</t>
  </si>
  <si>
    <t>한국형에니어그램진로상담전문가</t>
  </si>
  <si>
    <t>진로선택에 어려움을 장애를 겪는 청소년 개인 및 집단에 대한  격유형 진단, 평가 및 진로 방향 상담 및 교육 등의 프로그램에 대한 연구와 프로그램의 개발ㆍ보급ㆍ평가</t>
  </si>
  <si>
    <t>진로상담일반강사는 한국형에니어그램을 바탕으로 진로지도 교육 능력을 보유한 전문가로서 그 역할은 다음과 같다.1) 다양한 전문영역에서 청소년 개인 및 집단의 건강한 삶을 위한 조력 및 지도2) 진로설정 및 선택에 어려움을 장애를 겪는 개인 및 집단에 대한 진단, 평가 및 개입</t>
  </si>
  <si>
    <t>진로상담사는 한국형에니어그램을 바탕으로 교육현장에서  보다 실제적이고 구체적인 교육 및 훈련 능력을 보유한 전문가. 1) 다양한 전문영역에서 청소년 개인 및 집단의 건강한 삶을 위한 조력 및 지도 2) 진로상담사 : 진로선택에 어려움을 장애를 겪는 청소년 개인 및 집단에 대한 성격유형 진단, 평가 및 진로 방향 조언</t>
  </si>
  <si>
    <t>1) 다양한 상담 전문영역에서  청소년 개인이나 집단의  행복한 삶을 위한 조력 및 지도2) 상담 및 교육, 코칭 등의 프로그램에 대한 연구와 상담 프로그램의 개발ㆍ보급ㆍ평가 3) 진로전문상담사 : 진로선택에 어려움을 장애를 겪는 청소년 개인 및 집단에 대한 성격유형 진단,평가 및 진로 방향 상담 및 교육 등의 프로그램에 대한 연구와 프로그램의 개발ㆍ보급</t>
  </si>
  <si>
    <t>2015-002830</t>
  </si>
  <si>
    <t>활속에서 직면하는 인간관계 및 다양한 휴먼서비스 업무속에서 개인 및 집단이해에 있어 기본이 되는 원예심리상담에 적용 기술 분야에 대한 기본개념과 이론을 이해하고 원예심리상담에 관한 전반적으로 이해할 수 있는 과정을 직무내용으로 한다.</t>
  </si>
  <si>
    <t>개인 및 집단이해에 있어 기본이 되는 원예심리상담의 적용 기술 분야에 대한 기본개념과 이론을 이해하고 분노조절상담에 관한 전반적으로 이해할 수 있는  할 수 있는  초급 수준</t>
  </si>
  <si>
    <t>전문가 수준의 분노조절상담에 대한 상담능력을 가지고 있으며 분노조절 상담교육자, 분노조절상담원 사무 책임자로써 갖추어야 할 능력을 갖춘 고급 수준</t>
  </si>
  <si>
    <t>2015-003341</t>
  </si>
  <si>
    <t>1. 색채심리의 그림분석을 통하여 심리상태 파악2. 색채에 대한 기초적인 분석3. 색상배색에 대한 코칭4. 아트테라피 색상 코칭5. 2급 시험 응시 자격</t>
  </si>
  <si>
    <t>1. 색채심리의 그림분석을 통하여 심리상태 파악2. 색채심리 분석에 따른 상담가3. 국내,국외 작가의 주조색채사용과 화가심리분석가4. 머리가 맑아지는 아이방 컬러코칭5. 1급 시험 응시 자격</t>
  </si>
  <si>
    <t>1. 색채심리의 그림분석을 통하여 심리상태 파악2. 색채심리 분석을 통한 상담가3. 인테리어 색채 디자인4. 기업내 이미지메이킹 컨설팅</t>
  </si>
  <si>
    <t>2015-002792</t>
  </si>
  <si>
    <t>다양한 놀이심리상담 활동을 통해 행복한 삶을 영위할 수 있도록 돕는 대상자별, 주제별 프로그램 개발과 운영, 평가, 슈퍼비전</t>
  </si>
  <si>
    <t>(유)가온에스이</t>
  </si>
  <si>
    <t>http://gaonedu.kr</t>
  </si>
  <si>
    <t>063-276-5030</t>
  </si>
  <si>
    <t>(55751) 전라북도 남원시 시청로 37-1 (향교동) 2층</t>
  </si>
  <si>
    <t>2015-004854</t>
  </si>
  <si>
    <t>다양한 심리적 문제를 심리이론과 여러매체(미술,도형등)를 사용하여 진단하고, 문제해결을 위한 상담과정을 통해 심리적 안정을 유지하게 하고, 내담자가 건강하고 바른 심리상태를 가지고 주어진 환경에 적응하며 생활할 수 있도록 도움을 주는 직무이다.</t>
  </si>
  <si>
    <t>다양한 심리적 문제를 심리이론과 여러매체(미술,도형등)를 사용하여 진단하고, 문제해결을 위한 상담과정을 통해 심리적 안정을 유지하게 하고, 내담자가 건강하고 바른 심리상태를 가지고 주어진 환경에 적응하며 생활할 수 있도록 도움을 주며,심리상담사를 양성하는 직무이다.</t>
  </si>
  <si>
    <t>다양한 심리적 문제를 심리이론과 여러매체(미술,도형등)를 사용하여 진단하고, 문제해결을 위한 상담과정을 통해 심리적 안정을 유지하게 하고, 내담자가 건강하고 바른 심리상태를 가지고 주어진 환경에 적응하며 생활할 수 있도록 도움을 주는 중급 직무이다.</t>
  </si>
  <si>
    <t>2015-000642</t>
  </si>
  <si>
    <t>전문가 수준의 상담능력을 갖추어 가정 내 갈등과 폭력 등의 문제로 도움이 필요한 아동, 청소년, 여성 ,부부 등을 대상으로 다양한 정보 및 치료적 도움을 제공한다. 있습니다. 또한 심리,정신학적으로 문제를 진단하는 상담을 통하여 문제를 해결 할 수 있도록 도움을 드립니다.</t>
  </si>
  <si>
    <t>심리진단과 평가를 통하여 가정의 문제적인 명확히 진단하고,  상담을 통해 문제를 해결 해 준다. 가정상담사는 실무능력을 갖추어 치유방안을 마련하여 내담자의 정서적, 인지적, 행동적 문제를 개선시킨다.</t>
  </si>
  <si>
    <t>2016-001185</t>
  </si>
  <si>
    <t>푸드 및 자연재료를 매개체로 삶에서 고통을 받는 내담자의 내적심리를 예술로 승화시키고, 자아정체성과 자기효능감의 회복과 행복한 삶을 영위하게 할수있다.</t>
  </si>
  <si>
    <t>1. 내담자의 심리상담 기본 면접 및 검사를 실시한다. 2. 개인의 고유정보 및 보안유지를 지킨다. 3. 심리상담 전문가에게 내담자를 의뢰한다.</t>
  </si>
  <si>
    <t>1) 검사지의 분석 및 평가2) 작품의 심리적 분석3) 내담자의 가족환경 조사</t>
  </si>
  <si>
    <t>1) 내담자의 심리검사 분석 및 평가2) 내담자의 심리적 치유상담 3) 내담자의 가족 심리적 치유상담</t>
  </si>
  <si>
    <t>2015-002022</t>
  </si>
  <si>
    <t>교류분석을 통해서 각자의 내면에 내재되어 있는 심리상태를 파악하고 상담 및 분석을 통해 심리평가에 따른 지도를 하는 전문가로서의 직무능력수준을 평가하고 상담현장에서 내담자 뿐만 아니라 가족과 사회문제를 예방하고 지도 할수 있는 책임자로써 갖추어야 할 능력을 검정</t>
  </si>
  <si>
    <t>교류분석을 통해서 각자의 내면에 내재되어 있는 심리상태를 파악하고 상담 및 분석을 통해 심리평가에 따른 지도를 하는 전문가</t>
  </si>
  <si>
    <t>교류분석을 통해서 각자의 내면에 내재되어 있는 심리상태를 파악하고 상담 및 분석을 통해 심리평가에 따른 지도를 하는 준전문가</t>
  </si>
  <si>
    <t>2015-003421</t>
  </si>
  <si>
    <t>학습과 관련된 상담과정을 진행할 수 있으며 상담코칭을 원하는 대상에게 상담과정안내를 할 수 있음. 또한 청소년과 아동 등에게 상담코칭과정을 실행하여 정서적 안정과 효율적 학습을 시킬 수 있는 능력을 갖는다.</t>
  </si>
  <si>
    <t>학습과 관련된 상담과정을 진행할 수 있으며 상담코칭을 원하는 대상에게 상담과정안내를 할 수 있다.</t>
  </si>
  <si>
    <t>청소년과 아동 등에게 상담코칭과정을 실행하여 정서적 안정과 효율적 학습을 시킬 수 있는 능력을 갖는다.</t>
  </si>
  <si>
    <t>2016-000163</t>
  </si>
  <si>
    <t>계층간 다양한 문화차이에 대한 부적응 등 심리적인 문제를 과학적으로 접근하여 근본적인 원인을 파악하고 이를 해결할 수 있도록 도움을 주는 직무를 수행할 뿐만 아니라, 삶에 대한 자신감을 높이고, 커리큘럼 수립 및 상담고급화방안 등을 연구하는 직무 역시 수행하며, 더불어 일반인을 대상으로 교육과 지도의 직무도 수행함</t>
  </si>
  <si>
    <t>계층간 다양한 문화차이에 대한 부적응 등 심리적인 문제를 과학적으로 접근하여 근본적인 원인을 파악하고 이를 해결할 수 있도록 도움을 주는 직무를 수행할 뿐만 아니라, 삶에 대한 자신감을 높이고 즐겁고 행복한 삶을 위한 다양한 프로그램을 진행하고 운영하는 직무 역시 수행함.</t>
  </si>
  <si>
    <t>계층간 다양한 문화차이에 대한 부적응 등 심리적인 문제를 과학적으로 접근하여 근본적인 원인을 파악하고 이를 해결할 수 있도록 도움을 주는 직무를 수행할 뿐만 아니라, 삶에 대한 자신감을 높힐 수 있도록 유도하는 보조적 직무 역시 수행함</t>
  </si>
  <si>
    <t>2015-004838</t>
  </si>
  <si>
    <t>심리적인 문제를 과학적으로 접근하여 근본적인 원인을 파악하고 이를 해결할 수 있도록 도움을 줄 뿐만아니라, 여러 가지 조언을 해주는 역할을 수행함으로서, 클라이언트가 자신에대한 정체성을 회복하며, 삶에 대한 자신감을 높이고 즐겁고 행복한 삶, 풍요로운 삶과 행복추구, 자아실현 등의 삶의 질 향상으로 나아갈 수 있도록 프로그램을 운영하는 직무를 수행함.</t>
  </si>
  <si>
    <t>심리적인 문제를 과학적으로 접근하여 근본적인 원인을 파악하고 이를 해결할 수 있도록 도움을 줄 뿐만아니라, 여러가지 조언을 해주는 역할을 수행함으로서, 클라이언트가 자신에대한 정체성을 회복하며, 삶에 대한 자신감을 높이고 즐겁고 행복한 삶, 풍요로운 삶과 행보추구, 자아실현 등의 삶의 질 향상으로 나아갈 수 있도록 프로그램을 운영하는 직무를 수행함.</t>
  </si>
  <si>
    <t>2015-004528</t>
  </si>
  <si>
    <t>심리적, 정서적, 사회적 장애를 겪고 있는 사람에게 그림이나 조소, 디자인 등 미술활동의 시각적 이미지를 통해 개인갈등을 조절하고 자기표현과 자아성장을 촉진시키며 자기상실, 왜곡, 방어, 억제 등의 상황에서 보다 명확한 자기 계발과 자기실현을 표현하여 개인의 내면적, 외적 조화를 이루도록 함.</t>
  </si>
  <si>
    <t>최상급 전문가의 미술심리상담 수준으로 다음의 직무를 수행함. 1. 미술심리상담 교육프로그램을 기획 및 운영  2. 미술심리상담사의 교육훈련과 수련활동에 관한 프로그램 기획 및 운영3. 미술심리상담실의 운영 및 관리4. 미술심리상담 전문가 양성과정 교수요원 활동 수행 5. 기타 미술심리상담사 2급 직무</t>
  </si>
  <si>
    <t>준전문가의 미술심리상담 수준으로 다음의 직무를 수행함.1. 미술심리상담 교육프로그램을 기획 및 운영에 대한 보조수행  2. 미술심리상담사의 교육훈련과 수련활동에 관한 프로그램 기획 및 운영에 대한 보조수행3. 미술심리상담실의 운영 및 관리에 대한 보조수행4. 미술심리상담 전문가 양성과정 교수요원 활동 보조수행 5. 미술심리 평가 및 상담 진행</t>
  </si>
  <si>
    <t>2015-003915</t>
  </si>
  <si>
    <t>미술심리상담지도자</t>
  </si>
  <si>
    <t>미술을 매개로 내담자의 문제를 이해하고 상담하는 전문적 자질을 갖춘다.</t>
  </si>
  <si>
    <t>○ 다양한 그림진단을 적용하여 내담자를 이해함○ 미술심리상담지도자를 지도 및 평가할 수 있음○ 성인을 대상으로 미술심리상담 교육을 진행하고 교육운영에 필요한 내용을 연구 개발함</t>
  </si>
  <si>
    <t>○ 다양한 매체를 활용한 미술 표현과 기법을 다루고 내담자의 심리를 파악하여 문제를 해결하도록 조력함○ 미술심리상담 그림을 진단 및 해석함</t>
  </si>
  <si>
    <t>○ 미술심리상담에 대해 이해함○ 에고그램을 통한 자기와 타인을 이해함○ 미술표현을 통해 내담자의 심리를 이해하고 문제해결에 도달하도록 함</t>
  </si>
  <si>
    <t>한국지역사회교육협의회(KACE)</t>
  </si>
  <si>
    <t>http://kace.or.kr</t>
  </si>
  <si>
    <t>02-424-8377</t>
  </si>
  <si>
    <t>(05544) 서울특별시 송파구 올림픽로34길 5-29 ( 방이동 ) 지역사회교육회관</t>
  </si>
  <si>
    <t>2016-001396</t>
  </si>
  <si>
    <t>목회상담사는 신학을 전공하고 목회상담현장에서 다양한 원인으로 고통당하는 사람들을 상담을 통해 돕는 상담전문가로 다음의 직무를 담당한다.1. 아동, 청소년, 부부, 가족 상담2. 중독과 종교 상담3. 각종 심리검사4. 상담소외계층(예, 노숙인, 재소자, 다문화가족 등)을 위한 상담봉사5. 상담실 운영</t>
  </si>
  <si>
    <t>목회상담 현장에서 수퍼비전을 받지 않고 개인, 아동, 청소년, 가족, 중독과 종교문제 등 다양한 주제의 상담을 수행할 수 있으며, 독립적으로 교육분석(상담사를 위한 개인상담)과 수퍼비전을 제공하고, 상담교육을 실시할 수 있다.</t>
  </si>
  <si>
    <t>목회상담 현장에서 수퍼비전을 받지 않고 개인, 아동, 청소년, 가족, 중독과 종교문제 등 다양한 주제의 상담을 할 수 있으며, 수퍼비전을 받지 않고 교육분석(상담사를 위한 개인상담)을 시행할 수 있다. 수퍼비전을 받으며 훈련 중인 상담사에게 수퍼비전을 제공할 수 있다.</t>
  </si>
  <si>
    <t>목회상담 현장에서 심리적, 사회적 어려움을 겪는 사람들에게 상담을 통해 상급 수준의 도움을 제공하며, 목회상담자로서 윤리와 책임을 가지고 상담에 임한다. 효율적인 상담을 위해 수퍼바이저로부터 도움과 훈련을 받는다.</t>
  </si>
  <si>
    <t>2015-005195</t>
  </si>
  <si>
    <t>다양한 심리적 문제를 상담 이론과 기법을 토대로 체계적으로 진단하고, 상담과 교육 등을 통해 국민들이 심리적으로 안정을 얻고 바른 심리 상태를 가지고 주어진 환경에 적응하며 건강하게 생활할 수 있게 하는 직무를 한다.</t>
  </si>
  <si>
    <t>2015-000613</t>
  </si>
  <si>
    <t>교육심리상담사</t>
  </si>
  <si>
    <t>학교교육, 직장 내에서의 직무교육 등 사회 일반에서 이루어지는 교육과 관련하여 교습자 및 피교습자의 심리를 파악하고 교육효과를 극대화 할 수 있는 최적의 방법을 심리상담을 통해 이끌어 내는 것을 주된 업무로 함</t>
  </si>
  <si>
    <t>2015-002038</t>
  </si>
  <si>
    <t>이혼가정상담사</t>
  </si>
  <si>
    <t>이혼을 생각하고 이혼을 하기전 또는 이혼을 한 가정의 상담을 통하여 올바른 이혼에 대한 의사소통과 재혼에 대한 심리적 적응등에 대한 업무</t>
  </si>
  <si>
    <t>이혼을 생각하고 이혼을 하기전 또는 이혼을 한 가정의 상담을 통하여올바른 이혼에 대한 의사소통과 재혼에 대한 심리적 적응등에 대한 업무</t>
  </si>
  <si>
    <t>2015-002023</t>
  </si>
  <si>
    <t>인터넷과 게임, 스마트폰 등 각종 미디어에 노출된 아동 청소년과 일반인을 대상으로　중독행동에 대한 상담을 통해 내담자의 진단평가 및 정서적 반응을 분석하여 충동과 의존에 대한 중독을 예방하고 지도하는 업무로서 심리상담 및 실제기법을 바탕으로 상담현장에서 내담자 뿐만 아니라 가족과 사회문제를 예방하고 지도 할수 있는 책임자로써 갖추어야 할 능력을 검정</t>
  </si>
  <si>
    <t>인터넷과 게임, 스마트폰 등 각종 미디어에 노출된 아동 청소년과 일반인을 대상으로　중독심리에 관련된 전문지식을 갖추고 중독에 관련된 정책을 제안하고 중독예방 및 상담 모형을 통해 프로그램을 평가하고 개발하며 심리진단과 상담을 통해 지도,감독 할 수 있는 책임자로서 능력을 갖춘 수준</t>
  </si>
  <si>
    <t>인터넷과 게임, 스마트폰 등 각종 미디어에 노출된 아동 청소년과 일반인을 대상으로　중독심리에 관련된 기초적인 지식을 갖추고 현장실무에서 평가 및 상담을 통해 상담현장에서 심리진단과 상담을 수행할 수 있는 수준</t>
  </si>
  <si>
    <t>2015-005207</t>
  </si>
  <si>
    <t>애니인지행동상담사</t>
  </si>
  <si>
    <t>애니인지행동상담사는 인지행동 이론과 실제기법을 바탕으로 상담현장에서 특수학교, 공적, 교육기관, 사회복지시설, 지역 센터, 상담, 지역사회, 정신보건 등에서 애니인지행동 전문인양성 및 교육을 제공하는 전문가를 말한다.</t>
  </si>
  <si>
    <t>애니인지행동지도사는 학교, 가정, 특수학교, 공적 교육기관,  상담실, 사회복지시설, 지역센터, 지역사회, 정신보건센터 등에서 애니인지행동 전문가로써 상담과 교육을 제공하는 전문가를 말한다.</t>
  </si>
  <si>
    <t>2016-001423</t>
  </si>
  <si>
    <t>'이혼상담사' 훈련과정과 자격시험을 필하고 이혼상담 및 이혼위기상담, 커플상담을 할 수 있는 신직업 인력자격증 입니다.-법원에 이혼소송 이전, 혹은 도중 이혼결정을 위한 상담진행-이혼 및 가족갈등, 대화기술 등 심리문제 진단 및 상담, 치유기술-이혼 관련 가족관계 및 재산배분, 범무, 세무 등 상담-기타 커플상담 등</t>
  </si>
  <si>
    <t>전문가 수준의 이혼상담 기술을 사용하고 심리기법 및 치유, 법무 관찰,양육관찰 기록보고등을 수행하고 이혼상담교육 및 기록보고 직무수행</t>
  </si>
  <si>
    <t>준전문가 수준의 이혼상담을 실시하고, 심리기법 및 치유기술을 사용하고,이혼상담 교육 및 사무직무 수행</t>
  </si>
  <si>
    <t>일반인으로서 이혼상담에 필요한 기본적 요구 파악 및 고충상담, 직무수행</t>
  </si>
  <si>
    <t>강남대학교산학협력단</t>
  </si>
  <si>
    <t>010-9941-7995</t>
  </si>
  <si>
    <t>(16979) 경기도 용인시 기흥구 강남로 40 경기도 용인시 기흥구 강남로 40 (구갈동)</t>
  </si>
  <si>
    <t>2016-001260</t>
  </si>
  <si>
    <t>자아존중감이 부족한 사람, 정서적인 문제를 안고 있는 사람이나 정신건강을 위한 도움이 필요한 사람, 기타 상담이 필요한 사람들에게 필요한 상담서비스를 제공함으로서 정서적인 건강을 증진시키는 역할을 담당한다.</t>
  </si>
  <si>
    <t>타로심리상담사는 집단이나 개인에게 발달적으로 필요한 상담을 할 수 있고, 타로심리상담 전문가나 정신 건강과 관련된 전문가를 도와 상담에 보조자로 임할 수 있다.</t>
  </si>
  <si>
    <t>타로심리상담사는 집단이나 개인에게 발달적으로 필요한 상담을 할 수 있고, 타로심리상담 전문가나 정신 건강과 관련된 전문가를 도와 상담에 보조자로 임할 수 있다. 그리고 타로심리상담사 2급과정의 수련리더 역할을 한다.</t>
  </si>
  <si>
    <t>타로심리상담 전문가는 정서적인 문제를 안고 있는 사람이나 정신건강을 위한 도움이 필요한 사람, 위기에 처한 사람 등에게 상담을 할 수 있으며, 타로심리상담사의 수련을 지도하고 감독할 수 있다.</t>
  </si>
  <si>
    <t>타로테라피연구소</t>
  </si>
  <si>
    <t>http://tarotherapy.modoo.at</t>
  </si>
  <si>
    <t>02-871-4946</t>
  </si>
  <si>
    <t>(08845) 서울특별시 관악구 신림로29길 8(신림동, 신림현대아파트) 102동 1403호</t>
  </si>
  <si>
    <t>2015-000614</t>
  </si>
  <si>
    <t>노화로 신체적ㆍ정신적으로 불안장애 등을 경험함으로써 일상생활에 적응하지 못하고 행동상의 장애를 일으키는 노인 및 그 가족들에게 구체적인 상담을 통하여 해결책을 제시함으로써 건강한 가족생활을 유지할 수 있도록 하는 서비스를 주된 업무로 함</t>
  </si>
  <si>
    <t>2015-003026</t>
  </si>
  <si>
    <t>뷰티발관리제품분석상담사</t>
  </si>
  <si>
    <t>K-WAVE등 세계에 유행되고 있는 종합적인 뷰티문화산업컨텐츠 표준화시스템을 정립 지식과 기술, 창작, 테크닉, 뷰티발관리제품분석상담 교육능력을 세계에 홍보할수 있는 전문가와 뷰티문화산업 수출 교류촉진 한류표준뷰티시스템 비즈니스 컨설팅등 이미지 메이킹등 전반적인 문화예술컨텐츠 창작예술의 커뮤니케이션 지도 및 교육 업무수행능력</t>
  </si>
  <si>
    <t>K-WAVE등 세계에 유행되고 있는 종합적인 뷰티문화산업컨텐츠 표준화시스템을 정립 지식과 기술, 창작, 테크닉, 뷰티발관리제품분석상담 교육능력을 세계에 홍보할수 있는 전문가와 뷰티문화산업 수출 교류촉진 한류표준뷰티시스템 비즈니스 컨설팅등 이미지 메이킹등 전반적인 문화예술컨텐츠 창작예술의 커뮤니케이션 지도 및 교육 업무를 세계강사수준으로 수행할수 있는 능력</t>
  </si>
  <si>
    <t>K-WAVE등 세계에 유행되고 있는 종합적인 뷰티문화산업컨텐츠 표준화시스템을 정립 지식과 기술, 창작, 테크닉, 뷰티발관리제품분석상담 교육능력을 세계에 홍보할수 있는 전문가와 뷰티문화산업 수출 교류촉진 한류표준뷰티시스템 비즈니스 컨설팅등 이미지 메이킹등 전반적인 문화예술컨텐츠 창작예술의 커뮤니케이션 지도 및 교육 업무를 고급전문가수준으로 수행할수 있는 능력</t>
  </si>
  <si>
    <t>K-WAVE등 세계에 유행되고 있는 종합적인 뷰티문화산업컨텐츠 표준화시스템을 정립 지식과 기술, 창작, 테크닉, 뷰티발관리제품분석상담 교육능력을 세계에 홍보할수 있는 전문가와 뷰티문화산업 수출 교류촉진 한류표준뷰티시스템 비즈니스 컨설팅등 이미지 메이킹등 전반적인 문화예술컨텐츠 창작예술의 커뮤니케이션 지도 및 교육 업무를 전문가수준으로 수행할수 있는 능력</t>
  </si>
  <si>
    <t>2015-000608</t>
  </si>
  <si>
    <t>전문적으로 청소년심리지도 및 상담을 통하여 학습자로 하여금 청소년심리 및 상담 지도를 주도하여 종합적으로 학습자에게 청소년심리 지도 및 상담을 전문적으로 역할을 하는 직무</t>
  </si>
  <si>
    <t>준 전문 청소년심리 지도를 통하여 학습자로 하여금 청소년심리 및 상담 지도를 주도하여 종합적으로 학습자에게 청소년심리 및 상담을 준 전문적으로 역할을 하는 직무</t>
  </si>
  <si>
    <t>2015-005203</t>
  </si>
  <si>
    <t>심리상담사는 정신건강이나 정서장애와 관련된 문제로 일상생활에 적응하지 못하고 인지, 정서, 행동상의 어려움을 겪는 내담자들을 심리학적 상담기법과 도구를 활용하여 돕는 일을 한다.</t>
  </si>
  <si>
    <t>심리상담사는 인지, 정서, 행동장애로 어려움을 겪는 내담자들에게 다양한 심리기법과 도구를 활용하여 돕는 활동을 수행한다.</t>
  </si>
  <si>
    <t>심리상담사는 인지, 정서, 행동 등에 어려움을 겪는 내담자들에게 매우 효과적인 심리 상담기법과 도구를 통해서 심리치유에 전문적인 도움을 제공한다.</t>
  </si>
  <si>
    <t>심리상담사 슈퍼바이저는 인지, 정서, 행동에 어려움을 겪는 내담자를 돕는 일에 전문적일 뿐만 아니라 1급, 전문가를 교육할 수 있는 이론적, 임상적 감독을 수행한다.</t>
  </si>
  <si>
    <t>2015-002839</t>
  </si>
  <si>
    <t>바른체형운동상담사</t>
  </si>
  <si>
    <t>바른체형운동상담사는 체형관리활용능력을 가지고 있으며 근육의 문제점을 평가하여 근조절 및 운동을 지도 및 수행 할 기본 능력을 갖추고 근육의 특징과 관절의 움직임에 대한 전문적인 지식을 바탕으로 바른 체형을 유지 할 수 있도록 운동 상담 및 관리 할 수 있는 책임자로써 갖추어야 할 능력을 가진다.</t>
  </si>
  <si>
    <t>준전문가 수준의 뛰어난 체형관리활용능력을 가지고 있으며 근육의 문제점을 평가하여 근육의 특징과 관절의 움직임에 대한 전문적인 지식을 바탕으로 바른 체형을 유지 할 수 있도록 운동 상담 및 관리 할 수 있는 책임자로써 갖추어야 할 능력을 갖춘 고급 수준</t>
  </si>
  <si>
    <t>일반인으로써 체형관리활용능력을 가지고 있으며 근육의 문제점을 평가하여 근 조절 및 운동을 지도, 수행 할 기본 능력 수준</t>
  </si>
  <si>
    <t>한국미콘텐츠교류협회</t>
  </si>
  <si>
    <t>070-7740-7934</t>
  </si>
  <si>
    <t>(03169) 서울특별시 종로구 사직로 96(필운동, 파크뷰타워) 1004호</t>
  </si>
  <si>
    <t>2016-000971</t>
  </si>
  <si>
    <t>음양오행과 천간지지의 개념을 이해하고, 사주 구성법과 분석에 대한 기본 지식을 갖추고 있으면서 사람들의 심리 상담과 인생의 올바른 방향, 자연과 조화를 이룬 합리적인 생활 방법을 지도</t>
  </si>
  <si>
    <t>2016-001191</t>
  </si>
  <si>
    <t>도형을 통한 심리상태와 개인의 성향등을 파악하여 환경 또는 개인의 불안정한 심리상태로 인해 사회의 적응력이 저하 되거나 분노, 우울, 진로에 있어서 좋은 길잡이가 되도록 상담에 접목하여 치유자의 역할을 수행 함</t>
  </si>
  <si>
    <t>2011-0546</t>
  </si>
  <si>
    <t>현대인의 심리상태를 도형으로 분석하고 파악하여 상담현장에서 프로그램을 진행할 수 있는 능력을 검증</t>
  </si>
  <si>
    <t>2013-0503</t>
  </si>
  <si>
    <t>예술심리상담에 대한 전문적인 슈퍼비전을 해줄 수 있으며, 상담사에 대한 교육이 가능</t>
  </si>
  <si>
    <t>슈퍼비전 내용을 근거로 예술심리문제에 대한 전문적인 사례개념화와 상담이 가능</t>
  </si>
  <si>
    <t>슈퍼비전을 병행하며 예술심리문제에 대한 일반적인 상담이 가능</t>
  </si>
  <si>
    <t>2008-0455</t>
  </si>
  <si>
    <t>아동상담 업무를 총괄적으로 기획, 관리, 평가하는 업무를 수행할 수 있는 능력을 검정, 아동상담을 통해 아동 문제를 해결하고 건전한 성장 발달에 도움을 줄 수 있도록 상담서비스를 제공하는 능력을 검정</t>
  </si>
  <si>
    <t>사단법인 예성</t>
  </si>
  <si>
    <t>031-970-0301</t>
  </si>
  <si>
    <t>(10510) 경기 고양시 덕양구 토당동 855번지 능곡역프라자 5층</t>
  </si>
  <si>
    <t>2010-0185</t>
  </si>
  <si>
    <t>상담심리이론인 교류분석(Transactional Analysis)을 심리상담에 적용하여 심리상담사가 되려는 사람들의 지식과 능력을 검정한다.</t>
  </si>
  <si>
    <t>성격이론, 사회적행동이론, 체계적 심리상담이론으로서의 교류분석(Transactional Analysis)의 기초적 이론과 게슈탈트 심리학 기법의 이론과 응용을 이해, 실습한다.</t>
  </si>
  <si>
    <t>III급에 열거한 자격에 더하여, 상담이론의 이해와 실제적 응용실습과 평가를 실습하며, III급에 대한 강의 및 교육을 실시할 수 있어야한다.</t>
  </si>
  <si>
    <t>심리상담사로서 상담실 운영을 할 수 있다. 교류분석상담사 III급과 II급의 교육과 상담사례에 대한 수퍼바이져 감독하의 예비적 수퍼비젼을 실시한다. 교류분석이론 및 상담에 대한 연구논문을 발표 할 수 있어야한다.</t>
  </si>
  <si>
    <t>2011-0999</t>
  </si>
  <si>
    <t>산업화로 인하여 직장 업무가 갈수록 세분화, 전문화됨에 따라서 스트레스로 인하여 인간내면의 심리적인 문제나 관계적 위기문제를 도와주는 전문상담이 필요하다. 이런 능력을 함양하기 위하여 슈퍼바이저, 교수, 강의, 상담할 수 있는 능력을 검정하고 학교, 군(軍)· 교도(敎導)시설, 복지관, 목회, 교회, 선교단체 상담소 상담 및 전문교사 업무를 할 수 있는 능력을 검정하는데 그 목적을 교육을 통하여 심리상담의 전문적 지식과 능력을 종합적으로 시험, 평가하고 심리상담지도 및 심리검사 등 현업에 활용 가능한 수행능력 평가하는데 그 목적이 있다 1. 아동, 청소년, 성인, 노인 등의 다양한 대상의 발달심리를 이해하고, 각 대상에게 적절한   상담목표를 설정, 목표에 맞는 심리 상담을 진행 할 수 있는 능력을 검정 2. 상담대상자의 심리적 문제의 원인을 규명해 낼 수 있는 심리진단 능력을 검정3. 심리상담 이론을 실제적 상담에 응용할 수 있는 실무능력 검정</t>
  </si>
  <si>
    <t>심리상담 현장에서 심리상담사 교육을 통하여 심리상담 이론과 실제를 가지고 교육하여 내담자의 심리상태를 분석하고 내담자와 상담을 할 수 있도록 전화, 면접상담, 개인상담 및 집단상담, 초, 중 고등학교 상담, 공공기관 상담, 목회상담, 신앙상담, 진로상담, 위기상담 등 다양한 상담기법으로 원활한 상담가능 수준으로 교육 함</t>
  </si>
  <si>
    <t>서울심리상담센터</t>
  </si>
  <si>
    <t>http://www.seoulfc.org</t>
  </si>
  <si>
    <t>02-988-0398</t>
  </si>
  <si>
    <t>(01217) 서울 강북구 송중동 87-5</t>
  </si>
  <si>
    <t>2013-1263</t>
  </si>
  <si>
    <t>미술심리상담사는 그림 그리기를 통해 자유롭게 내면을 표현하는 사람의 심리를 파악하고 보다 적응적인 상태로 이끌어가며 상담을 돕는 심리상담사입니다</t>
  </si>
  <si>
    <t>미술심리상담 관련기관 이용자들에게 심리상담평가 또는미술심리상담과 미술심리상담 관련기관에서 심리상담 관련  대상자들에게 직업교육, 직업평가, 직업상담을 실시</t>
  </si>
  <si>
    <t>미술심리상담 관련기관 이용자들에게 심리상담평가</t>
  </si>
  <si>
    <t>한국예술심리치료교육협회</t>
  </si>
  <si>
    <t>055-252-1388</t>
  </si>
  <si>
    <t>(00000) 경남 창원시 의창구 팔용동 22∼56 평산로 102 6층</t>
  </si>
  <si>
    <t>2010-0297</t>
  </si>
  <si>
    <t>중앙직업개발평생교육협회</t>
  </si>
  <si>
    <t>http://www.joongyang.com</t>
  </si>
  <si>
    <t>053-961-4477</t>
  </si>
  <si>
    <t>(41146) 대구 동구 방촌동 883-5번지 3층</t>
  </si>
  <si>
    <t>2010-0388</t>
  </si>
  <si>
    <t>기업 및 각 교육현장에서 그림매체를 통하여 내담자(문제아동 및 부모, 비행청소년, 사회부적응 성인 등)의 심리적 문제를 중재하고 교정하기 위한 미술심리상담업무를 수행할 수 있는 능력을 검정.</t>
  </si>
  <si>
    <t>사람의 정서적, 사회적으로 부적응적인 문제들을 해결하는데 도움을 주고자 하는 상담의 한 분야로써, 내담자에게 미술매체와 조형표현활동을 통한, 내면의 심리정서를 진단하고, 정서이완 및 행동변화를 도와주는 미술심리상담사 자격이다.</t>
  </si>
  <si>
    <t>(사)한국문화교육협회</t>
  </si>
  <si>
    <t>http://www.kcea.co.kr</t>
  </si>
  <si>
    <t>02-888-0691</t>
  </si>
  <si>
    <t>(08762) 서울 관악구 신림4동 487-9 번지 본빌딩 4층</t>
  </si>
  <si>
    <t>2010-0242</t>
  </si>
  <si>
    <t>상담현장에서 내담자에게 문학작품(시, 소설) 및 기타 책을 상담도구로 한 독서심리상담프로그램을 활용, 적용하여 내담자의 갈등 문제를 평가분석하고, 사회적, 정서적 부적응 문제의 해결을 돕는 독서심리상담사로서의 업무수행능력을 검정.</t>
  </si>
  <si>
    <t>각 상담현장에서 내담자를 대상으로 문학작품 및 책읽기를 통한 심리상담 및 사회성 및 정서지도가 가능하며, 상담관련 제반업무(상담기록 및 사례분석 등)처리가 가능한 중상급의 독서심리상담능력을 갖춘 수준.</t>
  </si>
  <si>
    <t>2008-0422</t>
  </si>
  <si>
    <t>NLP상담사</t>
  </si>
  <si>
    <t>선진국에서 보편화되어있는 신경언어 프로그램을 응용한 상담</t>
  </si>
  <si>
    <t>프랙티셔너자격을 취득한사람들이 더욱 깊이있는 상담이 되게함</t>
  </si>
  <si>
    <t>레드썬최면NLP과학원</t>
  </si>
  <si>
    <t>02-523-4523</t>
  </si>
  <si>
    <t>(06646) 서울 서초구 서초동 1554-10 덕촌빌딩 4층</t>
  </si>
  <si>
    <t>2010-0371</t>
  </si>
  <si>
    <t>음악을 도구로 사용하여 대상자의 문제행동과 상태를 개선시키며 상담할 수 있는 능력을 검정.</t>
  </si>
  <si>
    <t>전문가 수준의 뛰어난 음악심리상담 업무능력을 가지고 있으며 음악심리상담 교육자 및 사무 책임자로써 갖추어야 할 능력을 갖춘 최고급 수준</t>
  </si>
  <si>
    <t>2010-0267</t>
  </si>
  <si>
    <t>뇌파에 대한 핵심적 지식을 바탕으로 뉴로하모니의 활용에 능숙하여, 일반인의 뇌 훈련을 지도함에 있어 전문성을 갖춘 사람에 대한 자격증</t>
  </si>
  <si>
    <t>(재)한국정신과학연구소</t>
  </si>
  <si>
    <t>http://www.braintech.in</t>
  </si>
  <si>
    <t>02-2051-1380</t>
  </si>
  <si>
    <t>(06634) 서울 서초구 서초1동 1665-32 동진빌딩 4층</t>
  </si>
  <si>
    <t>2011-0083</t>
  </si>
  <si>
    <t>1. 미술을 통해 심리상담을 진행할 수 있는 능력을 검정2. 실제 사례를 통해 상담을 진행할 수 있는 이론과 실무 능력을 검정</t>
  </si>
  <si>
    <t>상담의 원리를 이해하고, 내담자의 심리적인 문제에 대해 검사기법을 통해 분석하고 미술매체를 통해 상담업무를 진행할 수 있다.</t>
  </si>
  <si>
    <t>광주가톨릭평생교육원</t>
  </si>
  <si>
    <t>http://www.kccei.com</t>
  </si>
  <si>
    <t>062-380-2200</t>
  </si>
  <si>
    <t>(61995) 광주 서구 쌍촌동 997-1</t>
  </si>
  <si>
    <t>2010-0309</t>
  </si>
  <si>
    <t>교육과 관련된 다양한 상담 현장에서 직무를 수행할 수 있는 전문적 지식과 기술을 갖춘 교육상담사로서의 능력을 검정</t>
  </si>
  <si>
    <t>교육상담과 관련된 다양한 상담/교육 현장에서 직무를 수행.교육상담사에 대한 사회의 점증하는 수요에 부응하여 특히 교육상담과 관련된 다양한 상담 현장에서 직무를 수행할 수 있는 전문적 지식과 기술을 갖춘 교육상담사의 양성 및 배출을 직무로 하며 교육상담현장의 다양한 전문영역에서 개인 혹은 교육의 자아실현, 적응강화에 대한 조력 및 지도</t>
  </si>
  <si>
    <t>한국교육능력평가원</t>
  </si>
  <si>
    <t>http://www.kepe.or.kr</t>
  </si>
  <si>
    <t>02-1644-4017</t>
  </si>
  <si>
    <t>(06729) 서울 서초구 서초동 1357-66 강남메인타워 10층</t>
  </si>
  <si>
    <t>2013-0447</t>
  </si>
  <si>
    <t>놀이 및 보드게임을 활용하여 아동의 정서부적응을 회복하기 위한 상담 전문가로써 아동,청소년을 대상으로 심리상담을 수행할 수 있는 자격</t>
  </si>
  <si>
    <t>놀이 및 보드게임을 활용하여 아동의 정서부적응을 회복하기 위한 상담 전문가로써 아동,청소년을 대상으로 심리상담을 수행</t>
  </si>
  <si>
    <t>2013-0680</t>
  </si>
  <si>
    <t>정신건강이나 정서장애와 관련된 문제로 일상생활에 적응하지 못하고 인지,정서,행동상의 장애를 일으키는 사람들을 과학적 측정도구 사용이나 상담(면접)을 통해 종합적으로 진단하고 심리학적방법을 활용하여 상담해줌으로써 다시 건강 하고 바른 생활을 할 수 있도록 돕는 업무를 담당하는 임상심리 전문가를 말한다.</t>
  </si>
  <si>
    <t>학습 심리상담,진로에 대한 갈등 심리, 성인 등 일반인에게 있어 늘어나는 성피해,범죄,종교적,정신적,노인 심리상담 등 정서장애의 예방과 평가진단 및 상담</t>
  </si>
  <si>
    <t>2012-0800</t>
  </si>
  <si>
    <t>학교폭력상담전문가</t>
  </si>
  <si>
    <t>학교폭력이 발생하기 이전에 상시적인 상담과 예방교육, 대처 방안 등을 마련하고 자존감 향상을 위한 인성교육을 실시함으로써 즐겁고 자신감 넘치는 학교생활을 유도하여 폭력 없는 학교를 만들고, 또한 서로 배려할 줄 아는 행동과 언어 사용으로 인권 존중과 관계형성의 중요함을 깨우치게 하고, 피해학생의 보호, 가해학생의 선도, 교육 및 분쟁조정을 도와 학생들이 밝고 건강한 학교생활을 적응해가며 건강한 학교와 가정 및 사회구성원으로 성장 할수 있도록 학교폭력상담 전문가를 양성하고자한다</t>
  </si>
  <si>
    <t>상담과 예방교육, 대처방안 등을 마련하고 자존감향상을 위한 인성교육을 실시함으로써 건강한 학교 와 가정 및 사회구성으로 성장 할 수 있도록 하는 활동들을 수행한</t>
  </si>
  <si>
    <t>2010-0249</t>
  </si>
  <si>
    <t>동양철학상담지도사</t>
  </si>
  <si>
    <t>1.개인의 심리, 인생상담 등을 할 수 있는 자격능력을 검정 2.진학관계, 혼사관련, 궁합, 단체의 구성원의 직무에 적합한 인력배치, 인간개개인의 선천명과 후천운에 의한 방책ㆍ대책을 할수 있는 동양철학상담지도사에게 필요한 제반 업무 수행 능력을 검정</t>
  </si>
  <si>
    <t>동양철학에 의한 학생의 적성과 진로에 맞는 전공 선택과 진학관계, 혼사관련 궁합, 기업이나 단체의 구성원의 직무에 적합한 인력배치, 그리고 인간 개개인의 선천명과 후천운에 의한 방책ㆍ대책 등을 제시하는 업무</t>
  </si>
  <si>
    <t>(사)한국동양사상연구회</t>
  </si>
  <si>
    <t>http://kota.or.kr</t>
  </si>
  <si>
    <t>02-2635-8877</t>
  </si>
  <si>
    <t>(00000) 서울 영등포구 당산동3가 278-2대성빌딩</t>
  </si>
  <si>
    <t>2012-1310</t>
  </si>
  <si>
    <t>음악심리상담사는 음악이라는 도구를 사용하여 치료대상자의 행동, 즉 자신감, 사회성, 대인관계능력, 운동력, 학습능력, 정서적발달 등 사회생활과 관련된 다양한 부적절한 행동들을 교정하여 내담자가 더 나은 삶을 영위할 수 있도록 돕는 전문가이다</t>
  </si>
  <si>
    <t>정신과 신체건강의 복원, 유지, 향상을 통하여 보다 나은 삶의 질과 패턴을 가져오게 하는 내담자를 건강을 회복할 수 있도록 케어해주는 전문적인 활동한다.</t>
  </si>
  <si>
    <t>2011-0587</t>
  </si>
  <si>
    <t>미술심리상담에 활용하는 전문적인 기법과 방법을 이해하여 내담자를 상담 및 해결책을 제시할 수 있는 수준의 자격</t>
  </si>
  <si>
    <t>2013-1237</t>
  </si>
  <si>
    <t>모래놀이상담전문가</t>
  </si>
  <si>
    <t>모래놀이 상담전문가 1급, 2급 모래놀이상담전문가 1급, 2급 자격증의 검정과목과 과목별 주요내용은 다음과 같다. 1급 모래놀이의 이론과 실제Ⅱ, 집단상담의 실제Ⅱ, 상담의 이론과 실제Ⅱ,     아동발달의 이해 2급 모래놀이의 이론과 실제Ⅰ, 집단상담의 실제Ⅰ, 상담의 이론과 실제Ⅰ,     아동발달의 이해① 본 연합회는 모래놀이의 상담활용 능력이 모레놀이상담전문가로서 1급, 2급자로      서 상담업무를 원활하게 수행할 수 있는 직무 능력을 갖추고 있는지 유무를 기준으    로 하여 검정기준을 정한다.  ② 모래놀이상담전문가 자격증의 검정기준은 다음과 같다.       1급 해당과목 출제 내용 중 50문제 출제 혹은 심화교육과정 과목 중 50문제.    2급 해당과목 출제 내용 중 50문제 출제 혹은 심화교육과정 과목 중 50문제.</t>
  </si>
  <si>
    <t>① 개인 및 집단의 사회적응 강화에 대한 평가 및 지도</t>
  </si>
  <si>
    <t>2012-0259</t>
  </si>
  <si>
    <t>지역사회 청소년들의 학교폭력을 예방하기 위한 상담자 훈련과정 위한 상담실무 능력을 검증</t>
  </si>
  <si>
    <t>가해자 및 피해자 상담/부모 상담/교사 상담/형사절차 상담</t>
  </si>
  <si>
    <t>(사)월드유스비전</t>
  </si>
  <si>
    <t>http://www.withyouth.co.kr</t>
  </si>
  <si>
    <t>02-417-1318</t>
  </si>
  <si>
    <t>(05703) 서울특별시 송파구 송이로17길 50-22(가락동, 가락패스트빌) 301호</t>
  </si>
  <si>
    <t>2010-0250</t>
  </si>
  <si>
    <t>1. 개인의 심리, 인생상담 등을 할 수 있는 자격능력을 검정  2. 역학상담사에게 필요한 사무 업무 수행 능력을 검정</t>
  </si>
  <si>
    <t>역학을 연구하여 인간 개개인의 심리상담 및 진로상담, 그리고 인생 전반에 걸친 길흉사를 파악하여 나아갈 방향과 방책을 제시하는 업무</t>
  </si>
  <si>
    <t>2010-0403</t>
  </si>
  <si>
    <t>사단법인한국작은도서관협회</t>
  </si>
  <si>
    <t>http://www.reading.or.kr</t>
  </si>
  <si>
    <t>02-582-2584</t>
  </si>
  <si>
    <t>(17714) 경기도 평택시 진위면 하북1길 40 .</t>
  </si>
  <si>
    <t>2013-1240</t>
  </si>
  <si>
    <t>심리상담 이론과 지식을 통해 심리상담능력을 가지고 있으며, 인지,정서,행동상의 어려움을 겪고 있는 내담자를 심리학적 방법을 활용하여 내담자의 정서적 갈등이나 심리적인 증상을 완화할 수 있다.</t>
  </si>
  <si>
    <t>심리상담 이론과 지식을 통해 , 인지·정서·행동상의 어려움을 겪고 있는 내담자를 심리학적 방법을 활용하여  정서적 갈등이나 심리적인 증상을 완화할 수 있는 고급수준</t>
  </si>
  <si>
    <t>2009-0343</t>
  </si>
  <si>
    <t>본 자격은 사람의 정서적, 사회적으로 부적응적인 문제들을 해결하는데 도움을 주고자 하는 상담의 한 분야로써, 내담자에게 미술매체와 조형표현활동을 통한, 내면의 심리정서를 진단하고, 정서이완 및 행동변화를 도와주는 미술심리상담사 자격이다.</t>
  </si>
  <si>
    <t>2013-1259</t>
  </si>
  <si>
    <t>모래심리상담을 현장에 적용하고 수퍼비전을 받으며 상담에 가능한 수준</t>
  </si>
  <si>
    <t>모래놀이 상담에 대안 슈퍼비전이 가능한 전문가 수준</t>
  </si>
  <si>
    <t>모래놀이를 통하여 심리·사회적 어려움을 지닌 사람을 돕고 책임자로서 갖추어야 할 능력을 갖춘 고급 수준</t>
  </si>
  <si>
    <t>2011-0794</t>
  </si>
  <si>
    <t>1급과정: 상담진행과정 실기평가및이론2급과정: 심리분석능력평가 이론필기시험</t>
  </si>
  <si>
    <t>자기계발 및 최면심리분석상담 및 NLP심리분석상담 능력향상</t>
  </si>
  <si>
    <t>심리분석상담 및 NLP심리분석 상담능력 향상</t>
  </si>
  <si>
    <t>사단법인 대한청소년문화체육진흥원</t>
  </si>
  <si>
    <t>http://im1004.net</t>
  </si>
  <si>
    <t>국번없음-1544-5708</t>
  </si>
  <si>
    <t>(07366) 서울 영등포구 영등포동 618-198 우진빌딩(3층)</t>
  </si>
  <si>
    <t>2011-0584</t>
  </si>
  <si>
    <t>1급 :칼융의 향성론, 나, 타인의 이해, 일반도형 10가지 기질의 장단점을 상담에 활용할수 있는 능력2급 :도형상담의 정의, 이론 자신의 이해, 10가지 기질의 특성</t>
  </si>
  <si>
    <t>칼융의 향성론, 나, 타인의 이해, 일반도형 10가지 기질의 장단점을 상담에 활용할수 있는 능력</t>
  </si>
  <si>
    <t>도형상담의 정의, 이론 자신의 이해, 10가지 기질의 특성</t>
  </si>
  <si>
    <t>마인드학습코칭연구소</t>
  </si>
  <si>
    <t>http://cafe.daum.net/sopia07</t>
  </si>
  <si>
    <t>051-241-5525</t>
  </si>
  <si>
    <t>(46994) 부산 사상구 주례동 317번지 동일아파트 상가 2-2호</t>
  </si>
  <si>
    <t>2011-0555</t>
  </si>
  <si>
    <t>아동 집단의 상담을 원활하게 할 수 있는 능력 및 상담활동에 필요한 사무의 업무 수행 능력을 검정</t>
  </si>
  <si>
    <t>2012-0065</t>
  </si>
  <si>
    <t>수맥상담학최고지도사</t>
  </si>
  <si>
    <t>수팩파는 인체와 동식물의 성장, 건축물, 전자제품 등 다양한 면에 영향을 미치고 있어 이에 대한 정확한 이애와 수맥파 차단을 통해 건강한 인간생활을 영위하도록 돋는 최고자 수준</t>
  </si>
  <si>
    <t>수맥파는 다양한 면에 영향을 미치고 있어 이에 대한 정확한 이해와 수맥파 차단을 통해 건강한 인간생활을 영위하도록 돕는다.</t>
  </si>
  <si>
    <t>2011-0698</t>
  </si>
  <si>
    <t>사회부적응 또는 문제 아동을 대상으로 상담을 통해, 행동교정 및 인성교육을 지도하는 강사로서의 업무수행능력을 검정.</t>
  </si>
  <si>
    <t>2012-1235</t>
  </si>
  <si>
    <t>1. 아동심리상담사 자격증 취득을 목적으로 한다. 2. 아동심리상담사에 대한 종합적인 이론과 실제를 습득한다. 3. 본 교육을 통해 자기계발,자기혁신 (가족,직업,교육,조직, 경영 및 인사)을 이룩한다.</t>
  </si>
  <si>
    <t>전문가 수준의 청소년 심리상담사 자격을 가지고 있으며, 전문가 수준으로 아동 상담을 능숙하게 활용할 수 있는 수준</t>
  </si>
  <si>
    <t>2013-1261</t>
  </si>
  <si>
    <t>놀이심리상담 활용능력을 가지고 있으며 아동·청소년 상담, 교육, 책임자로써 갖추어야 할 능력을 갖춘 자</t>
  </si>
  <si>
    <t>아동？청소년 놀이심리상담 활용능력을 가지고 있으며 아동？청소년의  , 진단 평가가 가능하여야 한다.</t>
  </si>
  <si>
    <t>준전문가 수준의 아동？청소년 놀이심리상담 활용능력을 가지고 있으며 심리, 진단 평가가 가능하여야 한다.</t>
  </si>
  <si>
    <t>2012-0244</t>
  </si>
  <si>
    <t>생활속에서 직면하는 인간관계 및 다양한 휴먼서비스 업무속에서 개인 및 집단이해에 있어 기본이 되는 도형심리학, 도형상담이론, 도형상담 적용 기술 분야에 대한 기본개념과 이론을 이해하고 이와같은 도형상담의 이론적 배경을 기반으로 도형심리상담과 관련하여 부적응을 겪는 개인 및 집단에 대한 조력과정에서 본 지식을 활용할 수 있는 최상급의 능력을 검정하여 자격을 부여하고 도형심리상담에 관한 전반적으로 이해할 수 있는  할 수 있는  수준</t>
  </si>
  <si>
    <t>생활속에서직면하는인간관계및다양한휴먼서비스업무속에서개인및집단이해에있어기본이되는도형심리학,도형상담이론,도형상담적용기술분야에대한기본개념과이론을이해하고이와같은도형상담의이론적배경을기반으로도형심리상담과관련하여부적응을겪는개인및집단에대한조력과정에서본지식을활용할수있는최상급의능력을검정하여자격을부여하고도형심리상담에관한전반적으로이해할수있는할수있는최상급수준</t>
  </si>
  <si>
    <t>생활속에서직면하는인간관계및다양한휴먼서비스업무속에서개인및집단이해에있어기본이되는도형심리학,도형상담이론,도형상담적용기술분야에대한기본개념과이론을이해하고이와같은도형상담의이론적배경을기반으로도형심리상담과관련하여부적응을겪는개인및집단에대한조력과정에서본지식을활용할수있는최상급의능력을검정하여자격을부여하고도형심리상담에관한전반적으로이해할수있는할수있는상급수준</t>
  </si>
  <si>
    <t>생활속에서직면하는인간관계및다양한휴먼서비스업무속에서개인및집단이해에있어기본이되는도형심리학,도형상담이론,도형상담적용기술분야에대한기본개념과이론을이해하고이와같은도형상담의이론적배경을기반으로도형심리상담과관련하여부적응을겪는개인및집단에대한조력과정에서본지식을활용할수있는최상급의능력을검정하여자격을부여하고도형심리상담에관한전반적으로이해할수있는할수있는저급수준</t>
  </si>
  <si>
    <t>2012-1220</t>
  </si>
  <si>
    <t>병원웃음상담사</t>
  </si>
  <si>
    <t>병원웃음상담사는 일상생활에도 큰 변화를 가져다 줄 수 있다. 특히 취업, 회사 내 스트레스, 다양한 대인관계에서 오는 불안과 갈등이 많은 요즘 사람들에게 다양한 부분에서 자신감과 긍정적인 마음가짐을 심어주는 직무들을 담당한다.</t>
  </si>
  <si>
    <t>회사 내 스트레스, 다양한 대인관계에서 오는 불안과 갈등이 많은 요즘 사람들에게 다양한 부분에서 자신감과 긍정적인 마음가짐을 심어준다</t>
  </si>
  <si>
    <t>2013-1280</t>
  </si>
  <si>
    <t>연극영화지도상담사</t>
  </si>
  <si>
    <t>건전한 연극과 영화의 사례를 심리상담에 활용하여  내담자로하여금 사회구성원의 한사람으로서 낙오됨이 없이 더불어 살아갈 수 있도록 지도상담한다.</t>
  </si>
  <si>
    <t>연극과 영화를 통하여 심리지도 및 교육상담</t>
  </si>
  <si>
    <t>2013-0977</t>
  </si>
  <si>
    <t>현대사회의 고도 산업화로 학업과 직장 업무가 갈수록 세분화, 전문화됨에 따라 발생하는 복잡 다양한 형태의 스트레스로 인해 다중지능적 사고의 장애로 고통받는 청소년 및 성인들의 심리상담을 진행할 수 있는 심리상담사로서 갖추어야 하는 전문적인 이론 및 실무능력을 평가함.</t>
  </si>
  <si>
    <t>심리 및 상담 지식과 실무능력을 가지고 내담자의 상담업무, 심리상담 분야의 연구조사업무, 상담목표설정업무, 평가업무, 대상자별 심리상담 능력 활용</t>
  </si>
  <si>
    <t>2010-0344</t>
  </si>
  <si>
    <t>신용상담사</t>
  </si>
  <si>
    <t>금융소외자를 대상으로 신용회복 및 채무조정에 대한 상담과 서민금융지원을 컨설팅하는 능력을 검정</t>
  </si>
  <si>
    <t>서민금융 컨설팅,채무조정 상담, 개인 신용관리, 개인 회생/파산/면책 신청, 기업 부실원인 분석 및 가치평가, 채무구조조정 및 기업회생 신청</t>
  </si>
  <si>
    <t>2013-0441</t>
  </si>
  <si>
    <t>인간의 교류나 행동에 관한 이론체계이자 동시에 효율적인 인간변화를 추구하는 방법.</t>
  </si>
  <si>
    <t>(주)한국상담협회에서 제정한 교류분석상담사 이론을 기초로 교류분석철학, 성격구조와 기능분석, 의사교류, 스트로크와 에누리, 인생태도, 시간구조화, 스템프와라켓, 게임, 실제의 이해, 실제활용에 대한 능력을 검정</t>
  </si>
  <si>
    <t>2013-1284</t>
  </si>
  <si>
    <t>목회지도상담사</t>
  </si>
  <si>
    <t>목회활동을 위한 지도상담</t>
  </si>
  <si>
    <t>목회자는 일반인과는 확연히 다른 고도의 도덕심과 양심을 지녀야만 성도들이 진정으로 따르므로 진정한 목회자로서의 자세고취양성</t>
  </si>
  <si>
    <t>2010-0149</t>
  </si>
  <si>
    <t>아동, 청소년, 노인, 성인, 장애 등의 심리적인 문제를 해결하고 조언해 줄 수 있는 전문가 양성학교단체, 가정문제에 대한 상담과 문제를 조기 발견하여 심리적 갈등 해소 해줄수 있는 전문가 양성</t>
  </si>
  <si>
    <t>o 유아, 청소년, 부부, 가족, 대인관계 문제가 있는 일반인들을 상담 o 학교, 산업체 인사 및 연수 교육 근무자에게 재교육의 기회를 제공 o 각종 사회 복지관 및 장애인 복지관의 상담</t>
  </si>
  <si>
    <t>2010-0246</t>
  </si>
  <si>
    <t>각 가정 구성원을 대상으로 상담현장에서 가족상담프로그램을 활용, 적용하여 가족내의 갈등 문제를 평가분석, 문제해결을 돕는 가족전문상담사로서의 업무수행능력을 검정.</t>
  </si>
  <si>
    <t>각 상담현장에서 가족구성원을 대상으로 다양한 가족상담기법을 활용한 가족상담 및 사회성 및 인성지도가 가능하며, 상담관련 제반업무(가족상담기록 및 사례분석 등)처리가 가능한 중상급의 가족상담능력을 갖춘 수준.</t>
  </si>
  <si>
    <t>2012-1234</t>
  </si>
  <si>
    <t>아동 및 청소년의 정서·행동 장애의 문제를 진단하고 평가하는 것은 매우 중요하다. 이러한 문제는 대상 아동 및 청소년의 정서·행동적 문제가 학교에서 자신의 학업 성취뿐만 아니라 다른 학생에게도 문제가 되어 학교 생활이 더 어려워질 수 있기 때문이다.. 발달과정은 다양한 연령수준을 종단적 또는 횡단적으로 비교함으로써 단기간의 효과를 볼 수 있어야 함에 목적을 둔다.</t>
  </si>
  <si>
    <t>과학적인 측정도구나 각종 심리방법을 활용하여 상담을 통해 아동발달, 학습지 동를 해줘서 안정하고 건전한 사고로 바른생활을 도울 수 있는 전문가 업무</t>
  </si>
  <si>
    <t>2009-0310</t>
  </si>
  <si>
    <t>미술심리상담사례에 대한 분석 및 활용이 가능하고, 내담자(문제아동 및 부모, 비행청소년, 사회부적응 성인 등)의 심리문제에 대하여 미술매체를 활용한 상담업무능력이 상급인 수준</t>
  </si>
  <si>
    <t>내담자(문제아동 및 부모, 비행청소년, 사회부적응 성인 등)의 심리문제에 대하여 미술매체를 활용한 심리상담업무가 가능한 수준</t>
  </si>
  <si>
    <t>2011-0082</t>
  </si>
  <si>
    <t>각급학교, 보육시설, 사회복지시설, 평생교육기관, 군 등에서 효상담을 할 수 있는 능력을 검정</t>
  </si>
  <si>
    <t>각급학교, 보육시설, 사회복지시설, 평생교육기관, 군, 사회단체, 종교계 등에서 효상담을 통하여 부모님과 자녀간의 관계를 회복하는 업무</t>
  </si>
  <si>
    <t>경민대학교</t>
  </si>
  <si>
    <t>http://www.kyungmin.ac.kr</t>
  </si>
  <si>
    <t>031-828-7248</t>
  </si>
  <si>
    <t>(11618) 경기 의정부시 가능3동 532-1</t>
  </si>
  <si>
    <t>2013-1265</t>
  </si>
  <si>
    <t>음악심리상담평가 활용능력을 가지고 있으며 심리상담평가 교육 상담 책임자로써 갖추어야 한다.</t>
  </si>
  <si>
    <t>음악심리상담기관, 심리상담 관련 기관에서 심리진단 및 평가를 실시 할 수 있는 수준.</t>
  </si>
  <si>
    <t>2013-0440</t>
  </si>
  <si>
    <t>인지행동상담사는 아동, 청소년, 성인의 경미한 심리적 문제, 스트레스, 감정관리, 우울, 불안 등에 대한 심리상담을 진행한다.</t>
  </si>
  <si>
    <t>아동, 청소년, 성인의 경미한 문제, 스트레스, 감정관리, 우울, 불안 등에 대한 인지행동상담을 실시한다.</t>
  </si>
  <si>
    <t>http://www.cmaum.com/</t>
  </si>
  <si>
    <t>(37677) 경북 포항시 남구 이동 664-15번지 이동타운상가 3층</t>
  </si>
  <si>
    <t>2011-0285</t>
  </si>
  <si>
    <t>상담기법을 활용하여 부적응 문제를 진단하고 해결할수 있는지를 검정</t>
  </si>
  <si>
    <t>상담기법을 활용하여 심리적 부적응 문제를 해결하고  심리검사를 통해 해결책을 찾아 지도한다</t>
  </si>
  <si>
    <t>(주)한국자격검정평가원</t>
  </si>
  <si>
    <t>031-231-8911</t>
  </si>
  <si>
    <t>(18413) 경기 화성시 병점동 431-9 신창프라자 505-1호</t>
  </si>
  <si>
    <t>2011-0957</t>
  </si>
  <si>
    <t>한국아동청소년예술치료협회(kCATA)는 미술과 매체에 대해 끊임없는 연구와 인간의 심리와 상담에 관해 많은 자원과 사례를 가지고 있습니다. 이에 청년및 가정주부들의 새일자리창출과 매스콤에 노출되어 문제역동을 가지고 있는 아동, 청소년,우울한성인, 노인들의 심리를 긍정적이고 미래지향적인 사회에 맞는 인간관으로 변화적응시킬 수 있도록, 다양한 프로그램의 개발,임상, 연구 등으로 직업·진로정보및 심리상담의자격의 질을 높이고  직업능력개발에 필요한 인재를 구축하고 긍정적인간관을 만들어나가도록 하고 있습니다.</t>
  </si>
  <si>
    <t>일반인으로써 놀이 심리상담능력을 가지고 있으며 심리상담수준이 상급 단계에 도달하여 한정된 범위내에서 모래놀이심리교육자, 집단상담을 수행 할 기본 능력을 갖춘 상급 수준</t>
  </si>
  <si>
    <t>준전문가 수준의 놀이 심리상담능력을 가지고 있으며 놀이심리상담교육자, 집단상담자로써 갖추어야 할 능력을 갖춘 고급 수준</t>
  </si>
  <si>
    <t>전문가 수준의 놀이 심리상담능력을 가지고 있으며 놀이심리상담교육자, 임상감독으로써 갖추어야 할 능력을 갖춘 최고급 수준</t>
  </si>
  <si>
    <t>2012-0919</t>
  </si>
  <si>
    <t>개인 및 단체를 대상으로 기독교심리상담사 자격 및 교육전문가 양성</t>
  </si>
  <si>
    <t>(사)국제평생교육지도자협의회</t>
  </si>
  <si>
    <t>055-363-7591</t>
  </si>
  <si>
    <t>(00000) 경남 양산시 삼호동 1∼700 674번지</t>
  </si>
  <si>
    <t>2012-1242</t>
  </si>
  <si>
    <t>음악심리상담사라 함은 음악을 통한 심리상담과 정신분석의 기초 이론과 인접한 학문을 학습하고, 복지관, 노인기관, 장애아 관련 기관, 취약계층 관련기관, 학교, 보호감호소 등의 장소에서 실기 학습을 통해 자격증 취득 후 음악심리상담사 직무</t>
  </si>
  <si>
    <t>전문적으로, 음악심리 이론, 음향의 기초, 음악과 생리학, 상담학 기본 이해, 음악심리상담 방향을 바탕으로 음악심리상담을 할 수 있는 수준.</t>
  </si>
  <si>
    <t>2013-1277</t>
  </si>
  <si>
    <t>부부심리에 대한 이해와 상담</t>
  </si>
  <si>
    <t>상담을 통한 부부심리의 이해</t>
  </si>
  <si>
    <t>2010-0002</t>
  </si>
  <si>
    <t>도형 상담사</t>
  </si>
  <si>
    <t>상담현장에서 도형으로 성격분석을 위한 도구로써 수행능력을 검정한다.</t>
  </si>
  <si>
    <t>초기면접 상담 업무, 성격 분석검사 수행, 상담 프로그램 계획에 따른 진행 수행, 대상자별 상담활동 수행, 사회복지관 및 복지시설에서 상담실 업무 수행, 발달주기에 따른 집단상담 프로그램 운영등을 진행</t>
  </si>
  <si>
    <t>초기면접 상담 업무 보조, 성격 분석검사 수행보조, 상담 프로그램 계획에 따른 진행 보조수행, 대상자별 상담활동 보조수행, 사회복지관 및 복지시설에서 상담실 업무 보조수행</t>
  </si>
  <si>
    <t>(사)다사랑건강가정복지협회</t>
  </si>
  <si>
    <t>061-371-0191</t>
  </si>
  <si>
    <t>(58105) 전남 화순군 화순읍 유천리 220번지</t>
  </si>
  <si>
    <t>2011-0688</t>
  </si>
  <si>
    <t>전문가대학원에서 아동학 관련 교과목을 24학점 이상 취득한 자로 다음과 같은 서류를 제출한다.· 아동상담전문가 자격심사 신청서(본 학회 소정양식) · 이력서(본 학회 소정양식)· 아동상담전문가 수련과정 증빙서류(본 학회 소정양식)  - 사례일지   - 상담현장실습확인서(아동상담전문가 확인 필요)   - 아동상담사 워크샵 참가 확인서   - 개인상담사례발표 확인서 및 참관 확인증   - 학술대회 이수증· 아동발달전문가 자격증 사본(제2장 제5조 ①항 해당자)· 아동학 관련교수 경력증명서 사본(제2장 제5조 ②항 해당자로서 필요시 추가서류 제출)· 대학원 성적증명서(제2장 제5조 ①항 ②항 해당자 제외)· 대학원 졸업증명서 또는 학위증 사본(제2장 제5조 ①항과 ②항 해당자 제외)1급대학원에서 아동학 관련 교과목을 12학점 이상 취득한 자로 다음과 같은 서류를 제출한다.· 아동상담사 1급 자격심사 신청서(본 학회 소정양식)· 이력서(본 학회 소정양식) · 아동상담사 수련과정 증빙서류(본 학회 소정양식) - 사례일지 - 상담현장실습확인서(아동상담전문가 확인 필요) - 아동상담사 워크샵 참가 확인서 - 개인상담사례발표 확인서 및 참관 확인증 - 학술대회 이수증· 아동상담사 2급 자격증 사본(제2장 제6조 ①항 해당자)· 대학원 성적증명서(제2장 제6조 ①항 해당자)· 대학원 졸업증명서 또는 학위증 사본 (제2장 제6조 ①항 해당자) 2급대학에서 아동상담, 아동발달, 아동정신건강, 부모교육 각 영역별로 3학점 이상씩 총 12학점 이상을 취득하고 다음과 같은 서류를 제출한다.· 아동상담사 2급 자격심사 신청서(본 학회 소정양식)· 이력서(본 학회 소정양식)· 아동상담사 수련과정 증빙서류(본 학회 소정양식)  - 사례일지  - 상담현장실습확인서(아동상담전문가 확인 필요)  - 아동상담사 워크샵 참가 확인서  - 개인상담사례발표 확인서 및 참관 확인증  - 학술대회 이수증· 학부 성적증명서 · 학부 졸업(예정)증명서 또는 학위증 사본</t>
  </si>
  <si>
    <t>아동학 및 아동관련학을 전공하여 석사학위를 취득한 후, 상담기관에서 상담경력, 자격시험, 많은 시간의 수련과정을 수료한 상급의 상담자</t>
  </si>
  <si>
    <t>아동학 및 아동관련학을 전공하여 박사학위를 취득한 후 상담기관에서 상담경력, 자격시험, 많은 시간의 수련과정을 수료한 최상급의 상담자</t>
  </si>
  <si>
    <t>대학에서 아동상담, 아동발달, 아동정신건강, 부모교육 각 영역별로 3학점 이상씩 총 12학점 이상을 취득하고 상담기관에서 상담경력, 자격시험, 많은 시간의 수련과정을 수료한 중급의 상담자</t>
  </si>
  <si>
    <t>2011-0871</t>
  </si>
  <si>
    <t>놀이심리상담사1급놀이심리상담 이론 및 지식, 놀이심리상담 자료의 활용에 대한 능력, 내담자의 놀이심리상담 및 지도를 위한 전문적 소양과 지식 능력, 놀이심리상담 전,후 활동에 필요한 놀이심리상담 방법 적용에 대한 실무능력2급놀이심리상담 이론 및 지식, 놀이심리상담 자료의 활용에 대한 능력내담자의 놀이심리상담 및 지도를 위한 전문적 소양과 지식 능력</t>
  </si>
  <si>
    <t>놀이심리활동을 통해 심리적인 장애가 있는 내담자의 상담과 지도를 통해 재활을 도와줄 수 있다어느 분야에서나 놀이활동을 통해 심리적인 장애가 있는 내담자의심리를 분석, 진단하고 치유할 수 있도록 도움을 줄 수 있다.</t>
  </si>
  <si>
    <t>2008-0372</t>
  </si>
  <si>
    <t>미술학원 및 유치원등에서 학생들을 상담과 지도할 수 있는 능력을 검정</t>
  </si>
  <si>
    <t>미술 상담 기법의 활용능력이 뛰어난 전문가로서 재활, 복지, 상기관에서 정서적 어려움을 겪는 상담 대상자의 심리 상태를 진단, 해석하고 정서적 안정을 찾을 수 있는 카운셀팅 및 프로그램을 운용 교육하는 업무를 수행한다.</t>
  </si>
  <si>
    <t>미술심리 상담 기법의 활용능력을 갖춘 준 전문가로서 정서적 안정을 주는 미술 활동 프로그램 수행 및 상담하는 업무.</t>
  </si>
  <si>
    <t>2012-0049</t>
  </si>
  <si>
    <t>독서심리상담은 문학작품을 매개로 상호작용하여 발달적 및 임상적으로 어려움이 있는 사람들을 돕기 위한 분야입니다. 따라서 독서심리상담사는 문학작품을 매개로 어려움이 있는 사람들을 도울 수 있는 자격을 갖춘 사람을 의미합니다. 독서심리상담사 과정은 그런 사람을 양성하여 적정 자격을 수여하기 위한 것입니다.</t>
  </si>
  <si>
    <t>2급 독서심리상담사는 독서심리상담전문가나 1급 독서심리상담사를 도와 보조 심리상담사가 될 수 있다. 또한 전문가의 관리 감독 하에 발달적인 어려움이 있는 사람들을 상담할 수 있다.</t>
  </si>
  <si>
    <t>1급 독서심리상담사는 발달적인 어려움이 있는 개인이나 집단에게 필요한 상담을 할 수 있다. 또한 전문가를 돕는 보조 심리상담사가 될 수 있다.</t>
  </si>
  <si>
    <t>독서심리상담전문가는 발달적인 문제는 물론 정서적인 문제를 안고 있는 사람이나 정신건강을 위한 도움이 필요한 사람, 위기에 처한 사람 등 임상적인 문제를 갖고 있는 사람들의 상담을 할 수 있다.</t>
  </si>
  <si>
    <t>휴독서치료연구소</t>
  </si>
  <si>
    <t>http://www.poetrytherapy.kr</t>
  </si>
  <si>
    <t>070-4221-9449</t>
  </si>
  <si>
    <t>(14066) 경기도 안양시 동안구 부림로 113(관양동, 평촌아이파크) 1026호</t>
  </si>
  <si>
    <t>2008-0395</t>
  </si>
  <si>
    <t>양택풍수상담사</t>
  </si>
  <si>
    <t>자연과 주위환경에서 길지와 흉지를 구분하고 각종 택지와 건물 등을 고르는 전반적인 지식 교수. 건축사무소, 공인중개사 등에서 컨설턴트로 활동</t>
  </si>
  <si>
    <t>2013-0505</t>
  </si>
  <si>
    <t>사회적으로 부적응 행동을 하는 다양한 사람들에게 음악이라는 매개를 통해서 환기를 시켜 긍정적 활성화를 시킬 수 있도록 상담적 자질과 인격을 갖춘이들에게 음악의 개념, 이론, 음악상담기법에 대해 교육하고 검정해서 청소년들에게 폭력예방을 위한 다양한 상담이 이루어지도록 한다.</t>
  </si>
  <si>
    <t>음악상담의 개념 및 상담적 효과를 이해하고 대상에 맞는 적절한 음악상담을 적용한다.</t>
  </si>
  <si>
    <t>음악을 이용한 진단과 평가를 하고 그에 따른 적절한 상담기법을 적용한다.</t>
  </si>
  <si>
    <t>각 대상에 따라 음악심리상담을 할 수 있고, 증상에 따라 진단하여 영역별로 음악심리상담을 할 수 있다.</t>
  </si>
  <si>
    <t>2010-0227</t>
  </si>
  <si>
    <t>아동 및 청소년의 문제는 그들의 눈높이에 맞는 복지수혜가 우선이다. 이를 위하여 청소년을 대상으로 심리상담및 복지상담을 통한 복지컨설팅을 전문으로 한다.</t>
  </si>
  <si>
    <t>아동 및 청소년복지시설상담자 및 지역아동센터 강사 및 아동 및 청소년상담실 상담사로 활동하며, 아동 및 청소년의 비전을 클리닉해준다. 복지상담실, 청소년수련원 복지컨설팅 전문가, 청소년공부방 지도교사로 활동할 수 있다.</t>
  </si>
  <si>
    <t>2012-0238</t>
  </si>
  <si>
    <t>생활속에서 직면하는 인간관계 및 다양한 휴먼서비스 업무속에서 개인 및 집단이해에 있어 기본이 되는 음악심리학, 음악상담이론, 음악상담 적용 기술 분야에 대한 기본개념과 이론을 이해하고 이와 같은 음악상담의 이론적 배경을 기반으로 음악심리상담과 관련하여 부적응을 겪는 개인 및 집단에 대한 조력과정에서 본 지식을 활용할 수 있는 기본적인 능력을 갖춘자</t>
  </si>
  <si>
    <t>생활속에서직면하는인간관계및다양한휴먼서비스업무속에서개인및집단이해에있어기본이되는음악심리학,음악상담이론,음악상담적용기술분야에대한기본개념과이론을이해하고이와같은음악상담의이론적배경을기반으로음악심리상담과관련하여부적응을겪는개인및집단에대한조력과정에서본지식을활용할수있는기본적인능력을검정하여자격을부여하고음악심리상담에관한부분적으로이해할수있는할수있는초급수준</t>
  </si>
  <si>
    <t>생활속에서직면하는인간관계및다양한휴먼서비스업무속에서개인및집단이해에있어기본이되는음악심리학,음악상담이론,음악상담적용기술분야에대한기본개념과이론을이해하고이와같은음악상담의이론적배경을기반으로음악심리상담과관련하여부적응을겪는개인및집단에대한조력과정에서본지식을활용할수있는기본적인능력을검정하여자격을부여하고.음악심리상담에즉흥음악연주기법등에관한전반적으로이해할수있는할수있는상급수준</t>
  </si>
  <si>
    <t>활속에서직면하는인간관계및다양한휴먼서비스업무속에서개인및집단이해에있어기본이되는음악심리학,음악상담이론,음악상담적용기술분야에대한기본개념과이론을이해하고이와같은음악상담의이론적배경을기반으로음악심리상담과관련하여부적응을겪는개인및집단에대한조력과정에서본지식을활용할수있는기본적인능력을검정하여자격을부여하고.음악심리상담에즉흥음악연주기법등에관한전반적으로이해할수있는할수있는최상급수준</t>
  </si>
  <si>
    <t>2013-1262</t>
  </si>
  <si>
    <t>모래놀이심리상담 활용능력을 가지고 있으며 아동·청소년 상담, 교육, 책임자로써 갖추어야 할 능력을 갖춘 자</t>
  </si>
  <si>
    <t>전문가 수준의 아동청소년 모래놀이심리상담 활용능력을 가지고 있으며 아동청소년의  모래놀이심리상담자로써 갖추어야 할 능력을 갖춘 고급 수준</t>
  </si>
  <si>
    <t>준전문가 수준의 아동？청소년 모래놀이심리상담 활용능력을 가지고 있으며 아동？청소년의 모래놀이심리상담자로써 갖추어야 할 능력을 갖춘 상급 수준</t>
  </si>
  <si>
    <t>2012-0917</t>
  </si>
  <si>
    <t>미디어심리상담사</t>
  </si>
  <si>
    <t>아동 및 청소년, 성인의 인터넷, TV, 게임 등 미디어 이용과 관련된 문제영역을 진단 평가하고 올바른 교육 및 치료 방향을 제시하는 전문가</t>
  </si>
  <si>
    <t>2012-1307</t>
  </si>
  <si>
    <t>일반인으로서 웃음코칭 활용능력을 가지고 있으며 웃음코칭 상담 활용수준이 상급 단계에 도달하여 한정된 범위 내에서 웃음코칭 지도, 웃음코칭상담 사무를 수행</t>
  </si>
  <si>
    <t>준전문가 수준의 웃음코칭상담사 활용능력을 가지고 웃음코칭상담사 활용수준이 상급단계에 도달하여 한정된 범위내에서 웃음코칭상담 사무를 수행 할 기본 능력을 갖춘 상급 수준</t>
  </si>
  <si>
    <t>전문가 수준의 뛰어난 웃음코칭상담 활용능력을 가지고 있으며 최고급 단계의 웃음코칭상담사, 사무책임자로써 갖추어야할 능력을 사무책임자</t>
  </si>
  <si>
    <t>사회단체 국제레크리에이션협회</t>
  </si>
  <si>
    <t>032-421-4560</t>
  </si>
  <si>
    <t>(00000) 인천 남구 주안1동 73∼243 190-8 유경빌딩 3층</t>
  </si>
  <si>
    <t>2011-1023</t>
  </si>
  <si>
    <t>놀이심리상담사는 심리적 부적은 문제를 가진 아동을 대상으로 놀이 매체를 통한 상담으로 심리적 안정과 성장발달을 돕는다</t>
  </si>
  <si>
    <t>심리적인 부적응 문제를 가진 아동을 대상으로 놀이매체를 통한 상담으로 심리적 안정과 성장발달을 돕는다</t>
  </si>
  <si>
    <t>2013-1282</t>
  </si>
  <si>
    <t>상담을 통한 아동심리의 이해와 문제적 심리에 대한 회복방안</t>
  </si>
  <si>
    <t>아동의 심리를 분석 파악하여 온전히 성인으로 성장할 수 있도록 심리상담을 한다</t>
  </si>
  <si>
    <t>2012-1241</t>
  </si>
  <si>
    <t>음악을 활용하여 내담자의 성격이해, 심리분석, 문제행동을 진단하고 상담 및 심리개선 프로그램을 운영하여 , 내담자(정서불안자, 장애우 등 )가 직면하고 있는 문제를 해결하도록 교육, 지도, 조언하는 심리상담전문가를 말함</t>
  </si>
  <si>
    <t>클라이언트의 정신과 신체건강을 복원, 유지, 향상시키기 위한 목적으로 음악과 음악활동을 통하여 외면적, 내면적 문제들을 긍정적인 방향으로 변화시키는 상급의 수준</t>
  </si>
  <si>
    <t>클라이언트의 정신과 신체건강을 복원, 유지, 향상시키기 위한 목적으로 음악과 음악활동을 통하여 외면적, 내면적 문제들을 긍정적인 방향으로 변화시키는 최상급의 수준</t>
  </si>
  <si>
    <t>클라이언트의 정신과 신체건강을 복원, 유지, 향상시키기 위한 목적으로 음악과 음악활동을 통하여 외면적, 내면적 문제들을 긍정적인 방향으로 변화시키는 일반인이상의 수준</t>
  </si>
  <si>
    <t>사단법인모던생활음악협회</t>
  </si>
  <si>
    <t>031-298-8065</t>
  </si>
  <si>
    <t>(16396) 경기도 수원시 권선구 금호로 59-6 ( 금곡동 ) 금호로 59-6</t>
  </si>
  <si>
    <t>2011-0849</t>
  </si>
  <si>
    <t>아동심리상담사란 아동의 발달단계에 따른 특성 이해, 심리 분석, 문제행동 진단을 하고 상담 및 아동심리상담 프로그램 운영을 하며, 정서불안 등 아동이 직면한 문제를 해결하도록 교육/지도/조언하는 아동심리상담 전문가이다.</t>
  </si>
  <si>
    <t>아동의 발달단계에 따른 특성 이해, 심리 분석, 문제행동 진단을 하고 상담 및 아동심리상담 프로그램 운영을 하며, 정서불안 등 아동이 직면한 문제를 해결하도록 교육/지도/조언하는 업무를 전문적으로 수행.</t>
  </si>
  <si>
    <t>아동의 발달단계에 따른 특성 이해, 심리 분석, 문제행동 진단을 하고 상담 및 아동심리상담 프로그램 운영을 하며, 정서불안 등 아동이 직면한 문제를 해결하도록 교육/지도/조언하는 업무를 준 전문적으로 수행.</t>
  </si>
  <si>
    <t>2013-0499</t>
  </si>
  <si>
    <t>임상 상담, 심리상담 및 교육 등 전문가 활동</t>
  </si>
  <si>
    <t>임상 상담, 심리상담 및 교육 등 초급전문가</t>
  </si>
  <si>
    <t>임상 상담, 심리상담 및 교육 등 고급전문가로서 직무 수행</t>
  </si>
  <si>
    <t>2013-0500</t>
  </si>
  <si>
    <t>미술심리상담의 기초적 이해와 각종 진단기법을 통해 미술상담 심리상담, 재활, 간호, 복지, 특수 및 교육관련 분야를 담당하여 상담과 전문가로써 업무를 원활하게 수행</t>
  </si>
  <si>
    <t>서부산미술ㆍ심리상담연구소</t>
  </si>
  <si>
    <t>http://therapy.dongju.ac.kr/default/main/main.jsp</t>
  </si>
  <si>
    <t>051-200-1547</t>
  </si>
  <si>
    <t>(49318) 부산 사하구 괴정동 산 15-1 동주대학교 제경관 104호</t>
  </si>
  <si>
    <t>2011-0319</t>
  </si>
  <si>
    <t>미술심리상담사라 함은 한국통합예술심리치료협회가 인정하는 대학 및 관련분야를 전공하거나 본회에서 주관하는 교육 수료 및 또는 인정하는 소정의 자격을 수령한 자를 말한다.</t>
  </si>
  <si>
    <t>전문가로서 미술심리 상담실에서 전반적인 미술심리상담을 계획하고 진행</t>
  </si>
  <si>
    <t>미술심리 상담실에서 심리 상담을 진행하는데 슈퍼바이저의 도움을 받아 전반적인 상담을 계획하고 진행</t>
  </si>
  <si>
    <t>2011-1022</t>
  </si>
  <si>
    <t>심리적 부적응문제를 가진 아동의 인지능력과 학습능력을 향상시키는데 도움을 주는 전문가과정이다.</t>
  </si>
  <si>
    <t>2012-0243</t>
  </si>
  <si>
    <t>심신의 어려움을 겪고 있는 유·아동과 청소년, 성인의 가족들에게 상담과 심리 이론을 바탕으로 한 다양한 미술상담기법을 통해서 자기이해 및 자기수용 능력을 길러 발달을 촉진시키고, 타인 그리고 삶 자체를 긍정적으로 받아들이게 하여 유치원, 학교, 사회, 가정생활에 잘 적응할 수 있도록 돕는 일을 합니다.</t>
  </si>
  <si>
    <t>심신의 어려움을 겪고 있는 유·아동과 청소년, 성인의 가족들에게 상담과 심리 이론을 바탕으로 한 다양한 미술상담기법을 통해서 자기이해 및 자기수용 능력을 길러 발달을 촉진시키고, 타인 그리고 삶 자체를 긍정적으로 받아들이게 하여 유치원, 학교, 사회, 가정생활에 잘 적응할수 있도록 하는자로서 최상급수준을 갖는다</t>
  </si>
  <si>
    <t>심신의 어려움을 겪고 있는 유·아동과 청소년, 성인의 가족들에게 상담과 심리 이론을 바탕으로 한 다양한 미술상담기법을 통해서 자기이해 및 자기수용 능력을 길러 발달을 촉진시키고, 타인 그리고 삶 자체를 긍정적으로 받아들이게 하여 유치원, 학교, 사회, 가정생활에 잘 적응할수 있도록 하는자로서 중급수준을 갖는다</t>
  </si>
  <si>
    <t>생활속에서직면하는인간관계및다양한휴먼서비스업무속에서개인및집단이해에있어기본이되는미술심리학,미술상담이론,미술상담적용기술분야에대한기본개념과이론을이해하고이와같은미술상담의이론적배경을기반으로미술심리상담과관련하여부적응을겪는개인및집단에대한조력과정에서본지식을활용할수있는기본적이고미술심리상담에관한부분적으로이해할수있는    할 수 있는  초급 수준</t>
  </si>
  <si>
    <t>2013-0956</t>
  </si>
  <si>
    <t>아동청소년진로상담지도사</t>
  </si>
  <si>
    <t>아동과 청소년의  진로를 상담을 할 수 있는 프로그램을 운영할  있는 지도사 양성</t>
  </si>
  <si>
    <t>문화센터, 평생교육원 강사</t>
  </si>
  <si>
    <t>아동청소년 학교, 지역 아동센터 강의</t>
  </si>
  <si>
    <t>2010-0299</t>
  </si>
  <si>
    <t>상담의 기본이론을 이해하고 대화와 문제해결 과정에 적합한 기초 이론적 배경을 갖추고 심리적 부적응 및 장애에 대한 지원이 필요한 개인 및 집단에 조력</t>
  </si>
  <si>
    <t>2011-0970</t>
  </si>
  <si>
    <t>웃음코칭상담사에 관한 체계적 이론적 연구와 교육 및 상담영역의 다양한 부분에 최적의 통합적 웃음코칭 프로그램을 개발, 구성, 운영, 교육 등을 통한 올바른 웃음코칭상담사로서의 직무와 더불어 상담문화의 일반화 및 대중화를 창출하고자 한다.</t>
  </si>
  <si>
    <t>한국분노조절협회</t>
  </si>
  <si>
    <t>http://kama.onmam.com</t>
  </si>
  <si>
    <t>041-557-0005</t>
  </si>
  <si>
    <t>(31179) 충남 천안시 서북구 쌍용동 1813 302</t>
  </si>
  <si>
    <t>2011-0755</t>
  </si>
  <si>
    <t>문화복지상담사</t>
  </si>
  <si>
    <t>문화복지사는 물질적 욕구의 충족뿐만이 아니라 정신적 삶의 풍요로움까지     포괄하는 국민복지로써 연극, 영화, 공연 등 문화 소외계층에게 정신적   문화적 복지써비스를 제공하여 삶의 질과 행복을 향상시키는 역할을 담당    하는 전문가로서 문화예술의 학문적 지식과 문화복지상담사의 역할과 사명감  에 중점을 두며 향후 직무향상교육과 연수과정등을 통하여 실무능력을 계발  하고 활용할 수 있는 수준으로 현업에 직접활용 가능하며 학교교육, 사회교  육, 종교교육, 재활교육 등 문화복지서비스를위해 꼭 필요한 지도자로서 참  여 가능한 자격이다.</t>
  </si>
  <si>
    <t>문화예술의 학문적 지식과 문화복지상담사의 역할과 사명감에 중점을두며 향후 직무향상교육과 연수과정 등을 통하여 실무능력을 계발하고 활용할 수 있는 수준으로 현업에 직접활용 가능하며 학교교육, 사회교육, 종교교육, 재활교육 등 문화복지서비스를 위해 꼭 필요한 지도자로서 참여 가능</t>
  </si>
  <si>
    <t>2011-1005</t>
  </si>
  <si>
    <t>엄청나게 불어나는 산업문명과 과학기술 문명에 직면하여 인간의 지식은 지나치게 성장하고 있으며, 그것을 담아줄 정서와 감성, 인격의 성숙, 정신건강의 성숙이 뒷받침 되지 못하는 불균형과 불안, 콤플렉스를 초래하고 있다. 음악심리상담전문가는 음악을 통하여 사람들이 조화롭고 평안하며 효율적인 방식으로 기능할 수 있는 역할을 담당할 것이다.  음악심리상담전문가는 음악을 통한 심리상담과 정신분석의 기초 이론과 인접한 학문을 학습하고, 복지관, 노인기관, 장애아 관련 기관, 취약계층 관련기관, 학교, 보호감호소 등의 장소에서 실기 학습을 통해 자격증 취득 후 바로 사회의 일익을 담당할 수 있도록 한다. 특히 교육과정 진행은 전문분야의 여러 교수진이 세미나 형식으로 진행하는 교육 서비스를 제공하고 있다. 또한 한국음악심리치료협회 자격증은 보건복지부의 장애아동 재활사업(바우처)에서 활용할 수 있는 자격증으로 지정되어 있어 활용도가 높은 특징이 있다.</t>
  </si>
  <si>
    <t>복지관, 방과 후 학교, 장애인 시설, 병원, 노인요양시설, 교도감호소, 지역아동센터, 다문화 가정 자녀, 각종 중독증 등을 담당하는 기관에서의 자원봉사와 전문가로 활동한다.  음악심리상담전문가 1급 자격증을 취득한 자는 전문가 수준의 음악심리상담 활용 능력을 가지고 있으며 음악의 교육적인활동과 음악을 활용한 심리상담 전문가로서 활동한다.</t>
  </si>
  <si>
    <t>복지관, 방과 후 학교, 장애인 시설, 병원, 노인요양시설, 지역아동센터 등의 기관에서 자원봉사와 전문가로서의 활동한다.  음악심리상담전문가 2급 자격 취득 후 준전문가 수준의 음악심리상담 활용능력을 가지고 있으며 음악의 교육적인 활동과 음악을 활용한 심리상담사로서의 기본적인 소양을 갖춘 수준이다.</t>
  </si>
  <si>
    <t>한국음악심리치료협회</t>
  </si>
  <si>
    <t>http://www.kimt.kr</t>
  </si>
  <si>
    <t>02-300-1898</t>
  </si>
  <si>
    <t>(10099) 경기도 김포시 걸포1로 11 ( 걸포동, 오스타파라곤1단지아파트 ) 109-501</t>
  </si>
  <si>
    <t>2011-0812</t>
  </si>
  <si>
    <t>본 연극심리상담사 자격증은 한국연극치료협회에서 발간하는 것으로서 일정한 이론 교육과 임상 실습을 이수하고 이론 시험, 실기 시험, 슈퍼비젼을 통과하여 취득할 수 있다. 자격 내용은 일반인, 특수학교, 사회복지시설, 병원 등에서 연극심리상담 작업을 필요로 하는 대상들에게 수준 높은 연극심리상담을 행할 수 있는 능력과 연극심리상담에 관한 대학원 수준의 이론과 임상능력을 검증한다.</t>
  </si>
  <si>
    <t>정서적 어려움을 겪고 있는 일반인과 학교, 복지관, 병원 등의 기관에 속한 참여자들을 대상으로 연극심리상담을 실시한다.</t>
  </si>
  <si>
    <t>한국연극치료협회</t>
  </si>
  <si>
    <t>http://www.kadt.or.kr/</t>
  </si>
  <si>
    <t>02-3478-0975</t>
  </si>
  <si>
    <t>(03079) 서울특별시 종로구 창경궁로 224 (명륜4가, 서울씨티빌딩) 지하</t>
  </si>
  <si>
    <t>2013-1252</t>
  </si>
  <si>
    <t>학교폭력상담지도 활용능력을 가지고 있으며 학교폭력상담 교육, 학교폭력상담 실습 책임자로써 갖추어야 할 능력이 있는 자</t>
  </si>
  <si>
    <t>학교폭력상담기관, 심리상담 관련 기관에서 직업평가상담 및 평가를 실시 할 수 있는 수준.</t>
  </si>
  <si>
    <t>한국아동청소년상담교육협회</t>
  </si>
  <si>
    <t>(00000) 경남 창원시 의창구 팔용동 22∼56 42-36번지 602호</t>
  </si>
  <si>
    <t>2009-0351</t>
  </si>
  <si>
    <t>생활속에서 직면하는 인간관계 및 다양한 휴먼서비스 업무속에서 개인 및 집단이해에 있어 기본이 되는 심리학, 상담이론, 상담 적용 기술 분야에 대한 기본개념과 이론을 이해하고 이와같은 상담의 이론적 배경을 기반으로 심리상담과 관련하여 부적응을 겪는 개인 및 집단에 대한 조력과정에서 본 지식을 활용할 수 있는 기본적인 능력을 검정하여 자격을 부여한다.</t>
  </si>
  <si>
    <t>교육과정은 방과후아동지도이론, 아동발달및 상담과 생활지도, 방과후아동지도 프로그램개발, 프로그램 운영과 평가 영역으로 구분하고 구체적으로 39교시로 세분화하여 제공하였으며 교육과정의 이수, 프로그램개발 과제, 자격연수참여(6시간), 시험합격의 요건을 모두 충족한 사람에 한하여 방과후아동지도사 자격증을 부여하여 방과후 아동지도에 관심을 가지고 취업(재취업)을 희망하는 수강생들의 취업욕구 충족 및 종사자들의 역량을 강화하는 기대효과를 도모하였다. 교육은 영진사이버대학 사회복지계열 전임교수 2인과 외래교수(간호학 전공 1명, 방과후교육 유경험 유아교육전공 2명)3인에 의해 진행되었으며 이외에도 전임교수 2인은 수강생의 학습의욕 고취, 과제물 피드백, 참고자료 안내 및 질의 응답등의 활동을 진행하였다.</t>
  </si>
  <si>
    <t>2012-0882</t>
  </si>
  <si>
    <t>현재 높은 청년 실업문제 뿐만 아니라, 실업자, 퇴직(예정)자, 이직자 등 어려운 취업 환경에 있는 사람들에게 적합한 진로를 제시하며, 학생들에게는 올바른 진로직업관을 확립시켜 자신에게 적합한 진로설계를 할 수 있도록 지도하는 능력과 자질을 검정한다.</t>
  </si>
  <si>
    <t>어려운 취업 환경에 있는 사람들에게 적합한 진로를 제시하며, 학생들에게는 올바른 진로직업관을 확립시켜 적합한 진로설계를 할 수 있는 상급단계.</t>
  </si>
  <si>
    <t>어려운 취업 환경에 있는 사람들에게 적합한 진로를 제시하며, 학생들에게는 올바른 진로직업관을 확립시켜 적합한 진로설계를 할 수 있는 고급단계.</t>
  </si>
  <si>
    <t>어려운 취업 환경에 있는 사람들에게 적합한 진로를 제시하며, 학생들에게는 올바른 진로직업관을 확립시켜 적합한 진로설계를 할 수 있는 전문가로서의 최고급단계.</t>
  </si>
  <si>
    <t>2010-0257</t>
  </si>
  <si>
    <t>본 자격은 청소년의 발달과업을 저해하는 사고, 감정, 폭력 및 부적절한 행동방식으로부터 벗어나 긍정적 자기 이해와 타인을 이해 배려하는 심성계발 및 관계형성을 증진토록 훈련지도 상담하여 성숙한 사회인으로 지도하는 전문가를 말함.</t>
  </si>
  <si>
    <t>학교폭력예방 자문위원, 학교폭력관련 전문상담직무, 유해 대중 매체의 조사 분석, 폭력예방 교육 및 지도, 청소년 상담센터 상담 및 요원 관리, 폭력예방 프로그램 연구 개발, 내담자의 분석 및 평가</t>
  </si>
  <si>
    <t>유해대중매체 조사 관리 수행직무, 폭력예방 선도교육, 폭력 예방프로그램 연구 보조, 내담자의 심리검사, 청소년 상담관련 상담직무, 학교파견 폭력예방의 순찰직무</t>
  </si>
  <si>
    <t>2012-1231</t>
  </si>
  <si>
    <t>심리상담에 대한 이론과 실제를 적용하여 아동, 청소년, 성인, 노인의 상담 활동을 할수 있다.</t>
  </si>
  <si>
    <t>아동, 청소년, 성인, 노인에 대한 심리상담과 집단상담활동</t>
  </si>
  <si>
    <t>아동, 청소년, 성인, 노인을 상담할수 있다.</t>
  </si>
  <si>
    <t>2012-0445</t>
  </si>
  <si>
    <t>임상드라마 심리상담사</t>
  </si>
  <si>
    <t>드라마매체의 활용을 통해  정서적 변화와 함께 행동의 변화를 유도하여 일상의 변화를 유도한다. 창의성, 상상, 통찰력, 성장을 촉진하기 위해서 이야기, 신화, 인형, 가면, 즉흥, 놀이, 등의 매체를 통해 행동을 사용하며 이러한 작업을 수행할 인재를 양성.</t>
  </si>
  <si>
    <t>드라마매체의각요소를통해의도적으로개입하며심리적변화와함께행동의변화를유도하여일상의변화를유도한다.공연물을포함할수있으나,과정을강조하며,임상체계안에서안전의원칙과윤리강령을준수하는임상작업을치료적과정안에서드라마와연극의치료적인면의의도적사용한다.이작업의방법은창의성,상상,학습,통찰력,성장을촉진하기위해서이야기,신화,인형,가면,즉흥,놀이등의매체를통해행동을사용한다.수퍼바이져의코스를이</t>
  </si>
  <si>
    <t>드라마매체각요소를통해의도적으로개입하며심리적변화와함께행동변화를유도하여일상의변화를유도한다.공연물을포함할수있으나,과정을강조하며,임상체계안에서안전원칙과윤리강령을준수하는임상작업을치료적과정안에서드라마와연극의치료적인면의의도적사용한다.이작업의방법은창의성,상상,학습,통찰력,성장촉진하기위해서이야기,신화,인형,가면,즉흥,놀이등의매체를통해행동을사용한다.수퍼바이져의코스를이수한다.</t>
  </si>
  <si>
    <t>일반적인예술활동과임상의중간서비스로서경증지적장애대상과지원이필요한경증의정서행동이슈를가진아동청소년(정신장애나중증장애의경우임상불가)에한해교육된접근으로임상을진행하는치유적인드라마활동이다.완벽한치료임상시스템을제공하기어렵거나,경증의대상에게발달중심의중간서비스를제공하고자할경우적합.특히지적장애및아동청소년의사회성발달을위한드라마작업에가장적합하다.본자격은안전한임상을할수있도록이수한다</t>
  </si>
  <si>
    <t>한국드라마테라피스트협회</t>
  </si>
  <si>
    <t>02-873-8531</t>
  </si>
  <si>
    <t>(08814) 서울 관악구 대학동 244-7, 201호</t>
  </si>
  <si>
    <t>2010-0385</t>
  </si>
  <si>
    <t>심리, 정서, 행동의 부적응문제를 가지고 있는 내담자에게 심리검사 및 전문적 상담기법을 활용하여 긍정적 사고와 신념체계를 형성하도록 도움을 제공하고 나아가 성숙하고 건강한 생활인이 되도록 상담 및 훈련을 조력.</t>
  </si>
  <si>
    <t>생활속에서 직면하는 인간관계 및 다양한 휴먼서비스 업무속에서 개인 및 집단이해에 있어 기본이 되는 심리학, 상담이론, 상담 적용 기술 분야에 대한 기본개념과 이론을 이해하고 이와같은 상담의 이론적 배경을 기반으로 심리상담과 관련하여 부적응을 겪는 개인 및 집단에 대한 조력과정에서 본 지식을 활용할 수 있는 기본적인 능력을 검정하여 자격을 부여한다</t>
  </si>
  <si>
    <t>2010-0018</t>
  </si>
  <si>
    <t>1.미술심리상담사 : 아동미술을 통하여 아동심리를 진단하고 상담할 수 있는 전문능력검정2.미술심리상담사 : 아동미술을 통하여 아동심리를 진단하고 상담할 수 있는 초급능력검정</t>
  </si>
  <si>
    <t>실기 :아동미술심리진단기법, 심리상담기법이론 :장애별, 문제유형별, 임상사례연구, 상담계획과 진행</t>
  </si>
  <si>
    <t>실기 :아동미술심리진단기법 이론 :아동화를 통한 심리진단기법의 이해, 아동심리의 이해와 상담, 아동미술심리상담의 이론</t>
  </si>
  <si>
    <t>(사)한국청소년미술협회</t>
  </si>
  <si>
    <t>http://www.youthart.co.kr/</t>
  </si>
  <si>
    <t>02-737-8574</t>
  </si>
  <si>
    <t>(03040) 서울 종로구 체부동 28-2</t>
  </si>
  <si>
    <t>2011-1021</t>
  </si>
  <si>
    <t>심리적문제로 개인이나 사회활동에 부적응 문제를 가진 아동의 행동수정과 인지능력을 향상시키는데 도움을 주는 전문가이다.</t>
  </si>
  <si>
    <t>심리적인 문제로 개인이나, 사회활동에 부적응 문제를 가진 아동의 행동수정과 인지능력을 향상시키는데 도움을 준다.</t>
  </si>
  <si>
    <t>2010-0517</t>
  </si>
  <si>
    <t>색채을 통한 심리 안정 및 상담. 색채를 활용하여 심리적 안정감을 주고 색채를 활용할 수 있는 기법을 통해 정서 및 심리를 안정시킴.</t>
  </si>
  <si>
    <t>색채/컬러를 활용하여 현재의 상태를 파악하고 진단 할 수 있도록 함.</t>
  </si>
  <si>
    <t>색채/컬러를 활용하여 현재의 상태를 파악하고 진단 할 수 있도록 함.이를 통해 진단된 결과로 대상자와 상담하여 상담 목표를 설정하고 그에 맞는 프로그램 진행으로 현재 처한 상황을 개선 할 수 있도록 함.</t>
  </si>
  <si>
    <t>색채/컬러를 활용하여 현재의 상태를 파악하고 진단 할 수 있도록 함 이를 통해 진단된 결과로 대상자와 상담하여 상담 목표를 설정하고 그에 맞는 프로그램 진행으로 현재 처한 상황을 개선 할 수 있도록 함</t>
  </si>
  <si>
    <t>(사)한국컬러라이트심리치료협회</t>
  </si>
  <si>
    <t>http://www.icolor.or.kr</t>
  </si>
  <si>
    <t>02-3443-6222</t>
  </si>
  <si>
    <t>(06675) 서울 서초구 방배2동 421-1 세양아르비채 101동 303호</t>
  </si>
  <si>
    <t>2010-0338</t>
  </si>
  <si>
    <t>1. 사회에서 심리적 문제를 상담할 수 있는 능력을 검정  2. 상담사가 필요한 사무의 업무 수행 능력을 검정</t>
  </si>
  <si>
    <t>사회복지 시설이나  아동시설 기업이나 기관 병원 등에서 활동하고 개인상담소 운영 동사무소나 구청 청소년시설에서  자원봉사 활동을 할 수 있다.</t>
  </si>
  <si>
    <t>개인상담소운영 지역 아동 쎈터 유치원, 학교 등에서 활동하며 군인부대나 화사 교정시설 등에서 일할 수 있으며 특수학교나 대안학교 종교 시설에서 일 할 수 있음</t>
  </si>
  <si>
    <t>(사)국제교육협회</t>
  </si>
  <si>
    <t>02-744-5220</t>
  </si>
  <si>
    <t>(03123) 서울 종로구 이화동 212번지 신영빌딩 6층</t>
  </si>
  <si>
    <t>2013-0448</t>
  </si>
  <si>
    <t>놀이심리상담사는 정서적, 사회적으로 부적응 문제들을 해결하는데 도움을 주고자 하는 상담의 한 분야로써 내담자에게 놀이를 매체로 하여 내면의 심리정서를 진단하고, 정서이완 및 행동변화를 도와주는 상담담전문가로써 상담업무를 원활하게 수행할 수 있는 직무능력을 보유하여야 한다.</t>
  </si>
  <si>
    <t>한국심리상담평생교육원</t>
  </si>
  <si>
    <t>02-2687-7087</t>
  </si>
  <si>
    <t>(14263) 경기 광명시 광명3동 158-(1∼234) 158-378 인터스프라자 10층</t>
  </si>
  <si>
    <t>2013-0688</t>
  </si>
  <si>
    <t>실리적 생활과학으로서, 출생연월일시를 통하여 개인의 성격, 전공, 진로, 적성, 경쟁력, 인간관계, 부귀경중을 가늠하여, 인간사의 길흉화복을 관찰하고 예측하여 지혜로운 삶을 경영할 수 있도록 지도하는 능력 검정.</t>
  </si>
  <si>
    <t>음양오행과 출생연원일시를 통해 분석하고 이를 인생의 다양한 사건에 응용하여 상담</t>
  </si>
  <si>
    <t>2012-0226</t>
  </si>
  <si>
    <t>개인 및 단체를 대상으로 아동심리상담 현장 지도 및 교육전문가 양성</t>
  </si>
  <si>
    <t>일반인으로서 아동심리상담 활용 능력을 가지고 있으며, 활용수준이 상급단계에 도달하여 한정된 범위내에서 아동심리상담 사무를 수행할 기본 능력을 갖춘 상급 수준</t>
  </si>
  <si>
    <t>준전문가 수준의 아동심리상담사 활용능력을 가지고 있으며 아동심리상담사 활용수준이 상급단계에 도달하여 한정된 범위내에서 아동심리상담 사무를 수행 할 기본 능력을 갖춘 상급 수준</t>
  </si>
  <si>
    <t>2013-1231</t>
  </si>
  <si>
    <t>가족상담과 관련된 다양한 상담현장에서 직무를 수행할 수 있는 전문적 지식과 기술을 검정하고, 가족의 심리적 건강증진을 위한 지원 및 연구활동</t>
  </si>
  <si>
    <t>가족과 개인의 자아실현, 적응력 강화를 위한 조력 및 지도, 심리적 부적응을 겪는 가족 또는 개인에 대한 평가 및 상담, 가족상담사의 교육과 수련 내용 평가, 상담에 대한 연구</t>
  </si>
  <si>
    <t>가족 및 개인의 자아실현, 적응강화에 대한 조력 및 지도, 심리적 부적응을 겪는 개인 또는 가족에 대한 평가 및 상담</t>
  </si>
  <si>
    <t>가족 및 개인의 자아실현, 적응강화에 대한 조력 및 지도, 심리적 부적응을 겪는 가족 및 개인에 대한 평가 및 상담</t>
  </si>
  <si>
    <t>2012-0799</t>
  </si>
  <si>
    <t>학교폭력 예방 및 대책에 관한 법률지식을 숙지하고 전문가 수준의 상담 활용능력 기법과 기본 자질을 고루 갖춘 최고급 수준의 학교폭력 전문상담사로서 학교폭력예방과 피해학생의 보호, 가해학생의 선도·교육 등 학생의 인권을 보호하고 학생을 건전한 사회구성원으로 육성할 수 있도록 학교폭력의 예방과 대책, 피해 학생의 보호, 가해학생의 선도 교육 및 피해학생과 가해 학생간의 분쟁조정을 통하여 학생의 인권을 보호하고 학생을 건전한 사회구성원으로 육성하는데 이바지 하도록 돕는 실무능력 배양하도록 하는 자격증임</t>
  </si>
  <si>
    <t>학교폭력예방과 대책, 피해학생의 보호, 가해학생의 선도·교육 등 학생의 인권 보호와 학생 인권 보호 및 학생을 건전한 사회구성원으로 육성 위한 실무능력 배양하고자 함</t>
  </si>
  <si>
    <t>2012-0891</t>
  </si>
  <si>
    <t>우리나라 초중고 학생들의 학교폭력관련 견해 및 피해,가해,목격, 예방교육등 실태를 조사 및 분석함으로써 학교폭력을 정확히 파악하고 이에 대한 결과를 바탕으로 학교폭력에 해한 실천적 제안을 모색하도록 한다.</t>
  </si>
  <si>
    <t>학교내Wee클레스에서전문상담가로활동할수있으며,활동시,폭력의범주에드는모든업무를볼수있고,내담자들의마음을읽어주고,분노를풀어자신의잘못된생각을일깨워주며올바른청소년기를보낼수있도록인성심리상담과상담치료를담당할수있다.뿐만아니라,아동심리상담을할수있고,청소년보호기관에서폭력근절을위한교육을진행할수있도록돕는다.</t>
  </si>
  <si>
    <t>2012-0918</t>
  </si>
  <si>
    <t>1. 학생, 학부모, 교사, 관련실무자를 대상으로 미디어중독상담을 할 수 있는 능력을 검정2. 미디어중독상담의 필요한 상담업무 수행 능력을 검정</t>
  </si>
  <si>
    <t>학교폭력의 기본적인 이해와 피,가해자들의 개인 및 집단 상담을 하여 문제가 해결될 수 있도록 할 수 있는 수준</t>
  </si>
  <si>
    <t>2010-0539</t>
  </si>
  <si>
    <t>모래놀이의 기본적 개념과 본질을 알고서 유아에서 노인까지 개인 및 집단의 통합적 접근 및 심리상담 등을 통하여 사회복지시설,심리상담센터,방과후학교 모래놀이심리상담사,종합병원,개인병원,감호소,보호관찰소,군부대,지역아동지원센터,아동발달지원센터,유치원,어린이집,미술학원,영재원,문화센터,평생교육시설,재활원,쉼터,노인시설등에서 활동시에 모래놀이심리상담전문가로서의 지도능력을 갖추고 있는지를 검정</t>
  </si>
  <si>
    <t>상담현장에서 모래놀이심리상담을 진행하고 사례에 대한 보고서 작성 및 보고,상담센터에서 모래놀이심리상담 접수 및 일반사무 업무 진행,모래놀이심리상담에 관심있는 일반인을 대상으로 교육지도</t>
  </si>
  <si>
    <t>상담현장에서 모래놀이상담을 접수하고 일정안내, 상담센터에서 일반사무진행 및 모래놀이상담업무 보조진행</t>
  </si>
  <si>
    <t>상담센터 일반상담 접수 및 일정안내, 모래놀이심리상담 전화응대, 모래놀이심리상담 진행보조</t>
  </si>
  <si>
    <t>(사)한국미술심리치료협회</t>
  </si>
  <si>
    <t>http://www.kapa.pe.kr</t>
  </si>
  <si>
    <t>051-1600-3275</t>
  </si>
  <si>
    <t>(47543) 부산 연제구 거제3동 581-10 카파빌딩 2층</t>
  </si>
  <si>
    <t>2010-0537</t>
  </si>
  <si>
    <t>미술심리 기법 및 활용을 통한 상담분야 상담사로 활용할 수 있다.미술심리상담사에게 기본적으로 요구되는 상담 점검을 목표로 한다.</t>
  </si>
  <si>
    <t>홍익평생교육원</t>
  </si>
  <si>
    <t>http://www.hedi.or.kr</t>
  </si>
  <si>
    <t>031-965-5531</t>
  </si>
  <si>
    <t>(10465) 경기 고양시 덕양구 성사동 408-18 4층</t>
  </si>
  <si>
    <t>2012-1250</t>
  </si>
  <si>
    <t>최면상담사</t>
  </si>
  <si>
    <t>심리상담센터 및 각종시설에서 MSI적성검사 성격에 따른 진로적성상담을 할 수 있고, 최면을 통하여 심리상담 및 자기개발 상담을 할 수 있는지를 검정</t>
  </si>
  <si>
    <t>준전문가 수준의 최면심리상담능력을 가지고 있으며 심리상담사, 최면전문가로서 능력</t>
  </si>
  <si>
    <t>전문가 수준의 최면심리상담능력을 가지고 있으며 심리상담사, 최면전문가로서 능력을 갖춘 최고급 수준</t>
  </si>
  <si>
    <t>마인드솔루션</t>
  </si>
  <si>
    <t>http://www.pitims.co.kr</t>
  </si>
  <si>
    <t>02-762-2447</t>
  </si>
  <si>
    <t>(08700) 서울 관악구 신림동 광명빌딩 2층</t>
  </si>
  <si>
    <t>2010-0271</t>
  </si>
  <si>
    <t>1. 효과적인 상담을 위한 다양한 기법 및 관련전문지식 활용능력 검정 2. 상담관련 직무현장에서 필요한 직/간접의 업무 수행 능력을 검정</t>
  </si>
  <si>
    <t>2010-0333</t>
  </si>
  <si>
    <t>아동상담사 1급 : 보호와 도움이 필요한 유아 및 아동과 그들의 부모를 대상으로 최상급의 전문상담능력을 검정아동상담사 2급 : 보호와 도움이 필요한 유아 및 아동과 그들의 부모를 대상으로 전문상담능력을 검정. 아동상담사 3급 : 보호와 도움이 필요한 유아 및 아동과 그들의 부모를 대상으로 초급상담능력을 검정.</t>
  </si>
  <si>
    <t>보호와 도움이 필요한 유아 및 아동과 그들의 부모를 대상으로 문제수준을 사정하고 아동과 부모를 상담하기 위한 지식, 기법 등을 어느 정도 이해하고 임상현장에서 적용할 수 있는 최상급의 전문상담능력수준</t>
  </si>
  <si>
    <t>보호와 도움이 필요한 유아 및 아동과 그들의 부모를 대상으로 문제수준을 사정하고 아동과 부모를 상담하기 위한 지식, 기법 등을 어느 정도 이해하고 임상현장에서 적용할 수 있는 전문상담능력수준</t>
  </si>
  <si>
    <t>보호와 도움이 필요한 유아 및 아동과 그들의 부모를 대상으로 문제수준을 사정하고 아동과 부모를 상담하기 위한 지식, 기법 등을 어느 정도 이해하고 임상현장에서 적용할 수 있는 초급상담능력수준</t>
  </si>
  <si>
    <t>(사)경기미래</t>
  </si>
  <si>
    <t>031-876-5785</t>
  </si>
  <si>
    <t>(11625) 경기 의정부시 의정부동 549-5</t>
  </si>
  <si>
    <t>2011-0972</t>
  </si>
  <si>
    <t>심리상담사에 관한 체계적 이론적 연구와 교육 및 상담영역의 다양한 부분에 최적의 통합적 심리상담 프로그램을 개발, 구성, 운영, 교육 등을 통한 올바른 심리상담사로서의 직무와 더불어 상담문화의 일반화 및 대중화를 창출하고자 한다.</t>
  </si>
  <si>
    <t>2011-0997</t>
  </si>
  <si>
    <t>1.일상생활, 상담, 교육, 목회, 선교, 직업활동영역 등에서 실제적으로            도형상담을 할 수 있는 기술과 교육능력을 검정함         2.도형상담이란 도형상담지를 통해서 내담자의 기질, 성격, 적성, 심리             상태 등을 파악하고 도형분석을 통해서 심리를 안정시키며 상담하고 나            아가서 자아개발을 돕는 현대적 상담기법으로 도형상담사 1급과 2급            으로 구분됨</t>
  </si>
  <si>
    <t>도형상담지를 통해서 내담자의 기질, 성격, 적성, 심리상태 등을 파악하고 도형분석과 심리상담을 할 수 있음</t>
  </si>
  <si>
    <t>대한예수교장로회합동연합총회</t>
  </si>
  <si>
    <t>http://cafe.daum.net/kwj4971</t>
  </si>
  <si>
    <t>033-673-1009</t>
  </si>
  <si>
    <t>(25041) 강원 양양군 손양면 동명로 213-15</t>
  </si>
  <si>
    <t>2011-0714</t>
  </si>
  <si>
    <t>대한민국 이혼률이 높고 부부의 이혼으로 인해 가족의 해체가 많이 발생하고 있는 이때에 부부상담은 꼭 필요한 실정입니다. 부부상담을  전문적으로 훈련받은 전문가들이 상담현장에서 부부상담을 통해 건강한 가족을 이룰수 있도록  자격을 관리하며 부부상담사라 함은 (사)한국가족상담협회가 요구하는 소정의 교육과정과 수련과정을 이수하고 자격시험에 합격한 후 자격심사를 거쳐 (사)한국가족상담협회가 발급하는 자격증을 부여받은 자를 말한다.자격으로는 부부상담사수련감독, 부부상담사 1급, 부부상담사 2급으로 구성되어 있다.</t>
  </si>
  <si>
    <t>상담현장에서 부부상담을 전문적으로 훈련받아 실시, 교육 프로그램 운영</t>
  </si>
  <si>
    <t>2010-0245</t>
  </si>
  <si>
    <t>상담현장에서 다양한 원예활동을 상담도구로 활용하는 원예심리상담프로그램을 제작, 적용하여 내담자의 사회적, 교육적, 정서적 적응력 향상을 돕는 원예심리상담사로서의 업무수행능력을 검정.</t>
  </si>
  <si>
    <t>각 상담현장에서 내담자를 대상으로 다양한 원예활동을 활용한 원예심리상담프로그램의 설계 및 적용이 가능하며, 원예심리상담관련 제반업무(상담기록 및 사례분석 등)처리가 가능한 중상급의 원예심리상담능력을 갖춘 수준.</t>
  </si>
  <si>
    <t>2012-1309</t>
  </si>
  <si>
    <t>음악심리상담사는 내담자의 정신과 신체건강을 복원, 유지, 향상시키기 위한 목적으로 음악과 음악활동을 통하여 외면적, 내면적 문제들을 바람직한 방향으로 변화시키는 체계적인 작업을 한다.</t>
  </si>
  <si>
    <t>음악심리상담의 관련 분야에 대한 교육, 훈련, 감독을 할 수 있고, 전문음악심리상담사를 지도, 감독할 수 있다.</t>
  </si>
  <si>
    <t>음악심리상담의 관련 분야에 대한 교육, 훈련, 감독을 할 수 있고, 1급 음악심리상담사를 지도, 감독할 수 있다.</t>
  </si>
  <si>
    <t>복지관, 학교, 사설기관, 병원, 요양원 등과 유사한 기관에서 음악심리상담사 활동을 할 수 있다.</t>
  </si>
  <si>
    <t>한국예술심리교육학회</t>
  </si>
  <si>
    <t>http://www.kmtaca.net</t>
  </si>
  <si>
    <t>070-8751-8396</t>
  </si>
  <si>
    <t>(17360) 경기도 이천시 증신로25번길 69 ( 안흥동, 주공아파트1단지 ) 114-1501</t>
  </si>
  <si>
    <t>2012-1232</t>
  </si>
  <si>
    <t>2012-1243</t>
  </si>
  <si>
    <t>음악심리상담사 1급 -교육상담, 심리,재활, 치료관련학과 석사이상 졸업자로써 음악을 통한 심리상담 전문능력 검정음악심리상담사2급-교육상담, 심리,재활, 치료관련학과 석사이상 졸업자로써 음악을 통한 심리상담 기초능력 검정</t>
  </si>
  <si>
    <t>방과후교실, 가정, 복지시설, 지역아동발달센터 등에서 음악활동을 통하여 상담활동을지도하고 교육원 강사.</t>
  </si>
  <si>
    <t>지역아동센터, 방과후교사, 사회복지관 음악을 이용한 심리상담사 , 음악놀이지도사</t>
  </si>
  <si>
    <t>2013-1283</t>
  </si>
  <si>
    <t>뇌파두뇌상담사</t>
  </si>
  <si>
    <t>뇌파에 대한 해독능력과 상담기법</t>
  </si>
  <si>
    <t>뇌파검사를 통한 심리의 이해</t>
  </si>
  <si>
    <t>2010-0058</t>
  </si>
  <si>
    <t>심리·정서·행동의 부적응 문제를 가지고 있는 내담자에게 심리검사 및 전문적 상담기법을 활용하여 긍정적 사고와 신념체계를 형성하도록 도움을 제공하고, 나아가 성숙하고 건강한 생활인이 되도록 상담 및 훈련을 조력</t>
  </si>
  <si>
    <t>1.초기면접 상담 업무,심리검사 수행, 상담프로그램 계획에 따른 진행 보조 수행할 수 있는 능력을 검정</t>
  </si>
  <si>
    <t>2012-0901</t>
  </si>
  <si>
    <t>학습심리상담사는 심리 및 학습적 문제를 지닌 내담자에게 심리적 안정감 및 학습법, 개인에게 가장 적합한 방법들을 자문하고, 교육 및 코칭하는 전문가 입니다.</t>
  </si>
  <si>
    <t>개별코칭 및 그룹코칭, 부모교육, 학습관련 강의 및 프로그램 구성이 가능한 수준</t>
  </si>
  <si>
    <t>학습관련 상담 및 코칭, 교육이 가능한 수준</t>
  </si>
  <si>
    <t>수퍼비젼을 받으며 학습 관련 상담 및 코칭이 가능한상급수준</t>
  </si>
  <si>
    <t>2011-0630</t>
  </si>
  <si>
    <t>자기주도리더십, 진로, 학습법 코칭의 프로세스에 대한 전문지식과 코칭적 대화법을 바탕으로 초,중,고 학생들에게 자기주도학습에 관한 모든 사항을 상담하고 코칭하여 긍정적 변화를 이끌어 내는 역할을 함</t>
  </si>
  <si>
    <t>자기주도리더십, 진로, 학습법 등 자기주도학습을 위한 상담과 코칭</t>
  </si>
  <si>
    <t>(주)와이코칭</t>
  </si>
  <si>
    <t>02-598-5254</t>
  </si>
  <si>
    <t>(06715) 서울특별시 서초구 남부순환로 2307-6 5층 (방배동, 태건빌딩)</t>
  </si>
  <si>
    <t>2012-1325</t>
  </si>
  <si>
    <t>2013-0504</t>
  </si>
  <si>
    <t>의료기관이나 사회복지센터에서 예술심리상담사 자격으로 내담자를 만나 상담하고 관리 할 수 있으며 현장에서 예술심리상담 전문가로 일할 수 있다.</t>
  </si>
  <si>
    <t>의료기관이나 사회복지센터에서 예술심리상담사 전문가 자격으로 내담자를 만나 상담하고 관리할 수 있으며 1급, 2급 예술심리상담사를 교육하고 슈퍼비젼할 수 있는상담 전문가</t>
  </si>
  <si>
    <t>의료기관이나 사회복지센터에서 예술심리상담사 1급 자격으로 내담자를 만나 상담하고 관리할 수 있으며 현장에서 예술심리상담 전문가로 일하는 1급 심리상담사</t>
  </si>
  <si>
    <t>의료기관이나 사회복지센터에서 예술심리상담사 2급 자격으로 내담자를 만나 상담하고 관리할 수 있으며 현장에서 예술심리상담 전문가로 일하는 2급 심리상담사</t>
  </si>
  <si>
    <t>한국임상치유예술학회</t>
  </si>
  <si>
    <t>http://www.lovearttherapy.com/</t>
  </si>
  <si>
    <t>063-850-6392</t>
  </si>
  <si>
    <t>(54536) 전북 익산시 신용동 344-2</t>
  </si>
  <si>
    <t>2010-0148</t>
  </si>
  <si>
    <t>미술이라는 매체를 활용하여 개인과 집단의 심리를 검사하고 상담함으로써 건강한 자아성장의 조력자 역할 수행</t>
  </si>
  <si>
    <t>전문성을 가지고 미술이라는 매체를 활용하여 개인과 집단의 심리를 검사하고 상담함으로써 건전한 자아성장과 건강하고 행복한 삶을 추구할 수 있도록 조력자로서의 역할을 수</t>
  </si>
  <si>
    <t>전문성을 가지고 미술이라는 매체를 활용하여 개인과 집단의 심리를 검사하고 상담함으로써 건전한 자아성장과 건강하고 행복한 삶을 추구할 수 있도록 조력자로서의 역할을 수행</t>
  </si>
  <si>
    <t>2010-0378</t>
  </si>
  <si>
    <t>성격, 적성, 진로 및 신체적, 정서적 증상 등에 대해서 어려움을 겪고 있거나 갈등에 놓인 사람들이 자신의 문제를 해결할 수 있도록 조력.</t>
  </si>
  <si>
    <t>성격, 적성, 진로 및 신체적, 정서적 증상 등에 대해서 어려움을 겪고 있거나 갈등에 놓인 사람들이 자신의 문제를 해결할 수 있도록 조력한다.</t>
  </si>
  <si>
    <t>2008-0400</t>
  </si>
  <si>
    <t>개인 또는 집단의 심리적 성숙과 사회적 적응능력 향상을 위한 조력 및 지도, 심리적 부적응을 겪는 개인 또는 집단에 대한 심리평가 및 상담, 지역사회 상담교육, 사회병리적 문제에 대한 예방활동 및 재난후유증에 대한 심리상담, 기업체 내의 인간관계 자문 및 심리교육, 상담 및 심리치료에 관한 연구, 상담실 책임운영,급 , 2급 수련중인자의 교육지도와 자문 등</t>
  </si>
  <si>
    <t>1) 개인 또는 집단의 심리적 성숙과 사회적 적응능력 향상을 위한 조력 및 지도, 2) 심리적 부적응을 겪는 개인 또는 집단에 대한 심리평가 및 상담, 3) 지역사회 상담교육, 사회병리적 문제에 대한 예방활동 및 재난후유증에 대한 심리상담, 4) 기업체 내의 인간관계 자문 및 심리교육, 5) 상담 및 심리치료에 관한 연구, 6) 상담실 책임운영, 7) 상담</t>
  </si>
  <si>
    <t>1) 개인 또는 집단의 심리적 성숙과 사회적 적응능력 향상을 위한 조력 및 지도, 2) 심리적 부적응을 겪는 개인 또는 집단에 대한 심리평가 및 상담, 3) 지역사회 상담교육, 사회병리적 문제에 대한 예방활동 및 재난후유증에 대한 심리상담, 4) 기업체 내의 인간관계 자문 및 심리교육, 5) 상담 및 심리치료에 관한 연구, 6) 상담 행정 업무</t>
  </si>
  <si>
    <t>(사)한국상담심리학회</t>
  </si>
  <si>
    <t>http://www.krcpa.or.kr</t>
  </si>
  <si>
    <t>02-498-8293</t>
  </si>
  <si>
    <t>(04797) 서울 성동구 성수2가3동 277-17 성수아카데미타워 1116호</t>
  </si>
  <si>
    <t>2011-0032</t>
  </si>
  <si>
    <t>내담자의문제의 사정과 상담 개입 능력을 검정 투사검사의 실시 및 해서능력을 검정</t>
  </si>
  <si>
    <t>- 임상미술심리상담사 1급 및 임상미술심리전문상담사를 지도감독 할 수 있는 능력을 가진 최고급 수준 - 투사검사를 활용한 검사 및 상담프로그램 실시- 미술상담관련 강의- 임상사례 슈퍼비젼 - 미술상담 사례연구 심사 - 미술상담 연구논문 지도 및 심사</t>
  </si>
  <si>
    <t>- 임상미술심리상담사 1급을 지도감독할 수 있는 능력을 가진 고급수준 - 투사검사를 활용한 검사 및 상담프로그램 실시 - 미술상담관련 강의 - 임상사례 슈퍼비젼 - 미술상담 사례연구 심사</t>
  </si>
  <si>
    <t>(사)한국미술치료학회</t>
  </si>
  <si>
    <t>http://www.korean-arttherapy.or.kr</t>
  </si>
  <si>
    <t>053-243-0671</t>
  </si>
  <si>
    <t>(00000) 대구 중구 삼덕동2가 1413호</t>
  </si>
  <si>
    <t>2012-1238</t>
  </si>
  <si>
    <t>영유아발달상담심리사</t>
  </si>
  <si>
    <t>영유아발달심리사는 영유아 발달, 정신병리 이론 및 심리평가, 상담에 대한 전문적 지식을 갖추고 영유아가 보이는 발달적 어려움과 정신건강 문제를 파악하기 위해 심리검사를 실시하고 적합한 치료, 상담을 통해 발달적 향상을 도모한다. 또한 영유아와 부모를 대상으로  정신건강 문제 예방 및 중재 프로그램을 실시하며, 부모교육을 통해 영유아 특성 이해 및 양육 기술을 돕는다. 한편, 영유아발달심리사(1급 혹은 전문가-명칭 확인 필요)는 영유아발달심리사 수련감독자로써 교육 및 지도를 실시한다</t>
  </si>
  <si>
    <t>영유아와 그 부모를 대상으로 영유아의 정신건강 및 발달에 관한 간편 심리검사를 실시, 해석하고 부모상담</t>
  </si>
  <si>
    <t>영유아와 그 부모를 대상으로 영유아의 정신건강 및 발달에 관한 종합평가, 상담 및 교육, 정신건강 문제 예방 및 중재 프로그램을 실시할 수 있다.</t>
  </si>
  <si>
    <t>영유아와 그 부모를 대상으로 영유아의 정신건강 및 발달에 관한 고급 종합평가, 상담 및 교육, 문제 예방 및 중재 프로그램, 지역사회에 상담 서비스 및 자문을 제공할 수 있다.</t>
  </si>
  <si>
    <t>세원영유아아동상담센터</t>
  </si>
  <si>
    <t>02-325-7660</t>
  </si>
  <si>
    <t>(03994) 서울특별시 마포구 월드컵북로2길 91 (동교동) 진빌딩 2층 세원영유아아동상담센터</t>
  </si>
  <si>
    <t>2010-0315</t>
  </si>
  <si>
    <t>재활,복지,상담기관에서 미술심리상담을 통하여 재활상담에 도움을 줄수 있는 수행능력을 검증.</t>
  </si>
  <si>
    <t>재활,복지,상기관에서 미술심리상담 프로그램을 작성하고 재활 프로그램을 운용할 수 있는 능력수준</t>
  </si>
  <si>
    <t>미술심리활동을 통해 아동,노인,장애우에게 창작활동 속에서 상담과 지도를 통해 재활을 도와주는 능력수준</t>
  </si>
  <si>
    <t>미술을 이용해 아동·노인에게 창작활동을 통한 심리적안정감과 즐거움을 주는 보모 능력 수준</t>
  </si>
  <si>
    <t>사단법인 한국미술심리상담협회</t>
  </si>
  <si>
    <t>http://www.korean-apca.or.kr</t>
  </si>
  <si>
    <t>041-573-1234</t>
  </si>
  <si>
    <t>(00000) 충남 천안시 성정동 654-12</t>
  </si>
  <si>
    <t>2011-1041</t>
  </si>
  <si>
    <t>신체적, 심리적, 정신적인 장애를 가진 사람들을 음악을 통하여 심리적평안과 상담 할 수 있는 프로그램을 작성/평가/지도 할 수 있는 지도사 양성</t>
  </si>
  <si>
    <t>신체적, 심리적, 정신적인 장애를 가진 사람들을 음악을 통하여 심리적평안과 상담 할 수 있는 능력을 검정</t>
  </si>
  <si>
    <t>2012-0087</t>
  </si>
  <si>
    <t>학교 내에서 발생하는 폭력의 기본지식을 이해하고 집단 및 개인의 폭력 발생에 대한 원인을 분석하고 가해자 피해자의 심리적 정서적 지원이 필요한 제반 기술과 훈련을 습득하는 활동을 한다.</t>
  </si>
  <si>
    <t>학교 내에서 발생하는 폭력의 기본지식을 이해하고 집단 및 개인의 폭력 발생에 대한 원인을 분석하고 가해자, 피해자의 심리적 정서적 지원이 필요한 제반기술과 훈련을 습득하는 활동을 한다.</t>
  </si>
  <si>
    <t>(사)한국상담심리연구원</t>
  </si>
  <si>
    <t>http://www.kcounseling.com</t>
  </si>
  <si>
    <t>02-364-0413</t>
  </si>
  <si>
    <t>(03767) 서울 서대문구 북아현동 238-12 전진빌딩 3층</t>
  </si>
  <si>
    <t>2011-0884</t>
  </si>
  <si>
    <t>학습상담사는 학습상담능력과 학습심리 및 교육학적 지식을 바탕으로 학습자의 학습환경과 지능, 흥미, 적성 문제를 검사 진단하고 개인의 성격 및 재능과 주어진 환경에 맞춰 학습지도, 학습전략과 시간관리, 학습동기를 부여하여 전략적 학습상담, 학부모 상담 및 교육, 지도능력, 학습효율성 증진 프로그램 활용능력을 갖춘 자격이다.</t>
  </si>
  <si>
    <t>？？ 학습상담영역의 사례연구？？ 흥미검사, 적성검사, 성격검사, 지능검사 실시 및 평가 분석？？ 진단에 따른 집단상담프로그램 계발 및  학습상담？？ 학습상담사 양성과정 지도？？ 학습전문상담？？ 학부모 상담？？ 상담실 운영</t>
  </si>
  <si>
    <t>？？ 학습상담영역의 사례연구？？ 흥미검사, 적성검사, 성격검사, 지능검사 실시 및 평가 분석？？ 진단에 따른 집단상담프로그램 계발 및 학습상담？？ 학습상담사 양성과정 지도？？ 학습전문상담？？ 학부모 상담？？ 상담실 운영</t>
  </si>
  <si>
    <t>2012-0073</t>
  </si>
  <si>
    <t>심리, 정서, 행동의 부적응문제를 가지고 있는 내담자에게 심리검사 및 전문적 상담기법을 활용하여 긍정적 사고와 신념체계를 형성하도록 도움을 제공하고 나아가 성숙하고 건강한 생활인이 되도록 상담 및 훈련을 조력</t>
  </si>
  <si>
    <t>내면의 심리적인 문제나 관계적 위기문제를 도와주는 전문상담이 필요로 되는 현대사회에서 정신적 병리현상을 과학적으로 분석하여 보다 건강한 삶을 영위하기 위해 돕고 정서적 사회적 지지에 필요한 전문적 기술을 수행한다.</t>
  </si>
  <si>
    <t>2012-0801</t>
  </si>
  <si>
    <t>학교폭력예방교육의 목적으로 청소년정신 심리상담학, 상담과 상담의 구조화, 심리치료학 및 수련과 관련된 학술교육 프로그램과 워크샵 등으로 학교폭력관련법 , 현재 학교폭력실태 및 사례를 이용하여 학교 폭력 예방에 대한 효과를 높이고 교육하는데 있다.</t>
  </si>
  <si>
    <t>학교폭력으로 심리적,정신적,육채적 어려움을 받고 있는 개인이나 집단에 상담 및 사회적응교육</t>
  </si>
  <si>
    <t>학교폭력의 기본적인 이해와 가,피해자들의 개인 및 집단 상담 및 교육</t>
  </si>
  <si>
    <t>사단법인패트롤맘</t>
  </si>
  <si>
    <t>http://patrolmom.org</t>
  </si>
  <si>
    <t>070-7755-5754</t>
  </si>
  <si>
    <t>(06159) 서울특별시 강남구 테헤란로 423 (삼성동, 현대타워) 9층</t>
  </si>
  <si>
    <t>2011-0634</t>
  </si>
  <si>
    <t>서비스상담사</t>
  </si>
  <si>
    <t>서비스에 관한 전문지식을 가지고 서비스상담을 할 수 있는 능력</t>
  </si>
  <si>
    <t>국제리더관리협회</t>
  </si>
  <si>
    <t>(42198) 대구광역시 수성구 지범로 203(범물동) 5층</t>
  </si>
  <si>
    <t>2008-0435</t>
  </si>
  <si>
    <t>한상담전문가</t>
  </si>
  <si>
    <t>상담전문가에 대한 사회의 요구에 부응하여 다양한 상담현장에서 직무를 수행할 수 있는 전문적 지식과 기술을 갖춘 상담전문가 양성 및 배출</t>
  </si>
  <si>
    <t>다양한 상담 영역에서 개인적 성숙과 현실적인 사회 적응력을 강화하기 위한 상담 활동, 심리 측정과 예방 교육 및 안정을 위한 상담 활동, 다양한 상담 영역에서 상담전문가의 교육과 교육 분석, 사례 연구 및 수련감독과 자격 추천, 상담 및 심리안정에 대한 폭넓은 연구와 상담기관의 설립 및 책임 운영</t>
  </si>
  <si>
    <t>사단법인 한상담학회</t>
  </si>
  <si>
    <t>http://hanca.or.kr</t>
  </si>
  <si>
    <t>02-3437-5577</t>
  </si>
  <si>
    <t>(04969) 서울특별시 광진구 아차산로78길 44 711( 광장동, 현대골든텔3차6층 )</t>
  </si>
  <si>
    <t>2012-0893</t>
  </si>
  <si>
    <t>학교폭력상담사는 학교내·외에서 학생간에 발생한 폭행·협박·따돌림 등에 의한 신체·정신적 어려움을 겪는 가해 및 피해학생을 상담하여 건강하게 적응하도록 돕는 전문가입니다.</t>
  </si>
  <si>
    <t>학교폭력 예방 프로그램을 구성하고, 현장에서 상담하며, 슈퍼비전이 가능한 수준</t>
  </si>
  <si>
    <t>실제 피해학생 및 가해학생을 대상으로 인성교육 및 상담프로그램  진행 및 예방상담이 가능한 수준</t>
  </si>
  <si>
    <t>학교 안팎에서 학생들 사이에 일어나는 폭력, 협박, 따돌림 등으로 인한 신체, 정신, 물질적 피해를 경험한 피해, 가해학생과의 면접 상담을 통해 분쟁조정, 대처방안을 모색하는 수준</t>
  </si>
  <si>
    <t>2012-1228</t>
  </si>
  <si>
    <t>1. 심리상담사 1/2급 자격증 취득을 목적으로 한다. 2. 심리상담 이론과 실제를 습득한다. 3. 본 교육을 통해 자기계발,자기혁신 (가족,직업,교육,조직, 경영 및 인사)을 이룩한다. 4. 나를 이해, 타인의 이해, 인간관계 개선하는데 목적을 둔다.</t>
  </si>
  <si>
    <t>전문가 수준으로 아동,청소년,노인 상담을 능숙하게 활용할 수 있는 고급 수준</t>
  </si>
  <si>
    <t>심리상담사의 자질과 윤리 및 심리학자의 이론을 기반으로 전반적인 심리기법을 익힌다</t>
  </si>
  <si>
    <t>2008-0317</t>
  </si>
  <si>
    <t>학교폭력전문 상담사로서 특별교육 이수 대상과 개인 및 집단상담을 할 수 있는 최고 전문가</t>
  </si>
  <si>
    <t>학교폭력전문 상담사로서 학교폭력피.가해자의 전화 상담을  할수 있는 중급수준</t>
  </si>
  <si>
    <t>학교폭력의 기본적인 법률을 바탕으로 상담사의 자세와 클라이언트와의 관계 형성 및 상담사가 갖추어야 할  기초수준</t>
  </si>
  <si>
    <t>학교폭력예방센터</t>
  </si>
  <si>
    <t>http://www.kspu.net</t>
  </si>
  <si>
    <t>02-1566-0819</t>
  </si>
  <si>
    <t>(00000) 대구 동구 신천3동 1∼72 56-1정디</t>
  </si>
  <si>
    <t>2012-0914</t>
  </si>
  <si>
    <t>피해상담사</t>
  </si>
  <si>
    <t>피해상담사라 함은 한국피해자지원협회의 회원으로 협회산하 피해상담사 자격관리위원회에서 운영하는 &lt;검정시험&gt;의 합격, &lt;교육훈련&gt;의 이수, 전문적 지식수준과 피해상담사로서의 자질을 검증하는 &lt;면접시험&gt;을 합격하고, 전문수련감독자로부터 &lt;전문수련&gt;의 이수 등을 거친 후, 위원회의 심사를 거쳐 그 자격이 인정된 자를 말한다.</t>
  </si>
  <si>
    <t>피해자를 지원할 수 있는 전문지식을 전반적으로 충분히 갖추고, 피해상담의 전문가로서 피해상담사 2급 및 3급의 현장 활동을 지도하고 피해자관련 학술활동, 피해관련법제의 개정연구 등을 수행</t>
  </si>
  <si>
    <t>피해자를 지원할 수 있는 실무지식을 갖추고, 피해상담사 1급을 보조하면서 피해현장 등에서 상담의 실무자 역할을 담당</t>
  </si>
  <si>
    <t>피해자를 지원할 수 있는 기초지식을 갖추고, 피해현장 등에서 피해상담사 2급 이상의 상담활동을 지원하는 봉사자 역할을 담당</t>
  </si>
  <si>
    <t>사단법인한국피해자지원협회</t>
  </si>
  <si>
    <t>http://www.trykova.org/</t>
  </si>
  <si>
    <t>02-3437-8799</t>
  </si>
  <si>
    <t>(04930) 서울특별시 광진구 천호대로 579 (중곡동) 402호</t>
  </si>
  <si>
    <t>2010-0266</t>
  </si>
  <si>
    <t>1. 학생, 학부모, 교사, 관련실무자를 대상으로 학교폭력상담을 할 수 있는 능력을 검정2. 학교폭력상담의 필요한 상담업무 수행 능력을 검정</t>
  </si>
  <si>
    <t>학교폭력에 대한 상담전문가로서 교사, 학부모, 전문가를 대상으로 상담수퍼비전을 할 수 있는 최상급의 상담 능력 수준</t>
  </si>
  <si>
    <t>학교폭력의 기본적인 이해와 피, 가해자들의 개인 및 집단 상담을 하여 문제가 해결될 수 있도록 할 수 있는 수준</t>
  </si>
  <si>
    <t>2010-0399</t>
  </si>
  <si>
    <t>가족에 대한 이해와 가족구성원의 역할 및 관계에서의 정확한 내담자의 진단평가분석을 가지고, 다양한 가족상담 프로그램을 계획, 활용하여 가족의 역기능적인 요인을 찾아내어 분석하고 순기능적 가족으로 변화 회복할 수 있도록 도움을 줌.</t>
  </si>
  <si>
    <t>2009-0366</t>
  </si>
  <si>
    <t>다양한 심리적 문제로 일상생활에서 어려움을 겪고 있는 개인과 가족에게 미술매체와 창작활동을 통하여 문제를 해결하고 원활히 기능하도록 도움을 주기 위한 전문인력을 양성하고, 그 전문성을 검증, 유지관리 하기 위해 한국아동발달지원연구소에서 시행</t>
  </si>
  <si>
    <t>○일반상담과 미술심리상담○미술심리상담 관련과목 강의○타 기관 및 수련자의 임상자문○임상미술심리사의 슈퍼비젼</t>
  </si>
  <si>
    <t>○일반상담과 미술심리상담○미술심리상담 관련과목 강의○타 기관 및 수련자의 임상자문</t>
  </si>
  <si>
    <t>일반상담과 미술심리상담</t>
  </si>
  <si>
    <t>2011-0848</t>
  </si>
  <si>
    <t>선천적성진로상담사</t>
  </si>
  <si>
    <t>적성검사 프로그램을 통해 출력된 결과지의 매뉴얼을 분석하여상담을해주는 능력을 평가하는것임.</t>
  </si>
  <si>
    <t>1급,2급 상담사 자격을 취득할수 있도록 교육을하는 역할</t>
  </si>
  <si>
    <t>프로그램을 이용해서 결과물을출력 후내담자에서 진로나 적성을 상담해주는일.</t>
  </si>
  <si>
    <t>프로그램에서 출력된 결과물을 가지고내담자에게 상담을 해주는 역할</t>
  </si>
  <si>
    <t>선천적성평가원</t>
  </si>
  <si>
    <t>02-312-1588</t>
  </si>
  <si>
    <t>(00000) 서울 마포구 서교동 445∼457 446-17 현빌딩3층</t>
  </si>
  <si>
    <t>2010-0406</t>
  </si>
  <si>
    <t>문학작품과 문화매체 등 독서활동을 통해 상처받은 마음과 내면의 안정을 목적으로 하여 사회구성원으로서 바른 삶을 살도록 하는 지도자양성</t>
  </si>
  <si>
    <t>작은도서관 운영, 지역아동센터교사, 특기적성교사, 독서상담소운영, 문화센터</t>
  </si>
  <si>
    <t>2012-0899</t>
  </si>
  <si>
    <t>학습자에 대한 효과적인 개입을 위해 진단평가와 심리상담을 실시하며 학습 전략적 측면에서의 개입을 통해 학습과 관련된 내담자의 제반문제를 상담할 수 있는 능력을 검정한다.</t>
  </si>
  <si>
    <t>학습자에 대한 효과적인 개입을 위해 진단평가와 심리상담을 실시하며 학습 전략적 측면에서의 개입을 통해 학습과 관련된 내담자의 제반문제를 상담할 수 있는 상급단계.</t>
  </si>
  <si>
    <t>학습자에 대한 효과적인 개입을 위해 진단평가와 심리상담을 실시하며 학습 전략적 측면에서의 개입을 통해 학습과 관련된 내담자의 제반문제를 상담할 수 있는 고급단계.</t>
  </si>
  <si>
    <t>학습자에 대한 효과적인 개입을 위해 진단평가와 심리상담을 실시하며 학습 전략적 측면에서의 개입을 통해 학습과 관련된 내담자의 제반문제를 상담할 수 있는 최고급단계.</t>
  </si>
  <si>
    <t>2013-0501</t>
  </si>
  <si>
    <t>예술심리상담가</t>
  </si>
  <si>
    <t>예술활동(음악,미술,댄스,동화,놀이,드라마,무용,동작등)을 통하여 심리상담을의 도구로 사용하며 평생교육원, 종교시설, 장애인 시설, 노인 시설, 복지관,  방과 후 교실, 지역아동센터 등의 기관에서 자원봉사 및 전문가로서의 활동한다.</t>
  </si>
  <si>
    <t>예술활동을 심리상담을의 도구로 사용하며 노유자시설 등의 기관에서 자원봉사 및 전문가로서의 활동 / 1급 및 2급 양성교육자로 활동한다.</t>
  </si>
  <si>
    <t>예술활동을 심리상담을의 도구로 사용하며 노유자시설 등의 기관에서 자원봉사 및 전문가로서의 활동. 2급 양성교육자로 활동한다.</t>
  </si>
  <si>
    <t>예술활동을 심리상담의 도구로 사용하며 노유자시설 등의 기관에서 자원봉사 및 전문가로서의 활동.</t>
  </si>
  <si>
    <t>2011-0090</t>
  </si>
  <si>
    <t>실제 상담현장, 교육현장, 선교현장, 목회현장, 직업현장에서 도형심리상담을 할 수 있는 능력과 전수기술을 검정</t>
  </si>
  <si>
    <t>실제상담현장에서 도형상담지를 보고 내담자의 기질, 성격, 적성을 파악하고 도형심리분석과 심리안정 및 상담을 할 수 있음</t>
  </si>
  <si>
    <t>실제상담현장에서 도형상담지를 보고 내담자의 기질, 성격, 적성을 파악하고 도형심리분석과 심리안정 및 상담을 할 수 있을 뿐만 아니라 다른 사람에게 도형심리상담기술을 전수할 수 있음</t>
  </si>
  <si>
    <t>전인케어선교회</t>
  </si>
  <si>
    <t>http://cafe.naver.com/favorhsm</t>
  </si>
  <si>
    <t>010-9231-7283</t>
  </si>
  <si>
    <t>(10511) 경기도 고양시 덕양구 지도로92번길 14-8 (토당동) 가동 201호 (밀양주택 7차)</t>
  </si>
  <si>
    <t>2010-0027</t>
  </si>
  <si>
    <t>다문화가정복지상담사</t>
  </si>
  <si>
    <t>다문화가정을　대상으로　심리상담　및　복지상담을　통한　다문화가정복지컨설팅을　전문으로한다．</t>
  </si>
  <si>
    <t>후진양성, 대학강사, 평생교육원 강사, 문화센터 강사, 복지상담센터운영</t>
  </si>
  <si>
    <t>다문화 가정상담사, 복지기관상담사, 다문화가정복지컨설팅</t>
  </si>
  <si>
    <t>다문화가정복지론, 다문화가정심리학</t>
  </si>
  <si>
    <t>2012-0894</t>
  </si>
  <si>
    <t>학교 폭력행위 같은 범죄행위와 욕설, 집단 따돌림 등의 잠재적인 범죄행위에 대해 상시적으로 예방하여 대처 할 수 있는 지도자를 양성하고 학교폭력 행위에 대한 상담을 할 수 있는 능력을 함양하여 학교 폭력 및 학생문제의 가해자 및 피해자 상담, 부모 상담, 교사 상담 등을 개인 및 집단 상담을 통하여 문제 해결 역할을 수행할 수 있는지의 능력을 검정한다.</t>
  </si>
  <si>
    <t>폭력과 욕설, 집단 따돌림 등의 잠재적인 범죄행위에 대해 상시적으로 예방하여 대처 할 수 있는 지도자를 양성하고 학교폭력 행위에 대한 상담을 할 수 있는 상급단계.</t>
  </si>
  <si>
    <t>폭력과 욕설, 집단 따돌림 등의 잠재적인 범죄행위에 대해 상시적으로 예방하여 대처 할 수 있는 지도자를 양성하고 학교폭력 행위에 대한 상담을 할 수 있는 고급단계.</t>
  </si>
  <si>
    <t>폭력과 욕설, 집단 따돌림 등의 잠재적인 범죄행위에 대해 상시적으로 예방하여 대처 할 수 있는 지도자를 양성하고 학교폭력 행위에 대한 상담을 할 수 있는 최고급단계.</t>
  </si>
  <si>
    <t>2013-0506</t>
  </si>
  <si>
    <t>일반적으로 내담자에게 임상수업을 진행 할 기본 능력을 갖춘 상급 수준</t>
  </si>
  <si>
    <t>준전문가 수준의 임상 음악심리활용능력을 가지고 있으며 상담가로써 갖추어야 할 능력을 갖춘 고급 수준</t>
  </si>
  <si>
    <t>전문가 수준의 임상 음악심리활용능력을 가지고 있으며 상담가로써 갖추어야 할 능력을 갖춘 최고급 수준</t>
  </si>
  <si>
    <t>2010-0310</t>
  </si>
  <si>
    <t>현 시대는 아동문제로 많은 부모들이 속을 앓고 있습니다. 다양한 심리적 문제와 문제행동을 소유한 아동들을 도울 수 있는 인력을 이 사회는 필요로 하고 있습니다.  인간에 대한 깊은 이해가 필요하며, 심리적으로 문제가 있는 아동들의 행동을 잘 이해하고, 그들의 문제행동에 대한 계획을 가질 수 있는 사람들을 양성하고 자격증을 주는 것은 매우 중요한 일입니다.1. 놀이상담사에 대한 사회의 점증하는 수요에 부응하여 특히 놀이상담과 관련된 다양한 상담 현장에서 직무를 수행할 수 있는 전문적 지식과 기술을 갖춘 놀이상담사의 양성 및 배출 2. 대학 및 대학원의 아동/상담교육과정을 보완하여 상담현장에서의 임상능력을 갖춘 놀이상담사의 양성 3. 놀이상담사로서 요구되는 일정수준 이상의 임상수련과정과 사후 관리를 통한 상담자의 자질 향상에 기여 4. 국내외 상담분야에서 널리 인정받고 통용될 수 있는 자격제도를 운영함으로써, 놀이상담사의 사회적 지위보장 및 향상에 기여 5. 상담기관이나 내담자들에게 자격을 갖춘 상담자를 선택할 수 있도록 객관적 판단근거를 제공하는데 기여</t>
  </si>
  <si>
    <t>놀이상담과 관련된 다양한 상담 현장에서 직무를 수행.놀이상담의 기본과정과 이론적 배경을 바탕으로 놀이상담의 지도하에 놀이상담업무를 수행할 수 있는 능력을 보유하여야하며 놀이상담현장의 다양한 전문영역에서 개인 혹은 가족의 자아실현, 적응강화에 대한 조력 및 지도 놀이상담사에 대한 사회의 점증하는 수요에 부응하여 특히 놀이상담과 관련된 다양한 상담 현장에서 직</t>
  </si>
  <si>
    <t>2013-0689</t>
  </si>
  <si>
    <t>사주명리학 기초연구, 사주명리학, 성명학의 생활에 응용할 수 있으며  성명과 택지/주거지와 관련된 인연법 검증을 지도할 수 있는 능력을 검정.</t>
  </si>
  <si>
    <t>사주명리학 고급연구, 역학의 전반적인 분야에 능통하며 인과론, 인연법 등을 응용 할 수 있으며 이를 지도할 수 있는 최상급의 수준</t>
  </si>
  <si>
    <t>사주명리학 중급연구, 사주명리학에 기초한 성명학 인과론과 지역 및 사람(인연법)에 응용 할 수 있으며 이를 지도할 수 있는 수준</t>
  </si>
  <si>
    <t>사주명리학 기초연구, 사주명리학, 성명학의 생활에 응용할 수 있으며  성명과 택지/주거지와 관련된 인연법 검증을 지도할 수 있는  수준</t>
  </si>
  <si>
    <t>2012-1225</t>
  </si>
  <si>
    <t>현대사회에서 직무 스트레스, 일반적 스트레스, 노인 스트레스, 성인 스트레스, 청소년 스트레스, 아동 스트레스등 많은 스트레스가 나타나고 있다.이러한 스트레스를 전문적이고, 현대사회 심리치유에 맞게 전문적인 상담에 참여한다.</t>
  </si>
  <si>
    <t>(주)심리상담협회에서 제정한 스트레스상담사 이론을 기초로 상담심리학, 이상심리학(스트레스)등 전문적인 이론을 바탕을 둔 검정.</t>
  </si>
  <si>
    <t>2011-0313</t>
  </si>
  <si>
    <t>인간과 자연이 조화롭게 상생하여 자연스럽게 살아갈수 있도록하고자 하는데 중점을 두고 택지, 공간배치 등의 풍수지리학을 관리, 상담, 지도할 수 있는 전문적 지시수준을 검점</t>
  </si>
  <si>
    <t>양택풍수, 웰빙풍수, 음양오행과 이기론 음택풍수등을 올바르게 활용 사무, 관리,상담, 지도할 수 있는 능력을 갖춘 최고    수준</t>
  </si>
  <si>
    <t>양택풍수, 웰빙풍수, 음양오행과 이기론 음택풍수등을 올바르게 활용 사무, 관리, 상담, 지도할 수 있는 능력을 갖춘 고급수준</t>
  </si>
  <si>
    <t>한국산업경제</t>
  </si>
  <si>
    <t>http://www.life9988.org</t>
  </si>
  <si>
    <t>02-413-9978</t>
  </si>
  <si>
    <t>(05552) 서울 송파구 신천동 29-1번지 KT사옥 3층 한국웃음운동</t>
  </si>
  <si>
    <t>2011-0958</t>
  </si>
  <si>
    <t>한국아동청소년예술치료협회(KCATA)는 1998년에 미술심리의 연구에 입문하여, greem.org로 개원한 이후 끊임없는 발전과 개인과 국가 내 사회적기여도에 힘입어 오늘날 300여명의 회원과 함께 하는 작은 모임이 되었습니다. 본 연구소는 상담과 매체에 대한 끊임없는 연구와, 인간의 심리와 행동에 관한 많은 자원과 사례를 가지고 있습니다. 이에, 매스콤에 노출되어 문제역동을 가지고 있는 아동, 청소년, 우울한성인, 노인들에게 현 사회에 맞는, 긍정적이고 미래지향적인  인간관으로 변화적응시킬 수 있도록, 다양한 프로그램의 개발, 임상, 연구 등으로 직업·진로정보 및 심리상담의 자격의 질을 높이고 청년 및 가정주부들의 새 일자리 창출과 ,직업능력개발에 필요한 인재를 구축하고 긍정적인간관을 만들어나가도록 하고 있습니다.로변경</t>
  </si>
  <si>
    <t>일반인으로써 미술심리상담능력을 가지고 있으며 심리상담수준이 상급 단계에 도달하여 한정된 범위내에서미술심리교육자, 집단상담을 수행 할 기본 능력을 갖춘 상급 수준</t>
  </si>
  <si>
    <t>준전문가 수준의 미술심리상담능력을 가지고 있으며 미술심리상담사, 집단상담사로써 갖추어야 할 능력을 갖춘 고급 수준</t>
  </si>
  <si>
    <t>2013-1250</t>
  </si>
  <si>
    <t>미술심리상담사는 학교, 공적 교육기관, 사회복지시설, 지역사회 정신보건센터 등에서 미술심리상담 전문가로써 클라이언트의 심리상담과 교육을 제공하는 전문가를 말한다.</t>
  </si>
  <si>
    <t>미술심리 전문상담가로서 미술활동을 통해 감정이나 내면세계를 표현하고 기분의 이완과 스트레스를 완화 시키는 역량을 강화하는 교육에 초점을 둔다.</t>
  </si>
  <si>
    <t>심층심리학의 다양한 관점에서 기본이론을 재점검하고 실습을 통해 더욱 견고한 자기성장 교육에 초점을 둔다.</t>
  </si>
  <si>
    <t>미술심리상담사로서 기본적으로 요구되는 상담이론과 미술활동을 통하여 비언어적인 의사 소통방법을 학습하는 교육에 초점을 둔다.</t>
  </si>
  <si>
    <t>한국아동미술치료학회</t>
  </si>
  <si>
    <t>http://kca-therapy.com</t>
  </si>
  <si>
    <t>053-749-7340</t>
  </si>
  <si>
    <t>(00000) 대구 달서구 호산동 1∼360 130번지</t>
  </si>
  <si>
    <t>2010-0243</t>
  </si>
  <si>
    <t>각 교육현장에서 발달 및 심리,정서적 부적응문제를 지닌 특수아동을 대상으로 놀이매체를 이용한 상담기술을 적용함으로써, 특수아 및 문제아동의 사회적응능력을 향상시키고 훈련시킬 수 있는 놀이심리상담지도 업무수행능력 검정</t>
  </si>
  <si>
    <t>각 교육현장에서 심리학적 상담원리와 놀이매체 및 도구를 활용하여 사회부적응아동의 사회적응능력 향상을 위한 심리상담지도가 가능하며, 놀이심리상담교육프로그램을 설계하고, 놀이심리상담결과를 평가, 응용할 수 있는 중상급의 놀이심리상담사로서의 능력을 갖춘 수준.</t>
  </si>
  <si>
    <t>2012-0803</t>
  </si>
  <si>
    <t>학교폭력예방예술심리상담사</t>
  </si>
  <si>
    <t>초등학교, 중학교, 고등학교, 지역아동센터 등에서 예술심리상담으로 학교폭력을 예방하고, 폭력가해자 및 피해자에게 정서, 인지, 심리적 안정을 돕는 전문가로 활동한다.</t>
  </si>
  <si>
    <t>초등학교, 중학교, 고등학교, 지역아동센터 등에서 예술심리상담으로 학교폭력을 예방하고, 폭력가해자 및 피해자에게 정서, 인지, 심리적 안정을 돕는 전문가</t>
  </si>
  <si>
    <t>한국예술치료협회</t>
  </si>
  <si>
    <t>http://kaat.or.kr</t>
  </si>
  <si>
    <t>02-575-7687</t>
  </si>
  <si>
    <t>(04549) 서울특별시 중구 을지로16길 5-31 (을지로3가) 405호</t>
  </si>
  <si>
    <t>2010-0319</t>
  </si>
  <si>
    <t>사회가 산업화로 직업과 직장 업무가 갈수록 세분화, 전문화됨에 따라  사람들은 새로운 형태의 스트레스에 직면하게 된다. 새로운 형태의 스트레스는 다중지능적 사고의 방해요인이 되어 성인에게는 업무수행의 효율을 떨어뜨리는 원인이 되고 사람들의 인성 상담에서 인간내면의 심리적인 문제나 관계적 위기문제를 도와주는 전문상담이 필요로 되는 현대사회에서 심리상담사는 대중적 예언 현상으로 심리상담사의 직종은 유망 직업으로 빠르게 급부상하고 있어 이에 부응하여 전문상담자격을 갖춘 최고급의 인력으로 자리매김하는 전문분야임.</t>
  </si>
  <si>
    <t>인터넷 / 전화 면접상담, 개인상담 및 집단상담, 초중고등학교 상담, 공공기관 상담 등 다양한 상담기법으로 원활한 상담 가능수준</t>
  </si>
  <si>
    <t>초중고등학교 상담, 개인상담 및 집단상담, 인터넷 / 전화 면접상담, 공공기관 상담 등 다양한 상담기법으로 상담 가능 수준</t>
  </si>
  <si>
    <t>2010-0398</t>
  </si>
  <si>
    <t>결혼예정자 또는 재혼, 만혼, 국제결혼 등을 원하는 사람을 대상으로 하여 상대에게 적합한 이성 대상을 주선하고 인간관계의 모든 것을 다양한 전문 지식과 경험을 도움으로 만남 절차를 카운슬링하여 연결 대행해주고 결혼할 수 있도록 도와주는 전문가이다.</t>
  </si>
  <si>
    <t>커플매니저의 직업적, 윤리적 가치관과 전문지식을 가지고 현업 활동이 가능하며 체계화된 커플 상담프로그램을 보급하여 매니저의 역할과 사명으로 온라인 오프라인으로 연결한 실질적인 커플 정보 서비스를 제공하고 바람직한 만남으로 사회 일반의 이익에 기여하고, 전문직업인으로써 위상제고와 신뢰받는 상담업무를 전문적으로 담당하고 고객에 대한 최상의 서비스를 제공하는역할</t>
  </si>
  <si>
    <t>2011-0959</t>
  </si>
  <si>
    <t>CDA심상예술상담사</t>
  </si>
  <si>
    <t>본 연구소는 미술과 매체에 대해 끊임없는 연구와 가족의 심리와 상담에 관해 많은 자원과 사례를 가지고 있습니다. 이에 청년및 가정주부들의 새일자리창출과 매스콤에 노출되어 문제역동을 가지고 있는 아동, 청소년,우울한성인, 노인들의 심리를 긍정적이고 미래지향적인 건설적인 사회에 맞는 생산적인 인간관으로 변화적응시킬 수 있도록, 다양한 프로그램의 개발,임상, 연구 등으로 직업·진로정보및 가족미술심리상담의자격의 질을 높이고  직업능력개발에 필요한 인재를 구축하고 긍정적인간관을 만들어나가도록 하고 있습니다.</t>
  </si>
  <si>
    <t>3급 : 일반인으로써 가족미술심리상담능력을 가지고 있으며 가족미술심리상담수준이 상급 단계에 도달하여 한정된 범위내에서 가족미술심리교육자, 집단상담을 수행 할 기본 능력을 갖춘 상급 수준</t>
  </si>
  <si>
    <t>1급 : 전문가 수준의 가족미술심리상담능력을 가지고 있으며 가족미술심리상담교육자, 임상감독으로써 갖추어야 할 능력을 갖춘 최고급 수준</t>
  </si>
  <si>
    <t>200시간수업이수후 임상실습300시간이상(임상감독10시간),임상소논문제출(임상소논문발표,논문제출, ppt자료및 논문시디제출, 필기시험 세과목에서 평균 70점이상 통과</t>
  </si>
  <si>
    <t>2012-0223</t>
  </si>
  <si>
    <t>미술의 예술적 창작활동을 통하여  노인치매, 발달장애, 다문화 소외계층, 정신장애, 학대아동 등에게 심리적인 상담과 행동수정을 통하여 불안정한 감정을 개선시키고 유지시키는 전문가</t>
  </si>
  <si>
    <t>미술활동을통해내담자의생각,감정,사회적응,대인관계,인지기능,표현능력을진단평가한다.진단평가를통하여미술심리상담사는내담자의생각과감정과행동의변화를위하여목적과목표를설정하고ActivityPlan을작성하고심리상담에개입한다.심리상담이진행되는모든과정은체계적으로피드백하며중간평가와종결평가를통하여내담자의문제점을개선시킨다.</t>
  </si>
  <si>
    <t>2012-0042</t>
  </si>
  <si>
    <t>심리치료의 일종으로 미술활동을 통해 감정이나 내면 세계를 표현하고 기분의 이완과 감정적 스트레스를 완화시키는 역할</t>
  </si>
  <si>
    <t>사단법인한국에이치알엠협회</t>
  </si>
  <si>
    <t>http://www.hrmkorea.or.kr</t>
  </si>
  <si>
    <t>070-4705-2742</t>
  </si>
  <si>
    <t>(04795) 서울특별시 성동구 아차산로7나길 18(성수동2가, 성수 APEX CENTER) 10층 1004호</t>
  </si>
  <si>
    <t>2012-1315</t>
  </si>
  <si>
    <t>미술을 매개로 상담자의 문제를 이해하고 치료하는 능력</t>
  </si>
  <si>
    <t>○임상미술치료에 대해 이해함○에고그램을 통한 자기와 타인을 이해함.○미술표현을 통해 내담자의 심리를 이해하고 문제해결에 도달하도록 함.</t>
  </si>
  <si>
    <t>○다양한 매체를 활용한 미술치료 표현과 기법을 다루어 상담자의 심리를 파악하여 문제를 해결하도록 조력함.○특수아동에 대한 이해와 다양한 상담자를 적용할 수 있음</t>
  </si>
  <si>
    <t>○다양한 그림진단을 적용하여 내담자를 이해함○임상미술상담지도자를 지도 및 평가할 수 있음○성인을 대상으로 임상미술상담 교육을 진행하고 교육운영에 필요한 연구개발</t>
  </si>
  <si>
    <t>(재)한국지역사회교육연구원</t>
  </si>
  <si>
    <t>http://www.kace.or.kr</t>
  </si>
  <si>
    <t>02-885-3188</t>
  </si>
  <si>
    <t>(05544) 서울특별시 송파구 올림픽로34길 5-29 (방이동) 2층 임원실</t>
  </si>
  <si>
    <t>2012-0072</t>
  </si>
  <si>
    <t>미술작품을 통해 상징적으로 전달되는 내담자의 심리를 진단하고 이를 심리안정에 활용하는 전문적 기법과 방법을 배운다.</t>
  </si>
  <si>
    <t>인간의 심리적 미술심리상담 프로그램 연구 개발, 미술심리교육과정 교육지도 등 내담자의 문제 해결을 촉진하기 위한 통합적, 예술매체기법 활용직무, 심리검사 실시, 분석과 평가 직무.</t>
  </si>
  <si>
    <t>2013-0446</t>
  </si>
  <si>
    <t>놀이상담심리사는 영유아 및 아동의 발달, 정신병리 이론 및 심리평가, 상담에 대한 전문적 지식을 갖추고 영유아 및 아동이 보이는 발달적 어려움과 정신건강 문제를 파악하기 위해 심리검사를 실시하고 적합한 상담을 통해 발달적 향상을 도모한다. 또한 영유아 및 아동과 부모를 대상으로 정신건강 문제 예방 및 중재 프로그램을 실시하며, 부모교육을 통해 영유아 및 아동의 특성 이해 및 양육 기술을 돕는다. 한편, 놀이상담심리 전문가는 놀이심리상담사수련감독자로써 교육 및 지도를 실시한다</t>
  </si>
  <si>
    <t>영유아 및 아동의 발달과 정신건강 문제를 이해하기 위해 간편 심리검사를 해석하고 영유아 및 아동을 위한 놀이상담을 할 수 있는 능력을 갖춘다.</t>
  </si>
  <si>
    <t>영유아 및 아동의 발달과 정신건강 문제를 이해하기 위해 간편 심리검사를 실시, 해석하고 영유아 및 아동을 위한 놀이상담과 부모상담을 할 수 있는 능력을 갖춘다.</t>
  </si>
  <si>
    <t>영유아 및 아동의 발달과 정신건강 문제를 이해하기 위해 간편 심리검사를 실시, 해석하고 상담 및 교육할 수 있으며 놀이상담심리사 2급, 1급을 수련 지도할 수 있는 능력을 갖춘다.</t>
  </si>
  <si>
    <t>한국영유아아동정신건강학회</t>
  </si>
  <si>
    <t>http://www.imentalhealth.org</t>
  </si>
  <si>
    <t>02-325-7610</t>
  </si>
  <si>
    <t>(05269) 서울 강동구 명일동 명성 프라자 803호</t>
  </si>
  <si>
    <t>2012-1227</t>
  </si>
  <si>
    <t>집단 상담지도, 심리검사 실시 및 분석과 평가유형 및 대상별 상담통합수퍼바이저</t>
  </si>
  <si>
    <t>유형 및 대상별 상담, 상담교육기관, 학교, 기업체, 기타 기관에서 적성검사, 심성교육 프로그램 개발 업무 수행, 사회복지관, 복지시설, 교정기관, 재활병원 등에서 전문상담 활동</t>
  </si>
  <si>
    <t>아동, 청소년을 대상으로 한 상담활동 수행상담 프로그램 계획에 따른 진행 보조수행아동, 청소년 발달에 따른 집단상담 프로그램 운영초기면접 및 심리검사 수행</t>
  </si>
  <si>
    <t>2013-0482</t>
  </si>
  <si>
    <t>아동, 청소년, 성인과 정서 및 발달적 문제를 가진 사람들에 대한 전문적인 심리상담 및 인성계발, 교육 서비스의 전문성 제고, 심리상담의 이론적 및 실제적 기법 등을 상담심리사로의 전문성을 바탕으로 사회에 헌신하고 개인 개발을 촉진시킴</t>
  </si>
  <si>
    <t>아동,청소년,성인과 정서 및 발달적 문제를 가진 이들에 대한 전문적인 심리상담 및 인성계발, 전문적인 교육서비스, 심리상담의 이론적 및 실제적 기법 등으로 개인개발을 촉진</t>
  </si>
  <si>
    <t>대구사이버대학교</t>
  </si>
  <si>
    <t>http://www.dcu.ac.kr</t>
  </si>
  <si>
    <t>053-859-7500</t>
  </si>
  <si>
    <t>(00000) 경북 경산시 진량읍 대구대학교경산캠퍼스 정보통신연구센터</t>
  </si>
  <si>
    <t>2013-1020</t>
  </si>
  <si>
    <t>도형심리상담은 상담을 기피하는 내담자 및 대화가 가능하지 않는 내담자를 대상으로 심리.정서 내적인 평가 및 분석(Assessment and Analysis)의 도구로 활용되며 기질적 특성 및 현재의 욕구, 스트레스 상황이나 긍정적 반응에 대한 해석(interpretations)을 제공함으로써 내담자 스스로 자신의 강점과 약점을 성찰하게 하고 부정적인 기질적 특성이나 생활양식을 보다 더 바람직한 방향으로 변화시켜 나갈수 있도록 돕는 역할을 한다.</t>
  </si>
  <si>
    <t>도형심리상담 프로그램을 개발, 상담프로그램 계회 및 운영평가와 상담사 교육지도업무</t>
  </si>
  <si>
    <t>도형심리상담사례에 대한 분석 및 활용이 가능하고, 내담자의 심리문제에 대하여 ○ △ ■ S 도형매체를 활용한 상담업무</t>
  </si>
  <si>
    <t>내담자의 심리문제에 대하여 ○ △ ■ S 도형매체를 활용한 심리상담업무</t>
  </si>
  <si>
    <t>2013-0502</t>
  </si>
  <si>
    <t>예술심리상담사는 다양한 예술 활동을 통해서 개인의 갈등을 조정하고 자기표현과 승화화정을 통해서 자아성장 및 자아실현을 할 수 있도록 촉진시키는 역할이다. 또한 예술심리상담사는 언어와 함께 시각적 이미지를 통해 지금까지의 자기 상실, 왜곡, 방어, 억제 등의 상황에서 보다 명확안 자기 발견과 자기실현을 꾀하게 하여 개인의 내적세계와 외적세계 간의 조화를 이룰 수 있도록 돕는다. 따라서 예술심리상담사는 일반인은 물론이거니와 언어표현이 서투른 어린 아동에서부터 자폐, 우울증환자, 치매노인에 이르기까지 모든 사람이 그 대상이고 예술심리상담과정은 이들이 현대사회의 다양성과 급변하는 사회속에서 보다 잘 적응하여 건강한 생활을 영위할 수 있도록 전문적 서비스인 사회복지를 기본으로 예술심리상담을 제공할 수 있는 전문 인력 양성 과정이다. 1. 예술심리와 관련된 상담 현장에서 전문적 미술 지식과 상담기술을 갖춘 예술심리상담사의 양성 및 배출 2. 대학과정을 보완하여 상담에서 임상능력을 갖춘 예술심리상담사의 양성 3. 예술심리상담사로서 요구되는 일정수준 이상의 상담자의 자질 향상에 기여</t>
  </si>
  <si>
    <t>예술심리상담사로서 전문적 자질을 함양하기 위한 심리상담 및 상담이론을 기반으로 자신과 심리의 성장을 위한 내적 성숙으로 이루어 진다.</t>
  </si>
  <si>
    <t>사회단체국제지식인력개발원</t>
  </si>
  <si>
    <t>062-363-2002</t>
  </si>
  <si>
    <t>(62255) 광주 광산구 월계동 756 선경아파트 상가내 국제리더십센터</t>
  </si>
  <si>
    <t>2013-1004</t>
  </si>
  <si>
    <t>아동미술심리상담에 대한 상담능력을 가지고 있으며 아동미술심리상담교육자, 아동미술심리상담원 사무 책임자로써 갖추어야 할 능력을 갖춘 수준</t>
  </si>
  <si>
    <t>아동미술심리상담에 대한 상담능력을 가지고 있으며 아동미술심리상담교육자, 아동미술심리상담원 사무 책임자로써 갖추어야 할 능력을 갖춘 초급 수준</t>
  </si>
  <si>
    <t>수준의 아동미술심리상담에 대한 상담능력을 가지고 있으며 아동미술심리상담교육자, 아동미술심리상담원 사무 책임자로써 갖추어야 할 능력을 갖춘 고급 수준</t>
  </si>
  <si>
    <t>2012-1314</t>
  </si>
  <si>
    <t>인지행동상담 기법을 통하여 열등감이나 우울, 불안 등의 심리적 고통을 호소하는 사람들을 도우려는 상담자를 위한 지도자 과정입니다. 인지행동상담의 원리를 익히고, 실제를 전문적으로 훈련하며, 그 적용상의 주의점을 체계적으로 다룹니다.</t>
  </si>
  <si>
    <t>2010-0464</t>
  </si>
  <si>
    <t>개인을 상대로 미술 매체를 이용하여 심리적 문제를 상담할 수 있는 능력을 검정</t>
  </si>
  <si>
    <t>2급과 비슷한 직무를 수행하며 전 연령대에게 이전의 급수들에 비해 특화되고 심화된 심리상담을 시행한다.</t>
  </si>
  <si>
    <t>2급과 비슷한 직무를 수행하며 아동, 특수아, 청소년들에게 특화되고 심화된 심리상담을 시행한다</t>
  </si>
  <si>
    <t>미술을 통하여 개인의 정서적 갈등과 심리적인 증상을 완화시킴으로서 한 개인이 원만하게 삶을 살아갈 수 있도록 도와준다.</t>
  </si>
  <si>
    <t>2013-0980</t>
  </si>
  <si>
    <t>2011년 4월 사단법인 한국성폭력예방협회 설립2011년 7월 성폭력 및 가정폭력 연구개발2011년 9월 성폭력 및 가정폭력 세미나2011년11월 학교폭력 예방교육2012년 4월 성폭력 예방교육2012년10월 추계폭력예방 캠페인2013년 3월  학교폭력상담사 자격실시</t>
  </si>
  <si>
    <t>학교폭력 상담에 필요한 교육지식과 상담능력을 배양하여 교사,학부모,학생등을 대상으로 학교폭력을 예방하고 대처 할 수 있는 학교폭력 상담전문가로서의 지도능력을 검정</t>
  </si>
  <si>
    <t>학교폭력으로 인하여 신체적, 정신적, 심리적 어려움을 겪고 있는 개인 및 집단을 대상으로 학교폭력상담을 통하여 사회적응력을 향상 시킬 수 있도록 상담하는 수준</t>
  </si>
  <si>
    <t>사단법인한국성폭력예방협회</t>
  </si>
  <si>
    <t>http://kspa.pe.kr</t>
  </si>
  <si>
    <t>051-868-9958</t>
  </si>
  <si>
    <t>(47543) 부산 연제구 거제동 581-10번지</t>
  </si>
  <si>
    <t>2012-0412</t>
  </si>
  <si>
    <t>본 자격은 심리 정서 행동의 부적응 문제를 가지고 있는 내담자에게 심리검사 및 전문적 상담기법을 활용하여 긍정적 사고와 신념체계를 형성하도록 도움을 제공하고, 나아가 성숙하고 건강한 사회생활과 가정생활이 되도록 상담 및 훈련을 조력해주는 자격 임.</t>
  </si>
  <si>
    <t>초기면접 상담 업무/심리검사 직무/상담 프로그램 계획에 따른 진행 보조수행/아동 및 청소년을 대상으로 한 상담활동 수행/사회복지관 및 복지시설에서 상담실 업무 수행/아동및 청소년 발달에 따른  집단상담 프로그램운영/심리상담 영역의 과학적인 연구, 조사, 분석 업무에 대한 연구보조/병영생활 심리상담 요원/교육기관 및 복지시설에서 상담관련 업무수행</t>
  </si>
  <si>
    <t>2013-0472</t>
  </si>
  <si>
    <t>1급 : 그림에 의한 투사심리진단과 사례를 분석하고 전문적인 심리상담을 계획하며 현장에서 실제적인 심리상담을 수행2급 : 내담자의 문제해결을 촉진하기 위한 다양한 미술개체 기법을 활용하며, 전문적인 미술심리상담을 계획하고 진행</t>
  </si>
  <si>
    <t>내담자의 문제해결을 촉진하기 위한 다양한 미술매체 기법을 활용하며 전반적인 미술심리상담을 계획하고 진행</t>
  </si>
  <si>
    <t>그림에 의한 투사심리진단과 사례를 분석하고 전문적인 심리상담을 계획하며 현장에서 실제적인 심리상담을 수행</t>
  </si>
  <si>
    <t>2012-0066</t>
  </si>
  <si>
    <t>수맥상담학 지도사</t>
  </si>
  <si>
    <t>지하 유해파의 검측이 가능한 곳을 대상으로 수맥에 대해 이해도가 최고급 수준으로 키운다.</t>
  </si>
  <si>
    <t>수맥탐사자로서 지구자력과 인간과의 관계, 수맥파의 형성요인에 대해 연구할 수 있다.</t>
  </si>
  <si>
    <t>2013-1002</t>
  </si>
  <si>
    <t>아동심리학, 아동상담이론, 아동상담 적용 기술 분야에 대한 기본개념과 이론을 이해하고 이와같은 아동상담의 이론적 배경을 기반으로 아동심리상담과 관련하여 부적응을 겪는 개인 및 집단에 대한 조력과정에서 본 지식을 활용할 수 있는 최상급의 능력을 검정하여 자격을 부여하고 아동심리상담에관한 전반적으로 이해할 수 있는  할 수 있는  수준</t>
  </si>
  <si>
    <t>보통 수준의 심리상담에 대한 아동상담능력을 가지고 있으며 아동심리상담교육자, 심리상담원 사무 책임자로써 갖추어야 할 능력을 갖춘 보통 수준</t>
  </si>
  <si>
    <t>중급 수준의 심리상담에 대한 상담능력을 가지고 있으며 아동심리상담교육자, 아동심리상담원 사무 책임자로써 갖추어야 할 능력을 갖춘 중급 수준</t>
  </si>
  <si>
    <t>전문가과정 수준의 아동심리상담에 대한 상담능력을 가지고 있으며 아동심리상담교육자, 심리상담원 사무 책임자로써 갖추어야 할 능력을 갖춘 최고급 수준</t>
  </si>
  <si>
    <t>2013-1217</t>
  </si>
  <si>
    <t>학교폭력상담사 - 학교전문상담사, 사회청소년상담센터 취업 및 상담실 운영</t>
  </si>
  <si>
    <t>학교전문상담사, 사회청소년상담센터 취업및 상담실 운영</t>
  </si>
  <si>
    <t>한국보건복지자격검정원</t>
  </si>
  <si>
    <t>032-259-0157</t>
  </si>
  <si>
    <t>(21933) 인천 연수구 연수3동 대우1차아파트 (101∼106동) 상가 203, 204호</t>
  </si>
  <si>
    <t>2010-0440</t>
  </si>
  <si>
    <t>심리상담사 자격과정은 심리적 정신적 문제해결을 위한 교육과정을 이수하고 소정의 엄정한 자격시험을 통과함으로써 건강한 삶을 위한 심리상담사로서 능력과 자질을 갖추기 위한 것이다.</t>
  </si>
  <si>
    <t>일반상담과 관련된 일상에서의 상담업무를 담당하여 정신적 사회적 문제를 해결하고 정서적 사회적 도움이 필요한 일반적 업무를 수행한다.</t>
  </si>
  <si>
    <t>심리상담에 관한 이론적 연구와 학교 및 사회의 각 분야에 정신적 병리현상을 과학적으로 분석하여 정서적 사회적 지지에 필요한 전문적 기술을 수행한다.</t>
  </si>
  <si>
    <t>대한복지문화교육원</t>
  </si>
  <si>
    <t>http://cafe.naver.com/kwcedu</t>
  </si>
  <si>
    <t>070-8935-4529</t>
  </si>
  <si>
    <t>(53087) 경상남도 통영시 산양읍 물개길 9 .</t>
  </si>
  <si>
    <t>2012-1217</t>
  </si>
  <si>
    <t>1. 미술심리상담사 자격증 취득을 목적으로 한다. 2. 미술심리상담사에 대한 종합적인 이론과 실제를 습득한다.</t>
  </si>
  <si>
    <t>전문적으로, 풍경구성법, 그림 진단 검사, ADHD 사례분석, 미술치유 임상적용, 특수아동 미술치유, 미술 치유와 관찰, 평가를 전문적으로 상담</t>
  </si>
  <si>
    <t>2012-0397</t>
  </si>
  <si>
    <t>식물을 통한 원예활동으로 사회적·교육적·심리적 혹은 신체적 적응력을 기르고 이로 말미암아 육체적 재활과 정신적 회복을 돕는 활동가이다.</t>
  </si>
  <si>
    <t>식물을 이용하여 사회적·정서적·신체적 장애를 겪고 있는 사람의 육체적 재활과 정신적 회복을 추구하는 상담 활동을 담당</t>
  </si>
  <si>
    <t>2012-1311</t>
  </si>
  <si>
    <t>내담자에게 음악을 상담의 매개체로 활용하여  긍정적 사고와 신념체계를 형성하도록 도움을 제공하고, 보다 나은 정신적, 신체적 변화 및 삶의 질을 향상 시킬 수 있도록 심리 상담을 수행할 수 있는 자격 임.</t>
  </si>
  <si>
    <t>전문적 음악적 기술과 다양한 임상경험을 바탕으로 내담자의 보다 나은 정신적, 신체적 변화 및 삶의 질을 향상 시킬 수 있도록 음악심리 상담을 수행할 수 있다.</t>
  </si>
  <si>
    <t>음악적 기술과 다양한 임상경험을 바탕으로 내담자의 보다 나은 정신적, 신체적 변화 및 삶의 질을 향상 시킬 수 있도록 음악심리 상담을 수행할 수 있다.</t>
  </si>
  <si>
    <t>2012-1336</t>
  </si>
  <si>
    <t>직업세계에서 필요로 하는 정보를 수집. 분석하여 미취업자 및 구직자가 필요로 하는 정보를 제공할 수 있는 자질을 갖추어 직업안정기관이나 교육훈련기관, 인력관련기관, 기업의 상담실, 초？중？고등학교 및 대학교 등에서 직업선택, 취업 처 결정, 직업전환 및 적응, 실업위기, 은퇴 등의 과정에서 내담자의 개인적 특성을 평가하고 적합한 직업의 종류와 준비전략 등을 코칭할 수 있는 전문 인력을 양성한다</t>
  </si>
  <si>
    <t>직업세계에서 필요로 하는 정보를 수집. 분석하여 제공할 수 있는 자질을 갖추어 개인적 특성을 평가하고 적합한 직업의 종류와 준비전략 등을 코칭 활동들을 수행</t>
  </si>
  <si>
    <t>2011-0966</t>
  </si>
  <si>
    <t>인간의 심리와 상담에 관한 심화된 이론과 기술습득을 통해 내담자의 심리 및 생활문제 해결을 돕기 위한 전문상담사 양성</t>
  </si>
  <si>
    <t>상담이 필요한 현장에서 즉각적이고 유동적으로 상담에 활용할 수 있는 전문가 양성</t>
  </si>
  <si>
    <t>상담이 필요한 현장에서 즉각적이고 유동적으로 상담에 활용할 수 있는 기법을 습득할 수 있는 준전문가</t>
  </si>
  <si>
    <t>케이씨대학교</t>
  </si>
  <si>
    <t>http://www.kcued.ac.kr</t>
  </si>
  <si>
    <t>02-2600-2501</t>
  </si>
  <si>
    <t>(07661) 서울특별시 강서구 까치산로24길 47 (화곡동) 케이씨대학교 평생교육원</t>
  </si>
  <si>
    <t>2012-1364</t>
  </si>
  <si>
    <t>2012-0196</t>
  </si>
  <si>
    <t>음악적 기술, 심리지원적 기술, 음악 활동적 기술을 가지고 다양한 대상자들의 필요를 사정하고 이에 기초한 음악지원 활동을 구성하며 실행하고 평가할 수 있는 능력을 검정</t>
  </si>
  <si>
    <t>클라이언트의 정신과 신체건강을 복원, 유지, 향상시키기 위한 목적으로 음악과 음악활동을 통하여 외면적, 내면적 문제들을 긍정적인 방향으로 변화시키는 상급 수준</t>
  </si>
  <si>
    <t>2013-0683</t>
  </si>
  <si>
    <t>미술심리상담사라 함은 (사)한국가정발전연구센터가 인정하는 대학 및 연구기관에서 미술상담, 심리상담, 사회복지, 재활, 가족, 아동교육관련분야를 전공하거나 본회에서 주관 및 또는 이에 정하는 소정의 수련과정의 이수 및 자격시험에 합격하고 자격심사에 통과된 자를 말한다.</t>
  </si>
  <si>
    <t>미술심리상담전문가로서 미술심리상담사 1급, 2급의 수련과 임상실습의 지도감독자의 수준</t>
  </si>
  <si>
    <t>전문적인 미술상담 교육과 임상을 통한 수련을 받고 별 무리 없이 미술심리상담이 가능한 수준</t>
  </si>
  <si>
    <t>일상적인 미술상담이 가능하고, 어느 정도 알고 이해할 수 있는 수준</t>
  </si>
  <si>
    <t>(사)한국가정발전연구센터</t>
  </si>
  <si>
    <t>http://www.kfdc.kr</t>
  </si>
  <si>
    <t>070-7759-2526</t>
  </si>
  <si>
    <t>(03614) 서울 서대문구 홍은동 437-2 골드패밀리움 202호</t>
  </si>
  <si>
    <t>2013-0668</t>
  </si>
  <si>
    <t>1. 현대인의 불안심리를 상담해주는 역할2. 현대인들이 느끼는 불안심리를 해소하는 능력을 배양3. 정신적인 불안심리가 가중되는 현대인의 심리를 이해   하고 상담해 주면 심상담료 후에 정상적인 사람으로 살아갈 수 있도록 도와   주는 상담역할4.국학원에서 시행하는 소정의 자격검정시험을 통과하고, 수회의 실습을 거쳐   실전경험을 익히는 과정을 거쳐 자격증을 부여한다.5.자격증은 1,2급으로 분류되며 1급은 2급 자격검정시험을 통과한 자에 한하여 소정의 자격검정시험을 거쳐 자격증을 부여한다.</t>
  </si>
  <si>
    <t>현대인의 심리분란 상담과정 숙지소통증진과 불안장애 상담우울,분노증세의 원인 파악과 상담상담자와 내담자의 의사소통</t>
  </si>
  <si>
    <t>2012-1312</t>
  </si>
  <si>
    <t>심리적 지원이 필요한 아동, 청소년, 성인에게 음악을 통한 심리 상담을 통하여 정서적 안정과 인지적 기능을 도우는 보조적 직무</t>
  </si>
  <si>
    <t>2012-0219</t>
  </si>
  <si>
    <t>수련감독: 상담 전문가로서 심리상담사, 도형상담사들의 수련을 진행 할 수 있으며, 각종 심리상담자격증과정의 강의를 진행 할 수 있다.1급: 상담의 기본이론과 전문적인 이론을 이해하고 프로그램을 기획하며 각종 투사 프로그램을 활용하며 진행 할 수 있다.2급: 상담의 기본원리와 이론을 이해하고 내담자와 상담을 진행 할 수 있다.</t>
  </si>
  <si>
    <t>상담 전문가로서 심리상담사, 도형상담사들의 수련을 진행 할 수 있으며, 각종 심리상담자격증과정의 강의를 진행 할 수 있다.</t>
  </si>
  <si>
    <t>상담의 기본원리와 이론을 이해하고 내담자와 상담을 진행 할 수 있다.</t>
  </si>
  <si>
    <t>2011-1045</t>
  </si>
  <si>
    <t>2012-1233</t>
  </si>
  <si>
    <t>일상생활에서 여러가지 갈등과 문제로 인해 정신적인 고통을 겪고 있는 사람들을 대상으로 심리검사를 실시하고, 심리검사를 바탕으로 지능, 성격, 진로, 흥미, 학습, 언어, 자기개념, 사회성, 가족관계 등에서 다양한 문제점을 알아내 심리상담을 통해 치료 할 수 있는 상담전문가를 양성하는데 목표가 있다.</t>
  </si>
  <si>
    <t>일상생활에서 여러 가지 갈등과 문제로 인해 정신적인 고통을 겪고 있는 사람들을 대상으로 다양한 문제점을 알아내 심리상담을 통해 치료 할 수 있는 상담전문가로써 역할</t>
  </si>
  <si>
    <t>일상생활에서 여러 가지 갈등과 문제로 인해 정신적인 고통을 겪고 있는 사람들을 대상으로 다양한 문제점을 알아내 심리상담을 통해 치료 할 수 있는 상담전문가로써 역할을 한다.</t>
  </si>
  <si>
    <t>2011-0177</t>
  </si>
  <si>
    <t>부부관계 및 부모와 자녀와의 관계 회복, 한 부모가정 등 건강한 가족심리를 위한 상담실무 능력을 검증</t>
  </si>
  <si>
    <t>부부 상담, 부모 자녀 상담, 한 부모 가족 상담, 반 편견 교육 상담</t>
  </si>
  <si>
    <t>2013-1264</t>
  </si>
  <si>
    <t>상담기관 및 심리상담 관련 기관에서 상담 및 심리평가를 실시 할 수 있는 수준.</t>
  </si>
  <si>
    <t>상담 관련기관 이용자들에게 심리상담평가를 할 수 있는 수준.</t>
  </si>
  <si>
    <t>2013-1239</t>
  </si>
  <si>
    <t>학교폭력상담전문가 1급, 2급</t>
  </si>
  <si>
    <t>① 개인 및 집단의 학교적응 강화에 대한 평가 및 지도② 부적응 및 장애를 겪는 개인이나 학교에 대한 진단 및 상담③ 다양한 상황의 발생하는 갈등분석하고 조정 및 협상</t>
  </si>
  <si>
    <t>① 개인 및 집단의 학교 적응 강화에 대한 집단 평가 및 지도② 개인 및 집단 상담의 학교폭력 진단 및 상담③ 개인 및 집단 상담의 갈등의 원인분석</t>
  </si>
  <si>
    <t>2011-0873</t>
  </si>
  <si>
    <t>“독서심리상담전문가”는  상담은 이제 우리의 삶속에서 가까이 다가와 있고 급변하는 사회속에서 다양한 심리상담법들이 소개되고 있습니다.  본원의 독서심리상담전문가 자격은 책을 통하여 자신의 문제를 인식하고, 이해하며 수용 할 수 있도록 도와주고 독서를 통해 마음과 소통의 고리를 찾아 주는 민간자격입니다.</t>
  </si>
  <si>
    <t>？내담자 문제해결을 촉진하기 위한 통합적 예술매체 기법의 활용직무？부적응 및 장애를 겪는 개인 혹은 집단에 대한 진단, 평가 및 전문상담？독서심리상담 연구 등 분석과 평가직무？독서심리예방 및 교육프로그램 개발？감정 기법 등 과학적인 연구, 조사, 분석？독서심리상담 교육 상담기관의 설립 및 운영？하위급수 교육 및 수련심사</t>
  </si>
  <si>
    <t>？독서심리 관련 교육, 사례지도？내담자 상담 면담지 분석과 상담프로그램 연구 보조？상담기관의 운영 책임자？부적응 심리검사 분석과 평가？독서심리상담 유초등 지도강사？독서교육원 상담자 교육지도？수련감독 보조직？내담자 초기상담 면담지 분석과 상담프로그램  운영</t>
  </si>
  <si>
    <t>？감정검사 분석 수행직무？내담자 면담, 심리검사 실시？상담기관에서 상담관련 업무 수행？독서심리 지도 보조강사？독서심리관련 정보 수집 활용 직무？상담실의 행정, 정보관리 보조 직무？내담자 초기면담 시 면담지 기록작성</t>
  </si>
  <si>
    <t>2012-1230</t>
  </si>
  <si>
    <t>정신적 병리현상을 과학적으로 분석하여 보다 건강한 삶을 영위하기 위해 돕고 정서적 사회적 지지에 필요한 전문적 기술을 수행</t>
  </si>
  <si>
    <t>2013-0462</t>
  </si>
  <si>
    <t>정서적, 사회적으로 부적응적인 문제들을 해결하는데 도움을 주고자 하는 심리상담의 한 분야로써 내담자에게 미술매체와 조형표현활동을 통한 내면의 심리정서를 진단하고, 정서이완 및 행동변화를 도와주는 미술심리상담사 자격증임.</t>
  </si>
  <si>
    <t>？미술심리상담 프로그램 계획 및 운영 평가？미술심리상담 사례에 대한 분석 및 활용？미술매체를 통한 인지, 정서, 행동적 문제교정</t>
  </si>
  <si>
    <t>(사)한국아동미술치료협회</t>
  </si>
  <si>
    <t>http://www.kata.ne.kr</t>
  </si>
  <si>
    <t>02-333-0407</t>
  </si>
  <si>
    <t>(04071) 서울특별시 마포구 양화로 36 (합정동) 3층 306호</t>
  </si>
  <si>
    <t>2011-1042</t>
  </si>
  <si>
    <t>학교폭력을 예방하기 위해서 상시적인 상담과 예방교육, 대처방안 등을 마련하여 학교폭력예방을 할 수 있는 프로그램을 작성/평가/지도 할 수 있는 지도사 양성</t>
  </si>
  <si>
    <t>학교폭력을 예방하기 위해서 상시적인 상담과 예방교육, 대처방안 등을 마련하여 학교폭력예방을 할 수 있는 능력을 검정</t>
  </si>
  <si>
    <t>2011-0548</t>
  </si>
  <si>
    <t>유아에서 노인까지 개인 및 집단의 통합적 접근, 상담 센터 등에서 모래놀이 심리상담의 기능적 역할을 할 수 있는 전문가로서의 지도능력을 검증</t>
  </si>
  <si>
    <t>2013-0475</t>
  </si>
  <si>
    <t>정서적, 심리적, 사회적 장애를 겪는 사람에게 미술활동을 통해 심리적, 정서적 안정을 찾도록 도와주는 자격과정으로 아동 또는 어른의 문제 행동지도 및 전인발달을 지원하는 역할을 하는 담당자로 이론 위주와 풍부한 사례 연구의 전문적인 수업을 통해 미술치료사로서의 자질을 향상시킬수 있는 전문가 과정</t>
  </si>
  <si>
    <t>일반인으로써 기본적인 진단 및 기법적용이 가능한 미술심리상담사의 보조역할이 가능한 수준으로 복지관, 학교, 병원, 보호관찰소, 기업등에서의 상담과정</t>
  </si>
  <si>
    <t>준전문가 수준의 미술심리상담 활용능력을 가지고 있어 미술에 의한 심리진단이 가능한 고급 수준으로 복지관, 학교, 병원 등에서의 전문상담 및 미술분석</t>
  </si>
  <si>
    <t>전문가 수준의 미술심리상담 능력을 가지고 있으며 슈퍼비젼, 강의, 사례분석등 미술에 관련된 모든 제반업무의 책임자로써 갖추어야 할 능력을 갖춘 최고급수준의 자격과정</t>
  </si>
  <si>
    <t>(주)한국브엘세바컬러힐링센터</t>
  </si>
  <si>
    <t>http://www.beersheva.co.kr</t>
  </si>
  <si>
    <t>070-7703-9710</t>
  </si>
  <si>
    <t>(03960) 서울 마포구 망원동 436-4 지층</t>
  </si>
  <si>
    <t>2012-0217</t>
  </si>
  <si>
    <t>음악의 감상, 악기연주, 노래부르기, 노랫말등을 이용하여, 노인치매, 발달장애, 다문화 소외계층, 정신장애, 학대아동 등에게 심리적인 상담과 행동수정을 통하여 개선시키고 유지시키는 전문가 양성</t>
  </si>
  <si>
    <t>음악활동을 통해 내담자의 생각,감정,사회적응,대인관계, 인지기능,표현능력을 진단평가한다.진단평가를 통하여 음악심리상담사는 내담자의 생각과 감정과 행동의 변화를 위하여 목적과 목표를 설정하고 Activity Plan을 작성하고 심리상담에 개입한다.심리상담이 진행되는 모든 과정은 체계적으로 피드백하며 중간평가와 종결평가를 통하여 내담자의 문제점을 개선시킨다.</t>
  </si>
  <si>
    <t>음악활동을통해내담자의생각,감정,사회적응,대인관계,인지기능,표현능력을진단평가한다.진단평가를통하여음악심리상담사는내담자의생각과감정과행동의변화를위하여목적과목표를설정하고ActivityPlan을작성하고심리상담에개입한다.심리상담이진행되는모든과정은체계적으로피드백하며중간평가와종결평가를통하여내담자의문제점을개선시킨다.</t>
  </si>
  <si>
    <t>심리적 지원이 필요한 아동, 청소년, 성인에게 음악을 통한 심리 상담을 통하여 정서적 안정과 인지적 기능을 도우는 보조적 수준</t>
  </si>
  <si>
    <t>2011-0547</t>
  </si>
  <si>
    <t>문제행동전문상담사</t>
  </si>
  <si>
    <t>아동 및 청소년의 심리 및 행동문제에 대한 체계적인 진단평가를 토대로 사회적응상담 프로그램을 계획하고 수행할 수 있는 능력을 검증</t>
  </si>
  <si>
    <t>2013-0465</t>
  </si>
  <si>
    <t>미술활동을 통해 개인의 갈등을 조정하고 자기표현과 승화과정을 통해서 자아성장 촉진을 돕는다.</t>
  </si>
  <si>
    <t>미술활동을 통해 개인의 갈등을 조정하고 자기표현과 승화과정을 통해서 자아성장 촉진을 돕우며, 미술심리검사도구를 이용해 내담자와의 깊은 상담을 진행할 수 있다.</t>
  </si>
  <si>
    <t>2013-0483</t>
  </si>
  <si>
    <t>개인과 집단의 심리적인 갈등 및 문제해결에 대해 필요한 상담관련 활동과 사례관리를 능동적으로 수행</t>
  </si>
  <si>
    <t>개인과 집단의 심리적인 갈등 및 문제해결에 대해, 필요한 상담관련 활동과 사례관리를 능동적으로 수행</t>
  </si>
  <si>
    <t>상담의 기본과정을 이해하고 상담기초이론을 바탕으로 개인과 집단수준의 기본 역동을 파악할 수 있으며 상담전문가의 지도하에 개별적인 상담사례를 관리할 수 있는 수준</t>
  </si>
  <si>
    <t>2011-0651</t>
  </si>
  <si>
    <t>최면NLP심리분석상담사</t>
  </si>
  <si>
    <t>상담학 심리학을 기초한 심리상담과정으로 최면기법을 응용하여 심신을 Trance(이완)自我(자아)의 無意識(무의식)적 마음의 변화를 유도하여 심신을 교정하며, 신경언어프로그래밍(Neuro Linguistic Programming) 마음에 대한 매뉴얼 (잘못 설정된) 프로그램을 수정하여 자신의 변화로 Excellent Life를 누리기 위한 자신감과, 내담자에게 미래에 대한 삶의 희망과 비전을 제시해 주는 Counseling 자격과정.</t>
  </si>
  <si>
    <t>최면NLP심리분석상담사 직무내용은 무의식자아(마음)을 컨트롤하여 심신으로 고통받는 내담자에게 마음의 억압을 풀고 긍정의 마음으로 전환하여 미래에 대한 희망과 비전을 제시하는 상담과정으로 청소년상담이 가능하며 남녀노소 대상으로 봉사활동 및 학교상담사 로 활동이 가능하다.또한 개인의 최면NLP상담능력을 항샹시켜 개인상담소로 봉사활동이 가능하다</t>
  </si>
  <si>
    <t>2010-0224</t>
  </si>
  <si>
    <t>색채심리개론 및 심리상담개론,발달단계이론,색채학 등을 통한 그림에 의한 색채심리진단과 이론 및 색채 매체기법등을 통한 심리상담 등을 통하여 사회복지시설,심리상담센터,방과후학교 색채심리상담사,종합병원,개인병원,감호소,보호관찰소,군부대,지역아동지원센터,아동발달지원센터,유치원,어린이집,미술학원,영재원,문화센터,평생교육시설,재활원,쉼터,노인시설등에서 활동시에 색채심리상담전문가로서의 지도능력을 갖추고 있는지를 검정</t>
  </si>
  <si>
    <t>컬러차트 및 컬러히스토리 활용 및 적용등을 통한 색채에 의한 심리진단 등을 할수 있는 수준</t>
  </si>
  <si>
    <t>인간의 심리적 발달과 자유화 및 누리에의 적용등을 통해 아동 및 성인,부부 및 가족색채상담 등을 할수 있는 수준</t>
  </si>
  <si>
    <t>색채심리입문,색채학 기초지식을 통한 개인 및 가족의 성격과 심리상담을 할수 있는 수준</t>
  </si>
  <si>
    <t>2008-0126</t>
  </si>
  <si>
    <t>이사상담사(무빙플래너)</t>
  </si>
  <si>
    <t>이사에 관한 이론과 고객의 요구에 부합된 견적서 작성능력을 검정</t>
  </si>
  <si>
    <t>이사시 고객과의 상담을 통해 이사업체 선정 및 견적, 청소, 인테리어, 주소이전, 통신이전, 생활용품구매에 이르기까지 고객을 대신하여 최상의 조건으로 해결해 주는 이사컨설팅 업무</t>
  </si>
  <si>
    <t>2011-0679</t>
  </si>
  <si>
    <t>미술심리 상담사</t>
  </si>
  <si>
    <t>미술심리상담사1급미술심리상담 이론 및 지식미술심리상담 자료의 활용에 대한 능력내담자의 미술심리상담 및 지도를 위한 전문적 소양과 지식 능력미술심리상담 전,후 활동에 필요한 미술심리상담 방법 적용에 대한 실무능력2급미술심리상담 이론 및 지식미술심리상담 자료의 활용에 대한 능력내담자의 미술심리상담 및 지도를 위한 전문적 소양과 지식 능력</t>
  </si>
  <si>
    <t>미술심리활동을 통해 심리적인 장애가 있는 내담자의 상담과 지도를 통해 재활을 도와줄 수 있다</t>
  </si>
  <si>
    <t>2011-0924</t>
  </si>
  <si>
    <t>한국리더문화개발원</t>
  </si>
  <si>
    <t>062-374-9637</t>
  </si>
  <si>
    <t>(00000) 광주 서구 금호동 1∼682 297-3 로이스빌 102-201</t>
  </si>
  <si>
    <t>2013-0468</t>
  </si>
  <si>
    <t>미술을 활용하여 아동, 청소년, 성인의 정서부적응을 회복시킬 수 있는 능력을 가지고 피상담자를 대상으로 심리상담을 수행할 수 있는 자격</t>
  </si>
  <si>
    <t>미술을 활용하여 아동, 청소년, 성인의 정서부적응을 회복시킬 수 있는 능력을 가지고 피상담자를 대상으로 심리상담을 수행</t>
  </si>
  <si>
    <t>2011-0956</t>
  </si>
  <si>
    <t>가계재무상담사</t>
  </si>
  <si>
    <t>금융사의 일방적인 정보를 바탕으로 많은 서민들이 경제적 의사결정을 하고있습니다. 이로 인한 피해 또한 고스란히 서민들이지고 있습니다.금융사는 상품을 판매해야 수익을 발생시킬수 있기에 모든 교육과 상담이 금융소비자의 입장이 아닌 금융사의 입장에서 상품을 판매하기 위한 수단으로서 사용되고 있습니다.이에 금융상품을 판매하지 않고 가계재무를 건전하게 만들어 줄수 있는 전문인력을 양성하게 되었고, 금융소비자와 서민의 입장에서 객관적이고 검증된 정보를 제공하는 교육과 상담가를 양성하게 되었습니다.이에 전문 자격을 부여하여 경력단절이나 미취업 여성들을 위한 일자리창출 효과까지 부여를 하고 있습니다.</t>
  </si>
  <si>
    <t>1.일반가정및 취약계층 재무상담-재무정보 파악-문제점 도출및 분석-라이프싸이클 작성-자산,부채 분석-현금흐름 분석-금융상품 분석-포트폴리오 작성-통장시스템 작성</t>
  </si>
  <si>
    <t>1.일반인 및 취약계층 재무상담2.일반인 및 취약계층 경제-재무교육3.어린이 경제교육4.경제교육 소모임 운영5.가계재무상담사 자격증과정 교육</t>
  </si>
  <si>
    <t>구미평생교육센타</t>
  </si>
  <si>
    <t>http://www.sangrock.co.kr</t>
  </si>
  <si>
    <t>054-457-3422</t>
  </si>
  <si>
    <t>(39229) 경북 구미시 원평동 1037-3번지 4층</t>
  </si>
  <si>
    <t>2013-0474</t>
  </si>
  <si>
    <t>미술매체를 활용하여 정서지원 서비스를 제공하여 상담을 필요로 하는 대상자에게 보다 나은 삶을 제공하는 조력자의 역할을 한다.</t>
  </si>
  <si>
    <t>내담자의 문제 진단, 그림검사 실시 및 해석, 위기상담 실시한다</t>
  </si>
  <si>
    <t>초기상담 실시 및 내담자의 욕구에 맞는 미술 심리상담 프로그램으로 상담의 회기 계획 수립</t>
  </si>
  <si>
    <t>2013-0478</t>
  </si>
  <si>
    <t>미술를 통해 심리적 상태를 파악하고 심리적 안정을 도와주는 심리상담전문가로써 평생교육원, 종교시설, 장애인 시설, 노인 시설, 복지관,  방과 후 교실, 지역아동센터 등의 기관에서 자원봉사 및 전문가로서의 활동한다.</t>
  </si>
  <si>
    <t>전문가 수준의 미술심리상담사 활용능력을 가지고 있으며 미술심리상담사 교육자로써 갖추어야 할 능력을 갖춘 고급 수준</t>
  </si>
  <si>
    <t>미술심리상담사 활용능력을 가지고 있으며 미술심리상담사 교육자로써 갖추어야 할 능력을 갖춘 고급 수준</t>
  </si>
  <si>
    <t>2012-1214</t>
  </si>
  <si>
    <t>독서심리상담사는 각 개인의 심리정서적, 사회적 문제들을 해결하는데 도움을 주고자 하는 상담의 한 분야로써, 문학 및 대중매체등 독서활동을 통해 사람들의 심리를 진단 분석하고, 사람들이 직면한 문제를 해결하는데 필요한 방법을 배우도록 도와주는 자격입니다.</t>
  </si>
  <si>
    <t>2011-0677</t>
  </si>
  <si>
    <t>인지행동상담은 비합리적이고 왜곡된 사고들을 찾아내고 바로잡아 합리적이고 건강한 삶을 살수 있도록 도와주는 전문가를 양성하는 것</t>
  </si>
  <si>
    <t>인지행동심리상담을 통해 개인과 가정, 직장내 심리문제 해결을 돕는 것</t>
  </si>
  <si>
    <t>CBT를 통한 개인과 가정, 직장내 심리문제 해결을 돕는 것</t>
  </si>
  <si>
    <t>2010-0458</t>
  </si>
  <si>
    <t>상담을 통한 심리와 체질을 분석하여 적용할수있는능력 *상담을통한 사람의심리, 정서, 부정응문제해결돕는능력 *독서상담을 할수있는 전문적인 능력  *독서상담을 통한 사고력향상과 문제해결능력향상</t>
  </si>
  <si>
    <t>독서상담을통한표준화검사척도자료 활용능력, 독서상담에 필요한 독서선정능력과 상담능력, 독서상담을 위한 동기부여방법과 상당능력, 독서상담을 할수있는 독서현장 적용능력</t>
  </si>
  <si>
    <t>독서상담을 지도 할수있는 전문적인 능력부분, 사람의 심리와 정서, 부적응문제을 분석해서 적용할수있는 능력, 독서상담에 관련된 독서선정능력과 상담능력</t>
  </si>
  <si>
    <t>2009-0353</t>
  </si>
  <si>
    <t>미술정서인지상담사</t>
  </si>
  <si>
    <t>미술매체를 통한 자기 정서이해와 인지능력을 결합시켜 내담자의 문제를 상담하고 균형 잡힌 삶의 태도를 고양시킬 수 있는 검증된 전문인력을 양성</t>
  </si>
  <si>
    <t>미술정서인지상담자를 교육하고 지도함으로서 상담의 효과를 증진, 관련프로그램을 개발하고 효과를 관리함으로서 정서인지능력을 심화</t>
  </si>
  <si>
    <t>미술매체를 통하여 개인의 정서적 성찰을 지원하고 안정시킴으로서 내담자가 가지고 있는 인지능력과 더불어 내담자 스스로 문제를 해결할 수 있도록 지원함</t>
  </si>
  <si>
    <t>이엠사회서비스교육개발원</t>
  </si>
  <si>
    <t>http://www.em21c.net</t>
  </si>
  <si>
    <t>02-883-9744</t>
  </si>
  <si>
    <t>(08624) 서울특별시 금천구 시흥대로 270(시흥동, 삼원빌딩) 3층</t>
  </si>
  <si>
    <t>2011-0092</t>
  </si>
  <si>
    <t>슈퍼바이져, 교수, 강의, 상담능력 검정독서심리상담 전문가 양성 능력 검정독서심리상담전문가로 심리상담소의 독자적 운영능력 검정중.고등학교 및 교육단체에서 독서심리상담을 진행할 수 있는 능력 검정                               개인 및 집단상담을 진행할 수 있는 능력 검정초등학교 및 아동센타 등에서 독서심리상담 능력 검정 문제상황에 맞는 교재를 선택할 수 있는 능력을 검정개별적 상담을 진행할 수 있는 자질과 역할 수행 능력 검정</t>
  </si>
  <si>
    <t>지역상담실 개설 및 운영, 독서심리상담사 양성,슈퍼바이져, 아동.청소년 시설및 학교의 상담사, 방과후 학교 및 학교 연계 상담 활동, 지역아동센타, 공부방, 방과후 학교 독서심리상담</t>
  </si>
  <si>
    <t>목민평생교육원</t>
  </si>
  <si>
    <t>032-822-1949</t>
  </si>
  <si>
    <t>(21928) 인천 연수구 연수동 578-3</t>
  </si>
  <si>
    <t>2013-1018</t>
  </si>
  <si>
    <t>부모가 역량있는 코치로서의 역할을 수행하기 위한 코칭기술을 평가하는 자격으로서 각종 코칭 프로그램을 통해 역량있는 부모로서의 자녀의 성장을 돕고 나아가 자녀와의 신뢰 관계를 통해 무한한 내적잠재력을 이끌어내어 소중한 자녀를 행복하고 건강한 글로벌 성공리더로 키우기 위한 부모교육코치로서의 전문 능력을 검정하는 자격임</t>
  </si>
  <si>
    <t>언어소통상담, 생활 상담등 분석 및 지도직무언어소통 부적응 및 장애를 겪는 개인 또는 집단에 대한 진단, 평가 및 전문상담부모교육코칭 프로그램 개발</t>
  </si>
  <si>
    <t>부모교육코칭 관련 교육지도부모교육코칭 학습정보 수집 활용직무코칭상담 기관의 운영 책임자부모교육코칭기관 운영관리지도심리검사 분석과 평가부모교육코칭 지도 강사</t>
  </si>
  <si>
    <t>감정 및 심리검사 분석수행직무내담자 면담, 심리검사 실시코칭기관에서 상담관련 업무 수행부모교육코칭 지도 보조강사사이버 부모교육코칭 상담원</t>
  </si>
  <si>
    <t>2012-1423</t>
  </si>
  <si>
    <t>미술상담기법을 통하여 지기이해와 자기수용능력을 촉진시키며 상담과 심리이론을 바탕으로 다양한 상담기법을 적용하고 미술활동을 통한 사회적응, 인지기능, 표현능력 등을 진단평가 하여 생각과 감정 행동의 변화를 위한 업무</t>
  </si>
  <si>
    <t>상담과 심리이론을 바탕으로 다양한 미술상담기법을 통해서 긍정적인 삶을 살도록 학교, 사회, 가정에서 잘 적응할 수 있도록 지도 할수 있는 지도사</t>
  </si>
  <si>
    <t>2012-0239</t>
  </si>
  <si>
    <t>심리상담사에 관한 체계적 이론적 연구와 교육 및 상담영역의 다양한 부분에 최적의 통합적 심리상담 프로그램을 개발, 구성, 운영, 교육 등을 통한 올바른 심리상담사로서의 직무와 더불어 상담문화의 일반화 및 대중화 창출하며 심리상담을 해하는데 중급수준</t>
  </si>
  <si>
    <t>생활속에서직면하는인간관계및다양한휴먼서비스업무속에서개인및집단이해에있어기본이되는심리학,상담이론,상담적용기술분야에대한기본개념과이론을이해하고이와같은상담의이론적배경을기반으로심리상담과관련하여부적응을겪는개인및집단에대한조력과정에서본지식을활용할수있는기본적인능력을검정하여자격을부여하고심리상담에관한부분적으로이해할수있는할수있는초급수준</t>
  </si>
  <si>
    <t>2012-1216</t>
  </si>
  <si>
    <t>개인 및 단체를 대상으로 미술심리상담사 자격 및 교육전문가 양성</t>
  </si>
  <si>
    <t>2012-0410</t>
  </si>
  <si>
    <t>본 자격은 내담자에게 미술활동, 미술매체와 조형표현활동을 통한, 내면의 심리정서를 진단하고, 정서이완 및 행동변화를 주며, 자기표현과 승화과정을 통해 자아성장을 촉진시키고 그림과 함께   시각적 이미지를 통해 자기상실, 왜곡, 방어, 억제 등의 상황에서   보다 명확한 자기개발과 자기실현을 표현하여 신체적, 정신적, 가   정적, 사회적으로 건강한 구성원이 될 수 있도록 상담지도 하는 자격임.</t>
  </si>
  <si>
    <t>2011-0151</t>
  </si>
  <si>
    <t>아동, 청소년, 노인, 성인, 장애 등의 대상자에게 심리적 문제를 조기에 해결 하고 신체적, 정서적, 정신적, 사회적, 행동을 바람직하게 변화하도록 유도하여 심리적 갈등 해소를 해줄 수 있는 능력을 검정</t>
  </si>
  <si>
    <t>환경적, 심리적, 사회적 등의 주변 환경에서 문제를 가지고 있거나 문제가 있을 것으로 예상되는 대상자들에게 접근하여 대상자 들이 겪고 있는 문제를 파악하고 문제 해결방안을 모색하여 상담할 수 있는 업무를 수행</t>
  </si>
  <si>
    <t>2013-0469</t>
  </si>
  <si>
    <t>미술심리상담사를 양성하여, 육체적, 정신적 어려움을 겪고 있는 사람들의 행동과 심리를 진단하고 상담과 심리재활 활동을 통해 육체와 정신건강의 발달을 도모함으로써 전문연구기관, 복지기관 등에 소속되어 다양한 형태의 미술심리상담 관련 업무에 종사하기 때문에 학위과정 동안 자연스럽게 미술심리상담사로서의 전문성을 확보할 수 있다.</t>
  </si>
  <si>
    <t>사람들의 행동과 심리를 진단하고 상담과 심리재활 활동을 통해 육체와 정신건강의 발달을 도모함으로써 전문연구기관, 등에  종사</t>
  </si>
  <si>
    <t>안동과학대학교</t>
  </si>
  <si>
    <t>http://www.asc.ac.kr</t>
  </si>
  <si>
    <t>054-851-3517</t>
  </si>
  <si>
    <t>(00000) 경북 안동시 서후면 교리 안동과학대학 안동과학대학교</t>
  </si>
  <si>
    <t>2012-1322</t>
  </si>
  <si>
    <t>중독행동심리상담사</t>
  </si>
  <si>
    <t>중독행동심리에 관한 상담 및 분석,  중독행동심리평가(분석)에 따른 지도중독행동심리상담 및 분석 지도중독행동심리 파악을 위한 가족분석발달 및 이상심리에 관한 분석 지도</t>
  </si>
  <si>
    <t>중독행동심리에 관한 상담 및 분석,  중독행동심리평가(분석) 에 따른 지도발달 및 이상심리에 관한 분석 지도</t>
  </si>
  <si>
    <t>중독행동심리에 관한 상담 및 지도,발달 및 이상심리에 관한 분석 지도</t>
  </si>
  <si>
    <t>사회경제연구원</t>
  </si>
  <si>
    <t>http://cafe.daum.net/edku</t>
  </si>
  <si>
    <t>042-551-0030</t>
  </si>
  <si>
    <t>(32804) 충청남도 계룡시 엄사면 엄사중앙로 108 4층, 사회경제연구원</t>
  </si>
  <si>
    <t>2011-0274</t>
  </si>
  <si>
    <t>- 아동발달심리, 아동성격심리, 학습인지심리, 임상심리 연구 방법, 사회심리 등 심리학 전반에 관한 내용을 파악하고 활용방법에 대한 고찰 - 아동심리진단검사(지능검사, 적성검사, 성격진단검사 등)을 활용하여 아동들의 행동 또는 심리상태를 파악한다.</t>
  </si>
  <si>
    <t>아동심리의 학문적 이론과 아동심리상담사의 역할과 사명감에 중점을두며 향후 직무향상교육과 연수과정 등을 통하여 실무능력을 계발하고 활용할 수 있는 수준으로 현업에 직접 활용 가능하며 학교교육, 사회교육, 인성교육, 생활지도교육 등 상담지도를 위해 꼭 필요한 지도자로서 참여 가능한 수준</t>
  </si>
  <si>
    <t>2011-0693</t>
  </si>
  <si>
    <t>“미술심리상담사”는 미술과 심리상담을 접목하여 그림과 색채를 통한 심리진단을 토대로, 아동 및 청소년의 문제행동을 감소시키고 적응행동 및 문제해결 능력을 향상시킬 수 있도록 도와주는 상담기법이다. 그림이나 조소, 디자인 기법 등과 같은 미술활동을 통해서 심신에 어려움을 겪고 있는 사람들의 심리를 진단하고 학교나 사회에 적응하는데 목적을 두고 있으며 최근 교사, 학부모, 아동관련 기관 종사자들에게 미술심리상담에 대한 관심이 고조되면서 미술심리상담를 위한 교육과 자격검정이 활성화 되고 있습니다.</t>
  </si>
  <si>
    <t>인간의 발달적 심리적 미술심리상담 프로그램 연구 개발, 미술심리교육과정 교육지도업무, 내담자의 문제해결을 촉진하기 위한통합적 예술매체기법 활용직무, 심리검사 실시 및 분석과 평가직무</t>
  </si>
  <si>
    <t>미술심리상담 프로그램을 운영, 내담자 초기면담 시 진단검사 실시  , 상담기관 및 복지시설에서 미술상담관련 업무수행</t>
  </si>
  <si>
    <t>2013-0586</t>
  </si>
  <si>
    <t>학교폭력상담사는 학교폭력예방 및 대책에 관한 법률지식을 숙지하고 전문가 수준의 상담 활용능력 기법과 기본 자질을 고루 갖춘 최고급 수준의 학교폭력 전문상담사로서 도덕, 법률지식 등을 갖추고 학교폭력예방과 피해학생의 보호, 가해학생의 선도·교육 등 학생의 인권을 보호하고 학생을 건전한 사회구성원으로 육성할 수 있도록 학교폭력의 예방과 대책, 피해 학생의 보호, 가해학생의 선도 교육 및 피해학생과 가해 학생간의 분쟁조정을 통하여 학생의 인권을 보호하고 학생을 건전한 사회구성원으로 육성하는데 목적이 있다. 1. 학교폭력과 관련된 학교 현장에서 전문적 상담지식과 상담기술을 갖춘 학교폭력삼담사의 양성 및 배출 2. 대학과정을 보완하여 상담에서 임상능력을 갖춘 학교폭력상담사의 양성 3. 학교폭력상담사로서 요구되는 일정수준 이상의 상담자의 자질 향상에 기여</t>
  </si>
  <si>
    <t>학교폭력상담사로서 전문 지식과 기술을 갖추어 학교폭력상담 현장에서 학교폭력분쟁조정과 효과적인 상담을 위한 전문 과정이다.</t>
  </si>
  <si>
    <t>학교폭력상담사로서 전문 지식과 기술을 갖추어 학교폭력상담 현장에서 학교폭력분쟁조정과 효과적인 상담을 위한 기본 과정이다.</t>
  </si>
  <si>
    <t>2013-1236</t>
  </si>
  <si>
    <t>도형상담전문가 1급, 2급</t>
  </si>
  <si>
    <t>2011-0605</t>
  </si>
  <si>
    <t>1. 아동, 청소년, 성인, 노인 등의 다양한 대상의 발달심리를 이해하고, 각 대상에게 적절한 상담목표를 설정, 목표에 맞는 미술심리상담을 진행할 수 있는 능력을 검정 2. 상담대상자의 심리적 문제의 원인을 규명해 낼 수 있는 심리진단 능력을 검정 3. 미술심리삳담 이론을 실제적 상담에 응용할 수 있는 실무능력 검정 (1급, 2급 동일 내용)</t>
  </si>
  <si>
    <t>다양한 대상(아동, 청소년, 노인 등)에 따른 전문적 상담, 가족상담, 부부상담, 집단상담, 중독상담, 심층적 심리검사를 통한 다각적인 심리진단, 이론에 기초한 상담목표 설정, 상담사례연구, 미술심리치유기법을 통한 진보적인 문제해결능력 배양, 수퍼비전</t>
  </si>
  <si>
    <t>상담과 심리학에 대한 기초적인 이론과 기법 활용, 기본적인 미술매체를 활용하여 내담자 진단, 내담자에 맞는 이상적인 미술치유기법을 활용하여 상담목표 설정</t>
  </si>
  <si>
    <t>2012-0086</t>
  </si>
  <si>
    <t>미술코칭상담사</t>
  </si>
  <si>
    <t>유아 및 초등, 중등, 노인, 장애인 등 의사표현이 미숙한 이들을 대상으로 미술코칭의 실습을 통하여 심리적 정서적 안정과 상처 극복할 수 있는 힘을 기르며 소통을 이루도록 돕는다.</t>
  </si>
  <si>
    <t>2013-0463</t>
  </si>
  <si>
    <t>1급: 2급과 같은 범주에서 미술심리상담을 활용한 그림 진단 및 심리상담을 적용하여 개인의 문제해결과 성장을 촉진시키며, 미술심리상담사를 체계적으로 임상지도하고 이를 바탕으로한 전문 연구를 수행2급: 일반인의 스트레스 해소와 정상적인 행동범주에서 벗어나 육체적 혹은 정신적으로 어려움을 가지고 있는 아동 및 청소년, 성인 등을 대상으로 미술심리상담을 활용한 그림 진단 및 심리상담을 적용하여 개인의 문제해결과 성장을 촉진시킴</t>
  </si>
  <si>
    <t>미술심리상담을 활용한 그림 진단 및 심리상담을 적용하여 개인의 문제해결과 성장을 촉진시키며, 미술심리상담사를 체계적으로 임상지도하고 이를 바탕으로한 전문 연구를 수행</t>
  </si>
  <si>
    <t>정상적인 행동범주에서 벗어나 육체적, 정신적 어려움을 가진 아동 및 청소년, 성인 등을 대상으로 미술심리상담을 활용한 그림진단 및 심리상담을 적용하여 개인의 문제해결과 성장을 촉진</t>
  </si>
  <si>
    <t>2011-0549</t>
  </si>
  <si>
    <t>미술을 통해 심리상담을 진행할 수 있는 능력과 이론과 실무 능력을 검정</t>
  </si>
  <si>
    <t>2012-1229</t>
  </si>
  <si>
    <t>심리상담사는 유아, 아동 및 청소년, 가정, 노인 등 사회에서 여러가지 갈등과 문제로 인해 고통받고 있는 사람들을 대상으로 건강하고 바른 생활을 할 수 있도록 돕는 전문인력 양성과정이다.</t>
  </si>
  <si>
    <t>유아, 아동 및 청소년, 가정, 노인 등 사회에서 여러 가지 갈등과 문제로 인해 고통받고 있는 사람들을 대상으로 건강하고 바른 생활을 돕는 활동이다.</t>
  </si>
  <si>
    <t>원만한 학교생활의 적응을 위해 잠재력 개발, 진로선택 등의 심리검사를 할 수 있다.</t>
  </si>
  <si>
    <t>2013-0662</t>
  </si>
  <si>
    <t>인성검사상담사</t>
  </si>
  <si>
    <t>개인 및 단체를 대상으로 한 인성검사상담사 자격 및 교육전문가</t>
  </si>
  <si>
    <t>2011-0992</t>
  </si>
  <si>
    <t>품성상담사</t>
  </si>
  <si>
    <t>본 자격은 아동과 청소년 및 성인을 대상으로 크리스천 품성을 통   한 인간윤리의 확립과 품성의 함양을 위하여 건전하고 올바른 가   치관의 형성정도를 지도하고 평가하며 인간의 기본자질과 태도,    품성을 길러 인간관계와 품성 리더십을 향상시키는 품성상담 전   문가로서 상담 지도능력을 검정하는 자격임.</t>
  </si>
  <si>
    <t>품성상담쎈터 책임자품성상담 교육 프로그램 개발 보조업무품성상담 영역의 검사법 등과학적인 연구, 조사, 분석 보조업무품성교육 요청기관(교정기관, 대학, 기업체 등) 파견 품성교육 코치품성, 심리검사 실시 및 자료분석 보고 상담교육기관, 대학, 기타 기관 및 단체에서 품성검사 직무품성상담 교육기관의 운영관리자</t>
  </si>
  <si>
    <t>품성지수검사 분석 수행직무내담자 초기상담 면담지 분석과 심성지도보조상담 교육지도업무프로그램 계획 및 운영 평가품성 체험교실 보조강사 수행직무품성교육쎈터의 행정, 정보관리직무교육기관 및 복지시설에서 품성상담관련 업무수행품성상담 영역의 과학적인 연구, 조사, 분석 업무에 대한 연구보조유아 품성상담 교육 보조강사</t>
  </si>
  <si>
    <t>2013-0697</t>
  </si>
  <si>
    <t>통합적 문학상담을 통하여 개인과 사회가 정신적으로 건강한 생활을 하는 데 필요한 테라피와 그에 수반되는 이론과 학문을 보급하고 개인의 심리, 정서적 안정과 감정적 승화의 효과를 기하여 삶의 질을 향상시킬 수  있도록 지도할 수 있는 전문 지도사로서의 업무 능력을 검정.</t>
  </si>
  <si>
    <t>통합적 문학상담을 통하여 개인의 심리, 정서적 안정과 감정적 승화의 효과를 기하여 삶의 질을 향상시킬 수  있도록 지도할 수 있는 전문 지도사로서의 업무 능력을 검정.</t>
  </si>
  <si>
    <t>2011-0580</t>
  </si>
  <si>
    <t>1급 : 미술심리상담이론,각종 심리검사법, 투사검사법, 증상별 미술심리상담법,대상별 미술심리상담법, 증상과 대상별 미술심리매체의 사용법,집단상담사의 역할2급 :미술심리상담이론, 심리검사법, 투사검사법, 각족 미술심리 매체의 활용법</t>
  </si>
  <si>
    <t>미술심리상담이론,각종 심리검사법, 투사검사법, 증상별 미술심리상담법,대상별 미술심리상담법, 증상과 대상별 미술심리매체의 사용법,집단상담사의 역할</t>
  </si>
  <si>
    <t>미술심리상담이론, 심리검사법, 투사검사법, 각족 미술심리 매체의 활용법</t>
  </si>
  <si>
    <t>남부산평생교육원</t>
  </si>
  <si>
    <t>http://cafe.daum.net/siml75</t>
  </si>
  <si>
    <t>051-622-3130</t>
  </si>
  <si>
    <t>(48445) 부산 남구 대연동 1379-8번지</t>
  </si>
  <si>
    <t>2012-1306</t>
  </si>
  <si>
    <t>다양한 매체를 활용하여 심리상담을 할수 있는 전문적인 자질 함양</t>
  </si>
  <si>
    <t>다양한 매체를 활용하여 심리상담을 할수 있는 전문상담능력</t>
  </si>
  <si>
    <t>2013-0679</t>
  </si>
  <si>
    <t>미술심리상담사 양성에 있어 일반아동(청소년) 및 성인(노인)의 인성계발과 자기 성장을 촉진하고, 정서장애 및 발달장애인에 대한 전문성을 높이기 위해 상담기법과 지도방법을 체계적으로 익히도록하여 미술심리삼당사의 사회적 헌신을 위한 체계적 접근과 전문성 함양에 취지를 두고 있다.</t>
  </si>
  <si>
    <t>-사회복지시설및 병원등의 미술심리상담사로 취업이 가능-평생교육사 2급 자격증을 취득하는 경우 교육 기획과 운영을 담당하는 분야에 취업할 수 있음</t>
  </si>
  <si>
    <t>2011-0998</t>
  </si>
  <si>
    <t>급변하는 사회 속에서 오늘을 사는 사람들은 대개가 여러 가지 복잡한 관계에 얽히어 있다. 따라서 숱한 문제를 낳고, 또한 거기에 시달리고 있는 것이다. 이런 점에서 우리가 해야 할 일들이 귀중한 능력과 관심을 하나로 모아서 어려움 당한 사람들을 목회적으로 돕는 것이다. 목회상담 전문가는 성격, 적성, 지능, 진로 및 신체적ㆍ정서적 증상 등에 대해서 어려움을 겪고 있거나 변화를 모색하는 개인에게 심리검사, 상담 프로그램 등을 활용하여 문제 해결을 돕고 지원하고 성격, 적성, 진로 등에 대해 상담을 요청하는 개인(내담자)과 대화를 통해 문제를 파악하고 진단한다. 또한 표준화된 다양한 심리검사를 실시하고, 상담을 통해 내담자의 내면을 심층적으로 탐색하여 그 결과를 분석하고 분석한 결과를 토대로 개인상담, 집단상담, 기록상담, 위기상담, 인터넷 상담, 자기성장프로그램, 대인관계향상 프로그램 등 다양한 방식으로 앞으로의 바람직한 방향을 제시한다. 청소년들의 적성이나 흥미를 고려하여 진로상담을 하게 되며, 종교단체의 상담기관인 경우는 목회상담을 통하여 종교적인 갈등을 도와주어야 한다.</t>
  </si>
  <si>
    <t>목회의현장에서성경적상담교육을통하여심리상담이론과실제를가지고교육하여내담자의심리상태를분석하고내담자와상담을할수있도록전화,면접상담,개인상담및집단상담,초,중고등학교상담,공공기관상담,목회상담,신앙상담,진로상담,위기상담등다양한상담기법으로원활한상담가능수준으로교육함.아동,청소년,성인,노인등의다양한대상의발달심리를이해하고,각대상에게적절한상담목표를설정,목표에맞는심리상담을</t>
  </si>
  <si>
    <t>2013-0470</t>
  </si>
  <si>
    <t>미술활동을 통해 마음의 어려움을 발견하고 이해하여 문제를 해결하고 정서안정을  도모할 수 있는 능력을 지닌 사람을 양성</t>
  </si>
  <si>
    <t>인천광역시사회복지협의회</t>
  </si>
  <si>
    <t>http://www.welpia.or.kr</t>
  </si>
  <si>
    <t>032-883-1773</t>
  </si>
  <si>
    <t>(21511) 인천 남동구 간석3동 26-3 인천광역시사회복지회관 5층 사회복지협의회</t>
  </si>
  <si>
    <t>2013-0477</t>
  </si>
  <si>
    <t>미술심리상담사는 정신적, 신체적으로 어려움을 겪고 있는 유,아동,청소년,성인,노인들이 미술활동을 통해 증상을 개선하여 정신적인 건강을 유지하여 보다 더 나은 삶을 영위할 수 있도록 하는 상담전문가로써 상담 업무를 원활하게 수행 할 수 있는 직무능력을 보유해야 한다.</t>
  </si>
  <si>
    <t>2013-0486</t>
  </si>
  <si>
    <t>색채심리상담사는 색채가 심리적으로 미치는 영향에 대해서 학문적인 지식을 쌓아 다양한 색채기법을 통해서 심리적 상담을 할 수 있다.</t>
  </si>
  <si>
    <t>심리상담의 최고 전문가이며 전문적 능력과 상담자 교육 및 훈련능력을 보유한자로서, 심리상담 현장의 다양한 전문영역에서 교육 및 사례지도와  수련내용 평가 인준 및 자격</t>
  </si>
  <si>
    <t>심리상담의 전문가이며 독자적 심리 상담을 수행할 수 있는 능력을 보유한 자로서, 심리상담을 할 수 있는 최상급의 전문가이다.</t>
  </si>
  <si>
    <t>심리학적 이론을 바탕으로 심리와 상담의 기초능력을 습득하면서 적용할 수 있고, 색채가 심리에 미치는 영향에 대한 원리와 특성을 이해하여 심리상담을 할 수 있다.</t>
  </si>
  <si>
    <t>2013-0476</t>
  </si>
  <si>
    <t>그림상담을 통해 개별 및 가족, 학부모 상담 및 자녀의 진로지도 등의 역할 수행 전문가 양성</t>
  </si>
  <si>
    <t>① 개별상담② 학부모·자녀 상담 및 진로지도</t>
  </si>
  <si>
    <t>① 개별상담② 집단 및 가족대상 상담③ 학부모·자녀 상담 및 진로지도④ 초/중/고등학교 교사 직무교육</t>
  </si>
  <si>
    <t>① 생애주기 대상 개별, 집단 상담② 학부모·자녀 상담 및 진로지도③ 초/중/고등학교 교사 직무교육④ 미술심리상담 관련 슈퍼비젼</t>
  </si>
  <si>
    <t>2011-0862</t>
  </si>
  <si>
    <t>차심리상담사</t>
  </si>
  <si>
    <t>본 자격은 사람의 정서적, 사회적으로 부적응적인 문제들을 해결하는데 도움을 주고자 하는 상담의 한 분야로써, 기업 및 각 교육현장에서 차를 매개체로 내담자의 심리적 문제를 진단하고 이를 심리안정에 활용하는 전문적 기법과 방법을 배운다.</t>
  </si>
  <si>
    <t>차심리상담을 이해하고 차훈득기, 명상, 차그림 프로그램 등을 지도할 수 있는 수준.</t>
  </si>
  <si>
    <t>차심리상담을 이해하고, 심상법, 다심명상, 차음식 프로그램 등을 지도할 수 있는 수준.</t>
  </si>
  <si>
    <t>사단법인국제티클럽</t>
  </si>
  <si>
    <t>http://www.teaclub.or.kr</t>
  </si>
  <si>
    <t>070-7011-5241</t>
  </si>
  <si>
    <t>(54048) 전북 군산시 나포면 나포리 377-2</t>
  </si>
  <si>
    <t>2011-0971</t>
  </si>
  <si>
    <t>2012-1323</t>
  </si>
  <si>
    <t>집단상담사는 교육 및 상담을 집단으로 진행하기 위해 집단의 구성과 집단 역동의 이해 및 적용을 바탕으로 자기이해와 자기 통찰을 통해 문제 예방 및 발달과 성장, 문제해결 달성을 하기 위해 상담에 대한 기본이론을 숙지하고 적용하여, 효과적으로 집단원의 성장을 촉진하고 행동을 변화시킬 수 있도록 하여 그로 인해 집단구성원들의 삶의 질을 향상하기 위해 노력하는 전문적인 자질을 갖추도록 하는 교육할 수 있는 과정이다.</t>
  </si>
  <si>
    <t>？집단상담 교육 및 학습 제공？집단상담 프로그램 운영보조？집단상담 내담자 면접 및 심리검사？집단상담실 운영관리 및 행정업무 수행</t>
  </si>
  <si>
    <t>？집단상담 프로그램 운영 및 평가？대상별 집단상담 운영 슈퍼비전？집단상담 프로그램기획 및 기법개발？집단 내 심리진단 및 분석평가？집단상담사 기초과정 교육</t>
  </si>
  <si>
    <t>2008-0159</t>
  </si>
  <si>
    <t>결혼 상담관리사로서 직무를 다할 수 있도록 전반적인 지식과 기술을 검정한다.</t>
  </si>
  <si>
    <t>인간관계에 대한 에티켓 및 매너조언, 만남상대에 대한 정확한 정보제공, 인간관계카운셀링 자문, 업무공정성 유지, 만남에 대한 실리적 경제정보제공, 이성상대에 대한 정보제공 및 자문역할, 만남과 관련한 편안한 상담사 역할, 당사자에게 개인적인 도우미 역할</t>
  </si>
  <si>
    <t>대한자격개발검정원</t>
  </si>
  <si>
    <t>http://www.kqdc.or.kr</t>
  </si>
  <si>
    <t>053-952-5080</t>
  </si>
  <si>
    <t>(00000) 대구 동구 신암3동 177-28의 3층</t>
  </si>
  <si>
    <t>2012-0411</t>
  </si>
  <si>
    <t>스트레스상담전문가</t>
  </si>
  <si>
    <t>본 자격은 생활 중에 일어나는 각종 스트레스의 예방 및 스트레스 해소 관리와 방법을 통해 자신의 문제에 대해 객관적으로 알고 관찰, 분석하는 것에서 시작하여 자신의 신체를 조절하고 비합리적인 믿음이나 생각을 합리적으로 변경, 개인의 심리적 자신감을 심어주고 창의력을 높이며, 긍정적인 효과와 기업의 생산성 증진을 추구하고, 인간관계를 개선시켜 삶의 질을 향상 시키는 스트레스 상담관리 능력을 검정하는 자격임.</t>
  </si>
  <si>
    <t>심리안정지원기본계획의수립,운영대상별상담지도프로그램연구스트레스관리운영자및전문코디네이터스트레스교육전문강사스트레스예방지도직무스트레스면역훈련강사스트레스의과학적인연구,조사,분석직무교통기관,학교,기업체등스트레스지도교육기관의설립및운영책임자스트레스관리프로그램을개개인에맞게설계스트레스예방및관리교육</t>
  </si>
  <si>
    <t>대상별 프로그램 기획, 운영, 관리 보조직무기본적인 발생원인과 유형파악 업무재난예방 보조요원스트레스 관리 시스템 구축 업무집단상담 조사분석 업무 심리적 변화에 대한 정보/교육스트레스 영역의 과학적인 연구, 조사, 분석보조직무교통기관, 학교, 기업체 등 교육보조강사 스트레스상담원 전산, 정보, 행정업무스트레스검사 기초업무</t>
  </si>
  <si>
    <t>2012-1355</t>
  </si>
  <si>
    <t>아동가족상담사</t>
  </si>
  <si>
    <t>아동가족상담사 전문가교육상담, 심리, 사회복지, 가정학, 기타치료학과 석사이상 졸업자로서 상담이 필요한 유,아동과 부모상담전문가 자격검정아동가족상담사 1급교육상담, 심리, 사회복지, 가정학, 기타치료학과 학사이상 졸업자로서 상담이 필요한 유,아동과 부모상담전문가 자격검정아동가족상담사 2급교육상담, 심리, 사회복지, 가정학, 기타치료학과 전문학사이상 졸업자로서 상담이 필요한 유,아동과 부모상담초급상담 자격검정</t>
  </si>
  <si>
    <t>유아,아동 부모상담사, 부모교육강사, 가족상담사</t>
  </si>
  <si>
    <t>유,아동 상담, 부모상담과 교육</t>
  </si>
  <si>
    <t>지역아동센터   어린이집 , 학교등 유아,아동 상담, 부모상담</t>
  </si>
  <si>
    <t>2012-1358</t>
  </si>
  <si>
    <t>가정상담사</t>
  </si>
  <si>
    <t>가정심리에 관한 상담 및 분석,  가정심리평가(분석)에 따른 지도중독심리상담 및 분석 지도가정심리 파악을 위한 가족분석발달 및 이상심리에 관한 분석 지도</t>
  </si>
  <si>
    <t>가정심리에 관한 상담 및 분석,  가정심리평가(분석) 에 따른 지도발달 및 이상심리에 관한 분석 지도</t>
  </si>
  <si>
    <t>가정심리에 관한 상담 및 지도,발달 및 이상심리에 관한 분석 지도</t>
  </si>
  <si>
    <t>2012-1424</t>
  </si>
  <si>
    <t>미술심리상담사로서 요구되는 자기 내면의 점검을 목표로 하며 심리학의 다양한 관점에서 미술심리상담의 이론을 재점검하고 미술을 통한 상담에 초점 맞춘 상급의 미술심리상담능력 수준</t>
  </si>
  <si>
    <t>미술심리상담사로서 요구되는 자기 내면의 점검을 목표로 하며 심리학의 다양한 관점에서 미술심리상담의 이론을 재점검하고 미술을 통한 상담에 초점 맞춘 최상급의 미술심리상담능력 수준</t>
  </si>
  <si>
    <t>2012-0399</t>
  </si>
  <si>
    <t>정신과 신체건강의 복원·유지·향상을 목적으로 음악을 활용해 내담자의 행동을 바람직한 방향으로 변화시키는 역할을 한다.</t>
  </si>
  <si>
    <t>음악활동을 체계적으로 사용하여 사람의 신체와 정신건강을 향상시켜 개인의 삶의 질을 추구하고, 보다 나은 행동의 변화를 가져오도록 활동</t>
  </si>
  <si>
    <t>2012-0400</t>
  </si>
  <si>
    <t>비언어적인 미술 작업을 통해 개인의 정서적 갈등과 심리적 증상을 완화시킴으로써 한 개인이 원만하고 창조적인 삶을 살아가도록 돕는 역할을 한다.</t>
  </si>
  <si>
    <t>미술이라는 기법을 통해서 개인의 정서적 갈등과 심리적 문제의 원인을 찾아내고 그 문제를  완화 또는 해소함으로써 한 개인이 원만하고 창조적인 삶을 살아갈 수 있도록 조력자 역할을 수행</t>
  </si>
  <si>
    <t>미술작업을 통하여 개인의 정서적 갈등과 심리적인 문제를 완화시킴으로서 건강하고 창조적인 삶을 살아갈 수 있도록 조력자 역할을 수행</t>
  </si>
  <si>
    <t>2012-1366</t>
  </si>
  <si>
    <t>이혼준비가정이나 재혼예비가족에 대하여 가정생활에 대두될 수 있는 주요 문제에 대하여 상담(면접)을 통하여 사전 점검하는 기회를 제공함으로써 이혼을 미리 방지 할 수 있는 틀을 제공하고 재혼에 대한 생활변화를 긍정적으로 수용하여 부부로서 유대감과 상호 협력적인 태도를 형성 재혼시 재이혼방지를 목적으로 하는 부부상담능력이나 프로그램활용 능력이 최고급 수준</t>
  </si>
  <si>
    <t>이혼준비가정이나 재혼예비가족에 대하여 가정생활에 대두될 수 있는 주요 문제를 상담(면접)을 통하여 부부로서 유대감과 상호 협력적인 태도를 형성 하는 부부상담능력</t>
  </si>
  <si>
    <t>2013-1232</t>
  </si>
  <si>
    <t>심리상담과 관련된 다양한 상담현장에서 직무를 수행할 수 있는 전문적 지식과 기술을 검저하고 국민의 심리적 건강증진을 위한 지원 및 연구활동</t>
  </si>
  <si>
    <t>상담의 최고 전문가로서 개인이나 집단의 자아실현, 적응력 강화를 위한 조력 및 지도, 심리상담사의 교육과 수련 내용 평가, 상담에 대한 연구, 상담기관 설립과 운영</t>
  </si>
  <si>
    <t>수련감독의 지도하에 각종 상담업무를 수행하고, 다양한 전문영역에서 개인 및 집단의 자아실현, 적응강화에 대한 조력 및 지도, 상담에 대한 연구 보조</t>
  </si>
  <si>
    <t>2010-0518</t>
  </si>
  <si>
    <t>현재 직면하고 있는 일반 및 위기(가능) 일반 유/아동, 청소년/성인과 장애 유/아동, 청소년/성인의 마음을 미술 기법을 활용하여 상담하고 분석하여 심리를 상담 할 수 있는 능력에 대한 자격.</t>
  </si>
  <si>
    <t>미술 매체를 활용하여 장애 및 비장애인 등을 대상으로 심리 분석 및 상담/안정.대상자의 상황에 맞는 투사그림검사 분석을 통해 상담하고 목표를 설정하여 프로그램을 진행 하도록 함.</t>
  </si>
  <si>
    <t>미술 매체를 활용하여 장애 및 비장애인 등을 대상으로 심리 분석 및 상담/안정.대상자의 상황에 맞는 투사그림검사 분석을 통해 상담하고 목표를 설정하여 프로그램을 진행 하도록 함</t>
  </si>
  <si>
    <t>2013-0508</t>
  </si>
  <si>
    <t>응용예술심리상담사</t>
  </si>
  <si>
    <t>미술,영상,동작,음악,연극 등의 예술활동을 응용한 통합적 상담기법을 통하여 심리정서 안정을 도모하며 건강한 삶을 영위하도록 도움 응용예술심리상담사는 예술이 가지는 효과를 극대화하여 인간에게 내재된 복잡한 심리정서 표현과 부적응 문제해소가 다양항 방법으로 표출하여 해소할 수 있도록 하여 건강한 인간상으로의 회복을 돕는다.</t>
  </si>
  <si>
    <t>응용예술심리상담 및 교육 프로그램개발, 검사 및 해석, 응용예술심리상담사 교육 및 훈련？</t>
  </si>
  <si>
    <t>응용예술심리상담 전반적 업무수행, 검사 해석 및 활용, 집단상담의 지도자 업무수행</t>
  </si>
  <si>
    <t>응용예술심리상담업무수행, 집단상담 공동지도자 업무수행, 상담관련 제반 행정적 업무</t>
  </si>
  <si>
    <t>한국응용예술심리연구센터</t>
  </si>
  <si>
    <t>http://objet.nehard.kr</t>
  </si>
  <si>
    <t>031-266-7262</t>
  </si>
  <si>
    <t>(00000) 경기 용인시 수지구 동천동 861∼899 수지하우비상가 3층 303호</t>
  </si>
  <si>
    <t>2013-1238</t>
  </si>
  <si>
    <t>에니어그램심리상담전문가</t>
  </si>
  <si>
    <t>수련감독① 에니어그램을 활용한 가족상담을 실시할 수 있다.② 개인 및 집단의 사회 강화에 대한 평가 및 지도③ 부적응 및 장애를 겪는 개인이나 학교에 대한 진단 및 상담④ 건강한 조직이해를 돕고 조직진단을 할 수 있다. 1급① 전생애발달단계를 이해하고 숙지함으로 건강한 발달을 도울 수 있게 한다. ② 기질에 따른 이상심리, 성장심리, 초월심리적 현상을 이해하고 다룰 수 있게 한다. ③ 개인 및 집단 상담의 사회진단 및 상담2급① 심리검사를 이해하고 실제 해석을 통한 자기이해도움② 기질을 통한 상담의 기초를 습득하고 접수, 면접실행함③ 성격심리학의 개념을 이해하고 건강한 성격안내 및 예방교육실시</t>
  </si>
  <si>
    <t>① 에니어그램을 활용한 가족상담를 실시할 수 있다.② 개인 및 집단의 사회 강화에 대한 평가 및 지도③ 부적응 및 장애를 겪는 개인이나 학교에 대한 진단 및 상담④ 건강한 조직이해를 돕고 조직진단을 할 수 있다.</t>
  </si>
  <si>
    <t>① 전생애발달단계를 이해하고 숙지함으로 건강한 발달을 도울 수 있게 한다. ② 기질에 따른 이상심리, 성장심리, 초월심리적 현상을 이해하고 다룰 수 있게 한다. ③ 개인 및 집단 상담의 사회진단 및 상담</t>
  </si>
  <si>
    <t>① 심리검사를 이해하고 실제 해석을 통한 자기이해도움② 기질을 통한 상담의 기초를 습득하고 접수, 면접실행함③ 성격심리학의 개념을 이해하고 건강한 성격안내 및 예방교육실시</t>
  </si>
  <si>
    <t>2013-1226</t>
  </si>
  <si>
    <t>1. 미술심리상담의 개론2. 미술심리상담사의 자격요건 및 코칭노하우</t>
  </si>
  <si>
    <t>1. 미술심리상담의 심화과정2. 아동, 성인 ,노인, 미술심리상담사로서 요구되는 자기 내면의 점검을 목표로 하며 심리학의 전문과정 노하우 습득</t>
  </si>
  <si>
    <t>2011-0554</t>
  </si>
  <si>
    <t>유아나 아동, 청소년 그리고 성인을 대상으로 임상 중심의 이론과 실제를 통하여 독서안정 상담과 상호작용 독서안정 집단상담 능력 검증</t>
  </si>
  <si>
    <t>2011-0653</t>
  </si>
  <si>
    <t>1급 : 전반적인 미술심리상담을 계획하고 진행하며, 재활,복지,상기관에서 미술심리상담 프로그램을 작성하고 재활 프로그램을 운용할 수 있는 능력수준2급 : 슈퍼바이저의 도움을 받아 전반적인 상담을 계획하고, 미술심리활동을 통해 아동,노인,장애우에게 창작활동 속에서 상담과 지도를 통해 재활을 도와주는 능력수준. 3급 : 일반인으로써 심리상담 전문가를 진행하는데 보조 상담사로 기본적인 진단 및 기법을 적용, 미술을 이용해 아동·노인에게 창작활동을 통한 심리적 안정감과 즐거움을 주는 보모 능력 수준.</t>
  </si>
  <si>
    <t>계획, 진행, 프로그램 작성 운영 할 수 있는 능력을 말한다</t>
  </si>
  <si>
    <t>전반적 상담계획, 활동을 통해 재활을 도와주는 수행능력을 말한다</t>
  </si>
  <si>
    <t>보조 상담사 직무를 수행한다.</t>
  </si>
  <si>
    <t>2012-0418</t>
  </si>
  <si>
    <t>개인의 갈등을 조정하고 자기표현과 승화작용을 통해서 자아성장을 촉진시킬 수 있도록 미술치료분야에 대한 심층적인 학습과 실습 중심의 교육으로 전문성을 갖춘 인적인 미술심리상담전문가를 양성하는 과정입니다.</t>
  </si>
  <si>
    <t>2010-0232</t>
  </si>
  <si>
    <t>1. 아동,및 노인시설 및 각종 시설에서 신체적 정서적 정신적 사회적 행동을 바람직하게 변화 시킴   2. 미술심리상담을  통해 최상의 건강한 삶으로 유도케한다.</t>
  </si>
  <si>
    <t>2012-1345</t>
  </si>
  <si>
    <t>1. 가족상담 전문영역에서 심리적 부적응 및 장애를 겪는 개인 혹은 가족에 대한 진단, 평가 및 상담2. 가족상담 전문영역에서 개인 혹은 가족의 자아실현, 적응강화에 대한 조력 및 지도</t>
  </si>
  <si>
    <t>1) 가족상담 현장의 다양한 전문영역에서 개인 혹은 가족의 자아실현, 적응강화에 대한 진단, 평가 및 상담 2)수련중인 가족상담전문가에 대한 교육 및 사례지도</t>
  </si>
  <si>
    <t>가족상담 전문영역에서 심리적 부적응 및 장애를 겪는 개인 혹은 가족에 대한 진단, 평가 및 상담</t>
  </si>
  <si>
    <t>심리적 부적응 및 장애를 겪는 개인 및 집단에 대한 진단, 평가 및 심리 상담을 통한 지도</t>
  </si>
  <si>
    <t>(사)한국가족문화상담협회</t>
  </si>
  <si>
    <t>http://www.kfcca.or.kr</t>
  </si>
  <si>
    <t>070-8810-7125</t>
  </si>
  <si>
    <t>(10401) 경기 고양시 일산동구 장항동 776 일산프라자 502호</t>
  </si>
  <si>
    <t>2012-1420</t>
  </si>
  <si>
    <t>교류분석상담사 자격증 소지자로서 석사학위 소지자 또는 3년 이상의 실무경험자나 본회가 인정하는 동등학력의 조건을 갖추고 본회에서 실시하는 자격연수 (지도자양성과정 총 이수시간 240시간)를 이수한 후 과정별 과제수행 및 자격시험(필기, 면접)의 합격자.</t>
  </si>
  <si>
    <t>교류분석상담사강의, 가족상담, 학생상담, 대학강의, 성격진단, 상담 및 심리치료 성격 진단을 통한 자신·타인의 관계이해 프로그램 진행</t>
  </si>
  <si>
    <t>사단법인한국교류분석협회</t>
  </si>
  <si>
    <t>http://www. ta.or.kr</t>
  </si>
  <si>
    <t>053-626-1345</t>
  </si>
  <si>
    <t>(42741) 대구광역시 달서구 월배로 375 ( 송현동 ) 사단법인 한국교류분석협회</t>
  </si>
  <si>
    <t>2010-0191</t>
  </si>
  <si>
    <t>독서심리지도와 미술심리지도의 장점을 통합하여 어린이를 대상으로 리딩아트 심리지도를 할 수 있도록 리딩아트 카운슬링에 대한 이론과 실습을 병행함으로써 예술심리상담사의 전문적인 자질을 갖추도록 한다.</t>
  </si>
  <si>
    <t>2013-0834</t>
  </si>
  <si>
    <t>2010-0535</t>
  </si>
  <si>
    <t>미술을 도구로하여 인간의 내면과 교감하고 인간의 심리적인 위축및 자존능력을 향상시키기 위한 미술심리상담 서비스의 전문가</t>
  </si>
  <si>
    <t>한국재활교육협회</t>
  </si>
  <si>
    <t>051-861-3927</t>
  </si>
  <si>
    <t>(47217) 부산 부산진구 양정동 145-3 비젼센터 2F</t>
  </si>
  <si>
    <t>2012-0220</t>
  </si>
  <si>
    <t>Ⅰ.  도형상담사 강사의 자격 요건은 다음과 같이 구분한다1. 본 연구소의 회원으로서 다음 각 항에 해당하는 자 1) 1급 도형상담사 자격을 취득한 후 100건 이상의 임상을 시행한자2. 위 1항에 해당하는 자로 다음의 수련과정을 거친 자 1) 본 연구소 수련감독이나 본 연구소가 인정하는 수련감독에게 지도감독     받은 시간이 16시간과 연구 REPORT와 임상100건의 결과를 보고한 . 본 연구소 자격시험에 합격하고 자격관리위원회의 심사를 통과한 자   Ⅱ. 1급 도형상담사의 자격 요건은 다음과 같이 구분한다.1. 본 연구소의 회원으로서 다음 각 항에 해당하는 자 1) 2급 도형상담사 자격을 취득한 후 6개월 경과한 자   2. 위 1항에 해당하는 자로 다음의 수련과정을 거친 자 1) 본 연구소 수련감독이나 본 연구소가 인정하는 수련감독에게 지도감독    받은 시간이  16시간과 연구 REPORT와 임상30건의 결과를 보고한 3. 본 연구소 자격시험에 합격하고 자격관리위원회의 심사를 통과한 자Ⅲ. 2급 도형상담사의 자격 요건은 다음과 같이 구분한다.1. 본 연구소의 회원으로서 다음 각 항에 해당하는 자1) 본 연구소 수련감독이나 본 연구소가 인정하는 수련감독에게 지도감독     받은 시간이 16시간 과 임상 5건의 결과를 보고한 자 3. 본 연구소 자격시험에 합격하고 자격관리위원회의 심사를 통과한 자</t>
  </si>
  <si>
    <t>도형상담 전문가로서 국내,외 도형상담사들의 양성을 위한 프로그램을 진행 할 수 있으며 다른 상담기법들을 응용하여 프로그램을 진행 발전시킬 수 있다.</t>
  </si>
  <si>
    <t>도형상담의 기본원리와 상담의 기본원리를 이해하고 다른 상담기법과 비교하며 상담을 진행 할 수 있다.</t>
  </si>
  <si>
    <t>도형상담의 기본적인 원리를 이해하고 활용하여 상담 현장에서 사용 할 수 있다.</t>
  </si>
  <si>
    <t>2013-0498</t>
  </si>
  <si>
    <t>내담자의 심리적 상태를 파악하고 심리적 안정을 도와주는 심리상담전문가로써 평생교육원, 종교시설, 장애인 시설, 노인 시설, 복지관,  방과 후 교실, 지역아동센터 등의 기관에서 자원봉사 및 전문가로서의 활동한다.</t>
  </si>
  <si>
    <t>전문가 수준의 심리상담사 활용능력을 가지고 있으며 심리상담사 교육자로서 갖추어야 할 능력을 갖춘 고급 수준</t>
  </si>
  <si>
    <t>심리상담사 활용능력을 가지고 있으며 심리상담사 교육자로서 갖추어야 할 능력을 갖춘 고급 수준</t>
  </si>
  <si>
    <t>2013-0413</t>
  </si>
  <si>
    <t>푸드표현상담사</t>
  </si>
  <si>
    <t>푸드표현상담은 음식(Food)재료를 매체로 우리의 오감을 자극하는 조형활동을 하며 지금-여기에서의 마음을 표현하는 과정을 통해 스스로 자기통찰을 경험하고 심리, 정서적 문제를 상담해 가는 통합적 표현예술상담의 한 장르이다. 푸드표현상담은 일상에서 늘 대하는 음식재료를 사용하여 만지고 다듬고 때로는 먹으며 심리적인 안정감을 찾아가도록 돕는다. 오감을 자극해 깨워내는 무의식과의 소통 과정 속에서 표현되어지는 푸드표현예술작품은 스스로에게 잊혀져있던 자신의 참모습을 보게 하고, 본래의 온전한 자신의 모습으로 돌아와 심신의 건강함과, 영혼의 통합으로 회복하도록 자극한다. 음식재료를 사용해 푸드작품활동을 하고 작품감상을 한 후 조리하여 먹는 과정속에서 자신이 창조해낸 대상물인 작품과 자신이 하나로 통합되며 내재된 심리적 자원인 성장과 치유의 힘을 발견하고, 자신의 삶에 대한 행복과 만족을 찾아 가도록 스스로 돕는 마음여행 과정이기도 하다.  신선한 초록의 채소, 온갖 다양한 천연 색깔의 열매와 과일들의 신선한 칼라 이미지는 이미 우리에게 치유적이다.  이러한 푸드표현상담을 통해 심리정서적 건강을 회복하고 행복한 삶을 살아갈 수 있도록 돕는 것이 푸드표현상담사의 역할이며, 이들의 전문성을 확보하고 주어진 역할을 다 할 수 있도록 자격 기준을 마련하였으며 이 기준을 만족한 자격자에게 심리상담사로서의 자격을 인정토록 하기 위함이다</t>
  </si>
  <si>
    <t>푸드재료를 매체로 조형활동으로 마음을 표현하는 과정을 통해 스스로 자기통찰을 경험하고 심리, 정서적 문제를 해결해 가도록 하는 전문적 심리상담. 지도감독, 강의, 수퍼비전, 연구.</t>
  </si>
  <si>
    <t>푸드재료를 매체로 조형활동으로 마음을 표현하는 과정을 통해 스스로 자기통찰을 경험하고 심리, 정서적 문제를 해결해 가도록 하는 전문적 심리상담. 지도감독, 강의, 연구.</t>
  </si>
  <si>
    <t>푸드재료를 매체로 조형활동으로 마음을 표현하는 과정을 통해 스스로 자기통찰을 경험하고 심리, 정서적 문제를 해결해 가도록 하는 전문적 심리상담. 지도감독, 강의</t>
  </si>
  <si>
    <t>한국푸드표현예술치료협회</t>
  </si>
  <si>
    <t>http://cafe.daum.net/k-feat</t>
  </si>
  <si>
    <t>031-334-7335</t>
  </si>
  <si>
    <t>(00000) 경기 용인시 처인구 김량장동 326∼400 341-2 정헌빌딩 3층</t>
  </si>
  <si>
    <t>2012-1361</t>
  </si>
  <si>
    <t>가족 상담사는 가족관계에 어려움이 있는 이들에게 상담의 기회를 부여하여 가족관계의 회복과 건강한 가정을 도모케 하여 가정과 사회의 행복에 기여하는 전문가입니다.</t>
  </si>
  <si>
    <t>역기능 가정의 상담 및 수퍼비젼, 관련 강의가 가능한 전문가 수준</t>
  </si>
  <si>
    <t>수퍼비젼을 바탕으로, 사례개념화 및 상담이 가능한수준</t>
  </si>
  <si>
    <t>수퍼비젼을 받으며 상담이 가능한 상급수준</t>
  </si>
  <si>
    <t>2013-0480</t>
  </si>
  <si>
    <t>미술 매체를 통한 심리상담능력을 가지고 있으며 상담자의 그림을 통해 자유롭게 상담자의 내면 상태를 파악 및 이해를 통해 자신이 가지고 있는 정서적 갈등이나 심리적인 증상을 완화시키며 또한 창조적인 삶을 살아갈 수 있게 도움을 줄 수 있다.</t>
  </si>
  <si>
    <t>미술 매체를 통한 심리상담능력을 가지고 있으며, 초중고등학교 상담, 개인상담 및 집단상담, 인터넷 / 전화 면접상담, 공공기관 상담 등 다양한 상담기법으로 상담 가능 수준</t>
  </si>
  <si>
    <t>그림을 통해 자유롭게 상담자의 내면 상태를 파악 및 이해를 통해 자신이 가지고 있는 정서적 갈등이나 심리적인 증상을 완화시키며  창조적인 삶을 살아갈 수 있게 도움을 주는 수준</t>
  </si>
  <si>
    <t>2010-0433</t>
  </si>
  <si>
    <t>대출중개상담사</t>
  </si>
  <si>
    <t>1. 은행(금융기관)의 대출상품을 소비자에게 판매할 수 있는 능력을 검정 2. 담보대출 상담및 관련업무에 필요한 업무 수행 능력을 검정</t>
  </si>
  <si>
    <t>은행담보대출의 전문성을 갖고 은행대출업무의 조력활동및 약정상품을 소비자에게 홍보 대행하는 업무 1.은행의 대출서류작성등 은행업무조력 2.은행의 대출상품의 판매 및 은행홍보대행 3.공급자와 소비자의 접점에서 은행과 약정된 금융 상품판매</t>
  </si>
  <si>
    <t>(주)한국전문자격인증협회</t>
  </si>
  <si>
    <t>http://www.tecok.or.kr</t>
  </si>
  <si>
    <t>02-522-5621</t>
  </si>
  <si>
    <t>(06704) 서울 서초구 방배동 984-1 머리재빌딩 213호</t>
  </si>
  <si>
    <t>2012-1426</t>
  </si>
  <si>
    <t>사단법인 한국가족복지연구소는 미국 공인 임상사회사업가로 활동하셨던 고 임종렬 박사님이 한국에도 상담보급이 필요하다는 사명감에 1985년 설립하신 한국 최초의 전문가족상담기관입니다. 임종렬박사님께서는 상담실시와 더불어 심리적으로 어려움을 겪고 있는 많은 가족들의 문제를 해결하는 후배 상담가 양성이 시급하다고 판단하시어 가족상담사 양성과정을 개설하셨고 현재까지 30여년동안 300여명의 상담전문가를 배출하였니다. 배출된 상담사들은 자격증 취득후 사회복지현장 및 교육현장, 상담현장 등 사회 곳곳에서 활약하고 있습니다. 그런데 현재 상담이 많은 분야에 보급되어 활성화된 가운데 가족상담사라는 명칭으로 자격증을 발급하는 곳이 많아지자 본 기관 자격증의 타 자격증과의 차별화에 어려움이 발생하였습니다. 이에 본 기관 자격증의 오랜 임상경험과 전문성을 인정받으면서 주 교육내용인 대상관계이론적 접근 상담이라는 정체성을 확립하기 위해 대상관계심리상담전문가 수련감독, 1급, 2급 자격증 과정을 개설하였습니다.</t>
  </si>
  <si>
    <t>개인 또는 집단의 심리적 성숙과 사회적 적응능력향상을 위한 개인 또는 집단에 대한 진단, 평가 및 상담, 임상수련자의 교육 및 사례지도, 수련 내용평가, 인준 및 추천,분사무소 설립 및 운영</t>
  </si>
  <si>
    <t>지역사회 상담교육, 사회병리적 문제에 대한 예방활동 및 심리상담,  학교 및 모든 사업장 내의 인간관계 자문 및 심리교육, 상담실 책임운영, 1급,2급 수련중인자의 교육지도와 자문</t>
  </si>
  <si>
    <t>개인 또는 집단의 심리적 성숙과 사회적 적응능력향상,심리적 부정응을 겪는 개인 또는 집단에 대한 상담, 지역사회 상담교육, 사회병리적 문제에 대한 예방활동, 상담 및 심리 치료에 관한 연구, 상담 행정업무</t>
  </si>
  <si>
    <t>2012-1422</t>
  </si>
  <si>
    <t>교류분석심리상담전문가</t>
  </si>
  <si>
    <t>교류분석심리상담사 자격증 소지자로서 석사학위 소지자 또는 3년 이상의 실무경험자나 본원이 인정하는 동등학력의 조건을 갖추고 본원에서 실시하는 자격연수 (지도자양성과정 총 이수시간 160시간)를 이수한 후 과정별 과제수행 및 자격시험(필기, 면접)의 합격자.</t>
  </si>
  <si>
    <t>교류분석심리상담사 자격과정 강의, 개인 및 가족상담, 학생상담, 성격진단을 통한 상담 및 심리치료, 대인관계 및 성격, 적성 등  어려움을 겪거나 갈등을 해결할 수 있도록 지원</t>
  </si>
  <si>
    <t>성신유치원</t>
  </si>
  <si>
    <t>053-954-0007</t>
  </si>
  <si>
    <t>(41190) 대구 동구 신암동 657-185</t>
  </si>
  <si>
    <t>2010-0179</t>
  </si>
  <si>
    <t>IDK 심리상담사</t>
  </si>
  <si>
    <t>심리 상담을 할 수 있는 능력을 검정</t>
  </si>
  <si>
    <t>이론교육 120시간 이상 이수자로 2급 자격자에 한하여 응시자격이 주어지며 심리상담은 물론 가족상담이나 교육상담이 가능한 수준</t>
  </si>
  <si>
    <t>심리학 이론교육 60시간 이상 이수자로 회사에서 규정하는 현장교육(35명 이상 상담)을 수행한 후 자격시험에 합격한 자로 심리검사 결과분석상담은 물론 내담자의 생활상담이 가능한 수준</t>
  </si>
  <si>
    <t>2013-0467</t>
  </si>
  <si>
    <t>미술활동을 통해 내담자의 사고, 감정, 태도, 행동 의 문제 해결 및 인간적 성장을 목표로 심리상담에 개입하는 활동을 함.</t>
  </si>
  <si>
    <t>미술심리리상담에 대해 깊이 있게 이해하고 활용할 수 있으며, 미술심리상담 프로그램을 계획하고 평가 함</t>
  </si>
  <si>
    <t>미술심리상담에 대해 이해하고 활용능력을 가지고 있으며, 이를 통해 미술심리상담을 진행 함</t>
  </si>
  <si>
    <t>2011-0989</t>
  </si>
  <si>
    <t>음악심리 상담사</t>
  </si>
  <si>
    <t>1)복잡한 현대생활에서 파생되는 스트레스성 정신적인 질환(불안, 공포,, 대인기피, 우울, 불면 등)으로부터 약물이 아닌 다양한 음악을 활용한 심리안정을 시키기 위해 소정의 과정을 이수한 수상자들에게 음악 심리상담사(Therapist of Music psyco-ounsel) 자격을 부여하려함. 2)음악이나 특정 사운드는 사람의 마음에 깊이 작용하여, 마음의 균형과 생명 활동의 질서를 회복시켜, 본래 인간의 신체에 내재해 있는 Homeostasis을 높여 주는 심리 요법의 하나(박경규,2000)로 생체음향학적 접근과 음악치료개론을 근거로 소정의 학습과정을 수료하고 자격시험을 거쳐 음악심리상담사(1,2급) 자격을 부여, 건강한 사회을 만드는데 기여하려함.3)음악심리개론, 음악인지상담학, 생체음향학, 음악적용트리트먼트 프로세스 등 음악심리상담사로서 자질에 부응토록 교과과정을 이수토록 하여 지적장애자, 신체장애자, 노인복지증진, 유아 및 청소년 정서함양에 기여하도록 하기위함.</t>
  </si>
  <si>
    <t>-복잡한현대생활에서파생되는스트레스성정신적인질환(불안,공포,,대인기피,우울,불면등)으로부터약물이아닌다양한음악을활용한심리안정을시키기위해소정의과정을이수한수상자들에게음악심리상담사(TherapistofMusicpsyco-ounsel)자격을부여하려함-음악이나특정사운드는사람의마음에깊이작용하여,마음의균형과생명활동의질서를회복시켜,본래인간의신체에내재해있는자연치유력(Home</t>
  </si>
  <si>
    <t>한국예술콘텐츠교육원</t>
  </si>
  <si>
    <t>http://kaca.so</t>
  </si>
  <si>
    <t>02-812-7071</t>
  </si>
  <si>
    <t>(07040) 서울 동작구 상도동 411 대람@상가동</t>
  </si>
  <si>
    <t>2013-0874</t>
  </si>
  <si>
    <t>결혼상담설계사</t>
  </si>
  <si>
    <t>결혼  상대자에 대한 정확한 정보수집 및 제공 이상적인 만남 주선 및 소개를 설계하여주고 만남과 관련된 카운슬링 및 상담자 역할을 할수있도록 전문가로 양성</t>
  </si>
  <si>
    <t>만남 상대에 대한 정확한 정보수집 및 제공 이상적인 만남 주선 및 소개 만남과 관련된 카운슬링 및 상담자 역할 결혼과 관련된 정보제공 및 자문</t>
  </si>
  <si>
    <t>2012-0147</t>
  </si>
  <si>
    <t>다양한 대상(아동, 청소년, 노인 등)에 따른 전문적 상담, 가족상담, 부부상담, 집단상담, 중독상담, 심층적 심리검사를 통한 다각적인 심리진단, 이론에 기초한 상담목표 설정, 상담사례연구를 통한 실질적 문제해결능력 배양</t>
  </si>
  <si>
    <t>2008-0420</t>
  </si>
  <si>
    <t>상담전문가로서？상담현장에서 개인상담, 가족상담, 집단상담 등 심리적 문제 해결과 성장을 위한 활동을 수행한다. 또한 상담자 교육과 훈련, 그리고？상담의 특수 영역인 재난상담, 기업상담, 비행상담 등을 수행할 수 있으며, 심리검사의 실시와 해석상담, 상담 교육 프로그램개발, 상담 이론과 실제에 관한 연구를 수행한다.</t>
  </si>
  <si>
    <t>전문적 상담 능력과 상담자 교육 및 훈련 능력을 보유한 전문가, ①개인 및 집단의 정신건강 증진을 위한 상담 및 교육,②심리적 문제에 관한 진단,평가 및 개입,③상담 및 심리치료 연구, 상담 프로그램 개발,보급 및 평가,④상담기관의 설립 및 운영과 전문상담인력의 양성을 위한 교육 및 훈련 ⑤국가, 지역사회,기업체 등의 상담활동에 대한 정책적 참여 및 자문</t>
  </si>
  <si>
    <t>전문적 상담 업무를 수행할 수 있는 실무 능력을 보유한 전문가, ①개인 및 집단의 정신건강 증진을 위한 상담 및 교육, ②심리적 문제에 관한 개인 및 집단에 대한 진단, 평가 및 개입, ③상담 및 심리치료에 대한 연구와 상담 프로그램의 운영, ④상담에 관한 전반적인 업무(접수면접, 사례관리, 상담행정 등) 수행</t>
  </si>
  <si>
    <t>사단법인 한국상담학회</t>
  </si>
  <si>
    <t>http://www.counselors.or.kr</t>
  </si>
  <si>
    <t>02-875-5830</t>
  </si>
  <si>
    <t>(06675) 서울특별시 서초구 방배천로 92 (방배동, 세양아르비채) 102동 404호</t>
  </si>
  <si>
    <t>2013-0411</t>
  </si>
  <si>
    <t>스마트뇌교육상담사</t>
  </si>
  <si>
    <t>뇌파측정 및 뇌의 구조와 뇌 훈련법의 기본교육을 바탕으로 어린이와 성인을 대상으로 한 뇌교육과 상담을 할 수 있다. 유치원 및 방과후교실에서 뇌전문 교사로 출강하여 보다 체계적인 뇌교육으로 학생들의 학습능력을 발달시켜주게 된다.</t>
  </si>
  <si>
    <t>뇌파측정 및 뇌의 구조와 뇌 훈련법의 기본교육을 바탕으로 어린이와 성인을 대상으로 한 뇌교육과 상담을 할 수 있다. 유치원 및 방과후교실에서 뇌전문 교사로 출강.</t>
  </si>
  <si>
    <t>2011-0150</t>
  </si>
  <si>
    <t>심리적 부적응 문제를 지닌 아동들을 대상으로 놀이기구를 이용한 상담기술을 활용함으로써 문제아동의 사회적응 능력을 향상시킬 수 있는 놀이심리상담 프로그램 설계 및 상담결과를 평가 할 수 있는 업무수행 능력 검정</t>
  </si>
  <si>
    <t>2013-1266</t>
  </si>
  <si>
    <t>본 자격은 미술과 심리상담을 접목하여 그림과 색채를 통한 심리진단을 토대로, 아동 및 청소년의 문제행동을 감소시키고 적응행동 및 문제해결 능력을 향상시킬 수 있도록 도와주는 상담기법으로 그림이나 조소, 디자인 기법 등과 같은 미술활동을 통해서 심신에 어려움을 겪고 있는 사람들의 심리를 진단하고 학교나 사회에 적응하는데 목적을 두고 있으며 건강한 사회 구성원이 될 수 있도록 도와주는 역할을 담당하는 자격입니다.</t>
  </si>
  <si>
    <t>심리상담 및 미술심리 이론과 실제기법을 바탕으로 상담현장에서 심리진단과 상담을 수행할  수 있는 중급 수준</t>
  </si>
  <si>
    <t>심리상담 및 미술심리 이론과 실제기법을 바탕으로 상담현장에서 개인,가족,집단의 심리진단과 상담을 수행할 수 있는 책임자로써 갖추어야 할 능력을 갖춘 고급 수준</t>
  </si>
  <si>
    <t>심리상담 및 미술심리 이론과 실제기법을 바탕으로 상담현장에서 개인, 집단의 심리진단분석평가와 미술매체를 활용해 상담을 수행할  수 있는 책임자로써 능력을 갖춘 최고급 수준</t>
  </si>
  <si>
    <t>2013-0869</t>
  </si>
  <si>
    <t>인지행동상담을 통하여 열등감이나 우울증 . 불안 등의 심리적 고통을 호소하는 내담자에게 심리분석을 통하여 인지행동상담의 원리를 익히고 적문적인 훈련을 받아 내담자에게 해결방안을 제시 할 수 있는 자격증</t>
  </si>
  <si>
    <t>인지행동상담을 통해 내담자의 심리적 문제를 분석하고 해결방안을 제시 할 수 있음</t>
  </si>
  <si>
    <t>인지행동상담을 통해 내담자의 심리적 문제를 분석할 수 있음</t>
  </si>
  <si>
    <t>2012-0180</t>
  </si>
  <si>
    <t>말로써 표현하기 힘든 느낌, 생각들을 미술 활동을 통해 표현하여 감정의 정화를 경험하게 하고 내면의 마음을 돌아볼 수 있도록 하며 자아 성장을 촉진시키는 치료</t>
  </si>
  <si>
    <t>2013-1279</t>
  </si>
  <si>
    <t>독서지도상담사</t>
  </si>
  <si>
    <t>독서능력의 증진을 위한 지도상담</t>
  </si>
  <si>
    <t>독서능력 향상을 위한 지도상담과 독서인구배양</t>
  </si>
  <si>
    <t>2012-1421</t>
  </si>
  <si>
    <t>본원의 회원으로서 전문대학(2~3년제), 학사학위 또는 본원이 인정하는 동등학력의 조건을 갖추고 본원에서 실시하는 자격연수(지도자 양성과정 80시간)를 이수한 후 과정별 과제수행 및 자격시험(필기, 면접)의 합격자.</t>
  </si>
  <si>
    <t>성격 진단을 토한 자신 및 타인이해를 통한 원할한 커뮤니케이션 프로그램 진행다양한 개인적 문제를 심리검사를 통해 분석하고 해결방안 제시하는 역할</t>
  </si>
  <si>
    <t>2013-0276</t>
  </si>
  <si>
    <t>명리풍수상담사</t>
  </si>
  <si>
    <t>전통문화 중 조선시대 과거제도 시험과목이었던 풍수지리,사주명리에 대한 학문을 21세기 현대적 해석을 통해 풍수지리학(風水地理學)과 명리학(命理學)의 풍수사상과 문화의 근간이 되는 음향오행의 원리를 전문교육을 통하여 삶의 현장에서 유익하게 활용할 수 있는 전문가 양성을 위해 상담 및 프로그램 활용을 통해 도움을 줄 수 있는 전문가수준의 최고급수준</t>
  </si>
  <si>
    <t>21세기 현대적 해석을 통해 풍수지리학과 명리학의 풍수사상과 문화의 근간이 되는 음향오행의 원리를 전문교육을 통하여 삶의 현장에서 유익하게 활용할 수 있는 전문인</t>
  </si>
  <si>
    <t>2012-0200</t>
  </si>
  <si>
    <t>개인 및 단체를 대상으로 심리상담사 자격  및 교육전문가 양성</t>
  </si>
  <si>
    <t>집단 상담지도, 심리검사 실시 및 분석과 평가,유형 및 대상별 상담(아동, 청소년, 성인, 노인가족, 성문제, 가정폭력, 학교폭력 상담 등),상담교육기관, 학교, 기업체, 기타 기관에서 인사, 노무관리 분야의 인사선발, 적성검사,  심성교육 프로그램 개발업무 수행,사회복지관, 복지시설, 교정기관, 재활병원 등에서 전문 상담 활동</t>
  </si>
  <si>
    <t>2011-0334</t>
  </si>
  <si>
    <t>교육기관, 아동 관련기관, 단체, 시설 등 현장에서 필요한 상담의 실무 능력을 검증</t>
  </si>
  <si>
    <t>아동 심리 상담, 아동 부모 상담, 아동 집단 상담, 아동 기관 상담 등에 대한 실무적 상담실시</t>
  </si>
  <si>
    <t>2013-0429</t>
  </si>
  <si>
    <t>DISC코칭상담사</t>
  </si>
  <si>
    <t>DISC코칭 상담사는 성인 및 청소년을 대상으로 DISC를 통한 행동유형분석법을 지도함으로써 나와 타인의 성격, 심리, 잠재력을 파악하는데 도움을 주어, 사회적응력 향상을 도모하는 상담사의 양성 및 배출을 기반으로 이루어짐</t>
  </si>
  <si>
    <t>DISC코칭 상담 전문가로서 1급자격을 취득하고 성인 및 청소년을 대상으로 DISC(Dominance(주도형), Influence(사교형), Steadiness(안정형), Conscientiousness(신중형))를 통한 행동유형분석법을 지도함으로써 나와 타인의 성격, 심리, 잠재력을 파악하는데 도움</t>
  </si>
  <si>
    <t>행동유형이론, 행동유형별 특징, 인간행동유형이해, DISC검사 및 분석, 상담방법</t>
  </si>
  <si>
    <t>2012-1413</t>
  </si>
  <si>
    <t>심리상담사는 사회가 발전하고 물질문명이 풍부해진 현대사회에서 심리？정서？행동의 부적응 문제를 가지고 있는 내담자의 행동, 가치관을 변화시키는 것을 비롯하여 심각한 문제가 일어나지 않도록 상담해주고, 지원해주며 심적 성장을 통해 자신의 내적 자원을 동원하도록 상담지도하는 자격으로서 개인의 가치와 이해를 통하여 내담자의 외부에 있는 마음의 안정과 도움의 근원을 접촉하게 함으로써 도움을 주는 매우 중요하면서도 그동안 확실하게 심리학의 영향을 받아온 분야의 자격입니다.</t>
  </si>
  <si>
    <t>심리상담의 심리검사 분석 수행직무와 심리상담 프로그램 계획에 따른 진행 업무수행,상담실내의 행정, 정보관리직무등</t>
  </si>
  <si>
    <t>개인의 영역에서 부적응문제에 대한 진단, 분석 및 상담과 심리상담 교육 프로그램 개발 보조업무 또는 사회복지시설, 병원 등에서 전문 상담활동로 활동할 수 있다.</t>
  </si>
  <si>
    <t>교육 프로그램 개발업무,심리상담 영역의 과학적인 연구, 조사, 분석을 하고개인 혹은 집단의 자아실현, 적응강화에 대한  전문상담 및 지도를 합니다.</t>
  </si>
  <si>
    <t>2013-0838</t>
  </si>
  <si>
    <t>사회에서 여러 가지 갈등과 문제로 인해 고통을 받고 있는 사람들을 대상으로 정신건강이나 정서장애와 관련된 문제를 상담과 과학적 측정도구를 사용하여 내적 자원을 동원하도록 상담지도하는 자격과정으로 종합적으로 진단하고, 심리학적 방법을 활용하여 상담해 줌으로써 내담자의 외부에 있는 마음의 안정과 도움의 근원을 접촉하게 함으로써 건강하고 바른생활을 할 수 있도록 하는 심리학의 영향을 받아온 분야의 자격입니다.</t>
  </si>
  <si>
    <t>사회갈등문제로인해 고통받는 사람을 대상으로 정신건강, 정서장애 문제상담, 과학적 측정도구를 사용하여 마음의 안정과 근원을 접촉하여 건강한 생활을 하도록 도움을 주는 자격입니다.</t>
  </si>
  <si>
    <t>2012-0897</t>
  </si>
  <si>
    <t>2010-0418</t>
  </si>
  <si>
    <t>아동청소년복지상담지도사</t>
  </si>
  <si>
    <t>청소년들에게 보다 질 높은 청소년의 심신단련과 풍부한 정서교육, 바른예절 협동을 바탕으로 공동체적 삶을 실천하며 봉사하는, 자랑스런 한국인으로  상담, 육성 지도할 수 있는 능력을 검정하는 자격</t>
  </si>
  <si>
    <t>아동청소년복지상담지도사교육 및 사례지도 아동청소년관련 복지 법과 행정 연구. 아동청소년복지 정책론  아동청소년복지 지도론 아동청소년복지 상담연구방법론 강의 및 연구 아동청소년 비행 상담 ,성상담, 약물상담, 위기상담, 개인상담, 집단상담, 심리검사등 실시한다.</t>
  </si>
  <si>
    <t>아동청소년복지상담지도사교육 및 사례지도 아동청소년관련 복지 법과 행정 연구. 아동청소년복지 정책론  아동청소년복지 지도론 아동청소년복지 상담연구방법론 강의 및 연구 아동청소년 비행 상담 ,성상담, 약물상담, 위기상담, 개인상담, 집단상담, 심리검사등 실시한다</t>
  </si>
  <si>
    <t>2012-0213</t>
  </si>
  <si>
    <t>심리의 학문적 이론과 미술을 활용한 미술심리상담사의 역할에 중점을 두며 향후 직무 향상교육과 연수과정 등을 통하여 실무능력을 개발하고 활용할 수 있는 수준으로 현업에 직접 활용 가능하며 사회기관교육, 학교 교육, 인성발달교육, 생활지도교육 등 상담지도를 위해 꼭 필요한 상담사로서 전문 상담서비스를 제공해 주는 역할</t>
  </si>
  <si>
    <t>심리의 학문적 이론과 미술을 활용한 미술심리상담사의 역할에 중점을   두며 향후 직무 향상교육과 연수과정 등을 통하여 실무능력을 개발하고 활용할 수 있는 수준으로 현업에 직접   활용 가능하며 사회기관교육, 학교 교육, 인성발달교육, 생활지도교육 등   상담지도를 위해 꼭 필요한 상담사로서 전문 상담서비스를 제공해 주는 역할</t>
  </si>
  <si>
    <t>2012-1316</t>
  </si>
  <si>
    <t>임상심리에 관한 상담 및 분석,  임상심리평가(분석)에 따른 지도중독심리상담 및 분석 지도임상심리 파악을 위한 가족분석발달 및 이상심리에 관한 분석 지도</t>
  </si>
  <si>
    <t>임상심리에 관한 상담 및 지도,발달 및 이상심리에 관한 분석 지도</t>
  </si>
  <si>
    <t>2013-0872</t>
  </si>
  <si>
    <t>가족문제를 예방하고 상담하고 개선시켜주는법건강한 가족생활 유지토록 프로그램 개발가족 생활문화 운동, 행복한 가족생활을 교육건강한 가족사업과 관련된 일</t>
  </si>
  <si>
    <t>가족문제를 예방하고 상담하고 개선시켜주는법건강한 가족생활 유지토록 프로그램 개발가족 생활문화 운동, 행복한 가족생활을 교육가족관련 정보 및 자료제공, 가족방문 통해 실태파악하는일지역사회 지원과 연계를 담당하는 등 건강한 가족사업과 관련된 일</t>
  </si>
  <si>
    <t>2012-0089</t>
  </si>
  <si>
    <t>독서의 기능을 활용하여 건강하고 성숙한 삶을 관리하고 정신적 갈등과 정서적 안정을 이루어 문제이해와 해결을 효과적으로 돕는다.</t>
  </si>
  <si>
    <t>2012-0375</t>
  </si>
  <si>
    <t>음악을 활용하여 내담자의 성격이해, 심리분석, 문제행동 진단을 하고 상담 및 심리상담프로그램 운영을 하며, 정서불안등 내담자가 직면한 문제를 해결하도록 교육/지도/조언하는 심리상담전문가임.</t>
  </si>
  <si>
    <t>음악을 활용한 상담 및 상담기관/시설에서 프로그램기획 / 실행전문가로서 직무 및 상담전문가 역할을 수행</t>
  </si>
  <si>
    <t>2013-0839</t>
  </si>
  <si>
    <t>일반병원, 정신병원, 재활원, 지역사회, 건강센터, 양로원, 사회복지 기관(예: 청소년, 여성, 노인복지관등) 교도소 학교, 통증관리, 스트레스관리, 유아를 위한 감각 자극제공, 건강증진 프로그램, 산후조리원등에서 음악 심리상담을 할 수 있습니다.</t>
  </si>
  <si>
    <t>일반병원,정신병원,재활원,지역사회,건강센터,양로원,사회복지기관,건강증진 프로그램,산후조리원등에서 상담을 하며 환자의 상태를 파악하며 그에 따른 음악적 상담요법을 시행한다.</t>
  </si>
  <si>
    <t>2013-0412</t>
  </si>
  <si>
    <t>무속심리상담사</t>
  </si>
  <si>
    <t>무속심리상담사는 무속을 통하여 일상생활에 적응하지 못하고 인지, 정서, 행동상의 장애를 일으키는 사람들을 상담 및 면접을 통해 종합적으로 진단하고 심리학적 방법을 활용하여 상담관리하여 다시 건강하고 바른생활을 할 수 있도록 돕는 업무를 담당하는 무속심리상담 전문가를 말한다.</t>
  </si>
  <si>
    <t>무속심리의 학문적 이론과 무속심리 상담사의 역할과 사명감에 중점을 두며 향후 직무향상교육과 연수과정  등을 통하여 실무능력을 계발하고 활용할 수 있는 수준으로 현업에 직접  활용</t>
  </si>
  <si>
    <t>2013-1027</t>
  </si>
  <si>
    <t>재능분석상담사</t>
  </si>
  <si>
    <t>개인의 타고난 선천적 재능을 검사하고 관찰법 및 설문도구검사의 결과를 분석하여 재능 군을 분류하여 양육 및 교육방법 직무, 직업을 분석하여 진로를 관리함</t>
  </si>
  <si>
    <t>개인의 타고난 선천적 재능을 검사하고 관찰법 및 설문도구검사의 결과를 분석하여 재능 군을 분류하여 양육 및 교육방법 직무, 직업을 분석하여 진로를 관리</t>
  </si>
  <si>
    <t>2012-0422</t>
  </si>
  <si>
    <t>학교폭력 예방과 피해자 가해자의 상담및 문제해결을 통하여 밝고 건강한 청소년의 시절을 만들어 가도록 지원하는 상담전문가 과정이다.</t>
  </si>
  <si>
    <t>학교폭력에 대한 전문 상담가로서 가해자, 피해자들의 개인 및 집단 상담을 통하여 문제해결 및 학교 적응력을 향상시키는 역할를 수행할 수 있는지의 능력을 검정</t>
  </si>
  <si>
    <t>2013-0559</t>
  </si>
  <si>
    <t>전문가로서 상담센터 운영 및 내담자뿐 아니라 슈퍼바이저로서 강의와 상담사 실습훈련을 시킬 수 있는 전문적으로 상담을 할 수 있는 능력 수준</t>
  </si>
  <si>
    <t>전문적 상담 지식을 습득하여 내담자에게 상담할 수 있는 수준</t>
  </si>
  <si>
    <t>일상적 부부생활과 남성과 여성에 관한 전문적 지식을 습득하여 상담을 위한 기초 수준</t>
  </si>
  <si>
    <t>2012-1212</t>
  </si>
  <si>
    <t>2012-0247</t>
  </si>
  <si>
    <t>3급 : 원예에 대한 이론적 지식과 기술, 그것을 사람들에게 전달할 수 있는 능력을 기르며 상담실에서 전문가가 상담을 진행하는 것을 도와서 기본적인 진단 및 상담기법을 적용할 수 있는 원예상담사를 양성 한다. 2급 : 상담실에서 모의로 원예를 이용해 심리 상담을 전반적으로 계획하고 진행할 수 있는 원예상담사를 양성  한다.1급 : 원예를 이용해 실제로 본인 스스로 상담실에서 내담자에게 알맞은 전반적인 상담을 계획하고 진행할 수 있는 원예상담사를 한다.</t>
  </si>
  <si>
    <t>원예를 이용해 실제로 원예상담사 스스로 상담실에서 내담자에게 알맞은 전반적인 상담을 계획하고 진행할 수 있다.</t>
  </si>
  <si>
    <t>상담실에서 원예상담사 1급자와 함께  원예를 이용해 심리 상담을 전반적으로 계획하고 진행할 수 있다.</t>
  </si>
  <si>
    <t>원예에 대한 이론적 지식과 기술, 그것을 사람들에게 전달할 수 있는 능력을 기르며 상담실에서 원예상담 전문가가 상담을 진행하는 것을 도와서 기본적인 진단 및 상담기법을 적용할 수 있다.</t>
  </si>
  <si>
    <t>2011-0941</t>
  </si>
  <si>
    <t>1. 본 기관은 학문으로서의 명리학을 토착화시킴으로서 국내외 대중화를 통해 인간의 삶을 질적으로 한 단계 승화하는데 기어코자한다. 2. 본 기관은 이에 합당한 교육과 체계적인 학습을 통해 전문가를 양성하고 지속적인 재교육을 통해 최고의 전문가를 양성하고자 한다.3. 실전 전문가로서 명리학 활용 능력을 갖추고, 명리학의 추명, 통변, 해석을 통해 명리 상담과 강의를 수행할 수 있는 자격을 인정한다.</t>
  </si>
  <si>
    <t>명리학의 기본적인 원리, 연역, 사상 등을 이해하고 기본 명식에 대한 일차적 해석과  추론을 통해 상담과 교육을 수행</t>
  </si>
  <si>
    <t>명리학의 여러 이론들에 대한 숙지가 되어 활용할 수 있는 단계로 추명이 가능하며 논리적 해석이 가능한 상급의 수준</t>
  </si>
  <si>
    <t>사주원국을 능숙하게 해석하고 추론할 수 있음은 물론 방향 제시와 실질적 생활 속에서 통용될 수 있는 최상급의 수준</t>
  </si>
  <si>
    <t>성혜사포교원</t>
  </si>
  <si>
    <t>http://www.ck-academy.com</t>
  </si>
  <si>
    <t>02-3481-2218</t>
  </si>
  <si>
    <t>(06609) 서울 서초구 서초4동 서초오피스텔 208</t>
  </si>
  <si>
    <t>2013-0466</t>
  </si>
  <si>
    <t>미술심리 상담사로서 요구되는 자기 내면의 점검을 목표로 하며 심리학의 다양한 관점에서 미술심리상담의 이론을 재점검하고 미술을 통한 상담에 초점을 맞춘 미술심리상담 전문가 - 내담자 초기 상담 면담지 분석과 상담 프로그램 계획 및 운영 평가 - 내담자의 문제해결을 촉진하기 위한 통합적 예술 매체 기법 활용 직무 - 심리검사 실시 및 분석과 평가</t>
  </si>
  <si>
    <t>미술심리 상담사로서 요구되는 자기 내면의 점검을 목표로 하며 심리학의 다양한 관점에서 미술심리상담의 이론을 재점검하고 미술을 통한 상담에 초점을 맞춘 미술심리상담 전문가</t>
  </si>
  <si>
    <t>민들레가족상담센터</t>
  </si>
  <si>
    <t>http://www.mindlelae.com</t>
  </si>
  <si>
    <t>070-8690-4363</t>
  </si>
  <si>
    <t>(07025) 서울 동작구 사당동 1039-27 2층</t>
  </si>
  <si>
    <t>2011-0352</t>
  </si>
  <si>
    <t>학교내 폭력, 납치, 유괴, 협박, 감금 등 학생을 대상으로 한 각종 범죄를 예방하고 순찰 및 지도활동을 통해 교내 사고를 미연에 예방함은 물론 사고발생시 응급처지, 외부 출입자 및 차량 출입관리, 위험물의 교내 반입을 통제하며 학교폭력예방에 관한 이론적 연구와 최적화된 학교폭력예방 프로그램을 설계, 조직 , 운영하고 각종 프로그램을 개발 적용하는 전문적 상담 활동을 수행한다.</t>
  </si>
  <si>
    <t>(주)한국인성교육개발원</t>
  </si>
  <si>
    <t>http://www.kinsung.co.kr</t>
  </si>
  <si>
    <t>02-2188-6838</t>
  </si>
  <si>
    <t>(06221) 서울특별시 강남구 언주로 431(역삼동, 삼봉빌딩) 삼봉빌딩 3층</t>
  </si>
  <si>
    <t>2009-0009</t>
  </si>
  <si>
    <t>기업 또는 사업장에서 역학을 이용하여 역술을 상담할 수 있는 능력을 검정</t>
  </si>
  <si>
    <t>동양철학을 이해하고 명리. 관상.육효.성명 풍수학에 의한 사주를 뽑아 이를 응용하고 인용하며 대입시켜 감명할 수 있는 수준</t>
  </si>
  <si>
    <t>(사)한국역술인협회</t>
  </si>
  <si>
    <t>http://www.aokp.or.kr</t>
  </si>
  <si>
    <t>02-511-6130</t>
  </si>
  <si>
    <t>(00000) 서울 강남구 논현동 서울시 강남구 논현동 48-5번지 영보빌딩</t>
  </si>
  <si>
    <t>2013-0592</t>
  </si>
  <si>
    <t>학교폭력 관련 가해자, 피해자, 학부모 상담 전문가</t>
  </si>
  <si>
    <t>학교폭력 가해자, 피해자, 학부모 상담, 심리치료 및 폭력 예방 교육 등 초급전문가로서의 지식과 자질 검정</t>
  </si>
  <si>
    <t>학교폭력 가해자, 피해자, 학부모 상담, 심리치료 및 폭력 예방 교육 등 고급전문가</t>
  </si>
  <si>
    <t>2013-1274</t>
  </si>
  <si>
    <t>방과후지도사(심리상담)</t>
  </si>
  <si>
    <t>방과후지도사는 심리상담사 전문가 자격을 취득한 사람에 한하여 전국 초중고교에서 자원봉사 활동으로 방과 후에 문제 청소년을 대상으로 무료로 상담을 지원할 수 있도록 하는 것이 목적임.교육내용은 청소년 위주의 전문상담을 주로 하고 있음.방과후지도사에 관한 상담 및 분석,방과후지도사평가(분석)에 따른 지도중독심리상담 및 분석 지도발달 및 이상심리에 관한 분석 지도</t>
  </si>
  <si>
    <t>방과후지도사는 심리상담사 전문가 자격을 취득한 사람에 한하여 전국 초중고교에서 자원봉사 활동으로 방과 후에 문제 청소년을 대상으로 무료로 상담을 지원할 수 있도록 하는 것이 목적임.교육내용은 청소년 위주의 전문상담을 주로 하고 있음방가후지도사평가, 방과후지도관리이론, 방과후지도관리실습, 방과후지도관리 및 분석, 중독행동이해,발달</t>
  </si>
  <si>
    <t>방과후지도사는 심리상담사 전문가 자격을 취득한 사람에 한하여 전국 초중고교에서 자원봉사 활동으로 방과 후에 문제 청소년을 대상으로 무료로 상담을 지원할 수 있도록 하는 것이 목적임.교육내용은 청소년 위주의 전문상담을 주로 하고 있음방과후지도평가, 방과후지도관리이론, 방과후지도관리실습, 방과후지도관리 및 분석, 중독행동이해, 발달</t>
  </si>
  <si>
    <t>방과후지도사는 심리상담사 전문가 자격을 취득한 사람에 한하여 전국 초중고교에서 자원봉사 활동으로 방과 후에 문제 청소년을 대상으로 무료로 상담을 지원할 수 있도록 하는 것이 목적임.교육내용은 청소년 위주의 전문상담을 주로 하고 있음방과후지도에 관한 상담 및 분석,방과후지도에 따른 지도발달 및 방과후지도에 관한 분석 지도</t>
  </si>
  <si>
    <t>2012-0432</t>
  </si>
  <si>
    <t>예술심리상담사1. 전문예술심리상담사전문가 수준의 임상진행과 경험을 가지고 있으며 단계교육 강의, 집단, 개별 임상감독자 로써 갖추어야 할 능력을 갖춘 최고급 수준2. 1급 예술심리상담사전문가 수준의 임상진행과 경험을 가지고 있으며 단계교육 강의, 집단, 개별 임상감독자로써 갖추어야 할 능력을 갖춘 고급 수준3. 2급 예술심리상담사전문가 수준의 임상진행과 경험을 가지고 있는 상급 수준</t>
  </si>
  <si>
    <t>예술 매체가 가지는 치유성을 현대심층심리학과 합일하여 심리상담서비스 제공</t>
  </si>
  <si>
    <t>예술 매체가 가지는 치유성을 현대심층심리학과 합일하여 심리상담서비스 제공하위상담사 교육 및 개별임상감독 진행</t>
  </si>
  <si>
    <t>예술 매체가 가지는 치유성을 현대심층심리학과 합일하여 심리상담서비스 제공하위상담사 교육 및 개별, 집단임상감독 진행</t>
  </si>
  <si>
    <t>한국표현예술심리치료협회</t>
  </si>
  <si>
    <t>http://www.keapa.or.kr/</t>
  </si>
  <si>
    <t>02-3481-5393</t>
  </si>
  <si>
    <t>(00000) 서울 서초구 서초4동 1301∼1306 서초오피스텔 411호</t>
  </si>
  <si>
    <t>2013-0439</t>
  </si>
  <si>
    <t>장애인권에 대한 기본적 소양을 함양하고 일반을 대상으로 한 장애 인권유린과 차별에 대한 교육을 실시함으로써 장애인권의 보호와 인식개선을 목표로 한다</t>
  </si>
  <si>
    <t>장애인권과 관련된 모든 업무 수행가능(인권유린 당사자의 실제 상담 기획, 분재조정, 인권침해관련 심리평가, 재발 방지를 위한 대책안 기획)</t>
  </si>
  <si>
    <t>전문가 수준의 뛰어난 장애인권교육 상담능력을 가지고 있으며 상담교육자, 사무 책임자로써 갖추어야 할 능력을 갖춘 최고급 수준</t>
  </si>
  <si>
    <t>라이프라인아카데미</t>
  </si>
  <si>
    <t>http://www.lifelinedpi.kr</t>
  </si>
  <si>
    <t>02-3144-0988</t>
  </si>
  <si>
    <t>(03958) 서울특별시 마포구 망원로 19 (망원동, 참존아파트) 203호</t>
  </si>
  <si>
    <t>2013-0590</t>
  </si>
  <si>
    <t>학교폭력과 비행청소년 등을 대상으로 예방교육 및 상담전문가 양성</t>
  </si>
  <si>
    <t>① 청소년 집단 및 개별상담② 초·중·고등학교 학교폭력    예방 상담 및 교육③ 학부모 및 학생 심리상담④ 전화 및 사이버 상담</t>
  </si>
  <si>
    <t>① 청소년 집단 및 개별상담② 초·중·고등학교 학교폭력    예방 상담③ 전화 및 사이버 상담</t>
  </si>
  <si>
    <t>2013-0591</t>
  </si>
  <si>
    <t>학교폭력심리, 학교폭력상담기법, 대인관계 증진, 학교폭력사례, 청소년 또래 중재프로그램 등에 대한 교육과 학교폭력상담사례 연구 및 수련을 통해 학교폭력으로 힘들어 하는 피해 및 가해학생, 부모, 교사들에게 상담을 통하여 건강한 인지？정서？행동의 발달과 성장을 돕고 나아가 학교폭력 없는 건전한 사회구현에 기여하는 학교폭력상담을 그 직무를 하는 과정임</t>
  </si>
  <si>
    <t>학교폭력심리, 학교폭력상담기법, 대인관계 증진, 학교폭력사례, 청소년 또래 중재프로그램 등에 대한 교육과 학교폭력상담사례 연구 및 수련을 통해 학교폭력으로 힘들어 하는 피해 및 가해학생, 부모, 교사들에게 상담을 통하여 건강한 인지, 정서 행동의 발달과 성장을 돕고 나아가 학교폭력 없는 건전한 사회구현에 기여하는 학교폭력상담을 그 직무를 하는 과정임.</t>
  </si>
  <si>
    <t>2013-1199</t>
  </si>
  <si>
    <t>다도심리상담지도자</t>
  </si>
  <si>
    <t>다도상담지도 활용능력을 가지고 있으며 다도상담지도 교육, 다도상담지도 실습 책임자로서 자격을 갖춘 자</t>
  </si>
  <si>
    <t>상담 관련기관에서 심리상담 관련 대상자들에게 직업교육, 직업평가, 직업상담을 실시할 수 있는 수준.</t>
  </si>
  <si>
    <t>상담기관, 심리상담 관련 기관에서 직업평가상담 및 평가를 실시 할 수 있는 수준.</t>
  </si>
  <si>
    <t>한국다도치료교육협회</t>
  </si>
  <si>
    <t>2012-0433</t>
  </si>
  <si>
    <t>예술심리상담사 자격증은 음악, 미술, 무용동작, 드라마 등의 예술활동을 통하여 인간의 심리적, 육체적, 영적, 사회적 건강을 돕기위한 심리상담을 진행할 수 있는 자격을 말한다.</t>
  </si>
  <si>
    <t>한국예술심리치료학회</t>
  </si>
  <si>
    <t>http://www.k-apa.or.kr</t>
  </si>
  <si>
    <t>042-280-2326</t>
  </si>
  <si>
    <t>(17869) 경기도 평택시 서동대로 3825 ( 용이동, 평택대학교제2피어선빌딩310호 )</t>
  </si>
  <si>
    <t>2013-0585</t>
  </si>
  <si>
    <t>학교폭력의 예방과 대책에 필요한 교육과 상담을 전문적으로 할 수 있는 상담사를 양성하여 학교폭력 예방에 관한 이론적 연구와 최적화된 학교폭력 예방 프로그램을 설계, 조직, 운영하고 각종 프로그램을 개발하고 적용한다.</t>
  </si>
  <si>
    <t>학교폭력의 예방과 대책에 필요한 교육과 상담을 전문적으로 할 수 있는 상담사를 양성하여 학교폭력예방에 관한 이론적 연구와 최적화된 학교폭력 예방 프로그램을 설계, 조직, 운영하고 각 종 프로그램을 개발하고 적용한다.</t>
  </si>
  <si>
    <t>2011-0532</t>
  </si>
  <si>
    <t>에니어그램심리상담은 사람의 성격을 9가지의 유형으로 나누어 각각의 유형별 심리상태를 진단하는 도구로서 여타 심리검사와 달리 체계적이고 정교하며 다양한 분석 및 적용이 가능합니다. 현대사회에 만연한 심리적 장애원인을 확인하고 분석하여 나아가 성숙한 인격을 형성하는데 에니어그램심리상담은 가장 과학적이고 체계적으로 내담자의 심리상태와 기질, 성격을 분석하여 유형</t>
  </si>
  <si>
    <t>2013-1031</t>
  </si>
  <si>
    <t>미술심리상담 지도사</t>
  </si>
  <si>
    <t>미술을 통해 아이들 또는 어른의 문제행동지도 및 전인발달을 지원하는 역할을 한다.</t>
  </si>
  <si>
    <t>준전문가 수준의 미술심리상담 능력을 가지고 있으며, 관련 분야에서 미술심리상담을 접목해 심리상태, 문제행동지도를 할 수 있다.</t>
  </si>
  <si>
    <t>한국자격검정개발원 주식회사</t>
  </si>
  <si>
    <t>http://kled.or.kr</t>
  </si>
  <si>
    <t>02-1588-8776</t>
  </si>
  <si>
    <t>(08389) 서울특별시 구로구 디지털로30길 28(구로동, 마리오타워) (구로동, 마리오타워 408-3호)</t>
  </si>
  <si>
    <t>2012-1419</t>
  </si>
  <si>
    <t>교류분석상담수련감독전문가</t>
  </si>
  <si>
    <t>교류분석상담전문가의 자격증을 소지하고 관련분야의 박사과정수료 이상의 학력 또는 4년 이상의 실무경험자나 본회가 인정하는 동등자격의 소지자로서 관련분야의 논문 또는 저역서를 내었거나 본회가 실시하는 특별연수과정을 거쳐 자격시험(필기, 면접)의 합격자.</t>
  </si>
  <si>
    <t>기업 연수, 대학 강의, 상담 및 심리치료, 교류분석상담사슈퍼바이저로서 하급 지도자를 지도, 감독하며 상담사례를 분석하고 조언하는 역할을 담당</t>
  </si>
  <si>
    <t>2012-0121</t>
  </si>
  <si>
    <t>미술매체를 통한 심리상담법</t>
  </si>
  <si>
    <t>미술을 이용해 아동·노인에게 창작활동을 통한 심리적 안정감과 즐거움을 주는 보모 능력 수준</t>
  </si>
  <si>
    <t>2012-1239</t>
  </si>
  <si>
    <t>예술심리상담사는 예술매체를 활용하여 현장에서 심리검사 실시, 상담 할 수 있는 전문상담사를 말한다.</t>
  </si>
  <si>
    <t>예술심리상담사 1급 이하를 지도감독 할 수 있는 능력을 가진 고급수준의 전문가로서 예술심리상담 관련 강의, 예술매체를 활용한 심리검사 실시, 분석, 평가 및 상담프로그램 등을 수행</t>
  </si>
  <si>
    <t>예술심리상담 실무 능력을 가진 상급수준의 상담사로 예술매체를 활용한 심리상담 프로그램을 기획하고 시행할 수 있는 상담 실무 수행</t>
  </si>
  <si>
    <t>예술매체를 활용한 심리상담 프로그램을 수행</t>
  </si>
  <si>
    <t>2012-0194</t>
  </si>
  <si>
    <t>2012-0374</t>
  </si>
  <si>
    <t>미술과 미술기법을 상담에 접목하여 그림과 색채를 통한 심리진단을 토대로 내담자의 성격이해, 심리분석, 문제행동 진단을 하고 내담자가 직면한 문제를 해결하도록 교육/지도/조언하는 심리상담전문가임.</t>
  </si>
  <si>
    <t>2013-0933</t>
  </si>
  <si>
    <t>실제상담현장에서 도형상담지를 보고 내담자의 기질,성격,적성을 파악하고 도형심리분석과 심리상담을 할 수 있다.</t>
  </si>
  <si>
    <t>2012-1121</t>
  </si>
  <si>
    <t>전문가 수준의 푸드아트심리상담 활용능력을 가지고 푸드아트상담교육자, 푸드아트심리상담 사무 책임자로써 갖추어야 할 능력을 갖춘 최고급 수준</t>
  </si>
  <si>
    <t>준전문가 수준의 푸드아트 심리 활용능력을 가지고  푸드아트 심리 교육자, 푸드아트심리 사무 책임자로써 갖추어야 할 능력을 갖춘 고급 수준</t>
  </si>
  <si>
    <t>2013-0587</t>
  </si>
  <si>
    <t>최근 학생들의 폭력으로 사회적 물의가 되고 있는 신체폭력,금품갈취,괴롭힘,따돌림,언어폭력등 학교 내,외에서 발생하는 학교폭력에 대한 현 상황과 예방 및 사양성 교육을 통해 심리정서적인 도움을 주고 자존감 향상을 위한 인성교육을 실시하여 즐겁고 폭력없는 학교, 평화로운 교실 공동체를 위한 목표,원칙,방법을 습득하여 건전한 면학분위기 조성에 기여, 밝고 건강한 학교생활, 더 나아가 가정 및 사회 구성원으로 성장할 수 있도록 상담능력이나 프로그램 활용능력이 전문가적인 최고급수준</t>
  </si>
  <si>
    <t>학교내,외에서 발생하는 신체,언어폭력,금품갈취,괴롭힘,따돌림등 학교폭력에 대한 예방 및 사양성 교육 상담과 프로그램 활용 통해 도움을 주고 각자의 갈등문제 해결을 돕는 전문인</t>
  </si>
  <si>
    <t>2012-0123</t>
  </si>
  <si>
    <t>2012-1415</t>
  </si>
  <si>
    <t>본회의 회원으로서 전문대학(2~3년제), 학사학위 또는 본회가 인정하는 동등학력의 조건을 갖추고 본회에서 실시하는 자격연수(지도자 양성과정 120시간)를 이수한 후 과정별 과제수행 및 자격시험(필기, 면접)의 합격자.</t>
  </si>
  <si>
    <t>가족상담, 학생상담, 대학강의/성격 진단을 통한 자신·타인의 관계이해 프로그램 진행/다양한 개인적 문제로 인해 어려움을 호소하는 내담자를 심리검사를 통해 문제파악/진단하고 해석하여 상담하는 역할</t>
  </si>
  <si>
    <t>2013-1233</t>
  </si>
  <si>
    <t>상담현장에서 직무를 수행할 수 있는 전문적 지식과 기술을 검정하고, 학생의 심리적 건강증진을 위한 지원</t>
  </si>
  <si>
    <t>다양한 전문영역에서 개인 및 집단의 자아실현, 적응강화에 대한 조력 및 지도, 심리적 부적응을 겪는 개인 또는 집단에 대한 평가 및 상담</t>
  </si>
  <si>
    <t>각종 상담업무를 수행하고, 개인 및 집단의 자아실현, 적응강화에 대한 조력 및 지도, 심리적 부적응을 겪는 개인 또는 집단에 대한 평가 및 상담</t>
  </si>
  <si>
    <t>2013-0812</t>
  </si>
  <si>
    <t>결혼예정자 및 재혼,만혼,국제결혼등의 체계적이고 다양한 정보지식을 습득하여 상대방에 대한 적합한 대상을 주선하고 실제적 정보제공 및 자문, 당사자들의 개인적인 도우미 역할을 하여 결혼할 수 있도록 상담을 통해 도움을 줄 수 있는 전문가</t>
  </si>
  <si>
    <t>결혼전반에 대해 체계적이고 다양한 정보지식을 습득하여 적합한 대상 주선 및 실제적 정보제공, 자문, 당사자들의 개인적인 도우미 역할을 하여 결혼할 수 있도록 도움을주는 전문가</t>
  </si>
  <si>
    <t>2012-1213</t>
  </si>
  <si>
    <t>1. 도형심리상담사 1/2급 자격증 취득을 목적으로 한다. 2. 도형심리상담사에 대한 종합적인 이론과 실제를 습득한다.</t>
  </si>
  <si>
    <t>전문가 수준의 도형심리분석으로 4가지 도형을 그려서 자신을 표현하는 기법과 개인 상담 실습을 통한 고급 수준</t>
  </si>
  <si>
    <t>준전문가 수준의 도형심리상담사 자격을 가지고 있으며, 자신의 타고난 기질을 통한 준전문가 수준</t>
  </si>
  <si>
    <t>2013-0911</t>
  </si>
  <si>
    <t>상담 영역별 관련된 주제들을 다룬다. 집단상담, 심리검사, 가족상담, 진로상담, 이상심리 등 구체적인 내담자 문제에 초점을 두고 관련 이론과 실질적인 개입전략을 습득한다.</t>
  </si>
  <si>
    <t>집단상담, 심리검사, 가족상담등의 심리 및 상담에 관련된 이론과 실제를 습득하여 구체적인 내담자 문제에 대해 체계적으로 해결하는 전문적인 심리상담자로서의 역할</t>
  </si>
  <si>
    <t>2012-1211</t>
  </si>
  <si>
    <t>간단한 도형을 통해 내담자의 상처를 발견하고 상담해 주는 상담전문기술</t>
  </si>
  <si>
    <t>도형을 통해 내담자의 심리를 파악하고 상담으로 이끌어 내는 상담전문 분야</t>
  </si>
  <si>
    <t>도형을 통해 내담자의 심리를 파악하고 상담으로 이끌어 내는 상담전문 분야입니다</t>
  </si>
  <si>
    <t>2012-0164</t>
  </si>
  <si>
    <t>본 자격은 나라의 미래인 아동？청소년들이 건강하게 성장하는 것은 그들의 권리이나 학교 주변에서 발생하는 학교폭력, 집단따돌림, 성폭력 등의 범죄로 인하여 정신적인 문제를 일으키는 학생들을 대상으로 심리검사 및 분석, 학습상담, 중독검사 및 분석 등을 통하여 내담자의 적성과 능력을 분석하고, 다양한 상담이론과 기법을 활용하여 학교폭력예방상담 지도수련 및 상담직무를 수행토록 하는 자격입니다.</t>
  </si>
  <si>
    <t>학교폭력예방상담 및 지도와 안전관리 책임자로써 갖추어야 할 능력을 갖춘 최고 수준의  자질을 함양</t>
  </si>
  <si>
    <t>2012-0114</t>
  </si>
  <si>
    <t>동물상담사</t>
  </si>
  <si>
    <t>21세기 가족의 한구성원으로 자리를 잡고 있는 반려동물의 수가 급증하면서 동물을 유기하거나 동물과 반려자의 생활에 여러 문제점들이 발생하고 있습니다.특히 짖음,배설,공격성등의 문제로 인해 타인에게 피해를 주거나 거리의 질서를 훼손하는 경우도 많습니다.애니멀 커뮤니케이터는 수의사,훈련사의 직업군들이 놓치고 있는 동물과 반려자들간의 문제점들을 반려자에게 지침하고 이해시켜주어 사회의 문화를 더욱 개선하는데에 그 목적이 있습니다.외국에는 이미 100여전 전부터 애니멀 커뮤니케이터 협회가 개설되어 활발한 활동/강의가 이루어지고 있으며 자격증 제도 또한 이루어져 있으나 국내에서는 Talking Animlas가 처음으로 이를 등록하고자 합니다.또한 펫로스로 인해 힘들어 반려자는 자살,실의등의 문제점으로 이어지나 이들은 자신의 동물에 대한 지극한 사랑과 애착으로 발생하는 문제점들이니 일반적인 심리상담가 또는 정신과에서는 진료/심리치유가 힘든상황입니다.이에 애니멀 커뮤니케이터는 동물을 충분히 이해하고 반려자와 동물과의 관계를 이해하는 전문직업이니 힘들어 하는 반려자를 설득하여 빠른 시간에 안정시켜 원활한 사회/가정 생활을 할 수 있도록 도와주는 직업입니다.</t>
  </si>
  <si>
    <t>초대졸 이상의 뛰어난 상담 활용능력을 이용하여 동물반려자와 동물간의 문제를 해결한다.온라인/오프라인 동물가정 현장상담동물보호협회강의/삼담지원다문화가정 동물상담 지원축삽업 비상사태시 협회원 동원하여 지원활동자연보호행사 지원활동동물관련업체 세미나 참여전국유기동물 실태조사/지원활동정부후원/농림부관련 행사 참여/강의 애니멀커뮤니케이터 개별상담소운영</t>
  </si>
  <si>
    <t>한국반려동물상담센터한반도</t>
  </si>
  <si>
    <t>http://cafe.daum.net/ldkfity</t>
  </si>
  <si>
    <t>052-232-7154</t>
  </si>
  <si>
    <t>(44097) 울산광역시 동구 북진6길 40(방어동) 2층</t>
  </si>
  <si>
    <t>2013-0557</t>
  </si>
  <si>
    <t>가족의 문제해결을 통한 기능향상 역할 수행 전문가 양성</t>
  </si>
  <si>
    <t>① 가족상담② 가족의 기능향상 교육 보조</t>
  </si>
  <si>
    <t>① 가족상담② 가족의 기능향상 교육③ 학부모·자녀 상담 및 진로지도④ 초/중/고등학교 교사 직무교육</t>
  </si>
  <si>
    <t>2012-1273</t>
  </si>
  <si>
    <t>내담자의 욕구나 감정을 그림그리기를 통해 자유롭게 표출하게하고 정서적갈등과 심리적 증상을 원만하게 완화시켜는 상담자역할 수행</t>
  </si>
  <si>
    <t>2012-0245</t>
  </si>
  <si>
    <t>상담의 종류에 따른 기본입장과 기법을 무리 없이 이해할 수 있고, 언어 발달단계에 따른 치료기법을 알고 언어전달법에 탁월한 태크닉을 가지고 그것을 최대한 활용하여 행복한 가정과 사회를 만들어가는 언어심리전문가과정이다</t>
  </si>
  <si>
    <t>생활속에서직면하는인간관계및다양한휴먼서비스업무속에서언어심리학,언어상담이론,언어상담적용기술분야에대한기본개념과이론을이해하고이와같은상담의이론적배경을기반으로언어심리상담과관련하여부적응을겪는개인및집단에대한조력과정에서본지식을활용할수있는기본적인능력을검정하여자격을부여하고.언어심리상담에관한전반적으로이해할수있는할수있는최상급수준</t>
  </si>
  <si>
    <t>생활속에서직면하는인간관계및다양한휴먼서비스업무속에서언어심리학,언어상담이론,언어상담적용기술분야에대한기본개념과이론을이해하고이와같은상담의이론적배경을기반으로언어심리상담과관련하여부적응을겪는개인및집단에대한조력과정에서본지식을활용할수있는기본적인능력을검정하여자격을부여하고.언어심리상담에관한전반적으로이해할수있는할수있는상급수준</t>
  </si>
  <si>
    <t>생활속에서직면하는인간관계및다양한휴먼서비스업무속에서언어심리학,언어상담이론,언어상담적용기술분야에대한기본개념과이론을이해하고이와같은상담의이론적배경을기반으로언어심리상담과관련하여부적응을겪는개인및집단에대한조력과정에서본지식을활용할수있는기본적인능력을검정하여자격을부여하고.언어심리상담에관한전반적으로이해할수있는할수있는저급수준</t>
  </si>
  <si>
    <t>2013-1186</t>
  </si>
  <si>
    <t>가족예술상담사(미술분야)</t>
  </si>
  <si>
    <t>가족예술상담사(미술분야)가족상담 영역에서 심리적 부적응 및 장애를 겪는 개인 혹은 가족을 위하여 자아실현, 적응강화를 돕고 미술을 도구로 한 진단, 평가 및 상담을 수행한다.</t>
  </si>
  <si>
    <t>가족상담 영역에서 심리적 부적응 및 장애를 겪는 개인 혹은 가족을 위하여 미술을 도구로 한 진단, 평가 및 상담</t>
  </si>
  <si>
    <t>한국가족예술상담협회</t>
  </si>
  <si>
    <t>http://kafat.or.kr</t>
  </si>
  <si>
    <t>02-585-7125</t>
  </si>
  <si>
    <t>(06664) 서울 서초구 방배동 899-5 3층</t>
  </si>
  <si>
    <t>2011-0385</t>
  </si>
  <si>
    <t>1급: 인지적 관점에서 현실을 극복할 수 있는 상담목표, 상담과정, 상담기법을 이해하고, 현실적으로 삶에 적용할 수 있는 방안을 찾을 수 있는 능력을 갖췄는지 검정한다.2급: 상담심리학의 이해와 기술, 정신역동주의, 행동주의, 인본주의를 이해하고 상황에 적합하게 상담에 활용할 수 있는지 검정한다.</t>
  </si>
  <si>
    <t>정서불안으로 정서장애, 정신적인 문제로 일상생활에 적응하지 못하는 피상담자의 고민을 듣고, 상담전문가로서 상담해주며, 대안을 제시해준다</t>
  </si>
  <si>
    <t>정서불안으로 정서장애, 정신적인 문제로 일상생활에 적응하지 못하는 피상담자의 고민을 듣고, 초급상담가로서 조언과 상담을 해준다</t>
  </si>
  <si>
    <t>2013-0758</t>
  </si>
  <si>
    <t>전문가 수준의 심리상담 능력을 가지고 있으며 상담 기관의 책임자로써 갖추어야 할 능력을 갖춘 최고급 수준으로 상담기관에서 상담업무를 수행할 수 있는 능력을 갖추게 하기 위함</t>
  </si>
  <si>
    <t>심리상담의 심리검사 분석 수행직무와 심리 상담 프로그램 계획에 따른 진행 업무수행, 상담실내의 행정, 정보관리 직무 수행 능력을 갖추게 함</t>
  </si>
  <si>
    <t>개인의 영역에서 부적응 문제에 대한 진단, 분석 및 상담과 심리상담 교육 프로그램 개발 보조업무 또는 사회 복지시설, 병원 등에서 전문 상담활동 등</t>
  </si>
  <si>
    <t>(사)한국인성심리상담협회</t>
  </si>
  <si>
    <t>http://www.kppca.net</t>
  </si>
  <si>
    <t>02-363-0227</t>
  </si>
  <si>
    <t>(08805) 서울특별시 관악구 남현4길 18 (남현동) 1층(남현동)</t>
  </si>
  <si>
    <t>2013-0555</t>
  </si>
  <si>
    <t>2012-1425</t>
  </si>
  <si>
    <t>유아, 아동 및 청소년, 노인, 다문화가정 등 사회에서 여러 가지 갈등과 문제로 고통 받고 있는 사람들을 대상으로 정신건강이나 정서장애와 관련된 문제를 과학적 측정도구나 상담(면접)을 통해 종합적으로 진단하고 심리학적 방법을 활용하여 치료해줌으로써 건강하고 바른 생활을 할 수 있도록 돕는 심리상담전문가.</t>
  </si>
  <si>
    <t>유아, 아동 및 청소년, 노인, 다문화가정 등 사회에서 여러 가지 갈등과 문제로 고통 받고 있는 사람들을 대상으로 건강하고 바른 생활을 할 수 있도록 돕는 상급의 심리상담능력 수준</t>
  </si>
  <si>
    <t>2013-0479</t>
  </si>
  <si>
    <t>미술심리상담사로서 심리치료 이론을 기준으로 하여, 다양한 미술활동을 통한 자아표현, 자아수용, 승화, 통찰에 의해 개인의 갈등을 조정하고 심리문제를 해결하며 자아성장의 촉진을 돕는 전문가</t>
  </si>
  <si>
    <t>미술심리상담사로서 자기 내면의 점검과 심리학의 다양한 관점에서 미술심리상담의 이론을 재점검하고 미술을 통한 상담에 초점을 맞춘 미술심리상담의 상담가</t>
  </si>
  <si>
    <t>2013-0408</t>
  </si>
  <si>
    <t>기독교상담에 대한 전문적인 슈퍼비전을 해줄 수 있으며, 상담사에 대한 교육이 가능</t>
  </si>
  <si>
    <t>슈퍼비전 내용을 근거로 기독교문제에 대한 전문적인 사례개념화와 상담이 가능</t>
  </si>
  <si>
    <t>슈퍼비전을 병행하며 기독교문제에 대한 일반적인 상담이 가능</t>
  </si>
  <si>
    <t>2013-0817</t>
  </si>
  <si>
    <t>코칭상담지도사</t>
  </si>
  <si>
    <t>코칭상담능력진단/컨설팅,정신건강 및 정서장애와 관련된 문제와 관련되어 일상생활에 쉽게 적응하지 못하는 사람들의 심리정서적 문제를 해소할수 있도록 전문적인 상담을 할 수 있도록 지도하는 역할을 함</t>
  </si>
  <si>
    <t>코칭상담능력진단/컨설팅, 정서장애와 관련된 문제등 일상생활에 쉽게 적응하지 못하는 사람들의 심리정서적 문제를 해소할수 있도록 전문적인 상담을 할 수 있도록 지도하는 역할 수행</t>
  </si>
  <si>
    <t>2012-0441</t>
  </si>
  <si>
    <t>학교폭력을 예방하기 위해서 상시적인 상담과 예방교육, 대처방안 등을 마련하여 학교폭력예방을 할 수 있는 프로그램을 작성/평가/지도 할 수 있는 지도자를 양성하여, 학생, 학부모, 교사, 관련실무자를 대상으로 학교폭력상담을 할 수 있는 능력을 함양한다.</t>
  </si>
  <si>
    <t>2012-0393</t>
  </si>
  <si>
    <t>한국아동청소년예술치료연합회(KCATA)는 1998년에 인터넷에 사이트를 만들어 개원한이후 끊임없는 발전과 각 개인의 국가내 사회적기여도에 힘입어 오늘날 100여명의 회원과 함께 하는 작은 모임이 되었습니다. 본 연구소는 미술과 매체에 대해 끊임없는 연구와 인간의 심리와 상담에 관해 많은 자원과 사례를 가지고 있습니다. 이에 청년및 가정주부들의 새일자리창출과 매스콤에 노출되어 문제역동을 가지고 있는 아동, 청소년,우울한성인, 노인들의 심리를 긍정적이고 미래지향적인 사회에 맞는 인간관으로 변화적응시킬 수 있도록, 다양한 프로그램의 개발,임상, 연구 등으로 직업·진로정보및 심리상담의자격의 질을 높이고 직업능력개발에 필요한 인재를 구축하고 긍정적인간관을 만들어나가도록 하고 있습니다. * 신규등록신청서류 미술심리상담사민간자격신규등록</t>
  </si>
  <si>
    <t>개인의 문제를  개인의 여동을 파악,진단, 대인관계성및 집단간의 문제역동을 읽는 수준,정서와 행동을 반영해주는 수준</t>
  </si>
  <si>
    <t>심리상담및  지도할 수있는 정도, 심리이론응용,집단의 상담이론을 습득하고 사례관리,심리검사를 한가지를 정확히 파악,개인을 상담관리하는 수준</t>
  </si>
  <si>
    <t>전문가수준으로 개인사례및 다양한 집단상담및 주요사례관리를 할 수있고 임상감독 지도 해 줄 수있는 최고상위수준</t>
  </si>
  <si>
    <t>2013-0725</t>
  </si>
  <si>
    <t>저작권관리상담사</t>
  </si>
  <si>
    <t>저작권관리에 대한 법률이해 및 기술력을 토대로 응용력을 가지며 저작권 관련업무 대행 및 상담 현장 수행을 할 수 있다</t>
  </si>
  <si>
    <t>업계전문가 수준의 활용능력을 가지고 있으며 상담사, 교육자, 업무책임자로써 갖추어야 할 능력을 갖춘 최고급 수준</t>
  </si>
  <si>
    <t>준전문가 수준의 저작권관리상담 활용능력을 가지고 있으며 저작권관리상담 교육자, 저작권관리상담 사무 책임자로써 갖추어야 할 능력을 갖춘 고급 수준</t>
  </si>
  <si>
    <t>한정된 범위 내에서 저작권관리상담 교육자, 저작권관리상담 사무를 수행 할 기본 능력을 갖춘 상급 수준</t>
  </si>
  <si>
    <t>2012-0136</t>
  </si>
  <si>
    <t>KMCA 매체전문상담사</t>
  </si>
  <si>
    <t>KMCA 매체전문상담사는 매체상담이론을 바탕으로 한 상담의 최고 전문가로서 개인이나 집단의 자아실현, 적응력 강화를 위한 조력 및 지도, 심리적 부적응을 겪는 개인 또는 집단에 대한 평가 및 상담, 상담에 대한 연구, 상담기관 설립과 운영을 한다.</t>
  </si>
  <si>
    <t>KMCA 매체전문상담 슈퍼바이저는 매체상담이론을 바탕으로 한 상담의 최고 전문가로서 개인이나 집단의 자아실현, 적응력 강화를 위한 조력 및 지도, 심리적 부적응을 겪는 개인 또는 집단에 대한 평가 및 상담, 매체전문상담사의 교육과 수련 내용 평가, 상담에 대한 연구, 상담기관 설립과 운영을 한다.</t>
  </si>
  <si>
    <t>KMCA 매체전문상담사 1급은 매체상담이론을 바탕으로 한 상담의 전문가로서 다양한 전문영역에서 개인 및 집단의 자아실현, 적응강화에 대한 조력 및 지도, 심리적 부적응을 겪는 개인 또는 집단에 대한 평가 및 상담, 자격취득 2년 후부터 매체전문상담사 2급의 교육, 상담에 대한 연구, 상담기관 설립과 운영을 한다.</t>
  </si>
  <si>
    <t>KMCA 매체전문상담사 2급은 매체상담이론을 바탕으로 한 상담의 기본과정과 이론적 배경을 바탕으로 슈퍼바이저의 지도하에 각종 상담업무를 수행하고, 다양한 전문영역에서 개인 및 집단의 자아실현, 적응강화에 대한 조력 및 지도, 심리적 부적응을 겪는 개인 또는 집단에 대한 평가 및 상담, 상담에 대한 연구 보조, 상담행정업무를 한다.</t>
  </si>
  <si>
    <t>한국매체상담협회학회</t>
  </si>
  <si>
    <t>http://www.kmca.me</t>
  </si>
  <si>
    <t>(61616) 광주 남구 주월동 962-40번지(회재로 1241) 3층</t>
  </si>
  <si>
    <t>2013-0596</t>
  </si>
  <si>
    <t>&lt; 자격분야&gt;**학교폭력 예방상담지도사날로 심각해 지는 학교폭력의 전반적인  충분한 이해와 심리학과 상담학등의 교육을 통하여 초,중,고교 학생을 대상으로 학교폭력에 대한 예방 활동이 가능하며, 위기 학생의 상담및 피해자 학생과, 가해자 학생 , 그들의 부모들 까지도 상담 할 수 있는 능력을 갖출 수 있는 전문가 &lt; 검정기준및 방법&gt;2급 / 필기 : (객관식 4지선다형,주관식 50%이상) -50문항1급 /필기 : (객관식 4지선다형,주관식 50%이상) -50문항       실습: 현장실습필수   * 100점 만점에 70점 이상 &lt;응시자격&gt; 고교졸업 혹은 동등 학력 인정 자 로서 등급별 응시자격을 갖춘자1급: 2급과정 수료후, 자격증 취득자2급: 2급교육교육과정 수료자  &lt;자격취득 비용&gt;1급 : 50,000원  실습비:30,0002급:  50,000원</t>
  </si>
  <si>
    <t>- 학교폭력예방교육 - 학교 폭력 관련 학생및 학부모 상담- 해당학생의 환경을 둘러싼 위기개입 해결, - 상담프로그램 운영 및 연구활동</t>
  </si>
  <si>
    <t>- 학교폭력예방교육 강사 및 상담 - 사후관리 예방프로그램 개발 및 연구,-  학생상담, 아동센터 상담교사, 상담실운영,</t>
  </si>
  <si>
    <t>사단법인국제청소년진흥협회</t>
  </si>
  <si>
    <t>http://www.isyd.kr</t>
  </si>
  <si>
    <t>032-884-2221</t>
  </si>
  <si>
    <t>(22103) 인천 남구 도화동 80-70</t>
  </si>
  <si>
    <t>2012-0117</t>
  </si>
  <si>
    <t>그림 매체를 통하여 내담자(문제아동 및 부모, 비행청소년, 사회부적응 성인 등)의 심리적 문제를 진단하고, 내담자의 심리발달 향상을 돕는다.</t>
  </si>
  <si>
    <t>2012-0419</t>
  </si>
  <si>
    <t>색채라는 말은 "물리적 의미"와 "심리적 의미"를 통칭하는 말로써 색이 지닌 물리적 작용과 더불어 인간의 깊은 내면의 감성적 감각을 반영합니다. 본 과정은 객관화된 일반적 상징과 주관적 경험이 주는 심리적 자극을 살펴 다양한 분야에서 색채심리를 다루는 전문가를 양성하는 과정입니다.</t>
  </si>
  <si>
    <t>클라이언트의 다양한 색채 표현과 예술활동을 촉진시키고 색채를 통해 심리를 다룰 수 있는 수준</t>
  </si>
  <si>
    <t>색채심리학의 원리를 사용하여 클라이언트의 색채 분석 및 상담이 가능하고 나아가 기업 또는 학교에서 활동이 가능하다. 색채심리상담 및 컨설팅을 할 수 있는 수준</t>
  </si>
  <si>
    <t>색채학에 대한 이론 및 임상경험을 바탕으로 폭 넓게 내담자를 도우며 강의, 사례슈퍼비전이 가능한 수준</t>
  </si>
  <si>
    <t>2012-0242</t>
  </si>
  <si>
    <t>생활속에서 직면하는 인간관계 및 다양한 휴먼서비스 업무속에서 개인 및 집단이해에 있어 기본이 되는 학교폭력 적용 기술 분야에 대한 기본개념과 이론을 이해하고 학교폭력에 관한 전반적으로 이해할 수 있는 수준</t>
  </si>
  <si>
    <t>생활속에서 직면하는 인간관계 및 다양한 휴먼서비스 업무속에서 개인 및 집단이해에 있어 기본이 되는 학교폭력 적용 기술 분야에 대한 기본개념과 이론을 이해하고 학교폭력에 관한 전반적으로 이해할 수 있는  할 수 있는  최상급 수준</t>
  </si>
  <si>
    <t>생활속에서 직면하는 인간관계 및 다양한 휴먼서비스 업무속에서 개인 및 집단이해에 있어 기본이 되는 학교폭력 적용 기술 분야에 대한 기본개념과 이론을 이해하고 학교폭력에 관한 전반적으로 이해할 수 있는  할 수 있는  상급 수준</t>
  </si>
  <si>
    <t>2012-0140</t>
  </si>
  <si>
    <t>K-KSEG 이고그램전문상담사</t>
  </si>
  <si>
    <t>K-KSEG 이고그램전문상담사는 한국형이고그램(K-KSEG: Kim's Korea Standard Ego Gram)을 활용한 상담의 다양한 전문영역에서 개인 및 집단의 자아실현, 적응강화에 대한 조력 및 지도, 심리적 부적응을 겪는 개인 또는 집단에 대한  평가 및 상담, 상담에 대한 연구를 한다.</t>
  </si>
  <si>
    <t>K-KSEG이고그램전문상담슈퍼바이저는한국형이고그램(K-KSEG:Kim'sKoreaStandardEgoGram)을활용한상담의최고전문가로서다양한전문영역에서개인및집단의자아실현,적응강화에대한조력및지도,심리적부적응을겪는개인또는집단에대한평가및상담,이고그램전문상담사의교육과수련내용평가,상담에대한연구,상담기관설립과운영을한다.</t>
  </si>
  <si>
    <t>K-KSEG이고그램전문상담사1급은한국형이고그램(K-KSEG:Kim'sKoreaStandardEgoGram)을활용한상담의전문가로서다양한전문영역에서개인및집단의자아실현,적응강화에대한조력및지도,심리적부적응을겪는개인또는집단에대한평가및상담,자격취득2년후부터이고그램전문상담사2급의교육,상담에대한연구,상담기관설립과운영을한다.</t>
  </si>
  <si>
    <t>K-KSEG이고그램전문상담사2급은한국형이고그램(K-KSEG:Kim'sKoreaStandardEgoGram)을활용한상담의기본과정과이론적배경을바탕으로수련감독자(슈퍼바이저와1급)의지도하에각종상담업무를수행하고,다양한전문영역에서개인및집단의자아실현,적응강화에대한조력및지도,심리적부적응을겪는개인또는집단에대한평가및상담,상담에대한연구보조,상담행정업무를수행한다.</t>
  </si>
  <si>
    <t>한국이고그램연구소</t>
  </si>
  <si>
    <t>http://kkseg.or.kr</t>
  </si>
  <si>
    <t>053-214-1907</t>
  </si>
  <si>
    <t>(41250) 대구 동구 신천4동 국제오피스텔건물 1305호</t>
  </si>
  <si>
    <t>2013-0810</t>
  </si>
  <si>
    <t>산업화 기계화가 발달하면서 현대사회는 인간에게 다중지능적 사고를 요구하고 이로인해 인간은 새로운 형태의 스트레스와 직면하게 되는데, 이러한 인간의 스트레스의 기저요인을 찾아 음악을통해 근본적 상담을 목적으로 하는 것이 음악심리상담이다 음악상담의 이론적 배경을 기반으로 부적응을 겪는 개인 및 집단에 큰 도움이 된다.</t>
  </si>
  <si>
    <t>심리상담이 진행되는 모든 과정을 체계적으로 피드백하며 내담자의 문제점을 개선시킨다.</t>
  </si>
  <si>
    <t>음악을 통한 심리 상담을 통하여 정서적 안정과 인지적 기능을 도우는 보조적 수준</t>
  </si>
  <si>
    <t>2012-0421</t>
  </si>
  <si>
    <t>아동예술심리상담사</t>
  </si>
  <si>
    <t>색채, 미술, 음악, 놀이, 동작, 무용 등 통합예술심리상담 모델을 제시하며 상담이론의 심층적인 학습과 실습 중심의 교육으로 전문성을 갖춘다.</t>
  </si>
  <si>
    <t>색채, 미술, 놀이와 아동 발달의 기본적 요소를 학습하고, 심리진단을 위한 이론적 지식을 습득하므로, 내담자 초기 개입 및 목표설정이 가능한 수준</t>
  </si>
  <si>
    <t>아동이 겪는 문제에 따라 색채, 미술, 놀이로 상담의 통합적 개념을 적용하여, 창작활동을 유도하고 프로그램 구성 및 상담</t>
  </si>
  <si>
    <t>아동의 병리와 욕구에 따라 통합적 예술치료를 적용하고, 다양한 매체활용 능력을 가지므로 상담 및 수퍼비젼을 할 수 있다</t>
  </si>
  <si>
    <t>2013-0107</t>
  </si>
  <si>
    <t>인성교육상담사</t>
  </si>
  <si>
    <t>아동 및 청소년의 인성 및 적성검사, 컨설팅, 인성프로그램 구성을 통하여 건강한 인성을 키우도록 돕는 전문가</t>
  </si>
  <si>
    <t>아동의 인성 및 적성검사, 심리검사, 컨설팅, 학교인성프로그램 구성 수퍼비젼이 가능한 전문가 수준</t>
  </si>
  <si>
    <t>학교 및 기관에 인성교육 관련 프로그램을 진행하고, 프로그램과 관련된 심리검사, 컨설팅이 가능한 능력을 갖춘 고급 수준</t>
  </si>
  <si>
    <t>다양한 인성교육에 대한 이해 및 경험을 바탕으로 다양한 현장에서 인성교육 프로그램을 진행하고 수퍼비젼을 받으며 상담이 가능한 수준</t>
  </si>
  <si>
    <t>2013-1269</t>
  </si>
  <si>
    <t>인간의 심리적.정서적 불안상태를 미술이라는 매개체를 활용하여 내담자의 심리를 파악하고 긴장을 완화시켜 줄수 있도록 도움을 주는 전문 심리상담사</t>
  </si>
  <si>
    <t>인간의 심리적, 정서적 불안상태를 미술이라는 매개체를 활용하여 내담자의 심리를 파악하고 긴장을 완화시켜 줄수 있도록 도움을 주는 전문 심리상담사의 직무</t>
  </si>
  <si>
    <t>인간의 심리적, 정서적 불안상태를 미술이라는 매개체를 활용하여 내담자의 심리를 파악하고 긴장을 완화시켜 줄수 있도록 도움을 주는 준전문 심리상담사의 직무</t>
  </si>
  <si>
    <t>인간의 심리적, 정서적 불안상태를 미술이라는 매개체를 활용하여 내담자의 심리를 파악하고 긴장을 완화시켜 줄수 있도록 도움을 주는 직무</t>
  </si>
  <si>
    <t>2011-0387</t>
  </si>
  <si>
    <t>임상 중심의 이론과 실제를 통하여 유아나 아동, 청소년 그리고 성인을 대상으로 독서상담과 상호작용 독서 집단상담을 실시</t>
  </si>
  <si>
    <t>심리상담으로서 독서상담과 심리검사를 이해하여 독서상담을 유아, 아동, 청소년, 청년, 성인, 부부 및 가족과 집단상담</t>
  </si>
  <si>
    <t>2급 수준에 더하여 준전문가 수준의 독서치료 상담 및 활용능력을 가지고 있으며 유아, 아동, 청소년, 청년, 가족의 독서치료를 수행할 기본 능력을 갖춘 고급 수준</t>
  </si>
  <si>
    <t>대학을 졸업한 자로 대학, 대학원에서 상담, 심리, 교육, 문헌정보, 사회복지, 독서상담 등을 전공한 자, 상담, 사회복지, 도서관, 교육기관 종사자 및 유치원, 초등학교, 중학교 등 교사로서 기본수준의 독서상담 및 활용능력을 가지고 있으며 유아, 아동 독서상담을 수행할 기본 능력을 갖춘 상급 수준</t>
  </si>
  <si>
    <t>한국독서치료연구소</t>
  </si>
  <si>
    <t>http://www.kbti.kr</t>
  </si>
  <si>
    <t>02-782-0850</t>
  </si>
  <si>
    <t>(07333) 서울 영등포구 여의도동 44-34 유니온타워 603호, 610호</t>
  </si>
  <si>
    <t>2012-0444</t>
  </si>
  <si>
    <t>놀이상담심리사(1급,2급)는 놀이치료 업무를 원활하게 수행할 수 있는 직무능력의 유무를 평가한다.놀이치료 이론 및 기법에 대한 전문지식을 갖추고 영？유아기 그리고 학령기 및 청소년들이 보이는 심리ㆍ발달적 어려움을 파악하는 진단 및 적절한 치료적 접근을 통해 심리ㆍ발달적 향상을 도모할 수 있는 전문가 수준의 뛰어난 놀이치료 능력을 가지고 있으며, 부모교육을 통한 양육 기술 및 아동 특성에 대한 이해를 도움. 또한, 놀이상담심리사(2급) 교육자, 놀이치료 사례지도자로써 갖추어야 할 능력을 갖춘 최고급수준놀이치료 이론 및 기법에 대한 전문지식을 갖추고 영？유아기 그리고 학령기 및 청소년들이 보이는 심리ㆍ발달적 어려움을 파악하는 진단 및 적절한 치료적 접근을 통해 심리ㆍ발달적 향상을 도모할 수 있는 준전문가 수준의 뛰어난 놀이치료 능력을 가지고 있으며, 부모교육을 통한 양육 기술 및 아동 특성에 대한 이해를 도움.</t>
  </si>
  <si>
    <t>놀이상담심리를 통한 사회·정서적 적응, 성장발달과 학습에 어려움을 가진 영유아기 그리고 학령기 및 청소년들의 심리ㆍ발달적 향상 도모와 놀이상담심리사(2급)의 수련, 교육 및 사례 지도</t>
  </si>
  <si>
    <t>놀이상담심리를 통한 사회·정서적 적응, 성장발달과 학습에 어려움을 가진 영유아기 그리고 학령기 및 청소년들의 심리ㆍ발달적 향상 도모</t>
  </si>
  <si>
    <t>아동발달심리, 성격심리에 대한 체계적인 이해를 가지고 있으며  놀이상담심리 장면에서 의사결정 능력과, 놀이상담심리사(1,2급) 교육 및 사례 지도에서 수련지도력(수퍼바이징 능력)을 가지고 놀이상담심리사1,2급의 수련과 수퍼비전을 배양</t>
  </si>
  <si>
    <t>한국아동심리재활학회</t>
  </si>
  <si>
    <t>http://www.playtherapy.or.kr/</t>
  </si>
  <si>
    <t>053-654-8298</t>
  </si>
  <si>
    <t>(41978) 대구 중구 남산동 2466-20 번지 2층</t>
  </si>
  <si>
    <t>2013-1276</t>
  </si>
  <si>
    <t>초중고 학교학생, 취업준비생 , 장애, 비장애 내담자의 진로직업교육과 평가를 통해 내담자에게 알맞은 진로직업에 도움을 주는 전문가로 활동한다.</t>
  </si>
  <si>
    <t>2008-0114</t>
  </si>
  <si>
    <t>아동시설 및 각종시설에서 신체적 정서적 정신적 사회적 행동을 바람직하게 변화하도록 유도하여 건강한 삶을 유지시키위한 상담업무를 수행할 수 있는 능력을 검정</t>
  </si>
  <si>
    <t>경제적, 심리적 주변 환경에서의 문제를 가지고 있거나 문제가 있을 것으로 예상되는 대상자들에게 접근하여 대상자 들이 겪고 있는 문제를 파악하고 문제 해결방안을 모색하여 최고 전문상담가로서의 능력향상</t>
  </si>
  <si>
    <t>경제적, 심리적 주변 환경에서의 문제를 가지고 있거나 문제가 있을 것으로 예상되는 대상자들에게 접근하여 대상자 들이 겪고 있는 문제를 파악하고 문제 해결방안을 모색하여 전문상담가로서의 능력향상</t>
  </si>
  <si>
    <t>2013-0589</t>
  </si>
  <si>
    <t>학교폭력상담에 대한 전문적인 슈퍼비전을 해줄 수 있으며, 상담사에 대한 교육이 가능</t>
  </si>
  <si>
    <t>슈퍼비전 내용을 근거로 학교폭력문제에 대한 전문적인 사례개념화와 상담이 가능</t>
  </si>
  <si>
    <t>슈퍼비전을 병행하며 학교폭력문제에 대한 일반적인 상담이 가능</t>
  </si>
  <si>
    <t>2012-0389</t>
  </si>
  <si>
    <t>아동의 심리문제를 미술 그리기를 통하여 해결하게 하고자 하는 지도자 훈련과정 를 위한 실무 능력을 검증</t>
  </si>
  <si>
    <t>2013-0473</t>
  </si>
  <si>
    <t>미술심리상담사는 심리학적 이론을 기초로하여 미술이라는 매체를 통해서 조형의 이해를 깊게 하고 이를 바탕으로 심리 상담을 할 수 있는 자이다. 그림진단에 필요한 실력을 배양하여 이상심리, 발달심리학적 접근을 용이하게 함으로써 심리적, 정서적으로 어려움을 겪고 있는 분들에게 심리상담을 할 수 있는 전문가이다.</t>
  </si>
  <si>
    <t>수련감독은 전문적 능력과 상담자 교육 및 훈련능력을 보유한자로서, 심리상담 현장의 다양한 전문영역에서 수련중인 심리상담사에 대한 교육 및 사례지도 할 수 있는수준</t>
  </si>
  <si>
    <t>심리 상담의 전문가이며 독자적 심리 상담을 수행할 수 있는 능력을 보유한 자로서, 풍부한 임상사례실력으로 심리상담 최상급으로 할 수 있는 수준</t>
  </si>
  <si>
    <t>심리학적 이론을 바탕으로 심리와 상담의 기초능력을 습득하면서 적용할 수 있고, 미술매체로서 조형의 기본원리를 이해하여 그림진단과 심리상담을 상급으로 할 수 있는 수준</t>
  </si>
  <si>
    <t>2013-1246</t>
  </si>
  <si>
    <t>맞벌이 부부가 갈수록 늘어나고 이혼 등으로 인한 편부, 편모의 수가 날로 늘어나고 있는 현실에서 결손가정과 혼자 놀고 있는 아동들의 심리를 전문적으로 상담, 지도 해주는 전문가의 필요성이 크게 대두. 아동들이 건강하고 안전한 생활을 하고 성장할 수 있도록 돕는 역할.</t>
  </si>
  <si>
    <t>아동의 발달단계에 따른 특성 이해, 심리분석, 문제행동 진단을 할 수 있고 아동이 직면한 문제를 해결하도록 교육/지도/조언하는 업무를 수행.</t>
  </si>
  <si>
    <t>아동의 발달단계에 따른 특성 이해, 심리분석, 문제행동 진단을 할 수 있고 아동이 직면한 문제를 해결하도록 교육/지도/조언하는 상급수준의 업무를 수행</t>
  </si>
  <si>
    <t>2011-0350</t>
  </si>
  <si>
    <t>도형상담평가사</t>
  </si>
  <si>
    <t>도형상담 평가사(1급,2급,강사)는 현대인의 복잡한 심리상태를 도형으로 분석하여 내담자를 상담한다. 지금-바로 상담현장에서  내담자의 심리상태 분석 파악 가능하다는 장점이있다. 다양한 상담현장에서 프로그램을 진행할 수 있으며, 강사과정 자격증 수료 후에는 도형상담평가사 강의자로 활동할 수 있다.</t>
  </si>
  <si>
    <t>도형상담평가사&lt;1,2급,강사&gt;는 현대인의 복잡한 심리상태를 도형으로 분석하여 내담자를 도울 수 있는 프로그램이다.대상자별 성격 및 기질을 파악, 분석하여 다양한 상담 기관에서 상담프로그램 진행 등을 수행할 수 있도록 한다. 강사양성과정은 상담(상담시)현장에서 도형으로 대상자별 성격 및 기질을 파악, 분석하여 다양한 상담기관에서 상담프로그램 진행 등을 함과 도형심리평가사 자격증 과정 강의 활동수행.</t>
  </si>
  <si>
    <t>(주)아이비</t>
  </si>
  <si>
    <t>http://www.sfad365.com</t>
  </si>
  <si>
    <t>02-583-8315</t>
  </si>
  <si>
    <t>(06686) 서울 서초구 방배1동 912-2 범창빌딩 3층 301호</t>
  </si>
  <si>
    <t>2013-0556</t>
  </si>
  <si>
    <t>부부관계 및 부모와 자녀와의 관계 회복, 한 부모가정 등 가족문제 해결을 위한 상담 능력을 검증</t>
  </si>
  <si>
    <t>가족상담에 대한 전문적인 슈퍼비전을 해줄 수 있으며, 상담사에 대한 교육이 가능</t>
  </si>
  <si>
    <t>슈퍼비전 내용을 근거로 가족문제에 대한 전문적인 사례개념화와 상담이 가능</t>
  </si>
  <si>
    <t>슈퍼비전을 병행하며 가족문제에 대한 일반적인 상담이 가능</t>
  </si>
  <si>
    <t>2013-0804</t>
  </si>
  <si>
    <t>가족구성원을 대상으로 다양한 가족상담기법을 활용하여 가족이 겪고있는 갈등과 아픔을 해소할수 있도록 하여 보다 나은 양질의 삶을 향상시킴과 동시에 결핍되고 상실된 가정의 기능이 회복되도록 종합적이고 체계적인 상담을 제공한다.</t>
  </si>
  <si>
    <t>가족구성원을 대상으로 다양한 가족상담기법을 활용하여 보다 나은 양질의 삶을 향상시킴과 동시에 결핍되고 상실된 가정의 기능이 회복되도록 종합적이고 체계적인 상담사의 역활.</t>
  </si>
  <si>
    <t>가족구성원을 대상으로 다양한 가족상담기법을 활용하여 보다 나은 양질의 삶을 향상시킴과 동시에 결핍되고 상실된 가정의 기능이 회복되도록 종합적이고 체계적인 상담을 제공.</t>
  </si>
  <si>
    <t>2010-0311</t>
  </si>
  <si>
    <t>현대 사회의 많은 문제들이 가족 내에서 기인한다고 볼 수 있는 점들이 너무 많습니다. 청소년 가출과 왕따, 성폭력 문제 등 이러한 문제들을 지혜롭게 해결하고 우리의 가정들을 건강하게 살아갈 수 있도록 견인하는 그러한 인력들을 우리사회는 강력하게 요청하고 있습니다. 이런 고급인력들을 양성할 수 있는 양성과정과 가족상담사 자격증 수여는 해체위기에 있거나 취약한 가정의 회복을 도와 건강한 가정을 만드는 귀한 기초돌이 됩니다. 건강한 가정을 만드는 것은 오늘 우리시대의 시대적 과제입니다.1. 가족상담사에 대한 사회의 점증하는 수요에 부응하여 특히 가족과 관련된 다양한 상담 현장에서 직무를 수행할 수 있는 전문적 지식과 기술을 갖춘 가족상담사의 양성 및 배출 2. 대학 및 대학원의 상담교육과정을 보완하여 상담현장에서의 임상능력을 갖춘 가족상담사의 양성 3. 가족상담사로서 요구되는 일정수준 이상의 임상수련과정과 사후 관리를 통한 상담자의 자질 향상에 기여 4. 국내외 상담분야에서 널리 인정받고 통용될 수 있는 자격제도를 운영함으로써, 가족상담사의 사회적 지위보장 및 향상에 기여 5. 상담기관이나 내담자들에게 자격을 갖춘 상담자를 선택할 수 있도록 객관적 판단근거를 제공하는데 기여</t>
  </si>
  <si>
    <t>가족과 관련된 다양한 상담 현장에서 직무를 수행.가족 상담의 기본과정과 이론적 배경을 바탕으로 가족상담사의 지도하에 가족상담업무를 수행할 수 있는 능력을 보유하여야하며 심리적 부적응 및 장애를 겪는 개인 및 집단에 대한 진단, 평가 및 심리 상담을 통한 지도가족상담사에 대한 사회의 점증하는 수요에 부응하여 특히 가족과 관련된 다양한 상담 현장에서 직무를 수</t>
  </si>
  <si>
    <t>2012-1272</t>
  </si>
  <si>
    <t>미술심리상담은 미술활동을 통해서 자유롭게 내담자의 내면세계를 표출하게 하고 표출된 내요을 통찰하도록 도와 보다 적응적인 삶을 살 수 있도록 하는 치료방법으로 이미 서구사회에서는 활발하게 적용되고 있고, 중요한 치료 수단으로 확고한 위치를 차지하고 있으므로 여러 가지 심리적 문제가 많이 유발되고 있는 오늘날의 현대인들에게 원만한 인격형성에 도움을 줄 수 있는 자질있는 미술심리상담사 양성을 목적으로 한다.</t>
  </si>
  <si>
    <t>미술활동을 통한 심리상담의 제반과 심화</t>
  </si>
  <si>
    <t>2012-0350</t>
  </si>
  <si>
    <t>교권이 약회되어 학생의 통제가 어려운 교육현장은 심각한 붕괴의 징조가 보인다. 학교폭력은 조폭이상의 심각한 상황에 도달했고, 이를 통제할 능력있는 기관이 없다. 광야에 내몰린 아이들의 장래를 고민하는 부모들의 마음을 이해하면서 학교에 상담교사로 진출하는 과정이다. 법적인 문제나 현실적인 상황들을 잘 파악하므로 학교폭력예방활동 및 강사 활동에 힘을 보태게 된다</t>
  </si>
  <si>
    <t>학교폭력상담사는 초중고등학교의 학생들의 학교폭력에 대한 상담과 교육을 담당하며, 학교폭력예방을 위한 다양한 프로그램과 교육상담에 관한 직무를 수행한다. 학교나 사회에서  개인 및 집단상담 및 예방교육을 실시하여, 건강한 문화를 창달하는데 필요한 전문적 교육과 상담활동을 한다.</t>
  </si>
  <si>
    <t>2013-0882</t>
  </si>
  <si>
    <t>일상생활에서 먹는 간식이나 푸드재료를 가지고 간단하면서도 즉흥적으로 작품을 만들어 보면서 마음을 표현하는 예술활동입니다.이과정을 통해서 창작자는 기분이 전환되며 더 나아가 내면의 무의식의 깊은 차원까지 이르게 하여 다양한 치유를 경험하게 하는 조언을 하는 활동입니다. 자격과정으로는  기초과정, 2급 , 1급 , 전문가양성과정으로 현장에서 푸드심리상담사로서  활동하도록 수업을 진행하고 있습니다.</t>
  </si>
  <si>
    <t>푸드와다양한음식재료를가지고“나를찾아떠나는여행”주제를가지고푸드로자신을표현,푸드아트이론및푸드예술창작의이해를돕는기초과정으로총10시간의수업을가짐,/푸드아트입문과정으로조력자역할을할수있음</t>
  </si>
  <si>
    <t>5명의내담자임상사례를5회기동안표현한작품을보고통찰한소감과예술기법을왜사용했는지임상사례를PPT로발표하도록함.푸드아트창작,푸드아트코칭,칼라이론,푸드아트해석방법,에술치료이론수업등총30시간(푸드아트코칭10시간,해석방법5시간,에술치료이론5시간,칼라이론5시간,창작5시간)/방과후학교수업,각사회복지기관,상담센터,문화센터,노인복지관,유치원등에서강사로활동할수있음</t>
  </si>
  <si>
    <t>다양한음식재료를가지고푸드아트창작품을만들면서푸드아트칭작수업,심리상담수업및이론수업등총20시간의수업을가짐.(창작,이론10시간씩)/교회나방과후유치원등에서학생지도수업을진행할수있음</t>
  </si>
  <si>
    <t>2012-1360</t>
  </si>
  <si>
    <t>가족상담사는 가족상담 기초 이론과정과 실기과정(이론을 접목한 상담의실제), 개인수련과정(집단 연수를 통한 자기치료)을 거쳐 전문상담사로서의 자질을 갖추고, 개인, 집단, 가족, 부부, 아동, 노인, 청소년 등의 부적응, 갈등, 관계의 어려움, 기피 등의 문제에 접근하여 상담 치료할 수 있다.</t>
  </si>
  <si>
    <t>가족상담사로서 전문적 자질을 함양하기 위한 제반교육(가족상담 및 주요 상담이론)과 상담실습을 기반으로 이루어진다.</t>
  </si>
  <si>
    <t>가족상담사로서 전문적 자질을 함양하기 위한 제반교육(가족상담 및 주요 상담이론)과 상담실습을 기반으로 이루어진다. 2급 자격과 1급 자격을 준비하는 과정으로 이루어 진다.</t>
  </si>
  <si>
    <t>2012-1444</t>
  </si>
  <si>
    <t>NLP스트레스 상담코치</t>
  </si>
  <si>
    <t>점차 높아가는 스트레스 환경 속에서 효과적인 스트레스 관리는 건강한 심신상태를 유지하고 효과적인 대인관계 향상에 도움울 주는 자격증입니다.</t>
  </si>
  <si>
    <t>직무스트레스 코칭 및 교육, 강사의 자질를 습득하여 활동, 직무스트레스 컨설팅 및 검사, 안정된 직무를 할수있도록 지도</t>
  </si>
  <si>
    <t>2012-0351</t>
  </si>
  <si>
    <t>다양한 그림작업을 통해 자신의 내면에 숨겨진 자아를 찾아내고 미래를 구상할 수 있게 된다. 그림을 그리는 동안 상처난 마음의 문제들을 발견하는 기회가 되며, 미술활동을 통한 심치치료 활동을 이어가게 된다. 미술은 원시시대부터 치유적 능력을 발휘하던 활동으로 종교적인 면이 다분히 보이게 된다. 그림이 아닌 조각이나 공예와 같은 작업을 통해서도 심리적 활동이 가능한 것이다.</t>
  </si>
  <si>
    <t>미술심리상담사 2급 자격자로써 일반미술심리와 행위미술심리와 물질미술심리에 관한 교육프로그램을 운용하며, 미술심리문제영역에 대한 상담을 진행함.</t>
  </si>
  <si>
    <t>미술심리 상담사 1급 자격자로서 교육프로그램을 기획 운영하며, 상담교육과 상담내용에 관한 것을 지도, 감독하며, 일반미술심리와 행위미술심리와 물질미술심리의 문제들에 대한 상담과 더불어 예방교육을 함.</t>
  </si>
  <si>
    <t>미술심리상담사 1급, 2,급 양성과정의 강의를 전담하고 운영기획 한다.</t>
  </si>
  <si>
    <t>2013-0661</t>
  </si>
  <si>
    <t>개인 및 단체를 대상으로 음악심리상담사 자격 및 교육전문가</t>
  </si>
  <si>
    <t>2013-0148</t>
  </si>
  <si>
    <t>글로벌진로상담사</t>
  </si>
  <si>
    <t>다양한 개인의 진로문제에 관한 검사, 진단, 문제분류, 문제 구체화, 문제해결 등의 단계를 거쳐 진로상담 대상별로 생애진로의 측면에서 국내에 적응 할 수 있는 상담을 하는 자격으로서 학교생활, 사회생활, 문화생활에 잘 적응할 수 있도록 변화시키고, 자신의 학업이나 진로 적성검사를 통한 잠재력개발 및 진로상담교육, 학습코치,  특기적성교육 등 인생의 심리적 문제를 해결하는데 도움을 주어 다양한 문화가 공존하는 더불어 사는 사회로 성장하는 사회문화 형성에 이바지하는 전문적인 진로활동을 담당하고 있는 민간자격</t>
  </si>
  <si>
    <t>？진로장애를 겪는 개인 혹은 집단에 대한 진단, 평가 및 전문상담？글로벌 진로 및 학습 상담 등 분석과 평가？글로벌 진로교육프로그램 개발 연구</t>
  </si>
  <si>
    <t>？글로벌 진로관련 교육, 사례지도 ？글로벌 진로상담기관의 운영 책임자？글로벌 체험프로그램 개발운영？글로벌 직업진로 상담원</t>
  </si>
  <si>
    <t>？상담검사 분석 보조수행 직무？내담자 면담, 학습진로검사 실시？상담기관에서 진로. 문화 적응 상담관련 업무수행？글로벌 진로 교육상담원</t>
  </si>
  <si>
    <t>2011-0320</t>
  </si>
  <si>
    <t>생활속에서 직면하는 인간관계 및 다양한 휴먼서비스 업무속에서 심리·정서·행동의 부적응 문제를 가지고 있는 내담자에게 심리검사 및 전문적 상담기법을 활용하여 긍정적 사고와 신념체계를 형성하도록 도움을 제공하고 본 지식을 활용할 수 있는 기본적인 능력을 검정하여 자격을 부여한다.</t>
  </si>
  <si>
    <t>성폭력 피해 여성들의 어려움을 극복하고 그 피해를 최소화하기 위해서 가족은 물론 주위의 따뜻한 관심과 지지가 가장 필요하다. 또한 피해여성이 원하는 경우 거리낌 없이 도움 받을 수 있는 전문적인 상담 업무함양</t>
  </si>
  <si>
    <t>2013-0756</t>
  </si>
  <si>
    <t>상담소, 학교, 복지관, 어린이집, 요양원 등 전문미술상담이 필요한 분야에 전문적인 미술심리상담을 적용하여 상담활동을 수행하며, 미술심리 상담전문가로 각 상담분야에 지도활동을 전담한다.</t>
  </si>
  <si>
    <t>상담소,학교,복지관,어린이집,요양원 등 전문미술상담이 필요한 분야에 전문적인 미술심리상담을 적용하여 상담활동을 수행, 미술심리상담전문가로서 각 상담분야에 지도활동 전담</t>
  </si>
  <si>
    <t>상담소,복지관,요양원,어린이집,학교 등 일반미술상담분양에서 일반심리적문제에 대한 지원활동 및 기본상담업무수행을 전담</t>
  </si>
  <si>
    <t>2012-0688</t>
  </si>
  <si>
    <t>부모 양육검사와 뇌와 다중지능에 기초한 학습전략, TA검사를 통해 부모-아동의 심리적 특성을 알고 발달에 따른 양육방법과 코칭, 개별화 학습계획방법을 제시하여 올바른 부모역할을 할 수 있도록 지도, 상담하는 자격과정입니다.</t>
  </si>
  <si>
    <t>？？ 부모교육상담 프로그램 진행보조？？ 부모교육상담 정보제공？？ 어린이집, 유치원 등 부모상담 및 학습상담 보조 ？？ 아동의 기질, 성격, 지능검사 실시？？ 상담실 운영보조</t>
  </si>
  <si>
    <t>2012-1377</t>
  </si>
  <si>
    <t>식물을 이용해서 즉 정원과 경작을 뜻하는 원예를 통해서 사회적, 정서적, 신체적 장애를 겪고 있는 사람들의 육체적 재활과 정신적 회복을 돕고 상담할 수 있는 능력을 검정한다.</t>
  </si>
  <si>
    <t>식물을 이용해서 즉 정원과 경작을 뜻하는 원예를 통해서 사회적, 정서적, 신체적 장애를 겪고 있는 사람들의 육체적 재활과 정신적 회복을 돕고 상담할 수 있는 상급단계.</t>
  </si>
  <si>
    <t>식물을 이용해서 즉 정원과 경작을 뜻하는 원예를 통해서 사회적, 정서적, 신체적 장애를 겪고 있는 사람들의 육체적 재활과 정신적 회복을 돕고 상담할 수 있는 고급단계.</t>
  </si>
  <si>
    <t>식물을 이용해서 즉 정원과 경작을 뜻하는 원예를 통해서 사회적, 정서적, 신체적 장애를 겪고 있는 사람들의 육체적 재활과 정신적 회복을 돕고 상담할 수 있는  최고급단계.</t>
  </si>
  <si>
    <t>2013-0539</t>
  </si>
  <si>
    <t>가족 및 기업, 개인 간에 갈등의 원인을 찾고 갈등관리 및 해결이 가능 하도록 돕는 전문가</t>
  </si>
  <si>
    <t>다양한 갈등 및 스트레스를 해소할 수 있는 자기이해 및 타인이해, 대화법을 통하여, 조직내 적응력을 높여주는 프로그램 구성 수퍼비젼이 가능한 전문가 수준</t>
  </si>
  <si>
    <t>스트레스 및 대화기술에 대한 평가가 가능하며 조직내 갈등 해소를 위한 컨설팅이 가능한 능력을 갖춘 고급 수준</t>
  </si>
  <si>
    <t>갈등에 대한 다양한 해소법을 이해하고, 수퍼비젼을 받으며 상담이 가능한 수준</t>
  </si>
  <si>
    <t>2013-0613</t>
  </si>
  <si>
    <t>성장함에 있어 발달과업에 문제가되고, 심리적 폭력, 육체적 폭력으로부터 벗어나 폭력을 예방하고 사후관리를 통하여 폭력이 반복되지 않도록 긍정적 사고의 발전과 타인과의 관계를 증진토록 하여 건강한 사회인으로 거듭나게 도와주는 직무</t>
  </si>
  <si>
    <t>(주)한국상담협회에서 제정한 학교폭력예방상담사 이론을 기초로 학교폭력과 예방이해의 관점,학교폭력의 정의및현상,학교폭력과 관련된 위험요인,괴롭힘 행동의 새로운 이해,학교폭력 예방에 대한 법과 정책,학교폭력과 왕따의 구조적 특징,조사를 통해 본 학교폭력의 실태,학교폭력상담매뉴얼,학교폭력상담의 특수성과 전문성,학교폭력 집단상담 프로그램 실제에 대한 능력을 검정</t>
  </si>
  <si>
    <t>2012-0179</t>
  </si>
  <si>
    <t>Art&amp;Play 심리상담사</t>
  </si>
  <si>
    <t>한국 Art&amp;Play 치료학회는 Art&amp;Play 심리상담전문가 양성을 목적으로 한다. Art&amp;Play 심리상담가는 학회 정회원으로서 자격관리 서류와 소정의 수련과정을 이수하고 자격시험에 합격한 후, 자격관리 위원회에서 그 자격을 인정받은 자를 말한다.</t>
  </si>
  <si>
    <t>정서 및 인지 능력의 부정적인 문제발생으로 인해 일상생활에 지장이 있는 내담자의 특성을 이해하고, 미술 및 놀이 심리상담을 능숙하게 실시/임상현장에서 사례의 슈퍼비전을 할 수 있는 최상급이상의 수준</t>
  </si>
  <si>
    <t>정서 및 인지 능력의 부정적인 문제발생으로 일상생활에 지장이 있는 내담자의 특성을 이해하고, 미술 및 놀이 심리상담을 독립적으로 능숙하게 실시할 수 있는 상급이상의 수준</t>
  </si>
  <si>
    <t>전문가의 지도하에서 정서 및 인지 능력의 부정적인 문제발생으로 일상생활에 지장이 있는 내담자의 특성을 이해하고, 미술 및 놀이 심리상담을 능숙하게 실시할 수 있는 중급이상의 수준</t>
  </si>
  <si>
    <t>한국Art&amp;Play치료학회</t>
  </si>
  <si>
    <t>http://www.kapta.kr</t>
  </si>
  <si>
    <t>041-578-8751</t>
  </si>
  <si>
    <t>(31166) 충남 천안시 서북구 쌍용동 1953번지 타워프라자 204호</t>
  </si>
  <si>
    <t>2012-1278</t>
  </si>
  <si>
    <t>미술임상심리상담사의 전문기술을 마스터하고 미술심리상담을 통해 내담자의 미술활동을 통하여 그들의 심리를 진단하고 치료한다.</t>
  </si>
  <si>
    <t>미술치료 검사 및 미술치료 상담, 미술치료 관련 교육, 수련자의 임상자문, 임상사례 슈퍼비젼 등 직무능력 검증</t>
  </si>
  <si>
    <t>미술치료 검사 및 미술치료 상담, 미술치료 관련 교육 등 직무능력 검증</t>
  </si>
  <si>
    <t>(사)한국문화예술연합회</t>
  </si>
  <si>
    <t>http://www.kcaak.co.kr</t>
  </si>
  <si>
    <t>062-514-9455</t>
  </si>
  <si>
    <t>(61213) 광주 북구 중흥동 373-1  2층</t>
  </si>
  <si>
    <t>2012-0266</t>
  </si>
  <si>
    <t>성품상담전문가</t>
  </si>
  <si>
    <t>전문가 수준의 성품상담활용능력을 가지고 있으며 성품상담교육자, 성품상담사무 책임자로써 갖추어야 할 능력을 갖춘 최고급 수준</t>
  </si>
  <si>
    <t>준전문가 수준의 성품상담활용능력을 가지고 있으며 성품상담교육자, 성품상담사무 책임자로써 갖추어야 할 능력을 갖춘 고급 수준</t>
  </si>
  <si>
    <t>한국형 12성품론중 성품교육과정(인내,순종,절제,창의성,정직,지혜)과 상담중급과정(개인상담,그룹상담,대상관계이론,내면아이치료)를 통합하여 유아교육기관(유치원어린이집,선교원),초등,중등,고등학교 방과후 성품상담전문가, 홈스쿨링교사, 문화센터에서 성품상담전문가로 활동함</t>
  </si>
  <si>
    <t>(사)한국성품협회</t>
  </si>
  <si>
    <t>http://www.ikoca.org</t>
  </si>
  <si>
    <t>02-3472-1600</t>
  </si>
  <si>
    <t>(17103) 경기 용인시 기흥구 서천동 395</t>
  </si>
  <si>
    <t>2012-0420</t>
  </si>
  <si>
    <t>놀이가 갖는 치료적 힘을 적용하여 내면의 힘과 즐거움을 회복하도록 돕는 전문가를 양성하는 과정입니다.</t>
  </si>
  <si>
    <t>심리평가를 통하여 내담자의 문제를 심도 있게 파악하고 구체적 목표설정이 가능하며,  심화된 놀이치료 이론을 토대로 내담자에게 적합한 프로그램 구성 및 상담이 가능한 수준</t>
  </si>
  <si>
    <t>실제 현장에서 만나는 내담자 사례 분석을 통해, 내담자에 대해 깊이 이해하며, 다양한 사례를 다룰 수 있는 전문성을 키운다. 이론과 실제를 겸비하므로 강의 및 수퍼비젼이 가능한 수준</t>
  </si>
  <si>
    <t>2011-0530</t>
  </si>
  <si>
    <t>자기주도학습과 학습상담의 원리와 실제 기법을 체득하여, 교육청, 학교(재량활동시간, 방과 후 교실), 도서관, 유관 평생학습시설 등에서 청소년들을 대상으로 자기주도 학습 및 상담을 실제 제공할 전문 인력으로서의 능력을 검증</t>
  </si>
  <si>
    <t>자기주도 학습상담사 강사활동, 전문가 수준의 자기주도학습상담사 활용능력을 가지고 있으며 방과후교실·도서관·평생학습시설 자기주도 학습 및 상담사로 할동하면서 활용</t>
  </si>
  <si>
    <t>(주)아이비에스컨설팅리더십센터</t>
  </si>
  <si>
    <t>http://www.eibs.co.kr</t>
  </si>
  <si>
    <t>062-366-5490</t>
  </si>
  <si>
    <t>(61977) 광주광역시 서구 군분2로 17(화정동, 대림의원) 4,5층</t>
  </si>
  <si>
    <t>2012-1263</t>
  </si>
  <si>
    <t>대상관계미술심리상담사</t>
  </si>
  <si>
    <t>대상관계미술심리상담사는 대상관계 이론을 바탕으로 미술심리상담에 접근하는 상담사를 양성하기 위한 기본적인 소양과 이론 및 실천 기술을 익히고 아동의 건강한 심리 정서적인 발달과 성장을 도울 수 있는 미술심리상담 방법을 제시하는 상담사를 양성하고자 합니다.   미술심리상담 교육과정은 미술이 가지고 있는 심리 치료적 가치를 이해하고 미술의 치료적 요소를 제시 및 미술심리상담의 전문적인 이론을 살펴보고, 어떻게 치료에 적용할 수 있는지 구체적인 미술심리상담 적용의 기술을 제공합니다. 무엇보다 타 미술심리상담과는 차별되게 미술상담을 통해 자아의 치료와 발전을 도모하면서도, 대상관계적 접근을 통해 관계안에서 자신에게 일어나는 심리도 함께 볼 수 있도록 지도하는 교육을 진행합니다.   자격의 등급으로 수련감독, 1급, 2급 등으로 구분되어 있으면 본 기관이나 본 기관의 지부에서 실시하는 소정의 대상관계이론과 미술심리상담 교육과정을 이수하고, 서류심사 통과 후 자격시험에 합격한자에 한하여 면접을 거쳐 자격증을 취득합니다.</t>
  </si>
  <si>
    <t>2012-1275</t>
  </si>
  <si>
    <t>심리적, 정서적, 사회적 장애를 겪고 있는 사람에게 그림이나 조소, 디자인 등 미술작품의 시각적 이미지를 통해 개인 갈등을 조절하고 자기표현과 자아성장을 촉진시키며 자기상실, 왜곡, 방어, 억제 등의 상황에서 보다 명확한 자기개발과 자기실현을 표현하여 개인의 내면적, 외적 조화를 이룸으로써 급현하는 다양한 현대사회 속에서 심리적, 정서적으로 안정을 찾아 건강한 사회구성원이 될 수 있도록 도와주는 상담능력이나 프로그램활용능력이 전문가적인 최고급수준</t>
  </si>
  <si>
    <t>심리적, 정서적, 장애를 겪고 있는 사람에게 미술작품의 시각적 이미지를 통해 개인 갈등을 조절하고 자기표현과 자아성장을 촉진시키며 상담능력이나 프로그램활용능력이 최고급수준</t>
  </si>
  <si>
    <t>2012-1274</t>
  </si>
  <si>
    <t>내담자에게 미술을 상담의 매개체로 활용하여  긍정적 사고와 신념체계를 형성하도록 도움을 제공하고, 보다 나은 정신적, 신체적 변화 및 삶의 질을 향상 시킬 수 있도록 심리 상담을 수행할 수 있는 자격 임.</t>
  </si>
  <si>
    <t>미술적 기술과 다양한 임상경험을 바탕으로 내담자의 보다 나은 정신적, 신체적 변화 및 삶의 질을 향상 시킬 수 있도록 미술심리 상담을 수행할 수 있다.</t>
  </si>
  <si>
    <t>2008-0539</t>
  </si>
  <si>
    <t>학문적 이론과 실무능력 위주의 자격제도 마련, 결혼상담의 전문적 지식과 능력을 종합적으로 시험, 평가</t>
  </si>
  <si>
    <t>커플매니저의 직업적, 윤리적 가치관과 전문지식을 가지고 현업 활동이 가능하며 체계화된 커플 상담프로그램을 보급하여 매니저의 역할과 사명으로 온라인 오프라인으로 연결한 실질적인 커플 정보 서비스를 제공하고, 바람직한 만남으로 사회 일반의 이익에 기여하고, 전문직업인으로써 위상 제고와 신뢰받는 상담업무를 전문적으로 담당하고 고객에 대한 최상의 서비스를 제공하는 역할</t>
  </si>
  <si>
    <t>2012-0189</t>
  </si>
  <si>
    <t>2013-0049</t>
  </si>
  <si>
    <t>진로상담사는 청소년 및 대학생, 장년 등 개개인의 진로 선택과 결정, 진로계획, 실천, 진로변경 등의 과정을 내담자의 심리 및 성격과 적성을 분석하고 진로상담기법을 가지고 성숙한 생애진로발달을 수행토록 지도 및 조력하는 역할이다. 진로상담영역 개인 성격유형 검사 및 진로흥미검사, 성격검사실시 및 평가 분석, 진로교육기관 기업체에서 인사선발, 적성검사 실시에 따른 집단상담프로그램 계발 및 상담, 학교생활연구소나 사회복지관 청소년 상담, 방과 후 진로상담 실시, 생애설계프로그램 계획 및 상담 현업에 활용 가능한 수행능력을 평가하는데 그 목적이 있다. 1. 아동, 청소년, 성인, 노인 등의 다양한 대상의 발달 및 심리를 이해하고, 각 대상에게 적절한 진로상담 목표를 설정, 목표에 맞는 진로 상담을 진행 할 수 있는 능력을 검정 2. 상담대상자의 진로 문제의 원인을 규명해 낼 수 있는 심리진단 능력을 검정3. 진로상담 이론을 실제적 상담에 응용할 수 있는 실무능력 검정</t>
  </si>
  <si>
    <t>진로상담사로서 전문적 자질을 함양하기 위한 진로상담 및 진로평가방법을 기반으로 통합진로신규 상담서비스 제공인력 양성을 기반으로 이루어 진다.</t>
  </si>
  <si>
    <t>진로상담사로서 전문적 자질을 함양하기 위한 진로상담 및 상담이론을 기반으로 자신과 진로의 성장을 위한 내적 성숙으로 이루어 진다.</t>
  </si>
  <si>
    <t>진로상담전문가로서 1급 자격을 취득하고, 진로상담사 통합진로신규 상담서비스 전문지식과 기술을 갖추어 진로상담사의 양성 및 배출을 기반으로 이루어진다.</t>
  </si>
  <si>
    <t>2013-0760</t>
  </si>
  <si>
    <t>가정심리전문상담사</t>
  </si>
  <si>
    <t>가정안에서 인생의 선택을 잘할 수 있도록 심리이론에 근거한 대화법과 상담기법을 통해 행복한 가정과 일상의 삶을 영위할 수 있도록 도와주는 상담전문가</t>
  </si>
  <si>
    <t>생애 주기별 정신장애에 대한 심리상담과 현대사회에서 가정의 정신건강을 위한 사회적 대안 마련과 정신건강 서비스에 대한 포괄적 요소를 한 번에 도와줄 수 있는 상담전문가 수준</t>
  </si>
  <si>
    <t>생애 주기별 정신장애에 대한 심리상담과 현대사회에서 가정의 정신건강을 위한 사회적 대안 마련과 정신건강 서비스에 대한 개괄적 요소를 한 번에 도와줄 수 있는 상담가 수준</t>
  </si>
  <si>
    <t>2013-0509</t>
  </si>
  <si>
    <t>심리적 어려움을 지닌 내담자의 이야기를 통해 새로운 관계, 접근을 시도함으로써 심리적 문제를 해결하는 전문가</t>
  </si>
  <si>
    <t>심리, 정서적 어려움을 지닌 개인 및 집단의 이야기들을 긍정적 이야기로 변화시키므로, 건강하게 적응할 수 있도록 이야기 프로그램 연구, 수퍼비젼이 가능한 전문가 수준</t>
  </si>
  <si>
    <t>이야기를 통하여 심리, 정서적 어려움을 가진 사람을 돕고, 책임자로써 갖추어야 할 능력을 갖춘 고급 수준</t>
  </si>
  <si>
    <t>이야기를 현장에 적용하고 수퍼비젼을 받으며 상담이 가능한 수준</t>
  </si>
  <si>
    <t>2012-1293</t>
  </si>
  <si>
    <t>본 자격은 상담의 이론과 실제의 교육을 통해 상담을 필요로 하는 다양한 영역(개인상담, 집단상담, 진로상담 등)의 장면에서 다양한 상담기법으로 내담자의 욕구 및 요구에 적합한 상담이 가능하도록 하는데 목적이 있습니다.</t>
  </si>
  <si>
    <t>2013-0660</t>
  </si>
  <si>
    <t>부부회복상담사</t>
  </si>
  <si>
    <t>개인 및 단체를 대상으로 부부회복상담사 자격 및 교육전문가 양성</t>
  </si>
  <si>
    <t>2013-0414</t>
  </si>
  <si>
    <t>행복상담사</t>
  </si>
  <si>
    <t>내담자의 인생문제 해결과 행복하고 즐거운 인생을 살아갈 수 있도록 돕는 상담가로서의 역량 구비 및 평가</t>
  </si>
  <si>
    <t>행복상담에 대한 전문적인 슈퍼비전을 해줄 수 있으며, 상담사에 대한 교육이 가능</t>
  </si>
  <si>
    <t>슈퍼비전 내용을 근거로 인생문제에 대한 전문적인 사례개념화와 상담이 가능</t>
  </si>
  <si>
    <t>슈퍼비전을 병행하며 인생문제에 대한 일반적인 상담이 가능</t>
  </si>
  <si>
    <t>2009-0129</t>
  </si>
  <si>
    <t>생활역리상담사</t>
  </si>
  <si>
    <t>각 사회 현장에서 의뢰인에게 역학을 적용한 상담을 할 수 있는 능력을 검정.역학원리에 대한 이해 및 연구분석능력 등 역리상담사가 필요한 업무수행능력 검정.</t>
  </si>
  <si>
    <t>역학, 명리학의 원리, 음양오행의 원리를 능숙하게 알고, 이에 대한 연구분석 및 응용이 가능함. 각 상담현장에서 개인의 사주명리 분석 및 상담업무 수행이 가능한 중상급의 상담능력 수준</t>
  </si>
  <si>
    <t>2013-0109</t>
  </si>
  <si>
    <t>인지학습상담지도사</t>
  </si>
  <si>
    <t>아동 및 청소년의 인지 및 학습의 문제를 이해하고 평가하여 적절한 방향을 제시하며, 그에 맞는 적절한 상담능력을 갖추고 있어야 한다.</t>
  </si>
  <si>
    <t>아동 및 청소년의 인지 및 학습의 문제를 이해하고 평가하여 적절한 방향을 제시하며, 그에 맞는 적절한 상담능력을 갖추고 있는 전문가 수준</t>
  </si>
  <si>
    <t>아동 및 청소년의 인지 및 학습의 문제를 이해하고 적절한 방향을 제시하며, 그에 맞는 적절한 상담능력을 갖추고 있는 수준</t>
  </si>
  <si>
    <t>2009-0307</t>
  </si>
  <si>
    <t>기업이나 학교, 복지시설, 각종 상담센터 등에서 아동, 청소년, 성인을 대상으로 생활에서 겪는 심리적 고통과 갈등문제에 대하여 심리학적 상담원리 및 기법을 활용하여 교정지도하는 상담업무 수행 능력을 검정.</t>
  </si>
  <si>
    <t>각 상담현장에서 내담자에게 전문적 상담기법을 활용하여 심리적문제를 교정지도하고, 각종 심리검사 및 상담사례에 대한 분석과 응용이 가능한 최상급의 상담능력 수준</t>
  </si>
  <si>
    <t>각 상담현장에서 내담자에게 전문적 상담기법을 활용하여 심리문제를 교정지도하고,  각종 상담사례에 대한 분석이 가능한 상급의 상담능력 수준</t>
  </si>
  <si>
    <t>상담에 대한 기본 원리와 기법을 알고, 내담자의 심리문제에 대한 종합적인 이해가 가능하여, 상담보조업무수행이 가능한 중급의 상담능력 수준</t>
  </si>
  <si>
    <t>2012-1393</t>
  </si>
  <si>
    <t>상담지도사</t>
  </si>
  <si>
    <t>심리상담학, 상담학개론, 아동상담, 성인상담, 생활상담, 인간관계학, 소통기법과 리더쉽 강화</t>
  </si>
  <si>
    <t>상담학 관련 생활지도, 학습상담,인성교육, 코칭상담등을 할 수 있는 전문인 양성을 위한 자격검정에 관한 교육</t>
  </si>
  <si>
    <t>상담학 관련 생활지도, 학습상담, 인성교육, 코칭상담 등을 할 수 있는 전문인 양성을 위한 자격검정에 관한 교육.</t>
  </si>
  <si>
    <t>(사)평생교육진흥연구회</t>
  </si>
  <si>
    <t>02-365-3935</t>
  </si>
  <si>
    <t>(15865) 경기도 군포시 번영로 505(산본동, 대우디오플러스) 1003호</t>
  </si>
  <si>
    <t>2013-1273</t>
  </si>
  <si>
    <t>성장과정에서 발달이 지체되거나 발달과정에서 문제가 생겨 인지적 발달이나 신체적인 발달의 문제뿐만 아니라 정서와 행동상의 문제를 보이는 유아, 아동 그리고 청소년들을 대상으로 종합적인 발달을 도울 수 있도록 미술치료를 중심으로 이들의 심리를 진단하고 치료하기 위한 임상미술심리상담사 양성</t>
  </si>
  <si>
    <t>보건복지부 시행 사업 발달재활서비스, 아동청소년심리지원서비스 임상미술심리상담사 2급과 1급의 수퍼비젼 및 현장에서의 미술상담</t>
  </si>
  <si>
    <t>준전문가로서 발달재활서비스, 아동·청소년심리지원서비스 등의 미술상담</t>
  </si>
  <si>
    <t>국가가 인정하는 기관에서의 미술상담(예, 발달재활서비스, 아동·청소년심리지원서비스 등)</t>
  </si>
  <si>
    <t>http://cafe.daum.net/k-ata</t>
  </si>
  <si>
    <t>062-224-0754</t>
  </si>
  <si>
    <t>(61433) 광주 동구 산수동 557-23</t>
  </si>
  <si>
    <t>2013-0628</t>
  </si>
  <si>
    <t>3D인테리어설계상담사</t>
  </si>
  <si>
    <t>3D 입체 공간에 대한 기본 개념을 이해하고 실무에 적용하여 활용할 수 있습니다. 건축학, 건축공학, 건축환경공학, 실내인테리어 등을 전공하는 실무자들을 대상으로 KOVIArchi3라는 프로그램을 활용하여 전문능력을 바탕으로 공사 수주 시 필요한 공사관리 및 고객과의 커뮤니케이션을 원활히 하기 위한 실무적 능력을 검증할 수 있습니다. 기존의 2D CAD 방식은 물론 3D 프로젝트 발주에 대비하기 위한 실무자들에게 꼭 필요한 과정입니다.</t>
  </si>
  <si>
    <t>인테리어 및 건축 분야에서 일종의 bim설계 프로그램를 활용하여 소비자에게 3D시뮬레이션을 제공할 수 있는 능력을 검증/프로그램 작동법을 숙지하고 인테리어 및 건축시장의 발전을 도모</t>
  </si>
  <si>
    <t>한국가상현실(주)</t>
  </si>
  <si>
    <t>http://www.kovi.com</t>
  </si>
  <si>
    <t>02-3433-5432</t>
  </si>
  <si>
    <t>(05719) 서울 송파구 가락동 99-5 효원빌딩 16층</t>
  </si>
  <si>
    <t>2011-0527</t>
  </si>
  <si>
    <t>현대인들의 이상심리와 인격 장애로 인하여 가족해채위기에 있거나 취약한 가정의 회복을 도와주어 건강한 가정을 만들고, 가족에 대한 이해와 가족구성원의 역할 및 관계에서의 정확한 내담자의 진단평가분석을 가지고, 다양한 가족상담 프로그램을 계획·활용하여 가족의 역기능적인 요인을 찾아내어 분석하고 순기능적 가족으로 변화 회복할 수 있도록 도움을 줌.</t>
  </si>
  <si>
    <t>2013-0046</t>
  </si>
  <si>
    <t>학습심리상담사 1급 과정은 전문적으로 학습심리워크샵과 학습이론, 아동·청소년심리, 자기주도적 학습, 암기, 성적·스트레스·시험관리, 리더쉽 등 이론을 바탕으로 학습심리상담을 할 수 있는 수준</t>
  </si>
  <si>
    <t>학습심리상담사 2급 과정은 전문적으로 학습심리워크샵과 학습이론, 아동·청소년심리, 발달심리, 정신병리 이론을 바탕으로 자아존중감 향상을 돕고, 학습동기 강화와 적합하고 올바른 진로의식함양과 진로선택을 할 수 있도록 돕는 수준</t>
  </si>
  <si>
    <t>2013-0808</t>
  </si>
  <si>
    <t>사람의 정서적, 사회적으로 부적응적인 문제들을 미술을 통하여 해결하는데 도움을 주는 미술심리상담사 이다.미술심리상담사는 미술활동을 통해 대상자의 심리에 대해서 파악하고, 긴장이 풀어질수 있도록 도와주는 상담 전문가를 말합니다. 정서적으로나 심리적, 또는 사회적으로 심리적인 어려움을 겪는 사람을 대상으로 그림, 또는 여러가지 미술활동과 같은 시각적인 이미지를 이용해서 감정을 조절하고, 자기표현 능력과 자아성장을 위한 도움을 주게 됩니다. 미술심리치료상담사는 상담사들마다 약간의 차이점은 있겠지만 공통적으로 그림을 이용해 대상자의 자아감, 또는 인간관계, 그리고 이와 관련된 심리 상태를 진단하고, 이런 결과를 통해 적절한 상담프로그램이 이루어지게 됩니다.</t>
  </si>
  <si>
    <t>성인 및 영, 유아의 미술지도 및 미술활동을 통한 심리상담 업무</t>
  </si>
  <si>
    <t>성인 및 영, 유아의 미술지도 및 미술활동을 통한 심리에 대한 집단 및 개인 상담 업무</t>
  </si>
  <si>
    <t>2012-1406</t>
  </si>
  <si>
    <t>인간의 삶 자체가 예술이다 예술을 통한 심리치료는 인류의 시작때부터 그 역사를 거슬러 올라간다. 인류역사의 모든 장면에서 에술치료는 다양하게 진행되었다. 인디언이나 원주민과 집시들도 모두 예술치료를 통해 삶의 행복을 추구해 왔다. 현대인의 각박한 삶이 예술을 돈으로 계산하는 단계에 머물렀기에 숨이 막히는 것이다. 예술은 인간의 영혼을 춤추게 하는 능력이 있다.</t>
  </si>
  <si>
    <t>인간의 삶 자체가 예술이다 예술을 통한 심리치료는 인류의 시작때부터 그 역사를 거슬러 올라간다. 인류역사의 모든 장면에서 에술치료는 다양하게 진행되었다.</t>
  </si>
  <si>
    <t>인간의 삶 자체가 예술이다 예술을 통한 심리치료는 인류의 시작때부터 그 역사를 거슬러 올라간다.</t>
  </si>
  <si>
    <t>2012-1276</t>
  </si>
  <si>
    <t>미술활동을 통해 내담자의 생각, 감정, 사회적응, 대인관계, 인지기능, 표현능력을 진단 평가한다. 진단평가를 통하여 미술심리상담사는 내담자의 생각과 감정과 행동의 변화를 위하여 목적과 목표를 설정하고 심리상담에 개입하는 활동한다.</t>
  </si>
  <si>
    <t>진단평가를 통하여 미술심리상담사는 내담자의 생각과 감정과 행동의 변화를 위하여 목적과 목표를 설정하고 심리상담에 개입하는 활동한다.</t>
  </si>
  <si>
    <t>2012-1398</t>
  </si>
  <si>
    <t>아동에 대한 정서, 행동, 학습문제에 대해 아동의 정신건강과 관련된 문제행동을 발달단계별로 진단평가하여 아동기의 문제가 성인기까지 지속될 수 있는 사회적 문제를 미리 아동의 다양한 상담기법을 적용하여 책임감있고, 건강한 아동으로 성장할 수 있도록 하는데 있습니다.</t>
  </si>
  <si>
    <t>？？ 아동심리상담 프로그램 진행보조？？ 아동심리상담 정보제공？？ 어린이집, 유치원 등 아동심리상담 및 학습상담 보조 ？？ 아동의 기질, 성격, 지능검사 실시？？ 상담실 운영보조</t>
  </si>
  <si>
    <t>2012-0248</t>
  </si>
  <si>
    <t>내담자에게 상징물을 이용하여 자신의 경험과 내부세계를 모래상자 안에 표현하는 과정을 통해 문제점을 이해하고 극복방법을 알 수 있는 모래놀이 상담에 대한 이해를 통해 상담으로 적용하는 인재를 양성한다.</t>
  </si>
  <si>
    <t>내담자에게 상징물을 이용하여 자신의 경험과 내부세계를 모래상자 안에 표현하는 과정을 통해 문제점을 이해하고 극복방법을 알 수 있는 모래놀이 상담에 대해 전반적으로 이해한다.</t>
  </si>
  <si>
    <t>모래놀이상담과정, 도구와 환경, 경험과 표현으로 나누어 수련하고, 상담방법에 대해 계획을 수립하고 모의로 진행할 수 있게 한다.</t>
  </si>
  <si>
    <t>내담자를 자연적 매개물을 통해 이해하는 것은 보다 완벽하게 이해할 수 있고, 내담자의 경험과 감정은 놀이를 통해 실천할 때 가장 자연적인 자아치유과정이므로 모래놀이를 통해 자신의 정체성에 접근할 수 있도록 끌어내어 상담을 진행할 수 있게 한다.</t>
  </si>
  <si>
    <t>2013-1209</t>
  </si>
  <si>
    <t>음악적 반응을 통해 보이는 내담자의 정신과 신체건강을 복원, 유지, 향상시키기 위한 목적으로 음악과 음악활동을 통하여 외면적, 내면적 문제들을 긍정적인 방향으로 변화시키고 음악을 통하여 사람들이 조화롭고 평안하며 효율적인 방식으로 발전시킬 수 있다.</t>
  </si>
  <si>
    <t>복지관, 방과후 학교, 장애인시설, 병원, 노인요양시설, 지역아동센터 등의 기관에서 자원봉사와 전문가로서 활동</t>
  </si>
  <si>
    <t>2013-0593</t>
  </si>
  <si>
    <t>1급)전문가 수준의 심리 및 인성 검사 활용능력을 가지고 있으며 학교 폭력 관련교육자, 학교 폭력 상담 사무 책임자로써 갖추어야 할 능력을 갖춘 최고급 수준전문적인 상담 및 교육업무를 수행할 수 있고, 평가능력이 최 고급 수준학교 폭력에 관한 이론적 연구과 학교 및 사회의 각 분야에서 최적화 된 학교 폭력에 관한 프로그램을 설계, 조직, 운영 할 수 있을 뿐만 아니라, 바람직한 프로그램을 운용할 수 잇는 전문적 교육 활동자로써 능력을 갖춘 최고급 수준-인성 교육 협회의 학교 폭력 상담사로서 협회 강사로 활동할 자격 부여- 본 협회 실습 교육 업무 및 수퍼바이저 가능-외부기관 강사로 활동 가능2급)준전문가 수준의 심리검사 활용능력을 가지고 있으며 학교 폭력 관련교육자, 학교 폭력 상담 사무 책임자로써 갖추어야 할 능력을 갖춘 고급 수준상급 수준의 인성교육지도사 자격을 가지도 학생, 성인에 이르기까지 효율적으로 지도하고 저언 해 줄 수 있는 능력을 갖춘 고급 수준-강의 시 활용-취업에 활용-강사로 활용3급)일반인으로써 심리 검사 활용능력을 가지고 있으며 상담의 수준이 상급 단계에 도달하여 한정된 범위내에서 학교 폭력 상담사의 역할을 수행 할 수 있으며, 관련 프로그램을 진행할 기본 능력을 갖춘 상급 수준-강의 시 활용-취업에 활용-강사로 활용</t>
  </si>
  <si>
    <t>2급 이상을 취득한 전문가로서, 학교 폭력 상담 프로그램을 운영 및 진행 할 수 있으며, 학교 폭력에 관련한 자의 심리 및 인성 검사에 대한 분석과 평가 등의 수행 능력이 가능하며, 전문적인 상담을 하고, 정책 및 임상 분야의 영향을 끼칠 수 있는 최상급 수준</t>
  </si>
  <si>
    <t>3급 과정을 이수한 후 2급을 취득한 자로서, 학교 폭력 상담 프로그램을 운영 및 진행 할 수 있으며, 학교 폭력에 관련한 자의 심리 및 인성검사에 대한 분석과 평가 등의 수행 능력이 가능하며, 전문적인 상담 업무를 수행 할 수 있는 상급 수준</t>
  </si>
  <si>
    <t>기본 교육과정을 이수한 후 학교 폭력 상담 관련 프로그램 진행 시 참여가 가능하며, 심리검사 실시, 평가에 대한 수행능력 및 학교 내 폭력 상담업무를 수행할 수 있는 중상급 수준</t>
  </si>
  <si>
    <t>사단법인한국인성교육협회</t>
  </si>
  <si>
    <t>http://edunet.or.kr</t>
  </si>
  <si>
    <t>02-782-5678</t>
  </si>
  <si>
    <t>(04618) 서울특별시 중구 퇴계로50길 59 (장충동2가) 장충문화체육센터 4층</t>
  </si>
  <si>
    <t>2011-0333</t>
  </si>
  <si>
    <t>교육기관, 관련기관, 단체, 시설 등 현장에서 필요한 상담의 실무 능력을 검증</t>
  </si>
  <si>
    <t>심리상담, 부모상담, 집단상담, 가족상담, 기관상담 등에 대한 기획 및 총괄 운영</t>
  </si>
  <si>
    <t>심리상담, 부모상담, 집단상담, 가족상담, 기관상담 등에 대한 실무적 상담실시</t>
  </si>
  <si>
    <t>2013-0007</t>
  </si>
  <si>
    <t>예술진로심리상담전문가</t>
  </si>
  <si>
    <t>예술을 통하여 진로를 점검해보며 평생교육원, 종교시설, 장애인 시설, 노인 시설, 복지관,  방과 후 교실, 지역아동센터 등의 기관에서 자원봉사 및 전문가로서의 활동한다.</t>
  </si>
  <si>
    <t>예술을 통하여 진로를 점검해보며 평생교육원, 종교시설, 장애인 시설, 노인 시설, 복지관,  방과 후 교실, 지역아동센터 등의 기관에서 자원봉사 및 전문가로서의 활동</t>
  </si>
  <si>
    <t>2013-0449</t>
  </si>
  <si>
    <t>놀이를 통해 심리적 상태를 파악하고 심리적 안정을 도와주는 심리상담전문가</t>
  </si>
  <si>
    <t>전문가 수준의 놀이심리상담사 활용능력을 가지고 있으며 놀이심리상담사 교육자로써 갖추어야 할 능력을 갖춘 고급 수준</t>
  </si>
  <si>
    <t>놀이심리상담사 활용능력을 가지고 있으며 놀이심리상담사 교육자로써 갖추어야 할 능력을 갖춘 고급 수준</t>
  </si>
  <si>
    <t>2011-0533</t>
  </si>
  <si>
    <t>2013-0431</t>
  </si>
  <si>
    <t>도형심리상담사는 다양한 도형을 통해서 개인의 갈등을 조정하고 자기표현과 승화화정을 통해서 자아성장 및 자아실현을 할 수 있도록 촉진시키는 역할이다. 내담자에게 도형을 상담의 매개체로 활용하여 긍정적 사고와 신념체계를 형성하도록 도움을 제공하고, 보다 나은 정신적, 신체적 변화 및 삶의 질을 향상 시킬 수 있도록 심리 상담을 수행할 수 있는 상담사 양성과정이다. 도형심리 상담과정은 현대사회의 다양성과 급변하는 사회 속에서 인간관계 개선 및 건강한 생활을 영위할 수 있도록 전문적 도형심리상담을 제공할 수 있는 전문 인력 양성 과정이다. 1. 도형심리와 관련된 상담 현장에서 전문적 동형심리관련 지식과 상담기술을 갖춘 도형심리상담사의 양성 및 배출 2. 대학과정을 보완하여 상담에서 임상능력을 갖춘 도형심리상담사의 양성 3. 도형심리상담사로서 요구되는 일정수준 이상의 상담자의 자질 향상에 기여</t>
  </si>
  <si>
    <t>도형심리상담전문가로서 2급 자격을 취득하고, 도형심리상담사 통합 상담 서비스 전문지식과 기술을 갖추어 가족상담사의 양성 및 배출을 기반으로 이루어진다.</t>
  </si>
  <si>
    <t>도형상담사로서 전문적 자질을 함양하기 위한 도형상담 및 심리 평가방법을 기반으로 통합도형 신규 상담서비스 제공인력 양성을 기반으로 이루어 진다.</t>
  </si>
  <si>
    <t>2011-0453</t>
  </si>
  <si>
    <t>심리상담 관련 기초이해를 기반(심리상담사 2급 자격소지자)으로 생활속에서 직면하는 인간관계 및 다양한 휴먼서비스 업무속에서 직면하는 개인 및 집단의 문제 상황을 심리학, 상담이론, 상담 적용 기술 분야에 대한 기본개념과 이론을 접목하여 준전문가 수준에서 이해하고 이와같은 이론적 배경을 기반으로 심리상담과 관련하여 부적응을 겪는 개인 및 집단에 대한 준전문가 수준의 조력과 활용역량을 검정하여 자격을 부여한다.</t>
  </si>
  <si>
    <t>준전문가 수준의 심리상담 기본이론의 활용능력을 가지고 있으며 심리적 부적응 및 장애를 겪는 개인, 집단에 대한 진단 및 평가에 대한 조력 1. 상담 기본이론, 문제해결과정에 적합한 이론적 지식의 이해도가 기초 수준에서 심화된 준전문가 기준에의 도달여부 검정 2. 심리학 이해, 상담이론, 상담 적용기술 분야에 대한 기본개념, 이론 및 적용기법의 준전문가 수준의 활용정도 검정 3. 개인 및 집단에 대한 심리상담 과정에서 요구되는 준전문가 수준의 평가능력 정도 검정</t>
  </si>
  <si>
    <t>2011-0495</t>
  </si>
  <si>
    <t>심리상담지도사는 심리상담사를 육성/교육/지도하고 인간활동과 관련된 심리적인 문제 해소를 위해 조언을 해 주는 심리상담전문가이며, 심리상담사(1급/2급)는 아동문제, 청소년문제, 성인문제, 직장문제, 노인문제 등 인간활동과 관련된 심리적인 문제를 해소할 수 있도록 조언을 전문적으로 하는 자를 말한다.</t>
  </si>
  <si>
    <t>2013-0761</t>
  </si>
  <si>
    <t>푸드아트심리전문상담사</t>
  </si>
  <si>
    <t>일상생활에서 접하기 쉬운 음식 재료를 활용하여 사람들의 무의식 세계의 예술성과 심리를 발견하고 푸드아트를 활용한 심리상담을 통해 삶의 질을 높이는 전문상담사 능력을 갖추게 하는 데 있다.</t>
  </si>
  <si>
    <t>전문가 수준의 푸드테라피 능력을 가지고 있으며 상담기법, 색상심리, 푸드아트 평가자로써 갖추어야 할 능력을 갖춘 최고급 수준</t>
  </si>
  <si>
    <t>준전문가 수준의 푸드테라피 능력을 가지고 있으며 상담기법, 색상심리, 푸드아트 평가자로써 갖추어야 할 능력을 갖춘 고급 수준</t>
  </si>
  <si>
    <t>2013-0595</t>
  </si>
  <si>
    <t>본원은 집합 교육장을 이용하여 초,중,고등학교에서  집체교육 및 다양한 정보를 제공함으로써 누구에게나 접근 가능한 평생학습의 장을 마련하고 , 국민 개개인의 학습욕구를 충족시키며 건건한 지역사회의 문화발전과 나아가 국가 사회발전에 기여함과 직장인의 지식과 경험을 활용한 “전문역량”을 중심으로 지속적인 직업 활동을 영위하여 삶의 질을 제고할 수 있도록 경쟁력 있는 “학교폭력예방상담사 및 컨설턴트”로 육성, 재취업을 지원 하는데 목적으로 한다.</t>
  </si>
  <si>
    <t>한국인재능력교육개발원</t>
  </si>
  <si>
    <t>http://www.oskedu.com</t>
  </si>
  <si>
    <t>02-833-7283</t>
  </si>
  <si>
    <t>(07238) 서울 영등포구 여의도동 14-8 극동빌딩 1012호</t>
  </si>
  <si>
    <t>2013-0124</t>
  </si>
  <si>
    <t>한국집중력센터의 학습상담 전문가 프로그램은 아동-청소년 상담의 큰 비중을 차지하는 학습 문제를 보다 현실적이면서도 전문적으로 다루는데 필요한 지식과 기술을 익히는 과정입니다.</t>
  </si>
  <si>
    <t>학습 문제의 진단 및 개입 전략을 체계적으로 수립할 수 있고 아동 청소년은 물론 학부모 상담도 전문적으로 할 수 있는 최상급의 수준</t>
  </si>
  <si>
    <t>한국집중력센터(주)</t>
  </si>
  <si>
    <t>http://www.ikcc.co.kr</t>
  </si>
  <si>
    <t>02-552-0771</t>
  </si>
  <si>
    <t>(06184) 서울 강남구 대치동 956-21번지 하나빌딩 4층</t>
  </si>
  <si>
    <t>2013-1045</t>
  </si>
  <si>
    <t>미술를 통하여 개인의 심리나 정신적인 문제를 상담</t>
  </si>
  <si>
    <t>상담기관, 병원, 복지관, 교육기관(유초중고대학교), 군부대의 개인상담 및 집단상담 진행</t>
  </si>
  <si>
    <t>2013-0619</t>
  </si>
  <si>
    <t>실버복지미술상담사</t>
  </si>
  <si>
    <t>급격히 진행되는 고령화 시대에 실버(고령자)들에게 미술상담과 그에 해당되는 미술활동을 통하여 치매를 예방하고 삶의 질을 높여 건강하고 행복한 노년을 보내는데 도움을 주고자 하는데 그 목적이 있다.</t>
  </si>
  <si>
    <t>미술활동을 통하여 노인들의 심리상담을 전문적으로 할 수 있는 능력 검정</t>
  </si>
  <si>
    <t>노인들에게 미술활동과 상담을 통하여 삶의 질을 향상시키고 긍정적인 노후를 보낼 수 있도록 돕는 능력 검정</t>
  </si>
  <si>
    <t>2011-0469</t>
  </si>
  <si>
    <t>인지학습상담전문가</t>
  </si>
  <si>
    <t>1. 아동 및 청소년의 성장발달과정에서 생겨나는 여러 인지 학습적 문제를 다양한 임상적 중재를 할 수 있는 전문인의 능력을 검정2.아동의 생활환경에 해당하는 학교 가정의 부모 및 양육자, 기타 관계자에게 교육 및 상담을 수행하는 능력을 검정3. 인지학습상담사의 교육지도 능력을 검정</t>
  </si>
  <si>
    <t>한국인지학습재활학회</t>
  </si>
  <si>
    <t>http://www.Kaclt.or.kr</t>
  </si>
  <si>
    <t>070-7596-0964</t>
  </si>
  <si>
    <t>(00000) 충남 계룡시 두마면 두계리 계룡 더 샵 아파트 106동 803호</t>
  </si>
  <si>
    <t>2009-0229</t>
  </si>
  <si>
    <t>미술개론 및 심리상담개론,발달단계이론,정신병리,색채학 등을 통한 그림에 의한 투사심리진단과 이론 및 미술매체기법등을 통한 심리상담,정신병리,발달장애 및 성인미술심리상담,부부 및 가족미술심리상담 등을 통하여 사회복지시설,미술심리상담센터,방과후학교 미술심리상담사,종합병원,개인병원,감호소,보호관찰소,군부대,지역아동지원센터,아동발달지원센터,유치원, 어린이집,미술학원,영재원,문화센터,평생교육시설,재활원,쉼터,노인시설등에서 활동시에 미술심리상담전문가로서의 지도능력을 갖추고 있는지를 검정</t>
  </si>
  <si>
    <t>①상담현장에서 미술심리상담 프로그램진행 ②임상사례에 대한 보고서 작성 및 상담, ③상담센터에서 미술심리상담 접수 및 일반사무 업무진행, ④미술심리상담에 관심 있는 일반인을 대상으로 교육지도</t>
  </si>
  <si>
    <t>①상담현장에서 미술심리상담 접수 및 일정안내 ②상담센터에서 일반사무진행 및 미술심리상담업무 보조진행,[3급]①상담센터 일반상담 접수 ②미술심리상담 전화응대 ③미술심리상담 업무진행보조</t>
  </si>
  <si>
    <t>①상담센터 일반상담 접수 ②미술심리상담 전화응대 ③미술심리상담 업무진행보조</t>
  </si>
  <si>
    <t>2012-0142</t>
  </si>
  <si>
    <t>TA전문상담사 TA이론을 바탕으로 한 상담전문가로서 개인이나 집단의 자아실현, 적응력 강화를 위한 조력 및 지도, 심리적 부적응을 겪는 개인 또는 집단에 대한 평가 및 상담, 상담에 대한 연구, 상담기관 설립과 운영을 한다.</t>
  </si>
  <si>
    <t>TA전문상담 슈퍼바이저는 TA이론을 바탕으로 한 상담의 최고 전문가로서 개인이나 집단의 자아실현, 적응력 강화를 위한 조력 및 지도, 심리적 부적응을 겪는 개인 또는 집단에 대한 평가 및 상담, TA전문상담사의 교육과 수련 내용 평가, 상담에 대한 연구, 상담기관 설립과 운영을 한다.</t>
  </si>
  <si>
    <t>TA전문상담사 1급은 TA이론을 바탕으로 한 상담의 전문가로서 다양한 전문영역에서 개인 및 집단의 자아실현, 적응강화에 대한 조력 및 지도, 심리적 부적응을 겪는 개인 또는 집단에 대한 평가 및 상담, 자격취득 2년 후부터 TA전문상담사 2급의 교육, 상담에 대한 연구, 상담기관 설립과 운영을 한다.</t>
  </si>
  <si>
    <t>TA전문상담사 2급은 TA이론을 바탕으로 한 상담의 기본과정과 이론적 배경을 바탕으로 슈퍼바이저의 지도하에 각종 상담업무를 수행하고, 다양한 전문영역에서 개인 및 집단의 자아실현, 적응강화에 대한 조력 및 지도, 심리적 부적응을 겪는 개인 또는 집단에 대한 평가 및 상담, 상담에 대한 연구 보조, 상담행정업무를 한다.</t>
  </si>
  <si>
    <t>2013-0601</t>
  </si>
  <si>
    <t>학교폭력이 지능화, 흉포화, 저연령화 되어짐으로 인해 학교폭력 예방을 통해 피해 학생의 보호, 가해학생의 선도 교육 및 피해학생과 가해 학생간의 분쟁조정을 통하여 학생의 인권을 보호하고 건전한 사회구성원으로 육성하는데 목적이 있다. 학교폭력예방및대책에관한 법률지식을 숙지하고 전문가 수준의 상담 활용능력 기법과 기본 자질을 고루 갖춰 전문상담사로서 능력과 책임감을 보유하고 있어야 한다.</t>
  </si>
  <si>
    <t>2013-1198</t>
  </si>
  <si>
    <t>유아다도심리상담사</t>
  </si>
  <si>
    <t>유아다도지도 활용능력을 가지고 있으며 유아다도교육자, 유아 다도 심리상담사로써 갖추어야 할 능력을 갖춘 자</t>
  </si>
  <si>
    <t>유아 관련기관에서 유아들에게 기본생활습관 지도에 필요한 다도실기 교육 및 예절 지도와 차 문화 관련 유아 예술교육 및 유아   레크리에이션을 지도할 수 있는 수준</t>
  </si>
  <si>
    <t>유아 관련기관 종사자들에게 유아 다도 심리 상담을 할 수 있는 수준.</t>
  </si>
  <si>
    <t>2013-1047</t>
  </si>
  <si>
    <t>학교&amp;학생사이에서 일어나는 폭행, 협박, 따돌림 등 다양한 청소년문제에 힘들어 하는 학생을 도우며, 상담을 통해서 분쟁조정을 돕고, 학교폭력이 발생하기 이전에 상시적인 상담과 예방, 대처방안 등을 마련하고 자존감 향상을 위한 인성교육을 실시함으로써 즐겁고 자신감 넘치는 학교생활을 유도하여 폭력없는 학교를 만들며, 가해학생의 보복에 대한 두려움으로부터 피해학생을 보호, 가해학생의 선도, 교육 및 분쟁조정을 도와 학생들이 맑고 건강한 학교생활을 할 수 있도록 돕는 상담사</t>
  </si>
  <si>
    <t>학교에서 일어나는 문제에 힘들어 하는 학생을 도와, 분쟁조정을 돕고, 상시적인 상담과 예방, 대처방안 등을 마련해 인성교육을 실시함으로써 폭력없는 건강한 학교생활을 돕는 상담사</t>
  </si>
  <si>
    <t>2012-1289</t>
  </si>
  <si>
    <t>다양한 심리적 갈등과 스트레스에 노출되는 현대인의 삶에 있어서 정신건강의 유지는 매우 중요한 요소이며 이를 위해 전문적 서비스를 제공하는 상담의 수요는 앞으로 매우 빠르게 증가할 것으로 예상되고 있다. 그리므로 이러한 서비스 제공능력을 갖춘 상담자의 활동영역은 더욱 확대될 것으로 전망되고 있으며 전문적인 심리상담사를 양성하고자 하는데 그 목적이 있다.</t>
  </si>
  <si>
    <t>심리이론 및 상담기법에 관한 전 내용</t>
  </si>
  <si>
    <t>2013-0633</t>
  </si>
  <si>
    <t>요리를 통한 심리적 안정과,정서장애 증상을 완화시키고  극복할 수  할 수 있는  요리심리 교육프로그램 작성 및 지도 평가 할 수 있는 능력을 검정</t>
  </si>
  <si>
    <t>2013-0522</t>
  </si>
  <si>
    <t>아동이 원만한 일상생활을 할 수 있도록 학습지도 및 사고방식 등의 심리 상담을 할 수 있다.</t>
  </si>
  <si>
    <t>아동의 문제행동을 파악할 수 있고 그에 적절한 피드백을 선택하여 프로그램을 진행, 문제행동을 안정적으로 이끌어주는 역할</t>
  </si>
  <si>
    <t>2013-0452</t>
  </si>
  <si>
    <t>독서심리상담사는 문학작품을 매개로 상호작용하여 발달적, 임상적 어려움을 지닌 사람들을 돕기위한 전문가 입니다.</t>
  </si>
  <si>
    <t>심리, 정서적 어려움을 가진 사람들에게 독서를 매개로 한 상담 및 독서 관련 프로그램 연구, 수퍼비젼이 가능한 전문가 수준</t>
  </si>
  <si>
    <t>심리, 정서적 어려움을 지닌 개인이나 집단을 대상으로 독서를 매개로 한 상담 및 전문가를 돕는 보조 상담이 가능한 수준</t>
  </si>
  <si>
    <t>심리, 정서적 어려움을 지닌 집단을 대상으로 보조심리상담 및 수퍼비젼을 받으며 상담이 가능한 수준</t>
  </si>
  <si>
    <t>2012-0155</t>
  </si>
  <si>
    <t>학교폭력 상담사</t>
  </si>
  <si>
    <t>날로 증가하고 있는 학교폭력과 자살과 관련해 청소년기의 폭력 원인과 사례를 분석해 적절하게 개입해서 학교폭력을 근절하고자 함.</t>
  </si>
  <si>
    <t>학교폭력과 관련된 모든 업무 수행가능 (폭력 당사자의 실제 상담 기획, 분재조정, 폭력관련 심리평가, 재발 방지를 위한 대책안 기획)</t>
  </si>
  <si>
    <t>학교폭력과 관련된 모든 업무 수행가능(폭력 당사자의 실제 상담 기획, 분재조정, 폭력관련 심리평가, 재발 방지를 위한 대책안 기획)</t>
  </si>
  <si>
    <t>2012-0204</t>
  </si>
  <si>
    <t>개인 및 단체를 대상으로 독서심리상담 현장 지도자 및 교육전문가</t>
  </si>
  <si>
    <t>일반인으로서 독서심리상담 능력을 가지고 있으며 독서심리상담 활용수준이 상급 단계에 도달하여 한정된 범위 내에서 독서심리상담지도, 독서심리상담 사무를 수행</t>
  </si>
  <si>
    <t>준전문가 수준의 독서심리상담사 활용능력을 가지고 있으며 독서심리상담사 활용수준이 상급단계에 도달하여 한정된 범위내에서 독서심리상담 사무를 수행 할 기본 능력을 갖춘 상급 수준</t>
  </si>
  <si>
    <t>전문가 수준의 뛰어난 독서심리 상담 능력을 가지고 있으며 최고급 단계의 독서심리상담 사무책임자로써 갖추어야 할 능력을 갖춘 사무책임자</t>
  </si>
  <si>
    <t>2013-0106</t>
  </si>
  <si>
    <t>인성교육상담학, 사례개념화, 인성교육상담 슈퍼비전 등을 통해 전문 수준의 인성교육상담이 가능</t>
  </si>
  <si>
    <t>슈퍼비전을 병행하며 인성교육문제에 대한 일반적인 상담이 가능</t>
  </si>
  <si>
    <t>2013-0428</t>
  </si>
  <si>
    <t>불교상담심리사는 개인 또는 집단의 생활 및 심리적 문제를 해결하도록 돕고, 함께 깨달음의 길로 나아가기 위하여 다음과 같은 역할을 수행합니다.    ① 불교상담심리전문가   1. 심리평가 및 불교심리상담  2. 불교상담교육  3. 불교상담에 관한 연구   4. 상담실 운영   5. 불교상담심리사 수련중인 자에 대한 수퍼비전(수련감독)과 자문   6. 불교상담심리사 수련중인 자에 대한 수련내용 평가 및 자격 추천 ② 불교상담심리사 1급   1. 심리평가 및 불교심리상담   2. 불교상담에 관한 연구   3. 상담 업무   4. 불교상담심리사 1급 및 2급 수련중인 자에 대한 멘토링③ 불교상담심리사 2급   1. 불교 신행상담 및 부문별 단기상담(전화상담, 사이버 상담, 사이버 성상담 등)  2. 불교상담에 관한 연구   3. 불교상담을 통한 봉사 활동</t>
  </si>
  <si>
    <t>-불교상담교육 및 연구 -교계 내외의 상담실 책임 운영 -불교상담심리사 1급 및 2급 수련중인 자에 대한 슈퍼비전과 자문 및 평가,자격 추천</t>
  </si>
  <si>
    <t>1. 심리평가 및 불교심리상담 2. 불교상담에 관한 연구 3. 교계 내외의 상담 및 행정 업무  4. 불교상담심리사 1급 및 2급 수련중인 자에 대한 멘토링</t>
  </si>
  <si>
    <t>http://www.buddhism.or.kr</t>
  </si>
  <si>
    <t>(03144) 서울 종로구 견지동 45번지 한국불교역사문화 기념관 2층 대한불교조계종 포교원</t>
  </si>
  <si>
    <t>2008-0628</t>
  </si>
  <si>
    <t>독서를 기본으로 하면서 문화예술을 접목해 상처받은 마음과 내면의 안정을를 목적으로 하는 독서문화예술심리안정기법</t>
  </si>
  <si>
    <t>방과후 아동지도, 자녀학습지도, 독서지도, 독서클리닉, 문학지도</t>
  </si>
  <si>
    <t>세계독서치료학회</t>
  </si>
  <si>
    <t>http://www.bibletherapy.co.kr/</t>
  </si>
  <si>
    <t>(58523) 전라남도 무안군 무안읍 동문안길 6(부강건설) 부강건설(대표 정판선 박사)</t>
  </si>
  <si>
    <t>2012-1303</t>
  </si>
  <si>
    <t>연극심리상담사 자격증은 일반인, 특수학교, 사회복지시설, 병원 등에서 연극심리상담 작업을 필요로 하는 대상들에게 수준 높은 연극심리상담을 행할 수 있는 능력과 연극심리상담에 관한 대학원 수준의 이론과 임상능력을 검증한다.</t>
  </si>
  <si>
    <t>상담절차등 기본사항의 안내 및 상담 보조의 직무.</t>
  </si>
  <si>
    <t>건강한 사회생활을 할 수 있도록 돕는 드라마테라피 및 상담 등의 직무.</t>
  </si>
  <si>
    <t>건강한 사회생활을 할 수 있도록 돕는 드라마테라피 및 상담, 수강생 지도, 연극심리상담센터 운영 등의 직무.</t>
  </si>
  <si>
    <t>2013-0497</t>
  </si>
  <si>
    <t>심리상담사는 심리상담에 관한 이론적 연구와 학교 및 사회의 각 분야에 정신적 병리현상을 과학적으로 분석하여 정서적, 사회적 지지에 필요한 전문적 기술을 수행할 수 있는 상담전문가로써 상담 업무를 원활하게 수행할 수 있는 직무 능력을 보유하고 있어야 한다.</t>
  </si>
  <si>
    <t>2011-0104</t>
  </si>
  <si>
    <t>음악정서인지상담사</t>
  </si>
  <si>
    <t>음악매체 및 도구를 통한 자기 정서이해와 인지능력을 결합시켜 내담자의 문제를 상담하고 균형잡힌 삶의 태도를 고양시킬 수 있는 검증된 전문인력을 양성</t>
  </si>
  <si>
    <t>음악정서인지상담사를 교육하고 지도함으로써 상담의 효과를 증진하며, 관련프로그램을 개발하고 관리함으로써 정시인지능력을 심화시킨다</t>
  </si>
  <si>
    <t>음악매체를 통하여 개인의 정서적 성찰을 지원하고 안정시킴으로써 내담자가 가지고 있는 인지능력을 향상시키고, 나아가 내담자 스스로 문제를 해결할 수 있는 기초역량을 배양시킨다</t>
  </si>
  <si>
    <t>2013-0520</t>
  </si>
  <si>
    <t>아동들을 과학적 측정도구나 각종 심리검사 방법에 대한 전문지식을 바탕으로 아동의 신체？정서？사회성？언어 및 인지발달을 도모하는 교육환경을 조성하여, 아동이 전인적으로 성장할 수 있도록 도와주는 역할</t>
  </si>
  <si>
    <t>아동들을 대한 전문지식을 바탕으로 아동의 신체？정서？사회성？언어 및 인지발달을 도모하는 교육환경을 조성 및  전인적으로 성장할 수 있도록 도움</t>
  </si>
  <si>
    <t>2013-0493</t>
  </si>
  <si>
    <t>다양한 연령의 내담자를 대상으로 심리적 갈등과 문제행동에 대한 상담을 전문적으로 할 수 있는 상담사를 양성하여 심리상담에 관한 이론적 연구와 최적화된 상담 프로그램을 설계, 조직, 운영하고 각종 프로그램을 개발 적용하는 전문적 상담 활동을 수행한다.</t>
  </si>
  <si>
    <t>다양한 연령의 내담자를 대상으로 심리적 갈등과 문제행동에 대한 이론적 연구와 최적화된 상담 프로그램을 설계, 조직, 운영하고 개발 적용하는 전문적 상담 활동을 수행</t>
  </si>
  <si>
    <t>다양한 연령의 내담자를 대상으로심리적 갈등과 문제행동에 대한 상담을 전문적으로 훈련받아 관련 직무를 수행</t>
  </si>
  <si>
    <t>2011-0528</t>
  </si>
  <si>
    <t>본 자격은 사람의 정서적, 사회적으로 부적응적인 문제들을 해결하는데 도움을 주고자 하는 상담의 한 분야로써, 기업 및 각 교육현장에서 그림매체를 통하여 내담자의 심리적 문제를 진단하고 이를 심리안정에 활용하는 전문적 기법과 방법을 배운다.</t>
  </si>
  <si>
    <t>1.인간의 발달적 심리적 미술심리상담 프로그램 연구 계발 2.내담자 초기상담 면담지 분석과 상담프로그램 계획 및 운영 평가</t>
  </si>
  <si>
    <t>1.인간의 발달적 미술심리상담 프로그램을 계획 2.발달 미술심리상담 프로그램을 운영 3.내담자 초기면담 시 진단검사 실시 4.내담자 초기면담지에 기록 후 보고 5.상담기관 및 복지시설에서 상담관련 업무수행</t>
  </si>
  <si>
    <t>2011-0534</t>
  </si>
  <si>
    <t>내담자가 겪고 있는 심리적, 정서적, 사회나 조직행동의 부적응 문제에 대해 심리검사통한 상담 및 심리상담기법을 적용하여 원인과 문제점을 찾고 해결하여 능동적이고 적극적인 사고 형성에 도움을 주고, 사회전반에 걸쳐 건전한 생활과 잘 적응할 수 있도록 상담을 하는 전문상담사입니다.</t>
  </si>
  <si>
    <t>2012-0268</t>
  </si>
  <si>
    <t>2011-0505</t>
  </si>
  <si>
    <t>상담전문가1급상담전문가 1급은 본 연합회의 회원으로서 상담전문가 2급의 자격을 취득한 자 중 본 연합회가 실시하는 소정의 교육을 180시간(실습포함) 이상 이수하고 전문자격 교육을 5가지 이상 이수하고 제14조의 규정에 의한 별도의 자격심사를 통과한 자로 한다.자격심사기준은 제 15조의 규정에 따른다.2급상담전문가 2급은 다음 각 항에 해당하는 자로서 3급 자격을 취득한 자중 본 연합회가 실시하는 소정의 교육을 120시간(실습포함)이상 이수하고 또한 각 분야별 전문 자격교육을 3가지 이상 이수하고 이어서 실시하는 자격검정시험과 자격심사에 합격한 자로 한다.3급상담전문가 3급은 다음 각 항에 해당하는 자로서 본 연합회가 실시하는 소정의 교육을 80시간(실습포함) 이상 이수하고 각 분야별 전문자격 교육을 1가지 이상 이수하고 이어서 실시하는 자격검정 시험과 자격심사에 합격한 자로 한다.대학교(원)에서 상담관련과목을 이수한자는 그 과목과 시간을 참작 인정한다.※ 본회정관 제4조(사업) 4항 : 대학교(원)과의 협력체결시</t>
  </si>
  <si>
    <t>(1) 개인 및 집단의 사회적응 강화에 대한 진단, 평가 조력 및 지도 (2) 심리적 부적응 및 장애를 겪는 개인 및 집단에 대한 진단, 평가 및 상담 (3) 상담과 교육에 있어 발생하는 문화, 성, 계층, 윤리, 경제, 법적 쟁점을 인식하고 이에 대한 대안 제시 (4) 다양한 상황에서 발생하는 갈등을 분석하고 문제를 풀며 다양한 개입을 통해 이들에 대한 지도 감독 (5) 법원, 경찰, 군, 교도소, 학교, 기업, 다문화 등 다양한 분야에서의 전문상담 및 교육 (6) 상담전문가 자격자에 대한 가족, 학교, 기업, 다문화교육, 상담사례지도</t>
  </si>
  <si>
    <t>(1) 개인 및 집단의 사회적응 강화에 대한 진단, 평가 조력 및 상담지도 (2) 심리적 부적응 및 장애를 겪는 개인 및 집단에 대한 진단평가 및 상담  (3) 가족, 학교, 지역사회, 기업체내의 인간관계 상담 및 교육, 약물중독 등 사회적 병리문제 예방을 위한 상담 및 교육 (4) 법원, 경찰, 군, 교도소, 학교, 기업, 다문화 등 다양한 분야에서의 전문상담 및 교육</t>
  </si>
  <si>
    <t>2012-0185</t>
  </si>
  <si>
    <t>인지학습상담지도전문가는 협회 회원으로 인지발달분야의 석사학위 이상의 수준을 가진 자로서 상담기관, 발달센터, 병원, 특수기관에서 1급  취득후 10년 이상의 인지학습상담지도 경력이 있으며 관련종사자에 대한 강의뿐만 아니라 아동, 청소년의 교육과 치료 방향까지 제시할 수 있는 전문가 수준을 가지고 있어야 한다. *자격활용현황- 신규 인지학습상담지로사의 양성- 학교, 상담기관, 병원 등 인지학습분야 자문 - 인지학습상담지도사 슈퍼비전</t>
  </si>
  <si>
    <t>교육현장에서 아동 및 청소년의 인지 및 학습의 부적응 문제를 발견하고, 이를 선별하여 전문가에게 의뢰할 수 있을 정도의 평가적 소양을 가지고 있어야 하며, 전문가의 도움을 받아 치료적 개입을 수행할 수 있어야 한다.</t>
  </si>
  <si>
    <t>인지발달분야의 석사급 이상의 수준을 가진 자로서 관련 종사자에 대한 강의뿐만 아니라 아동,청소년의 교육과 치료 방향까지 제시할 수 있는 전문가 수준을 가지고 있어야 한다.</t>
  </si>
  <si>
    <t>교육현장에서 아동 및 청소년의 인지능력 및 학습문제를 평가하고 적절한 치료적 방향을 제시할 수 있고, 본인의 치료적 개입에 대하여 윤리적, 임상적 책임을 질 수 있어야 한다.</t>
  </si>
  <si>
    <t>대한학습치료사협회</t>
  </si>
  <si>
    <t>http://www.kalth.co.kr</t>
  </si>
  <si>
    <t>(01852) 서울 노원구 공릉동 383-7번지 스테이션빌딩 301호</t>
  </si>
  <si>
    <t>2012-0797</t>
  </si>
  <si>
    <t>개인 및 단체를 대상으로 학교폭력상담사 자격 및 교육전문가 양성</t>
  </si>
  <si>
    <t>2008-0467</t>
  </si>
  <si>
    <t>상담사 양성과정</t>
  </si>
  <si>
    <t>심리상담 전문가(개인상담 및 집단상담)로 활동</t>
  </si>
  <si>
    <t>재단법인충청남도청소년진흥원</t>
  </si>
  <si>
    <t>http://cnyouth.or.kr</t>
  </si>
  <si>
    <t>041-554-2130</t>
  </si>
  <si>
    <t>(31100) 충청남도 천안시 서북구 서부대로 766 (두정동, 진암B/D 3,4층)</t>
  </si>
  <si>
    <t>2011-0456</t>
  </si>
  <si>
    <t>심리상담사 II급: 상담심리학, 심리/성격검사에 대한 이해와 상담능력의 제고. 보조적 상담사역할을한다. 기초적 상담이론의 일반 강의와 교육의 실시 능력.심리상담사 I급: 도립적 심리상담사로서의 능력의 양성. 교류분석상담사 II급과 심리상담사 II급의 교육을 담당할 능력. 집단상담, 개인상담, 가족상담, 정신병리, 심리통계및 연구방법의 이해와 실제 응용능력. 심리상담 전반에 대한 독자적 연구능력의 배양.</t>
  </si>
  <si>
    <t>독립적으로 교류분석상담사 II급 및 심리상담사 II급의 교육을 실시할 수있다. 독립적으로 심리상담사의 직무를 감담할 능력을 갖춘다. 독자적으로 심리상담사의 직무를 감당할 능력을 갖춘다. 독자적 심리상담 전반의 주제에 대한 연구와 논문 발표를 한다.</t>
  </si>
  <si>
    <t>교류분석사 II급의 직무와 기능에 더하여, 보다 전반적인 심리상담이론의 이해와 적용능력을 증대시킴으로써 보조적 심리상담사로서의 직무를 수행한다. 소정의 실습을 거쳐 상담이론의 일반강의와 교육의 직무를 수행한다.</t>
  </si>
  <si>
    <t>2013-0052</t>
  </si>
  <si>
    <t>진로지도상담에 대한 전문적인 슈퍼비전을 해줄 수 있으며, 상담사에 대한 교육이 가능</t>
  </si>
  <si>
    <t>슈퍼비전 내용을 근거로 진로지도문제에 대한 전문적인 사례개념화와 상담이 가능</t>
  </si>
  <si>
    <t>슈퍼비전을 병행하며 진로지도문제에 대한 일반적인 상담이 가능</t>
  </si>
  <si>
    <t>2012-1396</t>
  </si>
  <si>
    <t>- 심리검사 실시 및 분석과 평가- 상담영역의 과학적인 연구, 조사, 분석- 집단상담지도- 유형 및 대상별 상담(아동, 청소년, 성인, 노인, 가족, 성문제 등)- 아동~노인에 대한 객관적, 투사적 심리검사의 활용 및 심리학적 개입 업무- 상담교육기관, 기업체, 기타 기관에서 인사, 노무관리 분야의 인사선발, 적성 검사, 심성교육 프로그램 개발업무 수행- 사회복귀시설, 보건소, 재활병원 등에서 전문 상담활동</t>
  </si>
  <si>
    <t>심리검사 실시 및 분석과 평가 집단상담지도 과학적인 연구, 조사, 분석 등</t>
  </si>
  <si>
    <t>초기면접상담 업무, 심리검사 수행, 상담프로그램 계획에 따른 진행 보조 수행 등</t>
  </si>
  <si>
    <t>2013-0614</t>
  </si>
  <si>
    <t>● 감정기복이 심하고 신체적으로는 호르몬이 왕성하게 분비되는 시기이며 자기 통제와 자기 조절에 어려움이 많고 아울러 통제하고 조절하는 것을 적절하게 배우는 시기이기도 하다. 따라서 상담자적 자질이 있고 인격을 갖춘 이들을  특징, 폭력예방상담의 이론적 모델, 폭력에 대한 이해, 폭력예방을 위한 실천방법 등이 가능하도록 교육하고 검정하여  폭력예방을 위한 적극적 활동을 하도록 자격 발급을 하고자 한다.</t>
  </si>
  <si>
    <t>* 특징을 알고, 아이들의 높은 에너지와 공격성을 적절하게 배출할 수 있도록 다양한 기법을 적용하게 한다</t>
  </si>
  <si>
    <t>학교 폭력 유형에 따른 법률을 이해하고많이 나타나는 정신병리를 이해해서 적절하게  폭력예방을 위한 실제적 적용을 하게 한다.</t>
  </si>
  <si>
    <t>2012-0088</t>
  </si>
  <si>
    <t>유치, 초등, 중등, 고등, 청년, 노인을 대상으로 전인적 성장(마음, 신체, 환경, 직장, 가정, 종교)과 자기 계발을 도와 준다</t>
  </si>
  <si>
    <t>2013-1195</t>
  </si>
  <si>
    <t>인간에 대한 이해를 바탕으로 놀이를 통하여 아동과 청소년들의 자아성장을 돕고, 사회ㆍ정서적 적응문제로 성장발달과 학습에 어려움을 겪는 아동과 청소년들을 대상으로 개인놀이심리상담, 집단놀이심리상담 및 부모상담 및 교육을 할 수 있는 능력을 검정함.</t>
  </si>
  <si>
    <t>놀이심리상담, 놀이, 심리평가 실기 및 해석, 학교 아동,청소년 상담, 부모상담, 아동 청소년 상담프로그램 개발 및 연구, 1, 2급 교육지도, 자격취득 과정의 관리감독</t>
  </si>
  <si>
    <t>놀이심리상담, 놀이 및 심리평가 실시 및 해석 상담지역사회 상담교육 및 예방활동학교 아동ㆍ청소년 상담 및 교육, 부모상담아동ㆍ청소년 상담프로그램 개발 및  연구</t>
  </si>
  <si>
    <t>놀이심리상담지역사회 상담교육 및 예방활동각급 학교에서의 아동ㆍ청소년 상담 및 교육부모상담 및 교육</t>
  </si>
  <si>
    <t>한국놀이치료학회</t>
  </si>
  <si>
    <t>http://www.playtherapykorea.or.kr/</t>
  </si>
  <si>
    <t>02-715-1089</t>
  </si>
  <si>
    <t>(00000) 서울 용산구 청파동2가 청파로47나길 11 (청파로2가, 201)</t>
  </si>
  <si>
    <t>2009-0135</t>
  </si>
  <si>
    <t>본 자격은 각 개인의 사회적, 정서적, 부적응적인 문제들을 해결하는데 도움을 주고자 하는 상담의 한 분야로써, 문학 및 대중매체등 독서활동을 통해 사람들의 심리를 진단하고, 사람들이 직면한 문제를 해결하는데 필요한 통찰력과 정보를 제공하여, 보다 폭넓게 생각하는 방법을 배우도록 도와주는 독서심리상담사 자격이다.</t>
  </si>
  <si>
    <t>인간의 발달적, 심리적 독서심리상담 프로그램 계발, 내담자 초기상담 면담지 분석과 상담프로그램 계획 및 운영 평가, 보조 상담자 교육지도, 내담자 문제해결을 촉진하기 위한 통합적 예술매체 기법의 활용하여 업무를 수행 할 수 있는 직무능력</t>
  </si>
  <si>
    <t>발달적 독서심리상담 프로그램을 계획, 발달적 독서심리상담 프로그램 운영, 내담자 초기면담 시 면담지 기록 작성, 내담자 면담 심리검사를 수행할 수 있는 직무능력</t>
  </si>
  <si>
    <t>대상별 발달적 심리를 이해하고 독서를 통한 진단평가 분석 능력과, 수퍼바이저로서 고급 상담스킬을 가지고 사회복귀시설, 재활병원 등에서 다양한, 독서심리 상담 프로그램 운영하고 교육기관, 상담센터 등에서 독서를 통한 전문상담사로서 코칭？관리 감독업무를 수행하는 직무</t>
  </si>
  <si>
    <t>2012-0447</t>
  </si>
  <si>
    <t>호흡역리상담사</t>
  </si>
  <si>
    <t>호흡수행을 통한 심신의 안정으로 본성을 찾게하고 회천팔괘를 근간으로 한 역리를 바탕으로 일상생활 및 적성, 인성, 잠재력, 능력개발, 수행 등 다양한 분야에 대한 일반상담 및 전문상담을 수행 할 수 있는 능력과 자질을 갖춘 종합수행지도사 과정</t>
  </si>
  <si>
    <t>호흡수행을통한심신의안정으로본성을찾게하고회천팔괘를근간으로한역리를바탕으로일상생활및적성,인성,잠재력,능력개발,수행등다양한분야에대한일반상담및전문상담기존상담기법및분야에대한인식의영역을넓히고깊이를더하는보조기법으로의효용성제시기관및기업,학교등의적성,인성,능력개발등해당분야의단체연수및워크샵기획,진행,강의,지도대상별수행프로그램기획,분석,평가등발전방향제시및연구개발상담사과정강의및</t>
  </si>
  <si>
    <t>사단법인회천사상연구회</t>
  </si>
  <si>
    <t>http://cafe.naver.com/jasim0554</t>
  </si>
  <si>
    <t>031-773-2071</t>
  </si>
  <si>
    <t>(12529) 경기 양평군 단월면 보룡리 526번지</t>
  </si>
  <si>
    <t>2012-1412</t>
  </si>
  <si>
    <t>미술심리상담 프로그램을 운영.내담자 초기면담 시 진단검사 실시하고 상담기관 및 복지시설에서 미술상담관련 업무수행</t>
  </si>
  <si>
    <t>특수학교 아동상담 및 지도,비언어적 의사소통 교류 분석의 직무,교육 프로그램 개발 보조업무,사회복귀시설, 병원 등에서 전문 상담활동</t>
  </si>
  <si>
    <t>인간의 발달적 심리적 미술심리상담 프로그램 연구 개발,미술상담 프로그램 계획 및 운영 평가,상담기관의 설립 및 운영 업무,미술심리상담의 교육강사, 수퍼비전 추천등</t>
  </si>
  <si>
    <t>2012-1261</t>
  </si>
  <si>
    <t>놀이심리상담사 이론에 기초한 전문적 지식과 기능을 숙지하여 놀이를 통하여 상담기술을 활용하고, 사회 부적응아동, 성인을 대상으로 놀이심리상담 프로그램을 계획하고 수행할 수 있는 능력 유무 평가</t>
  </si>
  <si>
    <t>2013-0521</t>
  </si>
  <si>
    <t>아동의 심리적 갈등과 문제행동에 대한 상담을 전문적으로 할 수 있는 상담사를 양성하여 아동 심리상담에 관한 이론적 연구와 최적화된 상담 프로그램을 설계, 조직, 운영하고 각종 프로그램을 개발 적용하는 전문적 상담 활동을 수행한다.</t>
  </si>
  <si>
    <t>아동의 심리적 갈등과 문제행동에 대한 이론적 연구와 최적화된 상담 프로그램을 설계, 조직, 운영하고 각종 프로그램을 개발 적용하는 전문적 상담 활동을 수행</t>
  </si>
  <si>
    <t>아동의 심리적 갈등과 문제행동에 대한 상담을 전문적으로 훈련받아 관련 직무를 수행</t>
  </si>
  <si>
    <t>2012-0496</t>
  </si>
  <si>
    <t>아동의 현재 상태를 파악하고 해법을 제시하거나 앞으로 생길 수 있는 문제를 예방하는 상담서비스 및 전문상담전문가</t>
  </si>
  <si>
    <t>아동심리상담및  지도할 수 있는 정도, 아동심리이론응용, 집단의 상담이론을 습득하고 아동사례관리,아동심리검사를 한가지를 정확히 파악,개인을 상담관리하는 수준</t>
  </si>
  <si>
    <t>아동의 문제와 아동의 여동을 파악,진단, 대인관계성및 집단간의 문제역동을 읽는 수준,정서와 행동을 반영해주는 수준</t>
  </si>
  <si>
    <t>한국문화창조연구원</t>
  </si>
  <si>
    <t>02-586-9892</t>
  </si>
  <si>
    <t>(00000) 서울 서초구 방배동 서초대로26길 24 도일빌딩5층</t>
  </si>
  <si>
    <t>2012-0798</t>
  </si>
  <si>
    <t>전문가 수준의 학교폭력상담 활용능력을 가지고 있으며 학교폭력상담교육자, 학교폭력상담사무 책임자로써 갖추어야 할 능력을 갖춘 최고급 수준</t>
  </si>
  <si>
    <t>준전문가 수준의 학교폭력상담 활용능력을 가지고 학교폭력상담교육가, 학교폭력상담 사무 책임자로써 갖추어야 할 능력을 갖춘 고급 수준</t>
  </si>
  <si>
    <t>학교폭력상담 활동능력을 가지고 학교폭력상담 활동수준이 상금단체에 도달하여 한정된 범위내에서 학교록력상담교육자, 학교폭력상담 사무를 수행할 기본 능력을 갖춘 상급 수준</t>
  </si>
  <si>
    <t>2008-0538</t>
  </si>
  <si>
    <t>심리상담의 전문적 지식과 능력을 종합적으로 시험, 평가하고 심리상담지도 및 심리검사 등 현업에 활용 가능한 수행능력 평가</t>
  </si>
  <si>
    <t>심리상담지도 및 심리검사 진단과 상담 등 현업에 직접 활용 가능하며 학교교육, 사회교육, 종교교육, 재활교육 등 상담지도를 위해 꼭 필요한 지도자로서 참여 가능한 수준</t>
  </si>
  <si>
    <t>학문적 이론과 심리상담사의 역할과 사명감에 중점을 두며 향후 직무향상교육과 연수과정 등을 통하여 실무능력을 계발하고 활용할 수 있는 수준</t>
  </si>
  <si>
    <t>2009-0025</t>
  </si>
  <si>
    <t>요리심리상담사 가 필요한 업무 수행 능력을 검점</t>
  </si>
  <si>
    <t>아동심리상담사 교육 및 지도,놀이상담 프로그램 개발 및 운영</t>
  </si>
  <si>
    <t>한국모래놀이상담협회</t>
  </si>
  <si>
    <t>02-9094-2288</t>
  </si>
  <si>
    <t>(07327) 서울 영등포구 여의도동 26-5</t>
  </si>
  <si>
    <t>2012-0314</t>
  </si>
  <si>
    <t>다중지능이론에 대한 이해를 기반으로 하여 진로지도, 학습코칭 등의 내용을 포함한 심화된 다중지능 검사와 상담을 진행한다</t>
  </si>
  <si>
    <t>(주)다중지능연구소</t>
  </si>
  <si>
    <t>http://www.multiiq.com</t>
  </si>
  <si>
    <t>02-704-6615</t>
  </si>
  <si>
    <t>(00000) 서울 마포구 용강동 1∼119 117-6 102호</t>
  </si>
  <si>
    <t>2011-0413</t>
  </si>
  <si>
    <t>사람이 살아가면서 얻어지는 것들 중에 심리적 갈등과 장애가 있다. 한 번 심리적 장애에 부닥치면 헤어나오기 어렵다. 이러한 일들을 전문적으로 상담하고 도움을 줄 수있는 역할을 하는 자가 심리상담사이다.</t>
  </si>
  <si>
    <t>일반상담, 자녀상담, 직업상담, 문화상담</t>
  </si>
  <si>
    <t>학교상담사, 복지상담사, 심리컨설팅</t>
  </si>
  <si>
    <t>상담 심리지도, 학교상담, 복지상담,문화상담</t>
  </si>
  <si>
    <t>2011-0182</t>
  </si>
  <si>
    <t>현대사회의 아동, 청소년, 성인의 상담을 통하여 심리적, 정서적인 갈등과 문제를 해결하고 내면을 안정시킬 수 있는 역량을 함양하여 건강한 사회와 가정을 이루도록 도와주는 전문가로서의 능력을 검증</t>
  </si>
  <si>
    <t>심리상담의 기본이론을 이해하고 심리적, 정서적 부적응과 장애에 대한 지원이 필요한 제반기술과 훈련을 습득하여 개인과 집단에 조력하는 활동을 한다.</t>
  </si>
  <si>
    <t>2013-1046</t>
  </si>
  <si>
    <t>색채를 통하여 나타나는 심리적인 현상과 내제되어있는 무의식 상태를 안정과 행복을 찾도록 도와주는 심리상담교육으로 어린이집, 유치원, 초.중.고등학생 등의 나이별, 성별, 유형별 등 다양한 곳에서 색채심리상담사로서의 활동을 할 수 있는 능력검정</t>
  </si>
  <si>
    <t>색채를 통하여 나타나는 심리적인 현상과 무의식 상태를 안정과 행복을 찾도록 도와주는 심리상담교육으로  다양한 곳에서 색채심리상담사로서의 활동을 할 수 있는 능력</t>
  </si>
  <si>
    <t>2012-0552</t>
  </si>
  <si>
    <t>미래사회에 대비할 수 있도록 창의성, 전문성, 도전 정신, 도덕성, 팀워크, 글로벌 역량, 열정, 주인 의식, 실행력, 다양성, 기초질서, 신뢰와 배려 등의 인격 형성을 위한 인성교육상담사.</t>
  </si>
  <si>
    <t>미래사회에 대비할 수 있도록 창의성, 전문성, 도전 정신, 도덕성, 팀워크, 글로벌 역량, 열정, 주인 의식, 실행력, 다양성, 기초질서, 신뢰와 배려 등의 인격 형성을 위한 인성교육상담사</t>
  </si>
  <si>
    <t>2012-1258</t>
  </si>
  <si>
    <t>놀이가 지닌 힘을 체계적으로 적용시켜, 심리적 어려움, 불편함을 갖는 이들을 돋고자 한다. 현장에 적용하능한 이론과 기법 슈퍼비전 전문서을 갖추고자 한다.</t>
  </si>
  <si>
    <t>아동의 사회적응능력 향상을 위한 심리상담지도가 가능하며, 놀이심리상담교육프로그램을 설계하고, 놀이심리 상담결과를 평가, 응용할 수 있는 활동들을 수행한다</t>
  </si>
  <si>
    <t>2012-1268</t>
  </si>
  <si>
    <t>또래상담사는 초등학생이상의 아동, 청소년, 대학생이 또래의 심리적 어려움을 함께 해소해 가는 과정으로, 상담에 대한 기본 이론 및 실습을 바탕으로 현장에서 활용가능한 또래상담자를 양성하는 과정입니다.</t>
  </si>
  <si>
    <t>아동, 청소년기 다양한 위기 개입 및 또래 수퍼비젼이 가능한 수준</t>
  </si>
  <si>
    <t>수퍼비젼을 바탕으로, 사례개념화 및 상담이 가능한 수준</t>
  </si>
  <si>
    <t>초등학생 이상으로 수퍼비젼을 받으며 상담이 가능한 상급수준</t>
  </si>
  <si>
    <t>2011-0199</t>
  </si>
  <si>
    <t>정신적 육체적으로 불안정하여 도움을 주어야 하는 아동에게 전문적인 상담을 할 수 있는 능력을 검정</t>
  </si>
  <si>
    <t>정신적 육체적으로 불안정하여 도움을 주어야 하는 아동에게 전문적인 상담을 할 수 있는 능력과 상담하기 위한 지식, 화법 등을 이해하고 임상현장에서 적용할 수 있는 전문상담능력검정</t>
  </si>
  <si>
    <t>2011-0539</t>
  </si>
  <si>
    <t>미술놀이로 통해 나타나는 심리적인 현상과 색채를 통하여 나타나는 심리상태를 상담 적용 업무 능력을 검정</t>
  </si>
  <si>
    <t>2011-0388</t>
  </si>
  <si>
    <t>인간발달 및 이상행동, 그리고 아동상담에 대한 기본 이론과 놀이상담의 유용함, 적용 원리에 대한 이해정도를 파악하며 유아 및 아동을 대상으로 놀이지도 및 놀이를 매개로 상담할 수 있는 능력을 검정함.</t>
  </si>
  <si>
    <t>간의 발달, 이상행동에 대한 지식 및 상담자로서의 자질을 갖추고 발달과정에 있는 유아 및 아동이 적응하고 발달할 수 있도록 돕기위해 놀이를 매개로 상담하고 지도함.</t>
  </si>
  <si>
    <t>한국모래놀이치료학회</t>
  </si>
  <si>
    <t>http://sandplay2004.or.kr</t>
  </si>
  <si>
    <t>02-2248-4566</t>
  </si>
  <si>
    <t>(02523) 서울 동대문구 장안동 324-1 웰빙프라자 2층 208호</t>
  </si>
  <si>
    <t>2012-1292</t>
  </si>
  <si>
    <t>상담의 기본과정을 이해하고 이론적 능력을 바탕으로 인간관계 및 심리 정서적, 부적응적 행동에 대한 심리적인 문제를 해결할 수 있는 전문지식을 가지진 전문상담사를 양성한다.</t>
  </si>
  <si>
    <t>초기면접 상담 업무,심리검사 직무,상담 프로그램 계획에 따른 진행 보조수행,아동 및 청소년을 대상으로 한 상담활동 및 사회복지관 및 복지시설에서 상담실 업무 수행</t>
  </si>
  <si>
    <t>한부모, 다문화가정상담 및 지도사회복지시설, 병원 등에서 전문 상담활동심리검사 실시 및 분석과 평가상담교육기관, 대학, 기타 기관 및 단체에서 인사, 적성검사 직무</t>
  </si>
  <si>
    <t>상담교육기관, 기업체, 기타 기관에서 인사 노무관리 분야의 인사선발, 적성검사, 심성교육 프로그램 개발업무 수행사회복지시설등에서 심리진단, 평가 및 상담직무</t>
  </si>
  <si>
    <t>2013-1125</t>
  </si>
  <si>
    <t>상담의 제반이론과 기법을 상담실제에 적용할 수 있도록 한다.</t>
  </si>
  <si>
    <t>기본적인 상담업무 수행, 집단상담 진행 업무수행, 기본적인 심리검사 실시와 채점, 상담실 행정실무를 배운다.</t>
  </si>
  <si>
    <t>2급 자격증을 소지한 자로 정신적 병리현상판별, 심리검사해석 및 활용, 각 문제영역에 대한 개입, 집단 상담 프로그램 개발에 대한 방법을 배운다.</t>
  </si>
  <si>
    <t>청암대학교</t>
  </si>
  <si>
    <t>http://www.scjc.ac.kr/</t>
  </si>
  <si>
    <t>061-740-7107</t>
  </si>
  <si>
    <t>(57997) 전남 순천시 덕월동 순천청암대학 녹색로 1641 청암대학교</t>
  </si>
  <si>
    <t>2011-0122</t>
  </si>
  <si>
    <t>본 자격은 사람의 정서적, 사회적 부적응적인 문제들을 해결하는데 도움을 주고자 하는 상담의 한 분야로 모래놀이를 활용한 상담과 교육을 통해 내면의 심리정서를 진단하고 정서이완 및 행동변화를 도와주는 모래놀이상담전문가 자격이다.</t>
  </si>
  <si>
    <t>모래놀이를 활용한 상담역할 수행</t>
  </si>
  <si>
    <t>2012-1376</t>
  </si>
  <si>
    <t>원예상담사</t>
  </si>
  <si>
    <t>원예에 대한 이론적 지식과 기술, 그것을 사람들에게 전달할 수 있는 능력을 기르며 실제로 본인 스스로 상담실에서 내담자에게 알맞은 전반적인 상담을 계획하고 진행할 수 있다.</t>
  </si>
  <si>
    <t>원예에 대한 기본적인 이론적 지식과 기술을 이용해 내담자의 기본적인 진단 및 상담을 할 수 있다.</t>
  </si>
  <si>
    <t>원예를 이용해 심리 상담을 전반적으로 계획하고 진행하는 직무.</t>
  </si>
  <si>
    <t>원예를 이용해 원예상담사 스스로 상담실에서 내담자에게 알맞은 상담을 계획하고 진행하는 직무.</t>
  </si>
  <si>
    <t>2013-0541</t>
  </si>
  <si>
    <t>가족상담사는 현대인들의 이상심리와 인격장애로 인하여 가족해체 위기에 있거나 취약한 가정회복을 도와 건강한 가정을 만들고, 가족에 대한 이해와 가족 구성원의 역할 및 관계에서의 정확한 진단,평가,분석을 할 수 있는 직무 능력을 보유하고 있어야 한다.</t>
  </si>
  <si>
    <t>2012-1443</t>
  </si>
  <si>
    <t>도예심리상담사 도예창작을 통한 십리활동을 점검하고 도예감상을 통한 심리활동을 점검하여 내담자의 정서적인 면을 면밀히 살펴 정서치유의 길을열어간다.도예의 심오한 작업활동을 통한 집중되는 정신에너지는 내적 상처들을 초월하여 자신의 강한 의지를 일으켜 미래의 희망찬 그림을 그릴 수 있게 한다.창작활동이나 점토작업을 통한 심리정서의 변화는 내담자의 카타르시스 경험을 추구할 수 있는 잇점이 있다.</t>
  </si>
  <si>
    <t>도예창작을 통한 십리활동을 점검하고 도예감상을 통한 심리활동을 점검하여내담자의 정서적인 면을 면밀히 살펴 정서치유의 길을열어간다</t>
  </si>
  <si>
    <t>도예의 심오한 작업활동을 통한 집중되는 정신에너지는 내적 상처들을 초월하여 자신의 강한 의지를 일으켜 미래의 희망찬 그림을 그릴 수 있게 한다.</t>
  </si>
  <si>
    <t>창작활동이나 점토작업을 통한 심리정서의 변화는 내담자의 카타르시스 경험을 추구할 수 있는 잇점이 있다</t>
  </si>
  <si>
    <t>2012-1259</t>
  </si>
  <si>
    <t>심리적인 부적응 문제를 가진 아동을 대상으로 놀이매체를 통한 상담으로 심리적 안정과 성장발달을 돕는다.</t>
  </si>
  <si>
    <t>어린이 집, 유아원, 유치원 등에서 눈높이 놀이학습을 실습할 수 있다.</t>
  </si>
  <si>
    <t>유아 기관에서 방과 후 학습을 실시함에 있어서 유아의 놀이 학습지도를 통하여 사회성을 길러 주고 창의력을 갖게 할 수 있다.</t>
  </si>
  <si>
    <t>놀이 학습을 통해, 아동의 심리상담을 할 수 있으며, 아동과 상호적놀이를 하는 파트너가 되어 아동이 겪고 있는 심상의 아픔을 딛고 건강한 아동기를 보낼 수 있도록 역할을 담당</t>
  </si>
  <si>
    <t>2012-0504</t>
  </si>
  <si>
    <t>대한민국 교육정보를 표준화하여 체계화되고 정형화된 교육정보를 수요자에게 전잘하고자 진로진학상담사를 양성하고 있습니다.</t>
  </si>
  <si>
    <t>3급, 2급 수준을 포함하여 입시, 유학, 진로, 상담등 모든 부분의 이해도가 우수하고 개인별 상담 및 계획 수립이 가능한 수준.</t>
  </si>
  <si>
    <t>3급 수준을 포함하여 글로벌입시 및 진학진로에 대한 이해도 및 계획 수립이 가능함.</t>
  </si>
  <si>
    <t>국내 입시 정보 전달 및 개인별 로드맵 전략 수립이 가능하고, 창의적 체험활동 및 입학사정관제의 이해도가 있으며, 해당 제도의 계획수립이 가능함.</t>
  </si>
  <si>
    <t>(사)한국교육정보진흥협회</t>
  </si>
  <si>
    <t>http://www.otpc.or.kr</t>
  </si>
  <si>
    <t>02-3487-4904</t>
  </si>
  <si>
    <t>(03183) 서울 종로구 세종로 202-1번지 세광빌딩 6층</t>
  </si>
  <si>
    <t>2013-0519</t>
  </si>
  <si>
    <t>아동을 대상으로 한 각종 범죄를 예방하고 아동심리상담, 진로상담, 인터넷, 게임, 중독예방은 물론 신속한 대처 능력있는 전문가를 양성 하는데 목적이 있다.</t>
  </si>
  <si>
    <t>아동심리상담 영역의 과학적인 연구, 조사, 분석 개인 혹은 집단의 자아실현, 적응강화에 대한   전문상담 및 지도 아동심리상담 교육</t>
  </si>
  <si>
    <t>개인의 영역에서 부적응문제에 대한 진단, 분석    및 상담아동심리상담 교육 프로그램 개발 보조업무한부모, 다문화가정상담 및 지도</t>
  </si>
  <si>
    <t>아동심리상담 심리검사 분석 수행직무아동심리상담 프로그램 계획에 따른 진행 업무수행상담실내의 행정, 정보관리직무</t>
  </si>
  <si>
    <t>2013-0433</t>
  </si>
  <si>
    <t>색채심리분석상담사</t>
  </si>
  <si>
    <t>색에 대한 이해를 바탕으로 12색을 활용한 심리에 대한 이해 및 코칭, 개인상담이 가능한 전문가</t>
  </si>
  <si>
    <t>색채심리분석을 통하여 심리적 어려움을 지닌 아동, 청소년 성인에게 상담 및 코칭, 강의, 프로그램이 가능한 전문가 수준</t>
  </si>
  <si>
    <t>2013-0460</t>
  </si>
  <si>
    <t>내담자들의 심리적인 문제를 미술이라는 매개를 통하여 분석하고 그에 적합한 상담을 함</t>
  </si>
  <si>
    <t>내담자들의 심리적인 문제를 미술이라는 매개를 통해 분석하고 그에 적합한 상담을 함</t>
  </si>
  <si>
    <t>2013-0436</t>
  </si>
  <si>
    <t>MBT심리분석상담사</t>
  </si>
  <si>
    <t>청소년기에 심리적갈등으로 고민하는 청소년들에게  Mind body trance상담법을 응용하여  잘못된 습관을 변화시키고 학습능력을 향상시킬 수 있으며 심리적인 불안을 제거하여 미래의 희망과 비전을 제시해주는 카운슬링자격 과정시험.</t>
  </si>
  <si>
    <t>MBT(Mind body trance)심리분석 후 상담활동 으로 습관변화 및 학습능력향상을 직무로함</t>
  </si>
  <si>
    <t>2012-0694</t>
  </si>
  <si>
    <t>가족해체 위기에 있거나 취약한 가정의 회복을 도와주어 건강한 가정과 가족이 될 수 있도록 부부관계, 부모자녀와의 관계회복, 한부모가족상담 등 상담을 통한 해결 능력을 검증</t>
  </si>
  <si>
    <t>해체위기에 놓인 가정과 가족에게 건강한 삶을 위한, 가족과 관련된 다양한 상담현장에서 상담직무를 수행할 수 있는 상담사</t>
  </si>
  <si>
    <t>2012-1388</t>
  </si>
  <si>
    <t>아동미술심리상담사는 아동의 발달연령을 고려하여 마음을 지도할 수 있도록 발달심리, 심리학 이론, 아동그림분석을 배우게 된다. 그리고 충분한 임상을 통해 아동의 심리를 지도할 수 있도록 임상지도를 진행하고 아동의 마음을 진단할 수 있도록 고안된 컬러진단 도구와 접수면접지 훈련을 통해, 아동의 문제에 따라 빠르게 대응하여 접근할 수 있다.</t>
  </si>
  <si>
    <t>초기면접지 활용법.부모상담대응.아동의 심리적 문제를 찾아서 상담할 수 있는 과정.발달심리를 적용하여 연령에 맞는 다양한 매체를 활용하여 지도하는 방법</t>
  </si>
  <si>
    <t>100시간의 임상을 통해 문제아동에 대한 경험을 다양하게 경험하고 부모교육 및 다양한 형태의 상담를 할 수 있는 단계.자격증 취득 후 홈스쿨 형식의 아동미술지도 및 부모교육</t>
  </si>
  <si>
    <t>2012-0545</t>
  </si>
  <si>
    <t>아동가족심리상담사의 기본과정과 이론적 배경을 바탕으로아동가족심리상담사(수련감독, 전문가, 1급, 2급)의 지도하에 역할수행</t>
  </si>
  <si>
    <t>아동가족심리상담의 이론적 배경을 바탕으로 아동가족심리상담사 (수련감독, 전문가, 1급)의 지도하에 역할수행</t>
  </si>
  <si>
    <t>아동가족심리상담의 기본과정과 이론적 배경을 바탕으로 아동가족심리상담사(수련감독, 전문가)의 지도하에 역할수행</t>
  </si>
  <si>
    <t>2012-0344</t>
  </si>
  <si>
    <t>“심리상담사”는 사회가 발전하고 물질문명이 풍부해진 현대사회에서 심리？정서？행동의 부적응 문제를 가지고 있는 내담자의 행동, 가치관을 변화시키는 것을 비롯하여 심각한 문제가 일어나지 않도록 상담해주고, 지원해주며 심적 성장을 통해 자신의 내적 자원을 동원하도록 상담지도하는 자격으로서 개인의 가치와 이해를 통하여 내담자의 외부에 있는 마음의 안정과 도움의 근원을 접촉하게 함으로써 도움을 주는 매우 중요하면서도 그동안 확실하게 심리학의 영향을 받아온 분야의 자격</t>
  </si>
  <si>
    <t>？교육 프로그램 개발업무？심리상담 영역의 과학적인 연구, 조사, 분석？심리상담 교육, 수퍼비전 추천 ？개인 혹은 집단의 자아실현, 적응강화에 대한     전문상담 및 지도？심리적 부적응 및 장애를 겪는 개인 혹은 집단    에 대한 진단, 분석 및 상담？사회복귀시설, 병원 등에서 전문 상담활동？심리상담기관의 설립 및 운영</t>
  </si>
  <si>
    <t>？개인의 영역에서 부적응문제에 대한 진단, 분석 및 상담？종교단체 전문상담요원？심리상담 교육 프로그램 개발 보조업무？한부모, 다문화가정상담 및 지도？사회복지시설, 병원 등에서 전문 상담활동？심리검사 실시 및 분석과 평가？상담교육기관, 대학, 기타 기관 및 단체에서   인사, 적성검사 직무？심리상담 교육 보조강사？상담기관 및 쎈타의 책임자</t>
  </si>
  <si>
    <t>？심리상담 심리검사 분석 수행직무？심리상담 프로그램 계획에 따른 진행 업무수행？상담실내의 행정, 정보관리직무？상담기관 및 복지시설에서 상담관련 업무 수행？심리상담에 대한 연구보조？심리상담 교육 보조강사</t>
  </si>
  <si>
    <t>2013-0457</t>
  </si>
  <si>
    <t>모래놀이심리삼담사는 실제 모래활동을 통해서 아동 및 개인의 갈등을 조정하고 자기표현과 승화하정을 통해서 자아성장 및 자아실현을 할 수 있도록 촉진시키는 역할이다. 또한 모래놀이심리삼담사는 언어와 함께 시각 및 촉각적 이미지를 통해 개인의 내적세계와 외적세계 간의 조화를 이룰 수 있도록 돕는다. 모래놀이의 기본적 개념과 본질을 알고서 유아에서 노인까지 개인 및 집단의 통합적 접근 및 심리상담 등을 통하여 사회복지시설, 심리상담센터, 방과후학교 모래놀이심리상담사, 종합병원, 개인병원, 감호소, 보호관찰소, 군부대, 지역아동지원센터,아동발달지원센터, 유치원,어린이집, 미술학원, 영재원,문화센터, 평생교육시설, 재활원, 쉼터,노인시설 등에서 활동 시에 모래놀이심리상담 전문가로서의 지도능력을 갖추고 있는지를 검정한다. 따라서 모래놀이심리삼담사는 일반인은 물론이거니와 언어표현이 서투른 어린 아동에서부터 자폐, 우울증환자, 치매노인에 이르기까지 모든 사람이 그 대상이고 모래심리상단과정은 이들이 현대사회의 다양성과 급변하는 사회속에서 보다 잘 적응하여 건강한 생활을 영위할 수 있도록 전문적 서비스인 사회복지를 기본으로 모래심리상담을 제공할 수 있는 전문 인력 양성 과정이다. 1. 모래심리와 관련된 상담 현장에서 전문적 모래 지식과 상담기술을 갖춘 모래놀이심리삼담사의 양성 및 배출 2. 대학과정을 보완하여 상담에서 임상능력을 갖춘 모래놀이심리삼담사의 양성 3. 모래놀이심리삼담사로서 요구되는 일정수준 이상의 상담자의 자질 향상에 기여</t>
  </si>
  <si>
    <t>모래놀이심리상담사로서 전문적 자질을 함양하기 위한 심리상담 및 심리평가방법을 기반으로 통합심리신규 상담서비스 제공인력 양성을 기반으로 이루어 진다.</t>
  </si>
  <si>
    <t>모래놀이심리상담사로서 전문적 자질을 함양하기 위한 심리상담 및 상담이론을 기반으로 자신과 심리의 성장을 위한 내적 성숙으로 이루어 진다.</t>
  </si>
  <si>
    <t>2012-0347</t>
  </si>
  <si>
    <t>결혼 예정자 또는 재혼, 만혼, 국제결혼을 원하는 대상자에게 적합한 배우자를 중재함을 목적으로 만남 상대에 대한 정확한 정보수집과 제공, 이상적 만남을 위한 중개, 다양한 경험과 지식을 바탕으로 결혼이 성사되기 까지의 자문 및 전문적인 상담자 역할을 수행한다.</t>
  </si>
  <si>
    <t>？？ 만남 상대에 대한 정확한 정보수집 및 제공？？ 이상적인 만남 주선 및 소개？？ 만남과 관련된 카운슬링 및 상담자 역할？？ 결혼과 관련된 정보제공 및 자문？？ 인간관계 전반에 대한 상담 및 자문？？ 건전한 가족 및 가정에 관한 조언 및 상담</t>
  </si>
  <si>
    <t>？？ 만남 상대에 대한 정확한 정보수집 및 제공？？ 이상적인 만남 주선 및 소개？？ 만남과 관련된 카운슬링 및 상담자 역할？？ 결혼과 관련된 정보제공 및 자문？？ 인간관계 전반에 대한 상담 및 자문</t>
  </si>
  <si>
    <t>2012-0484</t>
  </si>
  <si>
    <t>두뇌계발상담사</t>
  </si>
  <si>
    <t>1급아동의 두뇌발달에 대한 전문적인 이해를 바탕으로 두뇌종합검사를 실시하여  효과적인 학부모 상담과 교육훈련 처방을 제시해 수 있는 최상급의 상담업무 수행2급아동의 두뇌발달에 대한 이해를 바탕으로 두뇌종합검사를 실시하여  효과적인 학부모 상담과 교육훈련 처방을 제시해 수 있는 상급의 상담업무 수행</t>
  </si>
  <si>
    <t>아동의 두뇌발달에 대한 전문적인 이해를 바탕으로 두뇌종합검사를 실시하여  효과적인 학부모 상담과 교육훈련 처방을 제시해 수 있는 최상급의 상담업무 수행</t>
  </si>
  <si>
    <t>아동의 두뇌발달에 대한 이해를 바탕으로 두뇌종합검사를 실시하여  효과적인 학부모 상담과 교육훈련 처방을 제시해 수 있는 상급의 상담업무 수행</t>
  </si>
  <si>
    <t>2012-0357</t>
  </si>
  <si>
    <t>문학작품을 통하여 심리치료에 도움이 되게 하는 작업이다. 독서치료와 같은 것으로 문학작품은 감상부터 명상에 이르기까지 치유효과가 지대하므로 심리상담에 문학을 이용한다. 독서치료, 문학치료, 시치료 다양하게 불려지고 있다.</t>
  </si>
  <si>
    <t>강의 및 자격 교육 업무</t>
  </si>
  <si>
    <t>문학작품을 통한 심리치료 활동</t>
  </si>
  <si>
    <t>문학심리치료활동</t>
  </si>
  <si>
    <t>2013-0495</t>
  </si>
  <si>
    <t>여러 가지 문제들로 인해 정신적 어려움을 겪고 있는 대상자들에게 정서지원 서비스를 제공하여 보다 나은 삶을 제공하는 조력자의 역할을 한다.</t>
  </si>
  <si>
    <t>상담을 원하는 대상자에 대한 초기개입을 실시하며 일반인들을 대상으로 상담을 진행할 수 있다.</t>
  </si>
  <si>
    <t>내담자의 문제를 파악하고 진단하며 적절한 상담 기법을 활용하여 전문적인 상담을 진행할 수 있다.</t>
  </si>
  <si>
    <t>2012-0896</t>
  </si>
  <si>
    <t>학교폭력의 예방과 대책에 필요한 교육과 상담을 전문적으로 할 수 있는 이론적 연구와 프로그램을 설계, 조직 , 운영하고 각종 프로그램을 개발 적용하는 전문적 상담 활동을 수행</t>
  </si>
  <si>
    <t>2013-0488</t>
  </si>
  <si>
    <t>심리상담사는 현대사회 산업화로 인하여 직장 업무가 갈수록 세분화, 전문화됨에 따라서 스트레스로 인하여 인간내면의 심리적인 문제나 관계적 위기문제를 도와주는 전문상담이 필요하다. 이런 능력을 함양하기 위하여 슈퍼바이저, 교수, 강의, 상담할 수 있는 능력을 검정하고 학교, 상담시설, 교도시설, 복지관, 목회, 교회, 선교단체 상담소 상담 및 전문교사 업무를 할 수 있는 능력을 검정하는데 그 목적을 교육을 통하여 심리상담의 전문적 지식과 능력을 종합적으로 시험, 평가하고 심리상담지도 및 심리검사 등 현업에 활용 가능한 수행능력 평가하는데 그 목적이 있다 1. 아동, 청소년, 성인, 노인 등의 다양한 대상의 발달심리를 이해하고, 각 대상에게 적절한 상담목표를 설정, 목표에 맞는 심리 상담을 진행 할 수 있는 능력을 검정 2. 상담대상자의 심리적 문제의 원인을 규명해 낼 수 있는 심리진단 능력을 검정3. 심리상담 이론을 실제적 상담에 응용할 수 있는 실무능력 검정</t>
  </si>
  <si>
    <t>심리상담전문가로서 1급 자격을 취득하고, 심리상담사 통합심리신규 상담서비스 전문지식과 기술을 갖추어 심리상담사의 양성 및 배출을 기반으로 이루어진다.</t>
  </si>
  <si>
    <t>심리상담사로서 전문적 자질을 함양하기 위한 심리상담 및 상담이론을 기반으로 자신과 심리의 성장을 위한 내적 성숙으로 이루어 진다.</t>
  </si>
  <si>
    <t>2011-0389</t>
  </si>
  <si>
    <t>정서 행동상 적응에 어려움이 있는 자를 대상으로 모래놀이상담을 할 수 있는 능력을 검정함</t>
  </si>
  <si>
    <t>인간행동 및 이상행동에 대한 이해, 모래놀이상담의 심화지식과 면접기술, 상징에 대한 이해가 있으며 수용적인 태도로 정서 행동상 어려움이 있는 자를 대상으로 보다 전문적인 개별 모래놀이상담, 집단 모래놀이상담, 부모상담을 실시함</t>
  </si>
  <si>
    <t>심리적 외상이 있는 정서 행동상 어려움이 있는 자를 대상으로 모래놀이를 활용한 상담을 실시함. 기본 상담에 대한 지식과 기술이 있으며 모래놀이상담의 원리를 알고있음</t>
  </si>
  <si>
    <t>어린이집, 아동양육시설, 노인복지시설 등에서 전문적 개인상담이 아닌 집단모래놀이지도를 실시함. 기본 면접기술 및 모래놀이에 대한 기초지식이 있음</t>
  </si>
  <si>
    <t>2011-0125</t>
  </si>
  <si>
    <t>1. 전문가 : 슈퍼바이저, 교수, 강의, 상담할 수 있는 능력을 검정2. 전문가, 1급, 2급 : 일반시설(상담 및 복지분야), 군경(軍警)교정(敎政)시설, 청소년 시설 및 상담전문교사 업무를 할 수 있는 능력을 검정</t>
  </si>
  <si>
    <t>- 슈퍼바이저, 교수, 강의, 상담할 수 있는 능력을 검정- 일반시설(상담 및 복지분야), 군경(軍警)교정(敎政)시설, 청소년 시설 및 상담전문교사 업무를 할 수 있는 능력을 검정</t>
  </si>
  <si>
    <t>일반시설(상담 및 복지분야), 군경(軍警)교정(敎政)시설, 청소년 시설 및 상담전문교사 업무를 할 수 있는 능력을 검정</t>
  </si>
  <si>
    <t>2012-1301</t>
  </si>
  <si>
    <t>아동 청소년의 정신건강 문제를 진단 평가하고 사회, 심리, 행동 영역의 상담 프로그램을 수행할 수 있는 준 전문가로서 일반 교육현장에서 예방 및 문제행동아동의 집단프로그램의 보조 진행자로서 개발, 계획, 실행에 참여 할 수 있다.</t>
  </si>
  <si>
    <t>아동 청소년의 정신건강 문제를 진단 평가영역의 상담 프로그램을 수행할 수 있는 전문가문제행동아동의 집단프로그램의 주 진행자</t>
  </si>
  <si>
    <t>아동 청소년의 정신건강 문제를 진단 평가상담 프로그램을 수행할 수 있는 준 전문가문제행동아동의 집단프로그램의 보조 진행자</t>
  </si>
  <si>
    <t>가족보건복지협회</t>
  </si>
  <si>
    <t>http://fca.or.kr</t>
  </si>
  <si>
    <t>031-541-9892</t>
  </si>
  <si>
    <t>(11175) 경기 포천시 소흘읍 송우리 726-84 송우웰빙타운 302호</t>
  </si>
  <si>
    <t>2013-0487</t>
  </si>
  <si>
    <t>색을 통해 개인 성장과정의 무의식을 통찰하고 인간이 가지는 분모색과 분자적인 색을 경험하며, 색채매체 탐색을 통해 내담자의 그림을 자연스럽게 해독할 수 있도록 하며 이에 대한 문제해결을 돕기 위해 다양한 사례를 경험하며 심리학 이론, 색채이론, 대상에 따른 상담기술 등을 배우는 전문가 과정</t>
  </si>
  <si>
    <t>일반인으로써 색채학과 심리학의 지식을 갖추어 색채심리상담사의 보조역할이 가능한 수준으로 복지관, 학교, 병원, 보호관찰소, 기업 등에서의 보조상담</t>
  </si>
  <si>
    <t>준전문가 수준의 색채심리상담 활용능력을 가지고 있어 색채에 의한 심리진단이 가능한 고급 수준의 자격과정으로  복지관, 학교, 병원 등에서의 전문상담 및 색채분석상담이 가능하다.</t>
  </si>
  <si>
    <t>2012-1392</t>
  </si>
  <si>
    <t>뇌교육미술심리상담사</t>
  </si>
  <si>
    <t>뇌교육미술심리상담사란 뇌과학 이론과 미술치료 이론을 통합한 미술의 조형활동을 교육적,상담적 매개로 활용한 심리상담 서비스를 아동 및 청소년, 성인, 노인을 대상으로 하여, 그들의 다양한 신체적, 심리,정서적, 사회적 문제를 극복할 수 있도록 함으로써 궁극적으로는 개인과 사회가 건강하고 행복한 삶을 영위하는 데 도움을 줄 수 있는 교육,상담 활동을 제공하는 전문적인 소양과 자격을 갖춘 자를 의미한다.</t>
  </si>
  <si>
    <t>심신의 어려움을 겪고 있는 사람들을 대상으로 그들의 문제를 해결하는데 도움을 주기위한 전문적인 교육 및 상담을 능숙하게 수행 할 수 있는 최상급의 전문카운셀러의 능력수준</t>
  </si>
  <si>
    <t>심신의 어려움을 겪고 있는 사람들을 대상으로 그들의 문제를 해결하는데 도움을 주기위한 전문적인 교육 및 상담을 능숙하게 수행 할 수 있는 상급의 전문카운셀러의 능력수준</t>
  </si>
  <si>
    <t>심신의 어려움을 겪고 있는 아동 및 청소년, 성인을 대상으로 그들의 문제를 해결하는데 도움을 주기위한 전문적인 교육 및 상담을 원할하게 수행 할 수 있는 준상급의 카운셀러의 능력수준</t>
  </si>
  <si>
    <t>한국뇌교육치료협회</t>
  </si>
  <si>
    <t>http://www.kbeta.co.kr</t>
  </si>
  <si>
    <t>070-4141-5517</t>
  </si>
  <si>
    <t>(48108) 부산 해운대구 좌동 1429-1번지 신도시상가 2층 240호</t>
  </si>
  <si>
    <t>2012-0186</t>
  </si>
  <si>
    <t>미술매체와 다양한 창작활동을 통하여 심리적문제로 어려움을 겪는 사람들에게 문제를 해결하고, 정서적 안정에 도움을 주고자 전문인력양성과 함께 전문성 검증, 유지관리 하기위해 사)한국문화예술역량개발원에서 시행</t>
  </si>
  <si>
    <t>○ 일반상담, 미술임상및심리상담  ○ 미술임상및심리상담 관련 강의 ○ 타 기관, 수련자의 임상자문미술임상및심리상담 활용능력을 가지고 있으며 미술을 활용한 임상심리상담가로써 갖추어야 할 능력을 갖춘 고급 수준</t>
  </si>
  <si>
    <t>○ 일반상담, 미술임상및심리상담  ○ 미술임상및심리상담 관련 강의 ○ 타 기관, 수련자의 임상자문미술임상및심리상담 활용능력을 가지고 있으며 미술을 활용한 임상심리상담가로써 갖추어야 할 능력을 갖춘 중급 수준</t>
  </si>
  <si>
    <t>2011-0888</t>
  </si>
  <si>
    <t>심리상담 지도사는 심리상담 학습, 독서·논술, 상담에 관한 이론적 연구와 학교 및 사회의 각 분야에 최적화된 심리상담 학습 프로그램을 설계, 조직, 운영함으로써 공교육의 정상화하고, 바람직한 대학수학능력을 갖춘 인재를 양성하는 데 필요한 전문적 교육 활동을 수행한다.</t>
  </si>
  <si>
    <t>2013-0456</t>
  </si>
  <si>
    <t>모래놀이의 기본적 개념과 본질을 알고 유아와 노인까지 개인 및 집단의 통합적 접근 및 심리상담 등을 통해 복지시설, 심리상담, 방과후 병원, 지역아동센터, 유치원, 노인시설 등에서 모래놀이심리상담사로서의 지도능력을 갖출수 있는 자격과정</t>
  </si>
  <si>
    <t>모래놀이심리입문, 모래놀이 기초지식을 통한 개인 및 집단이 모래놀이를 체험하고 모래놀이상담사의 보조역할이 가능한 수준</t>
  </si>
  <si>
    <t>모래놀이의 본질을 이해하고 모래놀이의 통합성과 실제적 접근을 통한 아동 및 성인, 부부 및 가족모래놀이상담을 할 수 있는 수준으로 복지관, 학교, 병원 등에서의 전문상담과정</t>
  </si>
  <si>
    <t>전문가 수준의 모래놀이상담 능력을 가지고 있으며 슈퍼비젼, 강의, 사례분석등 상담에 관련된 모든 제반업무의 책임자로써 갖추어야 할 능력을 갖춘 최고급수준 과정</t>
  </si>
  <si>
    <t>2013-0543</t>
  </si>
  <si>
    <t>가족관계에 문제가 있는 이들(아동, 청소년, 여성, 부부, 노인)을 위한에게 상담의 기회를 부여하여 가족관계의 회복과 건전가정을 도모케하며, 가정폭력, 가정의 해체, 부부간의 갈등, 부모자녀 관계 및 의사소통의 어려움을 가족상담을 전문적으로 실시하여 돕고자 함.자격으로는 가족상담전문가 수련감독, 1급, 2급, 3급으로 구성되어 있다.</t>
  </si>
  <si>
    <t>가족상담을 전문적으로 시행하며 사례지도감독, 교육, 프로그램 지도를 시행할수 있는 최상급의 수준</t>
  </si>
  <si>
    <t>전문가 수준의 가족상담 능력을 가지고 있으며 가족상담 실시 및 교육을 실시할 수있는 고급 수준</t>
  </si>
  <si>
    <t>일반적인 상담실시 능력가능자로서 가족상담 실시 및 기관 행정 및 사무가 가능한 중급수준</t>
  </si>
  <si>
    <t>2013-0450</t>
  </si>
  <si>
    <t>놀이심리상담 이론과 지식을 통해 심리상담능력을 가지고 있으며, 심리적인 문제를 이해하고 원인을 파악하여, 내담자의 정서적 갈등이나 심리적인 증상을 완화할 수 있다.</t>
  </si>
  <si>
    <t>상담의 기본 원리와 이론을 이해하고 내담자의 심리상태를 분석 및 이해를 통해 자신이 가지고 있는 정서적 갈등이나 심리적인 증상을 완화할 수 있는 수준</t>
  </si>
  <si>
    <t>전문가 수준의 심리상담능력을 가지고 있으며, 심리상담현장에서 슈퍼비전을 실시할 수 있는 최고급 수준</t>
  </si>
  <si>
    <t>2011-0098</t>
  </si>
  <si>
    <t>공인</t>
  </si>
  <si>
    <t>1. 신용회복위원회 신용상담 및 소액금융지원 상담능력 검정2. 금융회사 여신 및 여신사후관리 담당자에 대한 신용상담능력 검정3. 금융소비자 보호기관 금융피해구제 담당자에 대한 상담능력 검정</t>
  </si>
  <si>
    <t>저신용자에 대한 채무상담, 금융채무불이행자 채무조정 등 구제방안 마련, 금융채무불이행자 소액금융상담, 저신용자에 대한 재무컨설팅 및 신용상담보고서 발급</t>
  </si>
  <si>
    <t>신용회복위원회</t>
  </si>
  <si>
    <t>http://www.ccrs.or.kr</t>
  </si>
  <si>
    <t>02-750-1241</t>
  </si>
  <si>
    <t>(04512) 서울특별시 중구 세종대로 17(남대문로5가, YTN빌딩) 9,10층</t>
  </si>
  <si>
    <t>2013-0510</t>
  </si>
  <si>
    <t>인지행동을 통해 심리적 상태를 파악하고 심리적 안정을 도와주는 심리상담전문가로써 평생교육원, 종교시설, 장애인 시설, 노인 시설, 복지관,  방과 후 교실, 지역아동센터 등의 기관에서 자원봉사 및 전문가로서의 활동한다.</t>
  </si>
  <si>
    <t>전문가 수준의 인지행동심리상담사 활용능력을 가지고 있으며 인지행동심리상담사 교육자로써 갖추어야 할 능력을 갖춘 고급 수준</t>
  </si>
  <si>
    <t>인지행동심리상담사 활용능력을 가지고 있으며 인지행동심리상담사 교육자로써 갖추어야 할 능력을 갖춘 고급 수준</t>
  </si>
  <si>
    <t>2012-0166</t>
  </si>
  <si>
    <t>본연합회는 아동청소년의 심리적갈등을 해결하기위한 상담과정을 연구개발하고 나아가서는 진로와 학습을 체계적으로 탐색코칭가능하게 하는 자기주도와 의사소통및 리더십훈련으로 스스로의 진로를 위해 자기주도적 리더십을  훈련받는 연구교육과정이다. 아동청소년심리학이나 발달과정을 이해하고 연구하며 글로벌세계를 이끄는 아동청소년을 위한 리더쉽을 동기유발하도록 코칭할 수있는 과정을 섭렵하여 전 과정 수료 후  자격을 취득하여 자기발전을 겸하고 나아가서 일자리창출을 돕는 과정이다.</t>
  </si>
  <si>
    <t>유아에서부터 청소년,성인,노인의 색채심리상담능력을 가지고 있으며 상담수준이 상급 단계에 도달하여 한정된 교육 범위 내에서 색채심리상담과 집단상담을 수행 할 기본 능력을 갖춘 상급 수준.</t>
  </si>
  <si>
    <t>전문가 수준으로 정서문제 및 정신병리의 색채심리상담 경력 을 가지고 있으며 색채심리상담및 통합상담사, 집단,가족상담으로써 갖추어야 할 능력을 갖춘 고급 수준</t>
  </si>
  <si>
    <t>최상급, 전문가 수준의 색채심리상담통합능력을 가지고 있으며 색채심리상담 교육자, 수련감독으로써 갖추어야 할 능력을 갖춘 최고급 수준</t>
  </si>
  <si>
    <t>2013-0540</t>
  </si>
  <si>
    <t>가족들이 생활을 하는데 여러가지로 발생할수 있는 가족의 문제들로 인해서 생기는 가정의 위기가 발생하지 않도록 또는 최소화 할수 있도록 상담을 통해서 미리 예방 하도록 해주는 일을 하며 또한 이미 발생한 문제점들은 잘 파악을 해서 원만하게 해결을 하여서 행복한 가정을 만들수 있도록 도움을 주는 직무</t>
  </si>
  <si>
    <t>(주)한국상담협회에서 제정한 가족심리상담사 이론을 기초로 가족학, 가족관계학, 가족법, 가계경제, 가사노동론, 여가관리론, 주거학, 생애주기영양학, 상담이론, 가족관리에 대한 능력을 검정</t>
  </si>
  <si>
    <t>2012-1300</t>
  </si>
  <si>
    <t>일상생활에 적응하지 못하고 인지, 정서, 행동상의 장애를 일으키는 아동들은 물론 정상적인 아동들도 과학적 측정도구나 각종 심리검사 방법을 활용하여 종합적으로 평가하고 상담(면접)을 통해 아동발달과 학습지도를 해줌으로써 안전하고 건전한 사고방식을 갖고 바른생활을 할 수 있도록 상담능력이나 프로그램활용능력이 전문가적인 최고급수준</t>
  </si>
  <si>
    <t>일상생활에 적응하지 못하고 인지, 정서, 행동상의 장애를 일으키는 아동들은 물론 정상적인 아동들도 과학적 측정도구나 각종 심리검사 방법을 통해 아동발달과 학습지도</t>
  </si>
  <si>
    <t>2012-0666</t>
  </si>
  <si>
    <t>1. 모래놀이상담을 통한 개인 또는 집단의 심리적 성숙과 사회적 적응능력향상을 위한 조력 및 지도2. 모래놀이상담을 통한 심리적 어려움을 겪는 개인 또는 집단에 대한 심리평가 및 상담3. 모래놀이상담을 통한 지역사회 상담 교육, 사회병리적 문제에 대한 예방 활동 및 심리 상담4. 모래놀이상담을 통한 학교 및 모든 사업장 내의 인간관계 자문 및 심리 교육5. 모래놀이상담을 통한 상담 및 심리치료에 관한 연구</t>
  </si>
  <si>
    <t>(1) 다양한 전문영역에서 개인 또는 집단의 심리적 성숙과 사회적 적응능력향상을 위한 조력 및 지도 (2) 다양한 전문영역에서 심리적 어려움을 겪는 개인 및 집단에 대한 진단, 평가 및 개입 (3) 지역사회 상담교육, 사회 병리적 문제에 대한 예방활동 및 심리상담 (4) 학교 및 모든 사업장 내의 인간관계 심리교육 외</t>
  </si>
  <si>
    <t>(1) 다양한 전문영역에서 개인 또는 집단의 심리적 성숙과 사회적 적응능력향상을 위한 조력 및 지도 (2) 다양한 전문영역에서 심리적 어려움을 겪는 개인 또는 집단에 대한 진단·평가 및 개입 (3) 지역사회 상담교육, 사회 병리적 문제에 대한 예방활동 및 심리상담 (4) 상담 행정업무</t>
  </si>
  <si>
    <t>(1) 다양한 전문영역에서 개인 또는 집단의 심리적 성숙과 사회적 적응능력향상을 위한 조력및 지도 (2) 지역사회 상담교육, 사회 병리적 문제에 대한 예방활동 (3) 상담 행정업무</t>
  </si>
  <si>
    <t>2011-0119</t>
  </si>
  <si>
    <t>본 자격은 사람의 정서적, 사회적 부적응적인 문제들을 해결하는데 도움을 주고자 하는 상담의 한 분야로 내담자에게 놀이상담을 통해 내면의 심리정서를 진단하고, 정서이완 및 행동변화를 도와주는 놀이상담사 자격이다.</t>
  </si>
  <si>
    <t>놀이를 통한 상담으로 유아교육기관, 아동발달센터, 복지관 등 아동발달 전문 상담을 실시한다.</t>
  </si>
  <si>
    <t>놀이를 활용한 상담 역할 수행</t>
  </si>
  <si>
    <t>2008-0605</t>
  </si>
  <si>
    <t>심리검사 실시 및 분석과 평가, 상담영역의 과학적인 연구, 조사, 분석, 유형 및 대상별 상담, 아동부터 노인에 대한 객관적, 투사적 심리검사의 활용 및 심리학적 개입업무, 상담교육기관, 기업체, 사회복귀시설, 기타 기관에서 인사선발, 적성검사, 심성교육 프로그램 개발 등의 직무 능력</t>
  </si>
  <si>
    <t>초기면접 상담 업무, 심리검사 수행, 상담 프로그램 계획에 따른 진행 보조수행, 아동？청소년을 대상으로 한 상담활동 수행, 사회복지관 및 복지시설에서 상담실 업무 수행, 아동？청소년 발달에 따른 집단상담 프로그램을 진행하는 보조직무 능력</t>
  </si>
  <si>
    <t>인간의 발달단계별 심리를 이해하고 진단, 평가 및 분석하는 능력과, 수퍼바이저로서 전문 심리상담 스킬을 가지고 사회복귀시설, 보건소, 재활병원, 상담센터 등에서 다양한, 개별, 집단 상담 프로그램을진행하고 전문상담사로서 코칭？관리 감독할 수 있는 능력</t>
  </si>
  <si>
    <t>2013-0455</t>
  </si>
  <si>
    <t>동작예술심리상담사는 신체와 정신, 감정과 신체성의 통합을 통해 심신의 건강을 돕습니다. 내담자의 즉흥적인 동작 형태에 상담사가 개입하여, 동작을 통해 내담자의 내면과 상호교류 할 수 있는 전문가 입니다.</t>
  </si>
  <si>
    <t>동작을 이용한 집단 및 개별상담, 동작  프로그램 구성, 수퍼비젼 및 연구가 가능한 전문가 수준</t>
  </si>
  <si>
    <t>동작을 이용한 집단 및 개인상담이 가능한 준전문가 수준</t>
  </si>
  <si>
    <t>동작을 이용하여 심리적 안정감, 해소가 가능하도록 하는 워밍업 프로그램 진행이 가능한 수준</t>
  </si>
  <si>
    <t>2011-0117</t>
  </si>
  <si>
    <t>본 자격은 사람의 정서적, 사회적 부적응적인 문제들을 해결하는데 도움을 주고자 하는 상담의 한 분야로 모래놀이를 활용한 상담과 교육을 통해 내면의 심리정서를 진단하고 정서이완 및 행동변화를 도와주는 모래놀이상담자격이다.</t>
  </si>
  <si>
    <t>모래놀이를 활용한 상담 역할 수행</t>
  </si>
  <si>
    <t>모래상자를 이용한 모래놀이상담을 수행</t>
  </si>
  <si>
    <t>2012-1296</t>
  </si>
  <si>
    <t>심리상담사는 아동, 청소년, 성인, 노인, 직장, 관계에서의 갈등 등 다양한 심리적 문제를 해결하고 건강하게 살아갈 수 있도록 돕는 전문가 입니다.</t>
  </si>
  <si>
    <t>아동, 청소년, 성인 상담 및 관련 프로그램 연구, 수퍼비젼이 가능한 전문가 수준</t>
  </si>
  <si>
    <t>아동, 청소년, 성인을 대상으로 사례개념화 하고, 개인상담 및 집단 상담이 가능한 준전문가 수준</t>
  </si>
  <si>
    <t>아동, 청소년, 성인을 대상으로 접수면접 및 수퍼비젼을 받으며 상담이 가능한 수준</t>
  </si>
  <si>
    <t>2013-0549</t>
  </si>
  <si>
    <t>부모리더십상담사</t>
  </si>
  <si>
    <t>부모교육, 자녀교육에 관한 기초적인 내용들을 습득하여, 향후 상담 및 강의에 활용하여 행복한 가정을 만드는 가교역할을 할 수 있는 자격과정</t>
  </si>
  <si>
    <t>부모교육 프로그램 개발, 설계 및 진행을 위한 교육 능력 수준</t>
  </si>
  <si>
    <t>부모 및 자녀교육을 위한 기본적인 수준의 지식 및 인간관계개선을 위한 기초 상담 수준</t>
  </si>
  <si>
    <t>부모교육 및 자녀교육에 관한 전반적인 강의 및 기획등에 대한 능력이 탁월하여, 현장에서 부모 및 자녀교육을 진행</t>
  </si>
  <si>
    <t>한국인재경영교육원(주)</t>
  </si>
  <si>
    <t>http://kmha.kr</t>
  </si>
  <si>
    <t>02-1544-6291</t>
  </si>
  <si>
    <t>(61746) 광주 남구 노대동 860번지 마치프라자 202</t>
  </si>
  <si>
    <t>2008-0083</t>
  </si>
  <si>
    <t>사람의 이름은 평생을 같이 한다. 따라서 이름은 사회생활에서 가장 강력한 첫인상을 심어주게 된다. 오래 기억에 남고 외우기 쉬우며 좋은 인상을 주는 작명법 교수. 작명상담가, 창업.</t>
  </si>
  <si>
    <t>사람의 이름은 평생을 같이 한다. 따라서 이름은 사회생활에서 가장 강력한 첫인상을 심어주게 된다. 오래 기억에 남고 외우기 쉬우며 좋은 인상을 주는 작명법 교수. 작명상담가, 창업</t>
  </si>
  <si>
    <t>2013-1060</t>
  </si>
  <si>
    <t>&lt;직무내용&gt;심리상담의 이론적 지식을 토대로 심리적 어려움을 가진 개인의 문제를 개념화 할 수 있는 능력을 갖추고 심리상담의 진행을 조력할 수 있는 수준&lt;검정기준&gt;인간문제이해와 치료적개입에 대한 현대상담학 주요이론들의 관점 차이를 이해한 정도와 개인의 심리내적 문제평가와 내적 자원 발견을 위해 심리검사를 실시할 수 있는 능력을 측정심리학개론, 상담심리학, 학습심리학, 이상심리학, 심리검사(총 5과목)</t>
  </si>
  <si>
    <t>1. 개인의 문제를 진단하기 위해 필요한 심리검사를 실시할 수 있다. 2. 개인의 문제해결에 대한 사례개념화를 할 수 있다. 3. 심리상담의 진행을 조력할 수 있다.</t>
  </si>
  <si>
    <t>1. 개인의 심리내적 문제뿐만 아니라 그 개인이 속한 체계를 진단·평가할 수 있다. 2. 개인의 문제해결에 가장 적합한 상담심리적 개입방법을 선택할 수 있다. 3. 개인의 행동변화를 위해 필요한 상담심리적 중재를 실시한다.</t>
  </si>
  <si>
    <t>2013-0454</t>
  </si>
  <si>
    <t>동물매개심리상담사는 동물매개치료를 수행할 수 있는 자격을 취득한 자로서 상담도우미동물을 활용하여 인간과 반려동물과의 상호작용과 심리상담을 통해 현대사회 속에서 정신적 · 신체적으로 안정과 기능 회복에 도움을 주어 심신의 재활과 회복, 사회활동에 도움을 주는 역할을 담당합니다.</t>
  </si>
  <si>
    <t>상담도우미동물을 활용하여 현대사회 속에서 정신적 · 신체적으로 안정과 기능 회복에 도움을 주어 심신의 재활과 회복, 사회활동에 도움을 주는 역할을 담당합니다.</t>
  </si>
  <si>
    <t>한국동물매개심리치료학회</t>
  </si>
  <si>
    <t>http://www.kaaap.org</t>
  </si>
  <si>
    <t>063-850-6668</t>
  </si>
  <si>
    <t>(00000) 전북 익산시 신용동 원광대학교 동물자원개발연구센터(內) 한국동물매개심리치료학회 사무국</t>
  </si>
  <si>
    <t>2012-1298</t>
  </si>
  <si>
    <t>1. 아동심리놀이상담을 통한 개인 또는 집단의 심리적 성숙과 사회적 적응능력향상을 위한 조력 및 지도2. 아동심리놀이상담을 통한 심리적 어려움을 겪는 개인 또는 집단에 대한 심리평가 및 상담3. 아동심리놀이상담을 통한 지역사회 상담 교육, 사회병리적 문제에 대한 예방 활동 및 심리 상담4. 아동심리놀이상담을 통한 학교 및 모든 사업장 내의 인간관계 자문 및 심리 교육5. 아동심리놀이상담을 통한 상담 및 심리치료에 관한 연구</t>
  </si>
  <si>
    <t>(1) 다양한 전문영역에서 개인 또는 집단의 심리적 성숙과 사회적 적응능력향상을 위한 조력 및 지도 (2) 다양한 전문영역에서 심리적 어려움을 겪는 개인 및 집단에 대한 진단, 평가 및 개입 (3) 지역사회 상담교육, 사회 병리적 문제에 대한 예방활동 및 심리상담 (4) 학교 및 모든 사업장 내의 인간관계 자문 및 심리교육 외</t>
  </si>
  <si>
    <t>(1) 다양한 전문 영역에서 개인 또는 집단의 심리적 성숙과 사회적 적응능력향상을 위한 조력 및 지도 (2) 다양한 전문 영역에서 심리적 어려움을 겪는 개인 또는 집단에 대한 진단·평가 및 개입 (3) 지역사회 상담교육, 사회 병리적 문제에 대한 예방활동 및 심리상담 (4) 상담 행정업무</t>
  </si>
  <si>
    <t>(1) 다양한 전문 영역에서 개인 또는 집단의 심리적 성숙과 사회적 적응능력향상을 위한 조력 및 지도 (2) 다양한 전문 영역에서 지역사회 상담교육, 사회 병리적 문제에 대한 예방활동 (3) 상담 행정업무</t>
  </si>
  <si>
    <t>2012-0482</t>
  </si>
  <si>
    <t>언어폭력상담전문가</t>
  </si>
  <si>
    <t>본 자격은 청소년 및 일반인에게 언어폭력의 문제점과, 상호 인격 존중, 및 준법 의식 등을 인식시키고 사랑과 관심, 대화 등 언어폭력 예방을 위한 집단상담 프로그램과 비폭력 대화 교육 및 심화교육 등을 통해 생활에서의 온정적인 말, 사이버 예절, 사랑으로 대화의 소통이 되도록 지도하는 언어폭력예방전문가의 능력을 검정하는 자격임.</t>
  </si>
  <si>
    <t>ㆍ언어소통부적응및장애를겪는개인혹은집단에대한진단,평가및전문상담ㆍ언어순화상담,생활상담등분석및지도직무ㆍ언어폭력예방및교육프로그램개발ㆍ감정기법등과학적인연구,조사,분석ㆍ언어폭력교육상담기관의설립및운영ㆍ언어순화교육강사ㆍ하위급수교육및평가ㆍ언어폭력관련교육,사례지도ㆍ부적응심리검사분석과평가ㆍ사이버폭력감시관</t>
  </si>
  <si>
    <t>ㆍ언어순화 지도원ㆍ언어폭력예방 및 상담 보조 강사ㆍ감정검사 분석 수행직무ㆍ내담자 면담, 심리검사 실시ㆍ상담기관에서 상담관련 업무 수행ㆍ언어폭력 지도 보조원ㆍ사이버언어폭력 감시원ㆍ언어폭력관련 정보 수집 활용 직무 ㆍ상담실의 행정, 정보관리 보조 직무</t>
  </si>
  <si>
    <t>사단법인한국청소년동아리연맹</t>
  </si>
  <si>
    <t>http://www.kyca.net</t>
  </si>
  <si>
    <t>02-387-0771</t>
  </si>
  <si>
    <t>(00000) 서울 은평구 녹번동 1∼17 5번지 본관 5층 504호</t>
  </si>
  <si>
    <t>2011-0193</t>
  </si>
  <si>
    <t>효과적인 상담을 위한 다양한 기법을 배우고 익혀 현장에서 상담업무를 수행 할 때 개인마다 다른 사람들을 개개인에 맞추어 상담할 수 있으며 만족을 드릴 수 있는 수준 높은 상담매니저의 능력검정</t>
  </si>
  <si>
    <t>어린이집, 유치원, 초.중고등학생등의 나이별, 성별, 유형별등 서로 다른 사람등의 커뮤니케이션방법과 이해를 돕는 업무</t>
  </si>
  <si>
    <t>2011-0194</t>
  </si>
  <si>
    <t>성격, 적성, 진로 및 신체적, 정서적 증상 등에 대해서 어려움을 겪고 있거나 갈등에 놓인 사람들이 자신의 문제를 해결할 수 있도록 조력</t>
  </si>
  <si>
    <t>기업체, 복지회관, 개인회사 등 성격, 적성, 진로 및 신체적, 정서적 증상 등에 대해서 어려움을 겪고 있거나 갈등에 놓인 사람들의 문제를 스스로 해결할 수 있도록 도와주는 역할을 한다.</t>
  </si>
  <si>
    <t>2012-1385</t>
  </si>
  <si>
    <t>미술심리상담사는 그림을 통해 마음을 진단하고,  그림워크셥을 통해서 심리를 치료해 가는 과정으로, 자격증 취득 후 투사그림진단 및 개인 상담이 가능하다.</t>
  </si>
  <si>
    <t>단순한 심리상담가능</t>
  </si>
  <si>
    <t>다양한 임상경험. 대상에 따른 프로그램에 대한 이해. 그림을 통해 심리를 상담할 수 있는 수준</t>
  </si>
  <si>
    <t>2011-0237</t>
  </si>
  <si>
    <t>개인 및 집단의 심리적, 행동적 부적응 문제를 가진 내담자에게 상담 및 조력하며, 대인관련 업무가 많은 사회복지사 등 전문직종 종사자들이 내담자의 심리적 상황에 대한 접근(심리검사, 해석, 방향제시) 업무</t>
  </si>
  <si>
    <t>2008-0606</t>
  </si>
  <si>
    <t>개개인의 진로 선택과 결정, 진로계획, 실천, 진로변경 등의 과정을 내담자의 심리 및 성격과 적성을 분석하고 진로상담기법을 가지고 성숙한 생애진로발달을 수행토록 지도 및 조력</t>
  </si>
  <si>
    <t>진로상담영역의 과학적인 연구 조사, 진로흥미검사, 탐색검사, 성격검사실시 및 평가 분석, 진로교육기관 기업체에서 인사선발, 적성검사 실시에 따른 집단상담프로그램 계발 및 상담, 학교생활연구소나 사회복지관 청소년 상담, 방과 후 진로상담 실시, 생애설계프로그램 계획 및 상담</t>
  </si>
  <si>
    <t>2012-1294</t>
  </si>
  <si>
    <t>대상심리에 관한 상담 및 분석,  대상심리평가(분석)에 따른 지도중독심리상담 및 분석 지도대상심리 파악을 위한 가족분석발달 및 이상심리에 관한 분석 지도</t>
  </si>
  <si>
    <t>대상심리에 관한 상담 및 분석,  대상심리평가(분석) 에 따른 지도발달 및 이상심리에 관한 분석 지도</t>
  </si>
  <si>
    <t>대상심리에 관한 상담 및 지도,발달 및 이상심리에 관한 분석 지도</t>
  </si>
  <si>
    <t>2012-0456</t>
  </si>
  <si>
    <t>학생폭력에 관한 상담 및 학생지도,  예비학교폭력 상담사 지도 및 교육, 학교폭력상담사 수퍼비전 및 지도</t>
  </si>
  <si>
    <t>학교폭력에 관한 상담 및 학생 지도</t>
  </si>
  <si>
    <t>학생폭력에 관한 상담 및 학생지도,  예비학교폭력 상담사 지도 및 교육</t>
  </si>
  <si>
    <t>2012-0212</t>
  </si>
  <si>
    <t>가정생활에서 가족구성원들 간에 발생할 수 있는 다양한 위기의 문제를 사전에 예방하기 위해 상담을 통해 위기사항을 파악하구 분석하여 이를 극복할 수 있게 도와주어 가족구성원의 원할한 삶의 질을 향상시킴과 동시에 결핍되고 상실된 가정의 기능이 회복되도록 종합적이고 체계적인 전문 상담을 해주는 역할</t>
  </si>
  <si>
    <t>2012-0547</t>
  </si>
  <si>
    <t>정서중심심리상담사</t>
  </si>
  <si>
    <t>본 협회는 국민의 정서, 심리적 건강 증진과 사회생활의 질 향상을 위한 상담교육활동및 이를 수행할수 있는 전문인력 양성과 회원의 자질향상을 목적으로 설립된 기관입니다. 이와 관련된 목적을 달성하기 위하여 본 협회에서는 다양한 상담관련 학문연구 개발을  지원하고 자격연수를 시행한다.</t>
  </si>
  <si>
    <t>정서중심심리상담의 최고 전문가(지도인력)이며 전문적 능력과 상담자 교육 및 훈련을 통한 역할수행</t>
  </si>
  <si>
    <t>정서중심심리상담의 전문가(기간인력)이며 정서와 관련된 다양한 상담/교육 현장에서 직무와 역할을 수행</t>
  </si>
  <si>
    <t>정서중심심리상담의 기본과정과 이론적 배경을 바탕으로 정서중심심리상담사(수련감독, 전문가)의 지도하에 역할수행</t>
  </si>
  <si>
    <t>2009-0205</t>
  </si>
  <si>
    <t>중국기업상담사</t>
  </si>
  <si>
    <t>중국에 진출하여 기업, 문화, 교육활동에 필요한 정보를 알고자 사람들에게 필요한 상담을 해줄 수 있는 능력을 검정</t>
  </si>
  <si>
    <t>중국에 일간지, 신문, 잡지, 법률서적, 서류등을 이해하여 중국기업에 필요한 정보를 알고자하는 사람에게 상담해 주는것</t>
  </si>
  <si>
    <t>한중경제문화친선협회</t>
  </si>
  <si>
    <t>http://www.gochina.or.kr</t>
  </si>
  <si>
    <t>063-643-7657</t>
  </si>
  <si>
    <t>(00000) 전북 임실군 운암면 618-14</t>
  </si>
  <si>
    <t>2013-0432</t>
  </si>
  <si>
    <t>NLP최면심리분석상담사</t>
  </si>
  <si>
    <t>사람은 오감을 통해 세상을 파악하고 배워나간다. 최면트랜스를 통해 자신의 창의력과 능력을 증진시키고 나아가 마인드 콘트롤을 할 줄 알게 되어 심리센터등에서 타인의 심리상담을 해 줄 수 있다.</t>
  </si>
  <si>
    <t>최면의 피암시성 테스트와 트랜스방식을 통해 상담센터등에서 피체험자의 심리를 분석하고 문제점을 파악하여 상담 및 조언을 해준다.</t>
  </si>
  <si>
    <t>2011-0519</t>
  </si>
  <si>
    <t>1. 전문적인 상담과 전문 능력자질을 갖추고 있다.2. 학교 관련 직무능력을 갖추고 있으면서 학교 폭력, 인종차별, 범죄예방, 화재 대처법, 응급처치법 등에 관해서 대처할 수 있는 능력이 있다.3. 풍부한 경험, 축적된 지식을 활용할 수 있다.4. 개인의 역량, 경험,  학교내 전문지식 활용 상담을 할 수 있다.5. 학교폭력 및 사고예방교육 및 인성교육을 시킬 수 있는 능력을 갖추고 있다.6. 아동 및 청소년에 대해서 학원가범죄 관련 지도하고 상담할 수 있는 전문적인 능력이 있다.7. 아동 및 청소년들에 전문적인 상담능력을 갖추고 있어야 한다.8. 아동 및 청소년 상담 특징과 상담기법, 상담자세를 갖추어야 한다.9. 교육심리학(성교육, 학교폭력, 상담이론 등) 기본자질을 갖추어야 한다</t>
  </si>
  <si>
    <t>1. 전문적인 상담과 전문 능력자질을 갖추고 있다.2. 학교 관련 직무능력을 갖추고 있으면서 학교 폭력, 인종차별, 범죄예방, 화재 대처법, 응급처치법 등에 관해서 대처할 수 있는 능력이 있다.3. 풍부한 경험, 축적된 지식을 활용할 수 있다.4. 개인의 역량, 경험,  학교내 전문지식 활용 상담을 할 수 있다.</t>
  </si>
  <si>
    <t>한국지식경제진흥원</t>
  </si>
  <si>
    <t>http://www.ikepi.or.kr</t>
  </si>
  <si>
    <t>02-556-1592</t>
  </si>
  <si>
    <t>(06721) 서울시 서초구 서초동 1443-12번지 천신빌딩 5층</t>
  </si>
  <si>
    <t>2013-0516</t>
  </si>
  <si>
    <t>리더십코칭지도사는 아동청소년 및 일반인들의 심리적갈등을 해결하고 리더십 함양을 위한 상담과정을 연구개발하고 나아가서는 진로와 학습을 체계적으로 탐색 코칭 가능하게 하는 과정이다. 자기주도와 의사소통 및 리더십훈련으로 스스로의 진로를 위해 자기주도적리더십을 훈련받는 교육과정이다. 아동청소년심리학이나 발달과정을 이해하고 연구하며 글로벌세계를 이끄는 아동청소년을 위한 리더십을 함양 할 수 있도록 돕는 과정이다.1. 아동, 청소년 대상의 발달 및 심리를 이해하고, 각 대상에게 맞는 목표를 설정, 목표에 맞는 리도십코칭 지도를 진행 할 수 있는 능력을 검정 2. 대상자에 맞는 지도방법 및 지도 능력을 검정3. 리더십코칭지도사 이론을 실제적 지도 현장에 응용할 수 있는 실무능력 검정</t>
  </si>
  <si>
    <t>에니어그램상담전문가로서 1급 자격을 취득하고, 에니어그램상담사 통합 에니어그램신규 상담서비스 전문지식과 기술을 갖추어 에니어그램상담사의 양성 및 배출을 기반으로 이루어진다.</t>
  </si>
  <si>
    <t>에니어그램상담사로서 전문적 자질을 함양하기 위한 에니어그램상담 및 에니어그램평가방법을 기반으로 통합에니어그램신규 상담서비스 제공인력 양성을 기반으로 이루어 진다.</t>
  </si>
  <si>
    <t>에니어그램상담사로서 전문적 자질을 함양하기 위한 에니어그램상담 및 상담이론을 기반으로 자신과 에니어그램의 성장을 위한 내적 성숙으로 이루어 진다.</t>
  </si>
  <si>
    <t>2011-0189</t>
  </si>
  <si>
    <t>1급- 아동시설 및 각종시설에서 신체적 정서적, 정신적, 사회적 행동을 바람직하게 변화하도록 유도하여 건강한 삶을 유지시키기 위한 상담업무를 수행 할 수 있는 전문가 능력을 검증2급- 경제적, 심리적 주변 환경에서의 문제를 가지고 있거나 문제가 있을 것으로 예상되는 대상자들에게 접근하여 대상자들이 겪고 있는 문제를 파악하고 문제 해결 방안을 모색해 줄 수 있는 능력을 검증3급- 심리상담의 기본적 개념과 본질을 알고 개인 및 집단의 통합적 접근 및 심리상담 등을 통한 심리상담사로써의 능력을 검증</t>
  </si>
  <si>
    <t>정신 건강이나 정서장애와 관련된 문제로 일상 생활에 적응하지 못하는 대상자들에게 상담을 통해 심리진단 등을 할 수 있는 수준</t>
  </si>
  <si>
    <t>심리 상담의 본질을 이해하고 실제적 접근을 통한 정신적, 심리적 원조 과정일 상담을 할 수 있는 수준</t>
  </si>
  <si>
    <t>심리상담의 기초 지식을 통한 개인 및 집단의 심리 상담을 할 수 있는 수준</t>
  </si>
  <si>
    <t>2013-1076</t>
  </si>
  <si>
    <t>내담자에게 놀이를 상담의 매개체로 활용하여 긍정적 사고와 신념체계를 형성하도록 도움을 제공하고, 보다 나은 정신적, 신체적 변화 및 삶의 질을 향상 시킬 수 있도록 심리 상담을 수행할 수 있는 자격 임.</t>
  </si>
  <si>
    <t>전문적 놀이 기술과 다양한 임상경험을 바탕으로 내담자의 보다 나은 정신적, 신체적 변화 및 삶의 질을 향상 시킬 수 있도록 놀이심리 상담을 수행할 수 있다.</t>
  </si>
  <si>
    <t>놀이 기술과 다양한 임상경험을 바탕으로 내담자의 보다 나은 정신적, 신체적 변화 및 삶의 질을 향상 시킬 수 있도록 놀이심리 상담을 수행할 수 있다.</t>
  </si>
  <si>
    <t>2013-0554</t>
  </si>
  <si>
    <t>핵가족시대를 살고 있는 현대인들은 맞벌이로 인한 가족간의 대화나 이해가 현저히 떨어저 전문가의 도움을 받아야 하는 시대가 되었다.사회적문제로 이혼, 학교폭력, 성폭력, 가출, 왕따, 등 많은 문제가 우리의 삶을 지탱하는데 어려움을 갖게 한다.이러한 문제들을 지혜롭게 해결하고 우리의 가정들을 건강하게 살아갈 수 있도록 가족상담인력을 우리사회는 필요하게 되었다.취약한 가정과 해체위기에 있는 가정의 회복을 도와 건강한 가정을 만드는 일이 가족상담사의 역할이다.1. 가족과 관련된 상담 현장에서 전문적 지식과 기술을 갖춘 가족상담사의 양성 및 배출 2. 대학과정을 보완하여 상담에서 임상능력을 갖춘 가족상담사의 양성 3. 가족상담사로서 요구되는 일정수준 이상의 상담자의 자질 향상에 기여</t>
  </si>
  <si>
    <t>가족상담전문가로서 1급 자격을 취득하고, 가족상담사 통합가족신규 상담서비스 전문지식과 기술을 갖추어 가족상담사의 양성 및 배출을 기반으로 이루어진다.</t>
  </si>
  <si>
    <t>가족상담사로서 전문적 자질을 함양하기 위한 가족상담 및 상담이론을 기반으로 자신과 가족의 성장을 위한 내적 성숙으로 이루어 진다.</t>
  </si>
  <si>
    <t>2012-0502</t>
  </si>
  <si>
    <t>한국정신보건미술치료학회 미술심리상담사 자격은 정신적 신체적 으로 어려움을 겪고 있는 유, 아동, 청소년, 성인, 노인 들을 미술활동을 통해 증상을 개선하여  정신적인 건강을 유지하여 보다 더 나은 삶을 영위할 수 있도록 하는데 목적이 있습니다.</t>
  </si>
  <si>
    <t>미술심리상담사로서 전문적 지식과 실습과정을 습득하여 현장에서 실무를 수행하며, 미술심리상담사 양성에 관한 교육 및 수퍼바이저로서의 역할을 담당한다.</t>
  </si>
  <si>
    <t>직업적으로 현장에서 미술심리상담사로서 활동한다.</t>
  </si>
  <si>
    <t>미술심리상담사로서의 기본적 여건을 갖추고 임상실습과정에 참여한다.</t>
  </si>
  <si>
    <t>한국정신보건미술치료학회</t>
  </si>
  <si>
    <t>http://www.kamhat.or.kr</t>
  </si>
  <si>
    <t>031-263-8825</t>
  </si>
  <si>
    <t>(17089) 경기 용인시 기흥구 상하동 4번지 용인정신병원 비발디홀</t>
  </si>
  <si>
    <t>2012-1262</t>
  </si>
  <si>
    <t>대상관계놀이심리상담사</t>
  </si>
  <si>
    <t>대상관계놀이심리상담사는 대상관계 이론을 바탕으로 놀이심리상담에 접근하는 상담사를 양성하기 위한 기본적인 소양과 이론 및 실천 기술을 익히고 아동의 건강한 심리 정서적인 발달과 성장을 도울 수 있는 심리상담 방법을 제시하는 상담사를 양성하고자 합니다.   놀이심리상담 교육과정은 놀이가 가지고 있는 심리 상담적 가치를 이해하고 놀이의 심리상담적 요소와 놀이심리상담의 전문적인 이론을 살펴본 후, 어떻게 상담에 적용할 수 있는지 구체적인 놀이심리상담의 기술을 제공합니다. 무엇보다도 타 놀이심리상담과는 차별되게 우리나라에서 지배적 관점인 아동중심 놀이심리상담과 놀이심리상담과정에서의 대상관계적 접근의 효과성 중심으로 진행합니다.  자격의 등급으로 수련감독, 1급, 2급 등으로 구분되어 있으면 본 기관이나 본 기관의 지부에서 실시하는 소정의 대상관계이론과 놀이심리상담 교육과정을 이수하고, 서류심사 통과 후 자격시험에 합격한자에 한하여 면접을 거쳐 자격증을 취득합니다.</t>
  </si>
  <si>
    <t>개인 또는 집단의 심리적 성숙과 사회적 적응능력향상을 위한 조력 및 지도. 임상수련중인 대상관계놀이심리상담사의 교육 및 사례지도.</t>
  </si>
  <si>
    <t>심리적 어려움을 겪는 영유아 아동 또는 집단에 대한 대상관계놀이심리상담. 상담 행정업무 처리.</t>
  </si>
  <si>
    <t>심리적 어려움을 겪는 영유아 아동 또는 집단에 대한 진단 및 대상관계놀이심리상담. 대상관계놀이심리를 통한 부모교육, 상담실 책임 운영</t>
  </si>
  <si>
    <t>2013-0550</t>
  </si>
  <si>
    <t>부모상담 교육을 개설하고, 강사로 활동할 수 있다.</t>
  </si>
  <si>
    <t>2012-1391</t>
  </si>
  <si>
    <t>동양사상철학의 역경학을 심리상담학에 접목시켜 사회의 급변과 다변화로 인해 혼돈하고 방황하는 자를 생할 지도를 통해 지도하고 상담하면서 심리및 행동을 진단하여 바르게 인도하는 업무를 감당한다,</t>
  </si>
  <si>
    <t>동양철학과 심리상담학을 접목시켜 진단하고 바르게 인도하는 업무</t>
  </si>
  <si>
    <t>심리상담학을 통해 사회의 다변화로 인해 혼돈하고 방황하는 자를 상담, 생활지도, 행동주의적 진단을 통해 바르게 인도하는 업무</t>
  </si>
  <si>
    <t>2012-0692</t>
  </si>
  <si>
    <t>위기전문상담사</t>
  </si>
  <si>
    <t>본 자격은 위기를 겪고 있는 내담자를 위한 상담으로서 내담자의 생활사에서 위기발단 사건의 충격을 감소시켜 현재의 위기에 잘 대처함으로써 단기적 측면으로는 한순간의 위기문제를 해결하는 것이지만, 장기적 측면으로는 개인의 삶과 더 나아가 자아정체성 확립, 신뢰, 확신 등의 인결적 자원들을 보충하고 강화시켜 위기 이전의 수준보다 더 나은 상태로 성장할 수 있도록 인간을 성장시키고 발달시키는 전문상담 분야의 자격입니다.</t>
  </si>
  <si>
    <t>상담 심리검사 분석원 수행직무상담실내의 행정, 정보관리직무 상담기관 및 복지시설에서 상담관련 업무 수행 초기면접 상담 업무</t>
  </si>
  <si>
    <t>가정, 위기의 영역에서 부적응문제에 대한 진단  , 분석 및 상담요원 종교단체 전문상담요원 상담 교육 프로그램 개발 보조업무 심리검사 실시 및 분석과 평가 상담영역의 과학적인 연구, 조사, 분석</t>
  </si>
  <si>
    <t>아동～노인에 대한 객관적, 투사적 심리검사의 활용 및 심리학적 개입업무    특수집단 상담 교육프로그램 개발업무 고급 인성, 심리검사 실시 및 분석과 평가 위기교육 프로그램 개발업무 책임자</t>
  </si>
  <si>
    <t>2013-0548</t>
  </si>
  <si>
    <t>부모교육상담사는 영유아 및 아동들을 교육하고 상담하는 현장에서 양육과 문제행동에 대해 부모들을 위한 교육과 상담을 실시하고 부모가 영유아 및 아동에게 양질의 양육환경을 제공할 수 있도록 돕는다. 한편, 부모교육상담사 전문가는 부모교육상담사 수련감독자로써 교육 및 지도를 실시한다</t>
  </si>
  <si>
    <t>영유아 및 아동등을 교육하고상담하는 현장에서 양육과 문제행동에 대해 부모를 교육하고 상담할 수 있는 능력을 갖춘다.</t>
  </si>
  <si>
    <t>영유아 및 아동들을 교육하고 상담하는 현장에서 양육과 문제행동에 대해 부모를 교육하고 상담할 수 있으며 부모교육 상담사 1급을 수련 지도할 수 있는 능력을 갖춘다.</t>
  </si>
  <si>
    <t>2012-0727</t>
  </si>
  <si>
    <t>기업재무상담사</t>
  </si>
  <si>
    <t>기업의 재무전략과 자금의 조달,운용, 기업의 세무, 리스크관리, 부동산취득과 활용 등 기업고객에 대한 상담 서비스를 통해 거래기업의 금융 및 영업활동을 도와주고 금융기관의 자산건전성 유지 및 수익 극대화를 위한 업무를 수행</t>
  </si>
  <si>
    <t>기업의 재무전략과 자금의 조달,운용 등 기업고객에 대한 상담 서비스를 통해 거래기업의 금융 및 영업활동을 도와주고 금융기관의 자산건전성 유지 및 수익 극대화를 위한 업무를 수행</t>
  </si>
  <si>
    <t>2012-0723</t>
  </si>
  <si>
    <t>재무설계상담사</t>
  </si>
  <si>
    <t>경제흐름과 재무컨설팅 등 재무설계상담지도 능력을 가지고 있으며 재무설계상담지도에 관한 이론과 숙련기능을 가지고 응용 및 지도를 수행할 능력을 갖춘 전문가를 말한다</t>
  </si>
  <si>
    <t>재무설계상담지도 능력을 가지고 있으며 재무설계상담지도로서 이론과 교구 활용기능을 가지고 지도를 수행할 능력을 갖춘 준전문가 수준</t>
  </si>
  <si>
    <t>재무설계상담지도 능력을 가지고 있으며 재무설계상담지도에 관한 이론과 숙련기능을 가지고 응용 및 지도를 수행할 능력을 갖춘 전문가 수준</t>
  </si>
  <si>
    <t>2013-0547</t>
  </si>
  <si>
    <t>자녀에 대한 발달 및 성공적인 성장을 위하여 부모 역할을 효과적으로 수행할 수 있도록 체계적인 교육을 실시하여 학부모교육에 도움을 주고 학부모에게 효율적으로 자녀를 양육하는데 필요한 기술을 가르치고 알게 하여 가정교육에 연계하는 방법을 제시하여 자녀의 성공적인 삶을 살아가는데 필요한 자녀교육 프로그램 프로그램 전문가 양성</t>
  </si>
  <si>
    <t>부모교육 프로그램 정보제공 및 교육, 문제유형별 부모상담프로그램 연구, 부모교육훈련강사, 아동의 기질, 성격, 지능검사 실시 및 평가분석, 상담실 운영하는 직무</t>
  </si>
  <si>
    <t>부모교육상담 프로그램 진행보조, 부모교육상담 정보제공, 어린이집, 유치원 등 부모상담 및 학습상담 보조, 아동의 기질, 성격, 지능검사 실시, 상담실 운영보조하는 직무</t>
  </si>
  <si>
    <t>2013-1197</t>
  </si>
  <si>
    <t>실버다도심리상담사</t>
  </si>
  <si>
    <t>노인 다도심리상담 활용능력을 가지고 있으며 노인 다도심리교육자, 노인 다도심리 실기 책임자로써 갖추어야 한다</t>
  </si>
  <si>
    <t>노인 관련기관에서 노인에게 기본생활습관지도에 필요한 다도 실기 교육 및 예젤 지도와 차문화 관련 노인 예술교육 및 노인 레크리에이션을 지도하며 상담</t>
  </si>
  <si>
    <t>노인 관련 기관에서 다도실기 교육 및 차문화와 예절교육을 지도하며 상담을 할 수 있는 수준.</t>
  </si>
  <si>
    <t>2012-0148</t>
  </si>
  <si>
    <t>특수아동전문상담사</t>
  </si>
  <si>
    <t>전문가 수준의 특수대상에 대한 상담 및 치료이론을 갖추고 있으며, 특수아동의 병리적 증상을 보이는 대상을 진단하고 상담, 치료할 수 있는 능력을 갖춘 고급단계 수준</t>
  </si>
  <si>
    <t>특수아동에 대한 이해를 바탕으로 한 장애 및 정신병리 다루기, 문제의 원인을 규명하기 위한 심리진단, 치료대상자에게 맞는 적절한 치료？상담목표 설정, 설정한 치료, 상담 목표에 맞는 실용적인 상담 및 치료, 장애부모 교육에 대한 상담, 프로그램 운영 평가</t>
  </si>
  <si>
    <t>2013-1208</t>
  </si>
  <si>
    <t>아동, 청소년, 성인, 노인의 심리/재활 문제에 대하여 미술매체를 활용한 심리상담 업무 담당</t>
  </si>
  <si>
    <t>전문가,1급.2급의 임상사례감독 가능하며, 내담자의 심리/재활 문제에 대하여 미술매체를 활용한 심리상담 업무능력이 최고급 수준</t>
  </si>
  <si>
    <t>1급.2급의 임상사례감독 가능하며, 내담자의 심리/재활 문제에 대하여 미술매체를 활용한 심리상담 업무능력이 고급수준</t>
  </si>
  <si>
    <t>내담자의 심리/재활 문제에 대하여 미술매체를 활용한 심리상담 업무능력이 상급수준</t>
  </si>
  <si>
    <t>2013-1190</t>
  </si>
  <si>
    <t>교육상담전문가</t>
  </si>
  <si>
    <t>교육상담이란 교육학과 심리학의 이론적 토대 하에 개인이나 집단이 겪는 교육적인 문제나 심리적인 문제를 이해하고, 평가하고, 상담(예방 포함)하는 것에 초점을 둡니다. 따라서, 교육상담전문 학자들이 하는 일은 각종 교육과 개인적인 여러 정서, 행동, 학습과 관련된 문제를 보이는 사람들을 돕기 위해 교육학, 심리학의 각 분야에서 개발된 이론들을 개인이나 집단의 상황에 적절하게 적용하고 또한 이의 효과에 대한 평가와 연구를 수행하는 것입니다.   주된 분야는 다양한 학술과 관련된 문제와 장애, 주의력결핍, 학교 부적응 등과 같은 교육적인 제반문제 등 개인의 교육과 정신건강과 관련된 다양한 영역의 문제들을 다룬다.   이에 한국교육상담협회는 교육 및 학습문제나 상담 관련 연구들을 촉진하고 개인의 교육 능력을 향상시키고, 관련분야들(의학, 심리학, 교육학 등)과의 협력을 도모하고 일반교육 및 특수교사와 교육관련의 전문가들의 연수 및 교육상담전문가 양성 등에 기여함을 창립목적으로 삼고자 한다.</t>
  </si>
  <si>
    <t>1. 교육상담 호소 대상의 요구 파악2. 내담자의 사정, 진단 및 평가3. 교육상담 개입 전략 구성4. 교육상담 개입 결과의 평가 5. 교육상담 개입을 위한 프로그램 개발</t>
  </si>
  <si>
    <t>1. 교육상담 호소 대상의 요구 파악2. 내담자의 사정, 진단 및 평가3. 교육상담 개입 전략 구성4. 교육상담 개입 결과의 평가5. 교육상담 개입을 위한 프로그램 개발</t>
  </si>
  <si>
    <t>2012-1386</t>
  </si>
  <si>
    <t>모래놀이 심리 상담사는 모래와 인형과 모래상자와 자연물을 통해서 내담자의 무의식적 마음을 치유하는 과정이다.  모래놀이 상담은   내담자가 스스로 해결할 수 없는 문제를 도와 문제를 해결할 수 있는 장점이 있으며, 모래놀이 심리상담 과정을 배운 후 꼴라주 미술치료로서의 활용도 가능하다고 할 수 있다.</t>
  </si>
  <si>
    <t>모래놀이를 통한 심리상담.성장프로그램진행.유치원 또는 모래상자가 있는 곳에서 상담이 가능</t>
  </si>
  <si>
    <t>임상에 따른 각가의 대상 상담가능.대상에 따른 프로그램적용이 가능.모래놀이를 통해 심리를 상담할 수 있는 수준.유아, 가족까지 상담이 가능함.</t>
  </si>
  <si>
    <t>2012-1395</t>
  </si>
  <si>
    <t>미술심리상담사 양성과정 지도, 관련대학 진학 시 가산점, 상담소 개설 운영, 방과후 학교 상담사, 전국학생상담자원봉사</t>
  </si>
  <si>
    <t>방과 후 학교 상담사, 전국학생상담자원봉사, 사회복지시설 상담사</t>
  </si>
  <si>
    <t>2012-1397</t>
  </si>
  <si>
    <t>생활속에서 직면하는 인간관계 및 다양한 휴먼서비스 업무속에서 개인 및 집단이해에 있어 기본이 되는 심리학, 상담이론, 상담 적용 기술 분야에 대한 기본개념과 이론을 이해하고 이와같은 상담의 이론적 배경을 기반으로 심리상담과 관련하여 부적응을 겪는 개인 및 집단에 대한 조력과정에서 본 지식을 활용할 수 있는 하여 자격을 부여하고 심리상담에 심리상담사로서의 직무 능력</t>
  </si>
  <si>
    <t>심리학,상담학 고급 레벨의 이론과 심리상담,평가 및 해석 바탕으로 상담업무를 수행</t>
  </si>
  <si>
    <t>아동,청소년,성인 대상으로 심리 상담 업무의  진행 및 상담사 역할</t>
  </si>
  <si>
    <t>2012-0729</t>
  </si>
  <si>
    <t>경제교육상담지도사</t>
  </si>
  <si>
    <t>경제교육상담지도사로서 경제지식에 대한 능력을 가지고 있으며 경제교육이론과 실기에 관한 이론과 숙련기능을 가지고 응용 및 지도를 수행할 능력을 갖춘 전문가 를 말한다</t>
  </si>
  <si>
    <t>경제교육상담지도사로서 경제지식에 대한 능력을 가지고 있으며 경제교육이론과 실기에 관한 이론과 숙련기능을 가진 자로서 응용 초급 수준</t>
  </si>
  <si>
    <t>경제교육상담지도사로서 경제지식에 대한 능력을 가지고 있으며 경제교육이론과 실기에 관한 이론과 숙련기능을 가지고 응용 및 지도를 수행할 능력을 갖춘 중급 수준</t>
  </si>
  <si>
    <t>2011-0118</t>
  </si>
  <si>
    <t>놀이상담전문가</t>
  </si>
  <si>
    <t>본 자격은 사람의 정서적, 사회적으로 부적응적인 문제들을 해결하는데 도움을 주고자 하는 상담의 한 분야로써 내담자에게 놀이를 매체로 하여 내면의 심리정서를 진단하고, 정서이완 및 행동변화를 도와주는 놀이상담전문가 자격이다.</t>
  </si>
  <si>
    <t>1.놀이상담사 교육 및 지도 2.놀이 프로그램 개발 및 운영 3.놀이상담 프로그램 개발 및 운영</t>
  </si>
  <si>
    <t>놀이상담사 교육 및 지도,놀이상담 프로그램 개발 및 운영</t>
  </si>
  <si>
    <t>2012-1403</t>
  </si>
  <si>
    <t>음악심리상담사는 음막 중에서 노래부르기와 감상하기를 통한 심리치료를 한다. 노래는 인간의 영혼을 울리는 능력이 풍부하여 그 가사와 리듬에서 상처난 마음을 치유하는 역할을 충분히 해내고 있음을 역사에서 증거하고 있다.클래식 노래에서부터 대중가요와 종교노래와 k-pop까지 다양한 노래를 전문적으로 배워 내담자의 안정치유를 유도한다. 전공적으로 국악이나 유행가나 팝  종교음악 등으로 전문분야를 나누어 각각 전문성을 가지고 프로그램을 실시할 수 있다.</t>
  </si>
  <si>
    <t>노래는 인간의 영혼을 울리는 능력이 풍부하여 그 가사와 리듬에서 상처난 마음을 치유하는 역할을 충분히 해내고 있음을 역사에서 증거하고 있다.</t>
  </si>
  <si>
    <t>노래심리상담사는 음막 중에서 노래부르기와 감상하기를 통한 심리치료를 한다.</t>
  </si>
  <si>
    <t>클래식 노래에서부터 대중가요와 종교노래와 k-pop까지 다양한 노래를 전문적으로 배워 내담자의 안정치유를 유도한다.</t>
  </si>
  <si>
    <t>2013-1205</t>
  </si>
  <si>
    <t>동물행동상담사</t>
  </si>
  <si>
    <t>동물행동상담을 수행할 수 있는 자격을 취득한 자로서 인간과 반려동물과의 상호작용을 이해하고 반려동물의 행동상담을 통해 동물보호자 가족과 반려동물의 올바른 관계성을 맺도록 도와주며, 인간과 반려동물의 삶의 질을 개선하는데 도움을 주며, 나아가 동물복지와 동물매개치료활동의 역할을 담당합니다.</t>
  </si>
  <si>
    <t>동물행동상담을 수행할 수 있는 자격을 취득한 자로서 인간과 반려동물과의 상호작용을 이해하고 반려동물의 행동상담을 통해  올바른 관계성을 맺도록 도와준다.</t>
  </si>
  <si>
    <t>동물행동상담사 1급을 취득할 수 있는 기회가 주어지며, 임상실습을 통한 전문상담사의 보조 수준</t>
  </si>
  <si>
    <t>2011-0144</t>
  </si>
  <si>
    <t>1. 학습자, 교사, 강사, 학습관련 조직체를 상담할 수 있는 능력검정2. 학습관련 제반 문제 해소로 학습능력 향상</t>
  </si>
  <si>
    <t>최고전문가 수준의 상담능력을 보유 하고 있으며, 수련과정의 전문가 지도 및 감독, 상담이론 및 실제에 정통한 상담전문가 수준</t>
  </si>
  <si>
    <t>전문가 수준의 상담능력을 보유하고 있으며, 1,2급 수련과정의 전문가 지도 및 감독, 상담이론 및 실제에 정통한 상담전문가 수준</t>
  </si>
  <si>
    <t>준전문가 수준의 상담능력을 보유하고 있으며, 2급 수련과정의 전문가 지도 및 감독, 상담이론 및 실제에 숙달된 상담전문가 수준</t>
  </si>
  <si>
    <t>한국학습상담학회</t>
  </si>
  <si>
    <t>http://www.lc.or.kr</t>
  </si>
  <si>
    <t>031-659-8195</t>
  </si>
  <si>
    <t>(17719) 경기 평택시 독곡동 155-1</t>
  </si>
  <si>
    <t>2013-0513</t>
  </si>
  <si>
    <t>임상적 미술을 활용하여 아동, 청소년, 성인의 정서부적응을 해결시킬 수 있는 능력을 가지고 피상담자를 대상으로 심리상담을 수행할 수 있는 자격</t>
  </si>
  <si>
    <t>임상적 미술을 활용하여 아동, 청소년, 성인의 정서부적응을 해결시킬 수 있는 능력을 가지고 피상담자를 대상으로 심리상담을 수행</t>
  </si>
  <si>
    <t>2012-1405</t>
  </si>
  <si>
    <t>과잉행동(ADHD)아동심리상담사</t>
  </si>
  <si>
    <t>현대사회에 들어와 급격하게 증가하는 성장기 아동에게 나타나는 심리정서적 문제를 조기 진단하여 정상적 아동으로 성장하도록 돕는다. 다문화가정이나 편보모가정이나 다양하게 나타나는 경우가 있다. 12세 이하의 아동에게 나타나는 성장발달을 저해하는 과잉행동장애에 대한 문제를 부모와 상담사와 내담자의 삼자관계로 상호협력을 통한 생활변화를 통해 안정적 상태를 유지하며 심리발달을 돕는다.</t>
  </si>
  <si>
    <t>과잉행동(ADHD)아동심리치료상담사 의 역할상담사 양성과정 강사로 교육의 업무프로그램 개발과 더불어 자역사회에 정신적 기여</t>
  </si>
  <si>
    <t>과잉행동(ADHD)아동심리상담을 통한 치료를 도우며성장기 아동의 다양한 변화에 대한 예측을 통한 예방적 치유를 하고개별적 과잉행동아동을 도와 그 성장에 긍정적 영향을 미치도록 한다.</t>
  </si>
  <si>
    <t>과잉행동(ADHD)아동심리상담이론과 실제 면을 연구하고 현장에서 아이들을 돕는다.</t>
  </si>
  <si>
    <t>2011-0120</t>
  </si>
  <si>
    <t>본 자격은 아동의 사회적, 정서적 부적응적인 문제들을 해결하는데 도움을 주고자 상담의 한분야로써 아동의 발달과 심리상담을 통해 아동들의 심리를 진단하고 아동이 직면한 문제를 해결하는데 필요한 정보하는 자격이다.</t>
  </si>
  <si>
    <t>한국아동요리지도자협회</t>
  </si>
  <si>
    <t>http://cafe.naver.com/mom119</t>
  </si>
  <si>
    <t>02-332-9163</t>
  </si>
  <si>
    <t>(08768) 서울특별시 관악구 남부순환로 1369 (신림동) 5층문화센터내</t>
  </si>
  <si>
    <t>2013-0755</t>
  </si>
  <si>
    <t>상담소, 복지관, 학교, 요양원 등 심리적 불안감, 스트레스, 갈등을 겪는 사람들에 대한 전문가적 심리상담 활동지원 및 일,가정 양립에 따른 전문 심리안정지원활동을 하는 전문가이다.</t>
  </si>
  <si>
    <t>상담소, 복지관, 학교, 요양원 등 심리적 불안감, 스트레스, 갈등을 겪는 사람들에 대한 전문가적 심리상담 활동 지원 및 일,가정 양립에 따른 전문 심리안정지원 활동</t>
  </si>
  <si>
    <t>상담소, 복지관, 요양원, 학교 등 현심리적 문제에 대한 일반 상담지원활동 지원업무 및 상담실 관리 및 일반상담업무</t>
  </si>
  <si>
    <t>2013-1077</t>
  </si>
  <si>
    <t>통합심리상담전문가</t>
  </si>
  <si>
    <t>관련분야의 석사 이상의 수준을 가진자로서 관련 종사자에 대한 강의뿐만 아니라 교육과 상담 방향까지 제시할 수 있는 전문가 수준</t>
  </si>
  <si>
    <t>2013-1147</t>
  </si>
  <si>
    <t>기초부터 전문과정까지 심리상담교육을 통한 이해능력개발로 상담의 토대가 되는 이론적 지식과 상담의 원리, 기법 및 도구 활용방법을 익힘으로써 상담업무을 원활하게 수행할 수 있는 직무능력을 갖추고 있는지를 실기 과정을 통해 등급별 검정기준을 정해 자격검정을 실시한다.</t>
  </si>
  <si>
    <t>내담자의 고민되는 문제나 상황, 어려움에 대한 해결을 돕고 변화를 원하는 사람에게 심리상담기법을 통해 변화를 시켜주는 전문 직무이며 심리상담센터, 방과후학교, 문화센터, 유치원, 어린이집, 복지관의 아동을 대상으로 심리상담 업무 활동을 할수 있다</t>
  </si>
  <si>
    <t>내담자의 고민되는 문제나 상황, 어려움에 대한 해결을 돕고 변화를 원하는 사람에게 심리상담기법을 통해 변화를 시켜주는 전문 직무이며 심리상담센터, 방과후학교, 문화센터, 유치원, 어린이집, 복지관의 성인 및 아동을 대상으로 심리상담 업무 활동을 할수 있다</t>
  </si>
  <si>
    <t>2013-0461</t>
  </si>
  <si>
    <t>미술심리상담사는 미술활동을 통해서 개인의 갈등을 조정하고 자기표현과 승화화정을 통해서 자아성장 및 자아실현을 할 수 있도록 촉진시키는 역할이다. 또한 미술심리상담사는 언어와 함께 시각적 이미지를 통해 지금까지의 자기 상실, 왜곡, 방어, 억제 등의 상황에서 보다 명확안 자기 발견과 자기실현을 꾀하게 하여 개인의 내적세계와 외적세계 간의 조화를 이룰 수 있도록 돕는다. 따라서 미술심리상담사는 일반인은 물론이거니와 언어표현이 서투른 어린 아동에서부터 자폐, 우울증환자, 치매노인에 이르기까지 모든 사람이 그 대상이고 미술심리상단과정은 이들이 현대사회의 다양성과 급변하는 사회속에서 보다 잘 적응하여 건강한 생활을 영위할 수 있도록 전문적 서비스인 사회복지를 기본으로 미술심리상담을 제공할 수 있는 전문 인력 양성 과정이다. 1. 미술심리와 관련된 상담 현장에서 전문적 미술 지식과 상담기술을 갖춘 미술심리상담사의 양성 및 배출 2. 대학과정을 보완하여 상담에서 임상능력을 갖춘 미술심리상담사의 양성 3. 미술심리상담사로서 요구되는 일정수준 이상의 상담자의 자질 향상에 기여</t>
  </si>
  <si>
    <t>심리상담전문가로서 1급 자격을 취득하고, 미술심리상담사 통합심리신규 상담서비스 전문지식과 기술을 갖추어 미술심리상담사의 양성 및 배출을 기반으로 이루어진다.</t>
  </si>
  <si>
    <t>미술심리상담사로서 전문적 자질을 함양하기 위한 심리상담 및 심리평가방법을 기반으로 통합심리신규 상담서비스 제공인력 양성을 기반으로 이루어 진다.</t>
  </si>
  <si>
    <t>미술심리상담사로서 전문적 자질을 함양하기 위한 심리상담 및 상담이론을 기반으로 자신과 심리의 성장을 위한 내적 성숙으로 이루어 진다.</t>
  </si>
  <si>
    <t>2013-0494</t>
  </si>
  <si>
    <t>각 상담현장에서 내담자에게 전문적 상담기법을 활용하여 심리적 문제를 교정지도하고, 각종 심리검사 및 상담사례에 대한 분석과 응용이 가능한 최상의 능력으로 상담을 한다.</t>
  </si>
  <si>
    <t>2012-1253</t>
  </si>
  <si>
    <t>행복지도사로서 행복의 구체적이고 전문적인 상담을 할 수 있는 상담기법을 배우며 현장에서 상담을 통해 행복의 가치를 인식하게 코칭한다.</t>
  </si>
  <si>
    <t>행복을 상담하는 인턴 상담가.상담이 무엇인가에 대한 경험의 폭을 넓힌다.</t>
  </si>
  <si>
    <t>행복을 상담하는 준전문가.주로 멘티들의 행복관련 상담을 들어주고 그들에게 적절한 상담을 진행한다.</t>
  </si>
  <si>
    <t>행복을 상담하는 일을 감독하는 행복상담 전문가(수퍼바이저)로서 주로 종교기관이나 학생을 지도하는 상담가들에게 수퍼바이저로서의 역할을 감당한다.</t>
  </si>
  <si>
    <t>국제웰빙전문가협회</t>
  </si>
  <si>
    <t>http://www.kangsanews.kr</t>
  </si>
  <si>
    <t>042-672-1963</t>
  </si>
  <si>
    <t>(35035) 대전광역시 중구 대종로 262 (석교동) 2층. 국제웰빙전문가협회</t>
  </si>
  <si>
    <t>2012-1387</t>
  </si>
  <si>
    <t>색채심리는 색을 통해 개인의 치유를 경험하고, 색채와 색채심리학, 색채심리워크셥에 대한 다양한 치료적 학습을 통해 내담자를 상담하는 과정. 또한 100시간의 임상경험을 통해 상담의 경험을 해봄으로써, 색채심리 전문가로서 자질을 갖춘다.</t>
  </si>
  <si>
    <t>문제아동 조기발견. 단순상담이 가능</t>
  </si>
  <si>
    <t>자기 심리여정</t>
  </si>
  <si>
    <t>유.아동 색채심리상담가능. 가족색채심리상담가능</t>
  </si>
  <si>
    <t>2012-1277</t>
  </si>
  <si>
    <t>본 자격은 상담의 이론을 기초로, 언어로써 표현하지 못하거나 표현할 수 없는 내담자의 심리적인 문제에 대해 다양한 미술 매체를 활용하여 개인과 집단의 심리를 검사하고 분석합니다. 적합한 상담을 통해 내담자가 직면한 문제를 해결하는 것이 가능하도록 하는데 목적이 있습니다.</t>
  </si>
  <si>
    <t>2013-1058</t>
  </si>
  <si>
    <t>서울시 교육청 진로진학정보센터 CDS 프로그램 활용을 위한 전문가 자격증</t>
  </si>
  <si>
    <t>적성진단, 진로상담, 직업체험 등 진로교육의 제반 과정을 운영할 수 있는 역량을 보유하고 있는 수준</t>
  </si>
  <si>
    <t>적성진단, 진로상담, 직업체험 등 진로교육의 제반 과정을 운영하고 관리감독할 수 있으며 강사양성을 위한 교육을 수행할 수 있는 역량을 보유하고 있는 수준</t>
  </si>
  <si>
    <t>알에스에듀컨설팅</t>
  </si>
  <si>
    <t>http://cds.rscds.co.kr</t>
  </si>
  <si>
    <t>02-785-0993</t>
  </si>
  <si>
    <t>(07238) 서울 영등포구 여의도동 13 진미파라곤 305호</t>
  </si>
  <si>
    <t>2011-0432</t>
  </si>
  <si>
    <t>고객상담의 기본원리와 대응방법의 지식과 능력, 면대면 및 통신 등의 방식으로 각각의 고객의 심리를 파악하여 정확하고 명확하게 정보를 전달하여 고객의 선택을 이루어내는 직무</t>
  </si>
  <si>
    <t>(사)한국직능정보관리협회</t>
  </si>
  <si>
    <t>http://www.keioa.or.kr</t>
  </si>
  <si>
    <t>02-763-0130</t>
  </si>
  <si>
    <t>(03128) 서울 종로구 연지동 136-5 대호빌딩 B-403호</t>
  </si>
  <si>
    <t>2011-0464</t>
  </si>
  <si>
    <t>○ 1급 :［자격관리위원회］의 심사를 거쳐 협회가 발급하는 자격증을 부여 받은 자로서 미술심리상담의 제 이론과 상담의 여러 분야에 대하여 능통한 자로 집단상담 및 초기상담에서 상담종료, 피드백 등 제반 활동에 역할을 다 할 수 있는 자.○ 2급 : ［자격관리위원회］의 심사를 거쳐 협회가 발급하는 자격증을 부여 받은 자로서 심리상담의 제 이론과 미술심리 상담에 대하여 정확하게 숙지하고 있는 자로 자신이 맡고 있는 분야에서 초기상담에서 상담의 마침까지 제반 활동에 역할을 다 할 수 있는 자.</t>
  </si>
  <si>
    <t>［자격관리위원회］의 심사를 거쳐 협회가 발급하는 자격증을 부여 받은 자로서 미술심리상담의 제 이론과 상담의 여러 분야에 대하여 능통한 자로 집단상담 및 초기상담에서 상담종료, 피드백 등 제반 활동에 역할을 다 할 수 있는 자.</t>
  </si>
  <si>
    <t>［자격관리위원회］의 심사를 거쳐 협회가 발급하는 자격증을 부여 받은 자로서 심리상담의 제 이론과 미술심리 상담에 대하여 정확하게 숙지하고 있는 자로 자신이 맡고 있는 분야에서 초기상담에서 상담의 마침까지 제반 활동에 역할을 다 할 수 있는 자.</t>
  </si>
  <si>
    <t>2012-0373</t>
  </si>
  <si>
    <t>아동의 발달단계에 따른 특성을 이해하고 심리분석, 문제행동을 진단을하고 상담 및 아동심리상담프로그램을 운영을 하며, 정서불안등 아동이 직면한 문제를 해결하도록 교육하고 지도하며 조언하는 아동심리전문가를 말합니다.</t>
  </si>
  <si>
    <t>아동상담 및 아동상담기관/시설에서 프로그램기획 / 실행전문가로서 직무 및 상담전문가 보조 역할을 수행</t>
  </si>
  <si>
    <t>2013-0491</t>
  </si>
  <si>
    <t>상담을 통해 내담자의 내면을 심층적으로 탐색하여 그 결과를 분석할 수 있으며 다양한 방식으로 바람직한 방향을 제시할 수 있다.</t>
  </si>
  <si>
    <t>성격, 적성, 지능 및 신체적 정신적으로 어려움을 겪는 이들에게 심리검사, 상담 프로그램을 활용하여 문제해결을 돕는다.</t>
  </si>
  <si>
    <t>2013-0489</t>
  </si>
  <si>
    <t>본자격을 위한 교육과정 시행기관은 김해여성인력개발센터이며 자격관리기관은 가델하우스가족상담연구소이다. 현대인의 심리정서적 어려움을 돕고 치료할수 있는 심리상담사를 양성하는 자격과정으로서, 현대 상담이론에 대한 기초적 이론적 지식을 갖추고 한 인간을 인격적으로 상담할수 있는지에 대한 인간적 자질을 평가한다.첫째, 상담이론의 기초지식을 체계적으로 알고 있는지둘째, 기초적인 상담기법을 적절하게 활용할수 있는지셋째, 상담관련된 검사도구를 3가지 이상 사용하고 해석할수 있는지넷째, 내담자의 문제를 이론을 바탕으로 이해하고 분석하여 적절한 도움을 주거나 보다 전문적인 도움을 받을수 있는 곳으로 연계, 의뢰할수 있는지 에 대한능력을 검증하는 자격이다.</t>
  </si>
  <si>
    <t>상담의 기본을 알고 이론적 배경을 갖추었으며 전문가의 지도하에 각종 상담활동에 참여할 수 있는 능력을 보유한 자</t>
  </si>
  <si>
    <t>가델하우스가족상담연구소</t>
  </si>
  <si>
    <t>http://cafe.daum.net/godelhouse</t>
  </si>
  <si>
    <t>055-312-1703</t>
  </si>
  <si>
    <t>(50945) 경남 김해시 내동 대우아파트 상가 201~203호</t>
  </si>
  <si>
    <t>2012-1266</t>
  </si>
  <si>
    <t>도형을 활용하여 대상자의 성격이해, 심리분석, 문제행동을 진단하고 상담 및 상담 프로그램을 통하여 대상자의 문제들을 개선시킬 수 있도록 교육, 지도, 조언할 수 있는 능력을 검정한다.</t>
  </si>
  <si>
    <t>도형을 활용하여 대상자의 성격이해, 심리분석, 문제행동을 진단하고 상담 및 상담 프로그램을 통하여 대상자의 문제들을 개선시킬 수 있는 상급단계.</t>
  </si>
  <si>
    <t>도형을 활용하여 대상자의 성격이해, 심리분석, 문제행동을 진단하고 상담 및 상담 프로그램을 통하여 대상자의 문제들을 개선시킬 수 있는 고급단계.</t>
  </si>
  <si>
    <t>2013-1085</t>
  </si>
  <si>
    <t>사회의 여러 가지 문제를 미술이라는 그림을 통해 해결 하는 과정으로 그림그리기 활동을 통해 불안한 심리와 내담자의 정서적 안정을 도와주는 역할을 하는 전문자격</t>
  </si>
  <si>
    <t>심리상담 및 미술심리이론과 실제기법을 바탕으로 집단상담현장에서 심리진단과 상담을 보조,또는 상담을 수행한다</t>
  </si>
  <si>
    <t>조은평생교육원</t>
  </si>
  <si>
    <t>http://www.조은요양보호사교육원.kr/</t>
  </si>
  <si>
    <t>032-508-1010</t>
  </si>
  <si>
    <t>(21110) 인천광역시 계양구 계양대로 61 (작전동) 7층</t>
  </si>
  <si>
    <t>2008-0607</t>
  </si>
  <si>
    <t>가족에 대한 이해와 가족구성원의 역할 및 관계에서의 정확한 내담자의 진단평가분석을 가지고, 다양한 가족상담프로그램을 계획·활용하여 가족의 역기능적인 요인을 찾아내어 분석하고 순기능적 가족으로 변화 회복할 수 있도록 도움을 줌</t>
  </si>
  <si>
    <t>NCS 능력단위를 활용한 가족상담을 이해하고 가족의 문제점을진단, 평가하는 능력과, 수퍼바이저로서 전문 상담스킬을 가지고 여성인력개발센터, 사회복귀시설, 가정폭력상담소 등에서 구조적 가족상담 프로그램 운영·지도하고 가족을 위한 전문상담사로서 하위급수를 코칭 관리 감독하는 직무</t>
  </si>
  <si>
    <t>2008-0485</t>
  </si>
  <si>
    <t>슈퍼바이저, 교수, 강의, 상담할 수 있는 능력을 검정하고 군(軍)·교도(敎導)시설, 복지관, 상담소 상담 및 전문교사 업무를 할 수 있는 능력을 검정</t>
  </si>
  <si>
    <t>기본적인 상담, 일반상담 및 가족상담, 상담프로그램을  실행하며 상담프로그램을 기획, 실행하고 다수의 상담회기를 진행</t>
  </si>
  <si>
    <t>한국상담심리치료학회</t>
  </si>
  <si>
    <t>042-520-5088</t>
  </si>
  <si>
    <t>(34547) 대전 동구 용전동 133-1 판교빌딩 4층</t>
  </si>
  <si>
    <t>2009-0306</t>
  </si>
  <si>
    <t>각종 아동교육현장에서 일반아동 및 문제아동을 대상으로 미술매체와 상담원리를 활용하여 아동상담업무를 수행할 수 있는 능력을 검정.</t>
  </si>
  <si>
    <t>그림을 통한 아동의 심리문제에 대한 기초적인 이해가 가능하고, 미술매체를 활용한 아동미술심리상담 시 보조업무가 가능한 수준</t>
  </si>
  <si>
    <t>그림을 통한 아동의 심리문제에 대한 종합적인 이해가 가능하고, 미술매체를 활용하여 아동의 인지, 정서, 행동적 문제를 파악하고, 교정하는 미술심리상담능력이 상급인 수준</t>
  </si>
  <si>
    <t>2012-0355</t>
  </si>
  <si>
    <t>인간의 성격을 도형그림으로 분석하는 과정이다. 다양한 도형의 형태를 인간의 심리에 연관하여 개인의 성향을 분석상담한다</t>
  </si>
  <si>
    <t>상담소장, 상담교수, 전문강사활동을 한다.</t>
  </si>
  <si>
    <t>도형심리프로그램 설계 운영, 문화센터 강사</t>
  </si>
  <si>
    <t>대인관계활성화를 위한 프로그램 운영, 그룹의 개인별 성향분석, 팀워크로 프로그램에 참여,</t>
  </si>
  <si>
    <t>2009-0132</t>
  </si>
  <si>
    <t>상생성명학상담사</t>
  </si>
  <si>
    <t>음파 글인 한글을 이용한 작명 원리를 숙지하고, 작명상담소 현장에서 의뢰인을 대상으로, 한글 작명업무 및 이름상담업무 수행 능력을 검정</t>
  </si>
  <si>
    <t>한글주파수를 이용한 작명 원리를 알고, 사례분석이 가능하며, 한글작명의 원리를 적용하여 이름을 작명할 수 있고, 이름에 관한 상담업무를 수행할 수 있는 중상급의 한글이름상담능력 수준</t>
  </si>
  <si>
    <t>2013-0496</t>
  </si>
  <si>
    <t>심리상담에 대한 전문적인 슈퍼비전을 해줄 수 있으며, 상담사에 대한 교육이 가능</t>
  </si>
  <si>
    <t>슈퍼비전 내용을 근거로 심리문제에 대한 전문적인 사례개념화와 상담이 가능</t>
  </si>
  <si>
    <t>슈퍼비전을 병행하며 심리문제에 대한 일반적인 상담이 가능</t>
  </si>
  <si>
    <t>2011-0470</t>
  </si>
  <si>
    <t>인지학습상담사라 함은 아동 및 청소년의 성장발달과정에서 생겨나는 여러 인지 학습적 문제를 다양한 임상적 중재를 할 수 있는 전문인을 의미한다. 본 회의 정 또는 단체 및 특별회원으로서 본회에서 규정한 소정의 수련과정을 이수하고 자격시험에 합격한 후 자격관리 위원회에서 그 자격을 인정받은 자에 한한다.</t>
  </si>
  <si>
    <t>2012-1367</t>
  </si>
  <si>
    <t>부부관계에 대한 상담을 전문적으로 할 수 있는 상담사를 양성하여 부부 상담에 관한 이론적 연구와 최적화된 상담 프로그램을 설계, 조직 , 운영하고 각종 프로그램을 개발 적용하는 전문적 상담 활동을 수행한다.</t>
  </si>
  <si>
    <t>부부심리상담 프로그램을 훈련받아 상담기관이나 시설에서 관련 직무를 수행</t>
  </si>
  <si>
    <t>부부심리상담 프로그램을 개발하여 부모교육에 대한 이론적 연구와 최적화된 상담 프로그램을 설계, 조직, 운영하고 각종 프로그램을 개발 적용하는 전문적 상담 활동을 수행</t>
  </si>
  <si>
    <t>2009-0134</t>
  </si>
  <si>
    <t>인간의 발달적 심리적 미술심리 상담 프로그램을 계발, 내담자 초기상담, 면담지 분석과 상담프로그램 계획 및 운영 평가, 보조상담사 교육지도업무와 사회복귀시설, 상담센터, 재활병원 등에서 내담자의 문제해결을 촉진하기 위한 통합적 미술매체 기법을 수행할 수 있는 직무</t>
  </si>
  <si>
    <t>인간의 발달적 미술심리상담 프로그램을 계획, 발달 미술심리상담 프로그램을 운영, 사회복귀시설, 상담센터, 재활병원 등에서 내담자를 초기상담 시 미술을 통한 심리진단검사 실시, 내담자 초기 면담지에 기록 후 보고하는 수행 직무</t>
  </si>
  <si>
    <t>미술을 통한 발달적 심리를 이해하고 진단평가 및 그림을 분석하는 능력과 수퍼바이저로서 고급 상담스킬을 가지고 사회복귀시설, 상담센터 등에서 미술관련 개별, 집단 상담 프로그램 운영하고 교육기관, 재활센터 등에서 미술심리상담 전문가로써 코칭 관리 감독하는 수행 직무</t>
  </si>
  <si>
    <t>2012-0312</t>
  </si>
  <si>
    <t>통합색채심리상담사</t>
  </si>
  <si>
    <t>통합색채심리상담사 자격은 아동에서 성인까지 남녀노소 누구나 겪는 학업이나 업무, 생활 등에서 오는 일상의 스트레스 및 심리적 갈등, 불안요소 등을 심리교육 및 상담을 통하여 예방하는데 목적을 두고, 이를 위한 전문가로써의 자질을 갖추고 있는지를 검증한다.</t>
  </si>
  <si>
    <t>통합색채심리상담사의 전반적인 지식을 전문가의 수준으로 갖추고 있으며, 교육 및 상담활동에 있어서 관리책임자로써 갖추어야 할 능력을 갖춘 최고급 수준(2급 이하의 정회원들을 지도할 수 있는 지도자의 수준)</t>
  </si>
  <si>
    <t>통합색채심리상담사의 전반적인 지식을 중급 전문가의 수준으로 갖췄으며, 교육 및 상담활동에 있어서 중간관리책임자로써 능력을 갖추며, 3급이하의 준회원들을 지도할 수 있는 지도자</t>
  </si>
  <si>
    <t>통합색채심리상담사의 일반적인 초급지식을 갖춘 초급 관리자로 일반회원 들을 지도할 수 있는 지도자</t>
  </si>
  <si>
    <t>멀티테라피협회</t>
  </si>
  <si>
    <t>http://www.multitherapy.com</t>
  </si>
  <si>
    <t>031-718-6785</t>
  </si>
  <si>
    <t>(13595) 경기 성남시 분당구 수내동 해암빌딩 302호</t>
  </si>
  <si>
    <t>2011-0106</t>
  </si>
  <si>
    <t>색채정서인지상담사</t>
  </si>
  <si>
    <t>색채를 통한 정서이해와 인지능력을 결합시켜 내담자의 문제를 상담하고 균형 잡힌 삶의 태도를 고양시킬 수 있는 검증된 전문인력 양성</t>
  </si>
  <si>
    <t>색채정서인지상담자를 교육하고 지도함으로써 상담의 효과를 높임, 관련 프로그램을 개발하고 효과를 관리함으로써 정서인지능력을 심화</t>
  </si>
  <si>
    <t>색채경험을 통하여 개인의 정서적 성찰을 지원하고 안정시킴으로써 내담자가 가지고 있는 인지능력을 향상시키고, 나아가 내담자 스스로 문제를 해결할 수 있는 기초역량을 배양함</t>
  </si>
  <si>
    <t>2013-0458</t>
  </si>
  <si>
    <t>미술상담심리사</t>
  </si>
  <si>
    <t>미술심리상담은 사람의 정서적, 사회적, 정신적 부적응 문제를 상담하고하는임상상담의 한분야로써 미술활동을 통해 상징적으로 전달되는 내담자의 심리를 진단하여 심리상담에 활용하는 서비스</t>
  </si>
  <si>
    <t>미술작업을 통하여 개인의 정서적 갈등과 심리적인 증상을 완화시킴으로서 한 개인이 원만하고 창조적인 삶을 살아갈 수 있도록 도와주는 상급의 상담 수준</t>
  </si>
  <si>
    <t>미술작업을 통하여 개인의 정서적 갈등과 심리적인 증상을 완화시킴으로서 한 개인이 원만하고 창조적인 삶을 살아갈 수 있도록 도와주는 중급의 상담 수준</t>
  </si>
  <si>
    <t>사단법인어르신,장애인건강복지문화원</t>
  </si>
  <si>
    <t>051-524-6184</t>
  </si>
  <si>
    <t>(48407) 부산 남구 문현동 2번지 현대아파트상가 202호</t>
  </si>
  <si>
    <t>2009-0048</t>
  </si>
  <si>
    <t>심리장애상담사</t>
  </si>
  <si>
    <t>심리장애상담사란 심리장애를 겪는 사람들의 심리적 문제를 전문적으로 재활(기능을 살려주고 잠재적 능력을 개발해 주는 역할) 및 상담 등을 수행하는 자를 말한다.</t>
  </si>
  <si>
    <t>아동발달센터, 복지관, 특수교육학원 등에서 심리장애가 있는 사람들의 재활, 교육을 돕는다.</t>
  </si>
  <si>
    <t>(사)국제MBPA학문진흥협회</t>
  </si>
  <si>
    <t>http://www.mbpaedu.com</t>
  </si>
  <si>
    <t>02-993-8677</t>
  </si>
  <si>
    <t>(05810) 서울특별시 송파구 새말로 128 (문정동) 3층</t>
  </si>
  <si>
    <t>2012-1265</t>
  </si>
  <si>
    <t>도형상담지를 보고 내담자의 기질, 성격, 적성을 파악하고 도형심리분석과 심리치료 및 상담을 할 수 있을 뿐 아니라 다른 사람에게 도형상담기술을 전수할 수는 역할을 수행</t>
  </si>
  <si>
    <t>주식회사씨앤씨</t>
  </si>
  <si>
    <t>http://www.cnchr.ac</t>
  </si>
  <si>
    <t>02-6304-2000</t>
  </si>
  <si>
    <t>(06541) 서울 서초구 반포동 747-12 광혜빌딩 3층</t>
  </si>
  <si>
    <t>2013-0435</t>
  </si>
  <si>
    <t>얼굴분석심리상담사</t>
  </si>
  <si>
    <t>사람의 얼굴을 분석하면 그 사람의 버릇과 재능, 성격등이 나오게 된다. 이는 많은 사람과 오랜 시간동안 분석한 통계학에 근거한다. 얼굴 도형화후 성격과 재능을 파악하는 통계적 분석법을 활용하여 심리센터나 상담센터등에서 상대방의 문제점을 파악하고 개선해 나갈 수 있도록 하는 상담사 역할을 한다.</t>
  </si>
  <si>
    <t>얼굴 도형화후 성격과 재능을 파악하는 통계적 분석법을 활용하여 심리센터나상담센터등에서 상대방의 문제점을 파악하고 개선해 나갈 수 있도록 하는 상담사 역할을 한다.</t>
  </si>
  <si>
    <t>2012-1264</t>
  </si>
  <si>
    <t>내담자에게 도형을 상담의 매개체로 활용하여  긍정적 사고와 신념체계를 형성하도록 도움을 제공하고, 보다 나은 정신적, 신체적 변화 및 삶의 질을 향상 시킬 수 있도록 심리 상담을 수행할 수 있는 자격 임.</t>
  </si>
  <si>
    <t>상담을 기피하는 내담자 및 대화가 가능하지 않는 내담자를 대상으로 도형심리를 통해 개인의 기질, 성격, 적성, 심리를 파악하고, 이해 대응되는 상담을 통해서 기질과 성격의 보완 및 적성을 발굴하며, 현재 심리상태를 심층적으로 파악 할 수 있는 최고급 수준</t>
  </si>
  <si>
    <t>상담을 기피하는 내담자 및 대화가 가능하지 않는 내담자를 대상으로 도형심리를 통해 개인의 기질, 성격, 적성, 심리를 파악하고, 이해 대응되는 상담을 통해서 기질과 성격의 보완 및 적성을 발굴하며, 현재 심리상태 파악하는 고급수준</t>
  </si>
  <si>
    <t>2012-1408</t>
  </si>
  <si>
    <t>음시물을 활용한 심리치료활동이다. 음식을 활용하여 심리정서활동을 한다.심리정서활동과 요리활동이 어우러지므로 재활과 우울증치료 다양한 현대인의 정서장애를 극복하고 치유하는 일을 한다.</t>
  </si>
  <si>
    <t>심리정서활동과 요리활동이 어우러지므로 재활과 우울증치료 다양한 현대인의 정서장애를 극복하고 치유하는 일</t>
  </si>
  <si>
    <t>2013-0492</t>
  </si>
  <si>
    <t>가정, 청소년, 아동, 노인, 부부 등 가족관계 위기를 맞은 분들에게 원활한 상담서비스지원을 위하여 상담서비스 요원을 양성하고 활용함으로서 복지사회 구현에 기여하고자 합니다.다사랑복지회에서는 사회복지기관이 요구하는 상담인력을 양성하고 지속적인 재교육을 통하여 자원을 관리하고 국가사회적인 안정을 위하여 지역사회와 사회복지기관을 위한 복지서비스 요원을 양성함으로서 효과적이고 지속적인 상담서비스를 제공하고자 합니다.</t>
  </si>
  <si>
    <t>가정, 청소년, 아동, 노인, 부부 등 가족관계 위기를 맞은 분들에게 원활한 상담서비스지원을 위하여 상담서비스 요원을 양성하고 활용함으로서 복지사회 구현에 기여하고자 합니다.다사랑복지회에서는 사회복지기관이 요구하는 상담인력을 양성하고 지속적인 재교육을 통하여 자원을 관리하고 국가사회적인 안정을 위하여 지역사회와 사회복지기관을 위한 복지서비스 요원을 양성</t>
  </si>
  <si>
    <t>2012-1291</t>
  </si>
  <si>
    <t>사회가 다변화, 세분화 되고 산업사회가 발전하면서 물질문명이 풍부해진 현대의 인간에게는 끊임없이 새로운 역할모델이 요구되고 그에 따른 스트레스에 노출되게 된다. 정신건강이나 정서장애와 관련된 문제에 있어서 심리적 갈등이나 과정이 매우 중요시 되고 있는 시대에 복잡한 인간의 심리상태를 파악하고 상담(면담)과정을 통해 인간내면의 스트레스를 해결할 수 있도록 도와주는 전문가 역할이다.</t>
  </si>
  <si>
    <t>전문가 수준의 뛰어난 심리상담 능력과 프로그램 활용 능력을 가지고 있으며 심리상담전문가, 심리상담 프로그램 활동 책임자로써 갖추어야 할 능역을 갖춘 최고급 수준</t>
  </si>
  <si>
    <t>2012-1256</t>
  </si>
  <si>
    <t>기독미술심리상담사</t>
  </si>
  <si>
    <t>기독교적 세계관을 갖고 기독교상담과  미술심리를 일반 사회 및 기독교인의 유익을 위하여 적용할 수 있는 훈련된 자.</t>
  </si>
  <si>
    <t>미술심리와 기독상담에 대한 전반적 이해를 가지고 이를 일반사회 및 교회를 위한 기독미술심리상담 프로그램을 수행한다.</t>
  </si>
  <si>
    <t>미술심리와 기독상담에 대한 활용능력을 가지고 일반사회 및 교회를 위한 기독미술심리상담 프로그램을 기획하고 상담 및 교육활동을 수행한다.</t>
  </si>
  <si>
    <t>한국예술상담협동조합</t>
  </si>
  <si>
    <t>http://www.kaccoop.com</t>
  </si>
  <si>
    <t>02-6213-8845</t>
  </si>
  <si>
    <t>(00000) 서울 동대문구 이문동 서울시립대로 78-21(2층)</t>
  </si>
  <si>
    <t>2012-1295</t>
  </si>
  <si>
    <t>심리？정서？행동의 부적응 문제를 가지고 있는 내담자에게 심리 진단검사 및 분석 평가하여 적절한 상담기법을 활용하여 긍정적 사고와 신념체계를 형성하도록 도움을 제공하고, 나아가 성숙하고 건강한 생활인이 되도록 상담 및 훈련을 조력해주는 자격이다.</t>
  </si>
  <si>
    <t>(주)한국상담문화원</t>
  </si>
  <si>
    <t>http://koreaccc.kr</t>
  </si>
  <si>
    <t>02-2644-6148</t>
  </si>
  <si>
    <t>(00000) 서울 서초구 양재동 양촌빌딩 3층 115-1번지</t>
  </si>
  <si>
    <t>2009-0082</t>
  </si>
  <si>
    <t>표현예술상담사(EAC)</t>
  </si>
  <si>
    <t>예술상담 이론에 대한 심층적 이해를 바탕으로 가정과 사회, 교육현장에서 상담적 도움이 필용한 일반인들에게 도움을 줄 수 있는 다양한 기법과 원리를 습득하고, 일상의 행복감을 일깨우는 창조적인 리더쉽과 전문상담사로서의 자질을 검정.</t>
  </si>
  <si>
    <t>예술상담의 응용 이론과 적용법을 이해할 수 있고, 아동, 청소년, 여성, 가족, 이주민 등 다양한 대상을 위해 사회의 다양한 교육현장에서 다양한 기법과 원리를 습득하고, 임상현장 실습을 통해 창조적인 리더쉽과 전문상담사로서의 자질을 갖춤</t>
  </si>
  <si>
    <t>사단법인아트라이프다솜</t>
  </si>
  <si>
    <t>http://www.dasoma.or.kr</t>
  </si>
  <si>
    <t>02-747-4763</t>
  </si>
  <si>
    <t>(02846) 서울 성북구 동소문동5가 120번지 돈암동일하이빌상가 201호 다솜여성가족문화예술협회</t>
  </si>
  <si>
    <t>2012-1407</t>
  </si>
  <si>
    <t>현대인들의 성격이 특징이 다양하여 대인관계와 사업과 결혼생활에서도 성격문제로 극단적인 선택을 하는 경우가 있다. 성격문제를 잘 다루는 성격의 유형과 그 에 대한 적저란 태도를 가지고 원만한 대인관계를 형성할 수 있다. 성격심리에대한 이해를 통한 문제의 원인분석도 하면서 성격유형에 따른 다양한 형태의 대인관계 기술이 개발가능한 것이다.</t>
  </si>
  <si>
    <t>성격심리에대한 이해를 통한 문제의 원인분석도 하면서 성격유형에 따른 다양한 형태의 대인관계 기술이 개발가능한 것이다.</t>
  </si>
  <si>
    <t>. 성격심리에대한 이해를 통한 문제의 원인분석도 하면서 성격유형에 따른 다양한 형태의 대인관계 기술이 개발가능한 것이다.</t>
  </si>
  <si>
    <t>성격심리에대한 이해를 통한 문제의 원인분석도 하면서 성격유형에 따른 다양한 형태의 대인관계 기술이 개발가능한 것</t>
  </si>
  <si>
    <t>2011-0520</t>
  </si>
  <si>
    <t>아동·청소년심리상담사</t>
  </si>
  <si>
    <t>1. 전문적인 상담과 전문 능력자질을 갖추고 있다.2. 학교 관련 직무능력을 갖추고 있으면서 학교폭력, 성차별, 범죄예방, 화재 대처법, 응급처치법 등에 관해서 대처할 수 있는 능력이 있다.3. 풍부한 경험, 축적된 지식을 활용할 수 있다.4. 개인의 역량, 경험, 전문지식 활용 상담을 할 수 있다.5. 학교폭력 예방교육 및 인성교육을 시킬 수 있는 능력을 갖추고 있다.6. 아동 및 청소년에 대해서 지도하고 상담할 수 있는 전문적인 능력이 있다.7. 전문적인 상담능력을 갖추고 있어야 한다.8. 아동 및 청소년 상담 특징과 상담기법, 상담자세를 갖추어야 한다.9. 교육심리학(성교육, 학교폭력, 상담이론 등) 기본 자질을 갖추어야 한다</t>
  </si>
  <si>
    <t>1. 전문적인 상담과 전문 능력자질을 갖추고 있다.2. 학교 관련 직무능력을 갖추고 있으면서 학교폭력, 성차별, 범죄예방, 화재 대처법, 응급처치법 등에 관해서 대처할 수 있는 능력이 있다.3. 풍부한 경험, 축적된 지식을 활용할 수 있다.4. 개인의 역량, 경험, 전문지식 활용 상담을 할 수 있다.</t>
  </si>
  <si>
    <t>-심리검사실시및분석과평가
-상담영역의과학적인연구,조사,분석
-집단상담지도
-아동～노인에대한객관적,투사적심리검사의
-활용및심리학적개입업무
-상담교육기관,기업체,기타기관에서인사노무관리분야의인사선발,적성검사,심성교육프로그램개발업무수행
-사회복귀시설,보건소,재활병원등에서심리적부적응및장애를겪는군개인혹은집단에대한진단,평가및상담직무
-병영생활상담교육프로그램개발업무
-군지휘역량강화를위한상담교육프로그램개발
-고급인성,심리검사실시및분석과평가</t>
    <phoneticPr fontId="1" type="noConversion"/>
  </si>
  <si>
    <t>2012-0760</t>
  </si>
  <si>
    <t>아동과 유아들의 심리세계 이해와 그들의 눈높이에 맞는 미술활동을 통해 상상력과 창의력을 키워 줄 수 있으며 영재성을 발굴해 낼 수 있는 아동전문미술교사 양성</t>
  </si>
  <si>
    <t>아동심리발달과 연계한 연령별, 수준별, 영역별 지도방법과 검증된 체계적 프로그램 운용을 통해 아동 미술지도를 위한 최고의 교사 수준</t>
  </si>
  <si>
    <t>2012-1290</t>
  </si>
  <si>
    <t>내담자에게 전문적 상담 기술법을 활용하여 긍정적 사고와 신념체계를 형성하도록 도움을 제공하고, 보다 나은 정신적, 신체적 변화 및 삶의 질을 향상 시킬 수 있도록 심리 상담을 수행할 수 있는 자격 임.</t>
  </si>
  <si>
    <t>전문적 상담 기술과 다양한 임상경험을 바탕으로 내담자의 보다 나은 정신적, 신체적 변화 및 삶의 질을 향상 시킬 수 있도록 심리 상담을 수행할 수 있다.</t>
  </si>
  <si>
    <t>상담 기술과 다양한 임상경험을 바탕으로 내담자의 보다 나은 정신적, 신체적 변화 및 삶의 질을 향상 시킬 수 있도록 심리 상담을 수행할 수 있다.</t>
  </si>
  <si>
    <t>2013-1187</t>
  </si>
  <si>
    <t>감정조절상담지도사</t>
  </si>
  <si>
    <t>감정조절 상담지도사는 흔히 우리가 느끼는 우울, 불안, 불만, 분노, 짜증 등의 다양한 감정을 조절하기 힘든 일반인, 직장인, 학생, 부부, 부모, 노인, 아동들을 대상으로 심리상담을 통해 자신의 감정을 효과적으로 조절할 수 있는 방법을 안내하고, 각기 다른 코칭을 함으로써 감정조절능력 향상을 도와주는 전문 상담전문가를 말합니다.</t>
  </si>
  <si>
    <t>[직무] 학교와 기업에서 개인 또는 집단의 감정에 비롯된 조절 상담 및 코칭[업무] 조직내/외 감정조절 상담전문가, 학생 인성교육자, 감정관리 전문가</t>
  </si>
  <si>
    <t>[직무] 학교, 기업의 감정에 비롯된 감정조절 상담 및 코칭[업무] 조직내/외 감정조절 상담전문가, 학생 인성교육자, 감정관리 전문가          특수계층 감정치료 상담가</t>
  </si>
  <si>
    <t>한국감정조절코칭협회</t>
  </si>
  <si>
    <t>http://blog.naver.com/hrdvita1</t>
  </si>
  <si>
    <t>02-542-6517</t>
  </si>
  <si>
    <t>(00000) 서울 송파구 잠실본동 232∼252 248-2</t>
  </si>
  <si>
    <t>2013-0551</t>
  </si>
  <si>
    <t>현대사회 가정에 있어 어려움을 겪는 관계개선, 가치관, 언어소통, 서로의 차이이해, 감정처리 등 부모코칭상담 교육프로그램과 부모역할에 관련 사례를 코칭하는 자격을 심사함</t>
  </si>
  <si>
    <t>언어소통 및 생활 상담 등 상담 직무기질에 따란 서로의 차이 이해부모코칭 교육프로그램 개발감정 처리기법 등 연구, 조사, 분석부모코치 관련 교육, 사례지도</t>
  </si>
  <si>
    <t>청소년코칭협회</t>
  </si>
  <si>
    <t>http://cafe.naver.com/csci</t>
  </si>
  <si>
    <t>051-816-9125</t>
  </si>
  <si>
    <t>(47235) 부산 부산진구 전포2동 27-200</t>
  </si>
  <si>
    <t>-발달적미술심리상담프로그램기획및연구보조
-비언어적의사소통교류분석의직무
-심리적부적응및장애를겪는개인혹은집단에대한진단,평가및상담
-교육프로그램개발보조업무
-사회복귀시설,병원등에서전문상담활동
-미술심리상담의교육보조강사
-미술심리상담프로그램을운영
-내담자초기면담시진단검사실시
-상담기관및복지시설에서미술심리상담관련업무수행</t>
    <phoneticPr fontId="1" type="noConversion"/>
  </si>
  <si>
    <t>대상별품성상담프로그램기획,운영직무
내담자의문제해결을촉진하기위한통합적상담기법활용능력계발업무
품성리더십을향상시키는교육전문가
사내훈련및품성교육요원양성업무
품성상담프로그램개발업무
품성상담영역의과학적인연구,조사,분석업무
고급품성,심리검사실시및분석과평가
품성상담교육기관의설립및운영
언어소통부적응및장애를겪는개인혹은집단에대한진단,평가및전문상담
하위급수교육및상담실습</t>
    <phoneticPr fontId="1" type="noConversion"/>
  </si>
  <si>
    <t>2013-0515</t>
  </si>
  <si>
    <t>이고그램코칭상담사</t>
  </si>
  <si>
    <t>이고그램상담사는 사람의 성격을 자아상태로 나누어 각각의 유형별 자아의 심리상태를 진단하는 도구로서 여타 심리검사와 달리 체계적이고 정교하며 다양한 분석 및 적용이 가능합니다. 현대사회에 만연한 심리적 장애원인을 확인하고 분석하여 나아가 성숙한 인격을 형성하는데 이고그램상담은 과학적이고 체계적으로 내담자의 심리상태와 기질, 성격을 분석하여 유형에 맡게 상담하는 진단도구이자 심리검사입니다. 이고그램상담사는 이러한 일련의 모든 검사와 상담을 진행하는 전문상담사를 의미하며, 현대사회의 다양성과 급변하는 사회속에서 보다 건강한 생활을 영위할 수 있도록 조력하는 이고그램상담 전문인력을 양성하는 과정이다. 1. 이고그램상담사와 관련된 상담 현장에서 전문적 심리관련 지식과 상담기술을 갖춘 이고그램상담사의 양성 및 배출 2. 대학과정을 보완하여 상담에서 임상능력을 갖춘 이고그램상담사의 양성 3. 이고그램상담사로서 요구되는 일정수준 이상의 상담자의 자질 향상에 기여</t>
  </si>
  <si>
    <t>이고그램 상담 전문가로서 자격을 취득하고  실시절차 및 해석방법을 활용한 후, 교육장면에서 사용하고 강사양성 및 배출한다.</t>
  </si>
  <si>
    <t>상담의 다양한 전문영역에서 개인 및 집단의 자아실현, 적응강화에 대한 조력 및 지도, 심리적 부적응을 겪는 개인 또는 집단에 대한 평가 및 상담에 활용한다.</t>
  </si>
  <si>
    <t>정서적 갈등과 심리적인 증상을 완화시키고 원만하고 창조적으로 살아 갈수 있도록 도와주는 역활</t>
  </si>
  <si>
    <t>아동발달의 특성을 이해하고 상담함으로써 유아교육기관, 복지관, 아동발달센터 등 아동발달 전문 상담을 실시한다.</t>
  </si>
  <si>
    <t>2013-1126</t>
  </si>
  <si>
    <t>심리상담과 미술의 이론 지식을 기초하여 언어로써 표현하지 못하거나 표현할 수 없는 상담자 또는 심리적, 정서적으로 장애를 겪고 있는 대상에게 다양한 미술매체를 활용하여 갈등상황을 조절해주고, 고민 문제 등을 적합한 심리 상담을 통해 해결 하도록 도움을 주는 직무자의 능력 검정</t>
  </si>
  <si>
    <t>심리상담이론과 미술 매체활용을 통하여 심리적, 정서적으로 장애를 겪고 있는 대상에게 갈등상황을 조절해주고, 고민 문제를 해결하도록 도움을 주는 직무</t>
  </si>
  <si>
    <t>2013-0518</t>
  </si>
  <si>
    <t>적응문제로 어려움을 겪는 아동,청소년에게 놀이ㆍ아동상담 기술을 적용하여 적응능력 향상을 돕는다. 놀이ㆍ아동상담에 대한 연구를 수행하고 상담사 양성에 필요한 교육과 훈련을 제공한다.</t>
  </si>
  <si>
    <t>적응문제로 어려움을 겪는 아동, 청소년에게 놀이ㆍ아동상담 기술을 적용하여 적응능력 향상을 돕는다. 놀이ㆍ아동상담에 대한 연구를 수행한다.</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</si>
</sst>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맑은 고딕"/>
      <family val="2"/>
      <charset val="129"/>
      <scheme val="minor"/>
    </font>
    <font>
      <sz val="8"/>
      <name val="맑은 고딕"/>
      <family val="2"/>
      <charset val="129"/>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3">
    <xf numFmtId="0" fontId="0" fillId="0" borderId="0" xfId="0">
      <alignment vertical="center"/>
    </xf>
    <xf numFmtId="0" fontId="0" fillId="0" borderId="0" xfId="0" applyAlignment="1">
      <alignment vertical="center" wrapText="1"/>
    </xf>
    <xf numFmtId="0" fontId="0" fillId="0" borderId="0" xfId="0" quotePrefix="1" applyAlignment="1">
      <alignment vertical="center" wrapText="1"/>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37A64B-1D6E-4B02-889C-4CE8D3638A22}">
  <dimension ref="A1:O4623"/>
  <sheetViews>
    <sheetView tabSelected="1" workbookViewId="0">
      <selection activeCell="S7898" sqref="S7898"/>
    </sheetView>
  </sheetViews>
  <sheetFormatPr defaultRowHeight="16.5" x14ac:dyDescent="0.3"/>
  <cols>
    <col min="1" max="1" width="12.5" bestFit="1" customWidth="1"/>
    <col min="3" max="3" width="35.25" bestFit="1"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t="s">
        <v>13</v>
      </c>
      <c r="B2" t="s">
        <v>14</v>
      </c>
      <c r="C2" t="s">
        <v>15</v>
      </c>
      <c r="D2" t="s">
        <v>16</v>
      </c>
      <c r="E2" t="s">
        <v>17</v>
      </c>
      <c r="F2" t="s">
        <v>17</v>
      </c>
      <c r="G2" t="s">
        <v>18</v>
      </c>
      <c r="H2" t="s">
        <v>18</v>
      </c>
      <c r="I2" t="s">
        <v>19</v>
      </c>
      <c r="J2" t="s">
        <v>20</v>
      </c>
      <c r="K2" t="s">
        <v>21</v>
      </c>
      <c r="L2" t="s">
        <v>22</v>
      </c>
    </row>
    <row r="3" spans="1:13" x14ac:dyDescent="0.3">
      <c r="A3" t="s">
        <v>23</v>
      </c>
      <c r="B3" t="s">
        <v>14</v>
      </c>
      <c r="C3" t="s">
        <v>24</v>
      </c>
      <c r="D3" t="s">
        <v>16</v>
      </c>
      <c r="E3" t="s">
        <v>25</v>
      </c>
      <c r="F3" t="s">
        <v>26</v>
      </c>
      <c r="G3" t="s">
        <v>18</v>
      </c>
      <c r="H3" t="s">
        <v>18</v>
      </c>
      <c r="I3" t="s">
        <v>27</v>
      </c>
      <c r="J3" t="s">
        <v>28</v>
      </c>
      <c r="K3" t="s">
        <v>29</v>
      </c>
      <c r="L3" t="s">
        <v>30</v>
      </c>
    </row>
    <row r="4" spans="1:13" x14ac:dyDescent="0.3">
      <c r="A4" t="s">
        <v>31</v>
      </c>
      <c r="B4" t="s">
        <v>14</v>
      </c>
      <c r="C4" t="s">
        <v>32</v>
      </c>
      <c r="D4" t="s">
        <v>33</v>
      </c>
      <c r="E4" t="s">
        <v>34</v>
      </c>
      <c r="F4" t="s">
        <v>35</v>
      </c>
      <c r="G4" t="s">
        <v>36</v>
      </c>
      <c r="H4" t="s">
        <v>37</v>
      </c>
      <c r="I4" t="s">
        <v>38</v>
      </c>
      <c r="J4" t="s">
        <v>39</v>
      </c>
      <c r="K4" t="s">
        <v>40</v>
      </c>
      <c r="L4" t="s">
        <v>41</v>
      </c>
    </row>
    <row r="5" spans="1:13" x14ac:dyDescent="0.3">
      <c r="A5" t="s">
        <v>42</v>
      </c>
      <c r="B5" t="s">
        <v>14</v>
      </c>
      <c r="C5" t="s">
        <v>43</v>
      </c>
      <c r="D5" t="s">
        <v>16</v>
      </c>
      <c r="E5" t="s">
        <v>44</v>
      </c>
      <c r="F5" t="s">
        <v>44</v>
      </c>
      <c r="G5" t="s">
        <v>18</v>
      </c>
      <c r="H5" t="s">
        <v>18</v>
      </c>
      <c r="I5" t="s">
        <v>45</v>
      </c>
      <c r="J5" t="s">
        <v>46</v>
      </c>
      <c r="K5" t="s">
        <v>47</v>
      </c>
      <c r="L5" t="s">
        <v>48</v>
      </c>
    </row>
    <row r="6" spans="1:13" x14ac:dyDescent="0.3">
      <c r="A6" t="s">
        <v>49</v>
      </c>
      <c r="B6" t="s">
        <v>14</v>
      </c>
      <c r="C6" t="s">
        <v>50</v>
      </c>
      <c r="D6" t="s">
        <v>16</v>
      </c>
      <c r="E6" t="s">
        <v>51</v>
      </c>
      <c r="F6" t="s">
        <v>52</v>
      </c>
      <c r="G6" t="s">
        <v>53</v>
      </c>
      <c r="H6" t="s">
        <v>18</v>
      </c>
      <c r="I6" t="s">
        <v>54</v>
      </c>
      <c r="J6" t="s">
        <v>18</v>
      </c>
      <c r="K6" t="s">
        <v>55</v>
      </c>
      <c r="L6" t="s">
        <v>56</v>
      </c>
    </row>
    <row r="7" spans="1:13" x14ac:dyDescent="0.3">
      <c r="A7" t="s">
        <v>57</v>
      </c>
      <c r="B7" t="s">
        <v>14</v>
      </c>
      <c r="C7" t="s">
        <v>58</v>
      </c>
      <c r="D7" t="s">
        <v>16</v>
      </c>
      <c r="E7" t="s">
        <v>59</v>
      </c>
      <c r="F7" t="s">
        <v>59</v>
      </c>
      <c r="G7" t="s">
        <v>18</v>
      </c>
      <c r="H7" t="s">
        <v>18</v>
      </c>
      <c r="I7" t="s">
        <v>60</v>
      </c>
      <c r="J7" t="s">
        <v>61</v>
      </c>
      <c r="K7" t="s">
        <v>62</v>
      </c>
      <c r="L7" t="s">
        <v>63</v>
      </c>
    </row>
    <row r="8" spans="1:13" x14ac:dyDescent="0.3">
      <c r="A8" t="s">
        <v>64</v>
      </c>
      <c r="B8" t="s">
        <v>14</v>
      </c>
      <c r="C8" t="s">
        <v>65</v>
      </c>
      <c r="D8" t="s">
        <v>16</v>
      </c>
      <c r="E8" t="s">
        <v>66</v>
      </c>
      <c r="F8" t="s">
        <v>67</v>
      </c>
      <c r="G8" t="s">
        <v>68</v>
      </c>
      <c r="H8" t="s">
        <v>18</v>
      </c>
      <c r="I8" t="s">
        <v>69</v>
      </c>
      <c r="J8" t="s">
        <v>18</v>
      </c>
      <c r="K8" t="s">
        <v>70</v>
      </c>
      <c r="L8" t="s">
        <v>71</v>
      </c>
    </row>
    <row r="9" spans="1:13" x14ac:dyDescent="0.3">
      <c r="A9" t="s">
        <v>72</v>
      </c>
      <c r="B9" t="s">
        <v>14</v>
      </c>
      <c r="C9" t="s">
        <v>73</v>
      </c>
      <c r="D9" t="s">
        <v>33</v>
      </c>
      <c r="E9" t="e">
        <f>-학교폭력예방상담사 교육프로그램 기획및 운영-학교폭력예방상담사 교육훈련과 수련활동에 관한 프로그램 기획-학교폭력예방상담사 사무실의 운영및 관리-학교폭력예방상담사 양성과정 교수요원 활동 수행-학교폭력예방상담사 상담, 자문지도 및 각종 프로그램 진행</f>
        <v>#NAME?</v>
      </c>
      <c r="F9" t="e">
        <f>-학교폭력예방상담사 교육프로그램 기획및 운영-학교폭력예방상담사 교육훈련과 수련활동에 관한 프로그램 기획-학교폭력예방상담사 사무실의 운영및 관리</f>
        <v>#NAME?</v>
      </c>
      <c r="G9" t="e">
        <f>-학교폭력예방상담사 교육프로그램 기획및 운영-학교폭력예방상담사 교육훈련과 수련활동에 관한 프로그램 기획-학교폭력예방상담사 사무실의 운영및 관리-학교폭력예방상담사 양성과정 교수요원 활동 수행-학교폭력예방상담사 상담, 자문지도 및 각종 프로그램 진행</f>
        <v>#NAME?</v>
      </c>
      <c r="H9" t="s">
        <v>18</v>
      </c>
      <c r="I9" t="s">
        <v>74</v>
      </c>
      <c r="J9" t="s">
        <v>18</v>
      </c>
      <c r="K9" t="s">
        <v>75</v>
      </c>
      <c r="L9" t="s">
        <v>76</v>
      </c>
    </row>
    <row r="10" spans="1:13" x14ac:dyDescent="0.3">
      <c r="A10" t="s">
        <v>77</v>
      </c>
      <c r="B10" t="s">
        <v>14</v>
      </c>
      <c r="C10" t="s">
        <v>78</v>
      </c>
      <c r="D10" t="s">
        <v>79</v>
      </c>
      <c r="E10" t="s">
        <v>80</v>
      </c>
      <c r="F10" t="s">
        <v>80</v>
      </c>
      <c r="G10" t="s">
        <v>18</v>
      </c>
      <c r="H10" t="s">
        <v>18</v>
      </c>
      <c r="I10" t="s">
        <v>81</v>
      </c>
      <c r="J10" t="s">
        <v>82</v>
      </c>
      <c r="K10" t="s">
        <v>83</v>
      </c>
      <c r="L10" t="s">
        <v>84</v>
      </c>
    </row>
    <row r="11" spans="1:13" x14ac:dyDescent="0.3">
      <c r="A11" t="s">
        <v>85</v>
      </c>
      <c r="B11" t="s">
        <v>14</v>
      </c>
      <c r="C11" t="s">
        <v>86</v>
      </c>
      <c r="D11" t="s">
        <v>79</v>
      </c>
      <c r="E11" t="s">
        <v>87</v>
      </c>
      <c r="F11" t="s">
        <v>87</v>
      </c>
      <c r="G11" t="s">
        <v>18</v>
      </c>
      <c r="H11" t="s">
        <v>18</v>
      </c>
      <c r="I11" t="s">
        <v>88</v>
      </c>
      <c r="J11" t="s">
        <v>89</v>
      </c>
      <c r="K11" t="s">
        <v>90</v>
      </c>
      <c r="L11" t="s">
        <v>91</v>
      </c>
    </row>
    <row r="12" spans="1:13" x14ac:dyDescent="0.3">
      <c r="A12" t="s">
        <v>92</v>
      </c>
      <c r="B12" t="s">
        <v>14</v>
      </c>
      <c r="C12" t="s">
        <v>93</v>
      </c>
      <c r="D12" t="s">
        <v>94</v>
      </c>
      <c r="E12" t="s">
        <v>95</v>
      </c>
      <c r="F12" t="s">
        <v>95</v>
      </c>
      <c r="G12" t="s">
        <v>18</v>
      </c>
      <c r="H12" t="s">
        <v>18</v>
      </c>
      <c r="I12" t="s">
        <v>96</v>
      </c>
      <c r="J12" t="s">
        <v>97</v>
      </c>
      <c r="K12" t="s">
        <v>98</v>
      </c>
      <c r="L12" t="s">
        <v>99</v>
      </c>
    </row>
    <row r="13" spans="1:13" x14ac:dyDescent="0.3">
      <c r="A13" t="s">
        <v>100</v>
      </c>
      <c r="B13" t="s">
        <v>14</v>
      </c>
      <c r="C13" t="s">
        <v>101</v>
      </c>
      <c r="D13" t="s">
        <v>16</v>
      </c>
      <c r="E13" t="s">
        <v>102</v>
      </c>
      <c r="F13" t="s">
        <v>102</v>
      </c>
      <c r="G13" t="s">
        <v>18</v>
      </c>
      <c r="H13" t="s">
        <v>18</v>
      </c>
      <c r="I13" t="s">
        <v>103</v>
      </c>
      <c r="J13" t="s">
        <v>104</v>
      </c>
      <c r="K13" t="s">
        <v>105</v>
      </c>
      <c r="L13" t="s">
        <v>106</v>
      </c>
    </row>
    <row r="14" spans="1:13" x14ac:dyDescent="0.3">
      <c r="A14" t="s">
        <v>107</v>
      </c>
      <c r="B14" t="s">
        <v>14</v>
      </c>
      <c r="C14" t="s">
        <v>108</v>
      </c>
      <c r="D14" t="s">
        <v>16</v>
      </c>
      <c r="E14" t="s">
        <v>109</v>
      </c>
      <c r="F14" t="s">
        <v>110</v>
      </c>
      <c r="G14" t="s">
        <v>111</v>
      </c>
      <c r="H14" t="s">
        <v>18</v>
      </c>
      <c r="I14" t="s">
        <v>112</v>
      </c>
      <c r="J14" t="s">
        <v>18</v>
      </c>
      <c r="K14" t="s">
        <v>113</v>
      </c>
      <c r="L14" t="s">
        <v>114</v>
      </c>
    </row>
    <row r="15" spans="1:13" x14ac:dyDescent="0.3">
      <c r="A15" t="s">
        <v>115</v>
      </c>
      <c r="B15" t="s">
        <v>14</v>
      </c>
      <c r="C15" t="s">
        <v>15</v>
      </c>
      <c r="D15" t="s">
        <v>16</v>
      </c>
      <c r="E15" t="s">
        <v>116</v>
      </c>
      <c r="F15" t="s">
        <v>117</v>
      </c>
      <c r="G15" t="s">
        <v>18</v>
      </c>
      <c r="H15" t="s">
        <v>18</v>
      </c>
      <c r="I15" t="s">
        <v>118</v>
      </c>
      <c r="J15" t="s">
        <v>18</v>
      </c>
      <c r="K15" t="s">
        <v>119</v>
      </c>
      <c r="L15" t="s">
        <v>120</v>
      </c>
    </row>
    <row r="16" spans="1:13" x14ac:dyDescent="0.3">
      <c r="A16" t="s">
        <v>121</v>
      </c>
      <c r="B16" t="s">
        <v>14</v>
      </c>
      <c r="C16" t="s">
        <v>15</v>
      </c>
      <c r="D16" t="s">
        <v>16</v>
      </c>
      <c r="E16" t="s">
        <v>122</v>
      </c>
      <c r="F16" t="s">
        <v>122</v>
      </c>
      <c r="G16" t="s">
        <v>18</v>
      </c>
      <c r="H16" t="s">
        <v>18</v>
      </c>
      <c r="I16" t="s">
        <v>123</v>
      </c>
      <c r="J16" t="s">
        <v>124</v>
      </c>
      <c r="K16" t="s">
        <v>125</v>
      </c>
      <c r="L16" t="s">
        <v>126</v>
      </c>
    </row>
    <row r="17" spans="1:12" x14ac:dyDescent="0.3">
      <c r="A17" t="s">
        <v>127</v>
      </c>
      <c r="B17" t="s">
        <v>14</v>
      </c>
      <c r="C17" t="s">
        <v>128</v>
      </c>
      <c r="D17" t="s">
        <v>129</v>
      </c>
      <c r="E17" t="s">
        <v>130</v>
      </c>
      <c r="F17" t="s">
        <v>130</v>
      </c>
      <c r="G17" t="s">
        <v>18</v>
      </c>
      <c r="H17" t="s">
        <v>18</v>
      </c>
      <c r="I17" t="s">
        <v>131</v>
      </c>
      <c r="J17" t="s">
        <v>132</v>
      </c>
      <c r="K17" t="s">
        <v>133</v>
      </c>
      <c r="L17" t="s">
        <v>134</v>
      </c>
    </row>
    <row r="18" spans="1:12" x14ac:dyDescent="0.3">
      <c r="A18" t="s">
        <v>135</v>
      </c>
      <c r="B18" t="s">
        <v>14</v>
      </c>
      <c r="C18" t="s">
        <v>101</v>
      </c>
      <c r="D18" t="s">
        <v>16</v>
      </c>
      <c r="E18" t="s">
        <v>136</v>
      </c>
      <c r="F18" t="s">
        <v>137</v>
      </c>
      <c r="G18" t="s">
        <v>138</v>
      </c>
      <c r="H18" t="s">
        <v>18</v>
      </c>
      <c r="I18" t="s">
        <v>139</v>
      </c>
      <c r="J18" t="s">
        <v>18</v>
      </c>
      <c r="K18" t="s">
        <v>140</v>
      </c>
      <c r="L18" t="s">
        <v>141</v>
      </c>
    </row>
    <row r="19" spans="1:12" x14ac:dyDescent="0.3">
      <c r="A19" t="s">
        <v>142</v>
      </c>
      <c r="B19" t="s">
        <v>14</v>
      </c>
      <c r="C19" t="s">
        <v>143</v>
      </c>
      <c r="D19" t="s">
        <v>16</v>
      </c>
      <c r="E19" t="s">
        <v>144</v>
      </c>
      <c r="F19" t="s">
        <v>145</v>
      </c>
      <c r="G19" t="s">
        <v>18</v>
      </c>
      <c r="H19" t="s">
        <v>18</v>
      </c>
      <c r="I19" t="s">
        <v>146</v>
      </c>
      <c r="J19" t="s">
        <v>18</v>
      </c>
      <c r="K19" t="s">
        <v>147</v>
      </c>
      <c r="L19" t="s">
        <v>148</v>
      </c>
    </row>
    <row r="20" spans="1:12" x14ac:dyDescent="0.3">
      <c r="A20" t="s">
        <v>149</v>
      </c>
      <c r="B20" t="s">
        <v>14</v>
      </c>
      <c r="C20" t="s">
        <v>73</v>
      </c>
      <c r="D20" t="s">
        <v>33</v>
      </c>
      <c r="E20" t="s">
        <v>150</v>
      </c>
      <c r="F20" t="s">
        <v>151</v>
      </c>
      <c r="G20" t="s">
        <v>18</v>
      </c>
      <c r="H20" t="s">
        <v>18</v>
      </c>
      <c r="I20" t="s">
        <v>152</v>
      </c>
      <c r="J20" t="s">
        <v>153</v>
      </c>
      <c r="K20" t="s">
        <v>154</v>
      </c>
      <c r="L20" t="s">
        <v>155</v>
      </c>
    </row>
    <row r="21" spans="1:12" x14ac:dyDescent="0.3">
      <c r="A21" t="s">
        <v>156</v>
      </c>
      <c r="B21" t="s">
        <v>14</v>
      </c>
      <c r="C21" t="s">
        <v>157</v>
      </c>
      <c r="D21" t="s">
        <v>79</v>
      </c>
      <c r="E21" t="s">
        <v>158</v>
      </c>
      <c r="F21" t="s">
        <v>159</v>
      </c>
      <c r="G21" t="s">
        <v>18</v>
      </c>
      <c r="H21" t="s">
        <v>18</v>
      </c>
      <c r="I21" t="s">
        <v>88</v>
      </c>
      <c r="J21" t="s">
        <v>89</v>
      </c>
      <c r="K21" t="s">
        <v>90</v>
      </c>
      <c r="L21" t="s">
        <v>91</v>
      </c>
    </row>
    <row r="22" spans="1:12" x14ac:dyDescent="0.3">
      <c r="A22" t="s">
        <v>160</v>
      </c>
      <c r="B22" t="s">
        <v>14</v>
      </c>
      <c r="C22" t="s">
        <v>161</v>
      </c>
      <c r="D22" t="s">
        <v>79</v>
      </c>
      <c r="E22" t="s">
        <v>162</v>
      </c>
      <c r="F22" t="s">
        <v>163</v>
      </c>
      <c r="G22" t="s">
        <v>164</v>
      </c>
      <c r="H22" t="s">
        <v>18</v>
      </c>
      <c r="I22" t="s">
        <v>165</v>
      </c>
      <c r="J22" t="s">
        <v>18</v>
      </c>
      <c r="K22" t="s">
        <v>166</v>
      </c>
      <c r="L22" t="s">
        <v>167</v>
      </c>
    </row>
    <row r="23" spans="1:12" x14ac:dyDescent="0.3">
      <c r="A23" t="s">
        <v>168</v>
      </c>
      <c r="B23" t="s">
        <v>14</v>
      </c>
      <c r="C23" t="s">
        <v>169</v>
      </c>
      <c r="D23" t="s">
        <v>170</v>
      </c>
      <c r="E23" t="s">
        <v>171</v>
      </c>
      <c r="F23" t="s">
        <v>171</v>
      </c>
      <c r="G23" t="s">
        <v>18</v>
      </c>
      <c r="H23" t="s">
        <v>18</v>
      </c>
      <c r="I23" t="s">
        <v>172</v>
      </c>
      <c r="J23" t="s">
        <v>173</v>
      </c>
      <c r="K23" t="s">
        <v>174</v>
      </c>
      <c r="L23" t="s">
        <v>175</v>
      </c>
    </row>
    <row r="24" spans="1:12" x14ac:dyDescent="0.3">
      <c r="A24" t="s">
        <v>176</v>
      </c>
      <c r="B24" t="s">
        <v>14</v>
      </c>
      <c r="C24" t="s">
        <v>177</v>
      </c>
      <c r="D24" t="s">
        <v>16</v>
      </c>
      <c r="E24" t="s">
        <v>178</v>
      </c>
      <c r="F24" t="s">
        <v>179</v>
      </c>
      <c r="G24" t="s">
        <v>180</v>
      </c>
      <c r="H24" t="s">
        <v>18</v>
      </c>
      <c r="I24" t="s">
        <v>181</v>
      </c>
      <c r="J24" t="s">
        <v>18</v>
      </c>
      <c r="K24" t="s">
        <v>182</v>
      </c>
      <c r="L24" t="s">
        <v>183</v>
      </c>
    </row>
    <row r="25" spans="1:12" x14ac:dyDescent="0.3">
      <c r="A25" t="s">
        <v>184</v>
      </c>
      <c r="B25" t="s">
        <v>14</v>
      </c>
      <c r="C25" t="s">
        <v>185</v>
      </c>
      <c r="D25" t="s">
        <v>94</v>
      </c>
      <c r="E25" t="s">
        <v>186</v>
      </c>
      <c r="F25" t="s">
        <v>186</v>
      </c>
      <c r="G25" t="s">
        <v>18</v>
      </c>
      <c r="H25" t="s">
        <v>18</v>
      </c>
      <c r="I25" t="s">
        <v>27</v>
      </c>
      <c r="J25" t="s">
        <v>28</v>
      </c>
      <c r="K25" t="s">
        <v>29</v>
      </c>
      <c r="L25" t="s">
        <v>30</v>
      </c>
    </row>
    <row r="26" spans="1:12" x14ac:dyDescent="0.3">
      <c r="A26" t="s">
        <v>187</v>
      </c>
      <c r="B26" t="s">
        <v>14</v>
      </c>
      <c r="C26" t="s">
        <v>188</v>
      </c>
      <c r="D26" t="s">
        <v>170</v>
      </c>
      <c r="E26" t="s">
        <v>189</v>
      </c>
      <c r="F26" t="s">
        <v>190</v>
      </c>
      <c r="G26" t="s">
        <v>191</v>
      </c>
      <c r="H26" t="s">
        <v>18</v>
      </c>
      <c r="I26" t="s">
        <v>192</v>
      </c>
      <c r="J26" t="s">
        <v>18</v>
      </c>
      <c r="K26" t="s">
        <v>193</v>
      </c>
      <c r="L26" t="s">
        <v>194</v>
      </c>
    </row>
    <row r="27" spans="1:12" x14ac:dyDescent="0.3">
      <c r="A27" t="s">
        <v>195</v>
      </c>
      <c r="B27" t="s">
        <v>14</v>
      </c>
      <c r="C27" t="s">
        <v>196</v>
      </c>
      <c r="D27" t="s">
        <v>16</v>
      </c>
      <c r="E27" t="s">
        <v>197</v>
      </c>
      <c r="F27" t="s">
        <v>198</v>
      </c>
      <c r="G27" t="s">
        <v>199</v>
      </c>
      <c r="H27" t="s">
        <v>18</v>
      </c>
      <c r="I27" t="s">
        <v>200</v>
      </c>
      <c r="J27" t="s">
        <v>18</v>
      </c>
      <c r="K27" t="s">
        <v>201</v>
      </c>
      <c r="L27" t="s">
        <v>202</v>
      </c>
    </row>
    <row r="28" spans="1:12" x14ac:dyDescent="0.3">
      <c r="A28" t="s">
        <v>203</v>
      </c>
      <c r="B28" t="s">
        <v>14</v>
      </c>
      <c r="C28" t="s">
        <v>204</v>
      </c>
      <c r="D28" t="s">
        <v>16</v>
      </c>
      <c r="E28" t="s">
        <v>205</v>
      </c>
      <c r="F28" t="s">
        <v>206</v>
      </c>
      <c r="G28" t="e">
        <f ca="1">-아동청소년 및 성인, 부부, 커플, 장애우 대상으로 전문 -모래심리상담(개별, 집단, 시설,  기관, 학교) 제공-내담자 초기면접 및 평가-내담 아동청소년의 부모상담-각종 전문바우처 관련 행정업무 수행 및 지원</f>
        <v>#NAME?</v>
      </c>
      <c r="H28" t="s">
        <v>18</v>
      </c>
      <c r="I28" t="s">
        <v>207</v>
      </c>
      <c r="J28" t="s">
        <v>208</v>
      </c>
      <c r="K28" t="s">
        <v>209</v>
      </c>
      <c r="L28" t="s">
        <v>210</v>
      </c>
    </row>
    <row r="29" spans="1:12" x14ac:dyDescent="0.3">
      <c r="A29" t="s">
        <v>211</v>
      </c>
      <c r="B29" t="s">
        <v>14</v>
      </c>
      <c r="C29" t="s">
        <v>212</v>
      </c>
      <c r="D29" t="s">
        <v>16</v>
      </c>
      <c r="E29" t="s">
        <v>213</v>
      </c>
      <c r="F29" t="s">
        <v>214</v>
      </c>
      <c r="G29" t="s">
        <v>18</v>
      </c>
      <c r="H29" t="s">
        <v>18</v>
      </c>
      <c r="I29" t="s">
        <v>215</v>
      </c>
      <c r="J29" t="s">
        <v>216</v>
      </c>
      <c r="K29" t="s">
        <v>217</v>
      </c>
      <c r="L29" t="s">
        <v>218</v>
      </c>
    </row>
    <row r="30" spans="1:12" x14ac:dyDescent="0.3">
      <c r="A30" t="s">
        <v>219</v>
      </c>
      <c r="B30" t="s">
        <v>14</v>
      </c>
      <c r="C30" t="s">
        <v>220</v>
      </c>
      <c r="D30" t="s">
        <v>16</v>
      </c>
      <c r="E30" t="s">
        <v>221</v>
      </c>
      <c r="F30" t="s">
        <v>222</v>
      </c>
      <c r="G30" t="s">
        <v>223</v>
      </c>
      <c r="H30" t="s">
        <v>18</v>
      </c>
      <c r="I30" t="s">
        <v>224</v>
      </c>
      <c r="J30" t="s">
        <v>225</v>
      </c>
      <c r="K30" t="s">
        <v>226</v>
      </c>
      <c r="L30" t="s">
        <v>227</v>
      </c>
    </row>
    <row r="31" spans="1:12" x14ac:dyDescent="0.3">
      <c r="A31" t="s">
        <v>228</v>
      </c>
      <c r="B31" t="s">
        <v>14</v>
      </c>
      <c r="C31" t="s">
        <v>229</v>
      </c>
      <c r="D31" t="s">
        <v>94</v>
      </c>
      <c r="E31" t="s">
        <v>230</v>
      </c>
      <c r="F31" t="s">
        <v>231</v>
      </c>
      <c r="G31" t="s">
        <v>232</v>
      </c>
      <c r="H31" t="s">
        <v>18</v>
      </c>
      <c r="I31" t="s">
        <v>224</v>
      </c>
      <c r="J31" t="s">
        <v>225</v>
      </c>
      <c r="K31" t="s">
        <v>226</v>
      </c>
      <c r="L31" t="s">
        <v>227</v>
      </c>
    </row>
    <row r="32" spans="1:12" x14ac:dyDescent="0.3">
      <c r="A32" t="s">
        <v>233</v>
      </c>
      <c r="B32" t="s">
        <v>14</v>
      </c>
      <c r="C32" t="s">
        <v>229</v>
      </c>
      <c r="D32" t="s">
        <v>16</v>
      </c>
      <c r="E32" t="s">
        <v>234</v>
      </c>
      <c r="F32" t="s">
        <v>234</v>
      </c>
      <c r="G32" t="s">
        <v>18</v>
      </c>
      <c r="H32" t="s">
        <v>18</v>
      </c>
      <c r="I32" t="s">
        <v>19</v>
      </c>
      <c r="J32" t="s">
        <v>20</v>
      </c>
      <c r="K32" t="s">
        <v>21</v>
      </c>
      <c r="L32" t="s">
        <v>22</v>
      </c>
    </row>
    <row r="33" spans="1:12" x14ac:dyDescent="0.3">
      <c r="A33" t="s">
        <v>235</v>
      </c>
      <c r="B33" t="s">
        <v>14</v>
      </c>
      <c r="C33" t="s">
        <v>236</v>
      </c>
      <c r="D33" t="s">
        <v>16</v>
      </c>
      <c r="E33" t="s">
        <v>237</v>
      </c>
      <c r="F33" t="s">
        <v>238</v>
      </c>
      <c r="G33" t="s">
        <v>237</v>
      </c>
      <c r="H33" t="s">
        <v>18</v>
      </c>
      <c r="I33" t="s">
        <v>239</v>
      </c>
      <c r="J33" t="s">
        <v>240</v>
      </c>
      <c r="K33" t="s">
        <v>241</v>
      </c>
      <c r="L33" t="s">
        <v>242</v>
      </c>
    </row>
    <row r="34" spans="1:12" x14ac:dyDescent="0.3">
      <c r="A34" t="s">
        <v>243</v>
      </c>
      <c r="B34" t="s">
        <v>14</v>
      </c>
      <c r="C34" t="s">
        <v>244</v>
      </c>
      <c r="D34" t="s">
        <v>16</v>
      </c>
      <c r="E34" t="s">
        <v>245</v>
      </c>
      <c r="F34" t="s">
        <v>245</v>
      </c>
      <c r="G34" t="s">
        <v>18</v>
      </c>
      <c r="H34" t="s">
        <v>18</v>
      </c>
      <c r="I34" t="s">
        <v>246</v>
      </c>
      <c r="J34" t="s">
        <v>18</v>
      </c>
      <c r="K34" t="s">
        <v>247</v>
      </c>
      <c r="L34" t="s">
        <v>248</v>
      </c>
    </row>
    <row r="35" spans="1:12" x14ac:dyDescent="0.3">
      <c r="A35" t="s">
        <v>249</v>
      </c>
      <c r="B35" t="s">
        <v>14</v>
      </c>
      <c r="C35" t="s">
        <v>250</v>
      </c>
      <c r="D35" t="s">
        <v>251</v>
      </c>
      <c r="E35" t="s">
        <v>252</v>
      </c>
      <c r="F35" t="s">
        <v>253</v>
      </c>
      <c r="G35" t="s">
        <v>254</v>
      </c>
      <c r="H35" t="s">
        <v>18</v>
      </c>
      <c r="I35" t="s">
        <v>255</v>
      </c>
      <c r="J35" t="s">
        <v>18</v>
      </c>
      <c r="K35" t="s">
        <v>256</v>
      </c>
      <c r="L35" t="s">
        <v>257</v>
      </c>
    </row>
    <row r="36" spans="1:12" x14ac:dyDescent="0.3">
      <c r="A36" t="s">
        <v>258</v>
      </c>
      <c r="B36" t="s">
        <v>14</v>
      </c>
      <c r="C36" t="s">
        <v>65</v>
      </c>
      <c r="D36" t="s">
        <v>16</v>
      </c>
      <c r="E36" t="s">
        <v>259</v>
      </c>
      <c r="F36" t="s">
        <v>260</v>
      </c>
      <c r="G36" t="s">
        <v>261</v>
      </c>
      <c r="H36" t="s">
        <v>18</v>
      </c>
      <c r="I36" t="s">
        <v>262</v>
      </c>
      <c r="J36" t="s">
        <v>18</v>
      </c>
      <c r="K36" t="s">
        <v>263</v>
      </c>
      <c r="L36" t="s">
        <v>264</v>
      </c>
    </row>
    <row r="37" spans="1:12" x14ac:dyDescent="0.3">
      <c r="A37" t="s">
        <v>265</v>
      </c>
      <c r="B37" t="s">
        <v>14</v>
      </c>
      <c r="C37" t="s">
        <v>266</v>
      </c>
      <c r="D37" t="s">
        <v>16</v>
      </c>
      <c r="E37" t="s">
        <v>267</v>
      </c>
      <c r="F37" t="s">
        <v>267</v>
      </c>
      <c r="G37" t="s">
        <v>18</v>
      </c>
      <c r="H37" t="s">
        <v>18</v>
      </c>
      <c r="I37" t="s">
        <v>268</v>
      </c>
      <c r="J37" t="s">
        <v>269</v>
      </c>
      <c r="K37" t="s">
        <v>270</v>
      </c>
      <c r="L37" t="s">
        <v>271</v>
      </c>
    </row>
    <row r="38" spans="1:12" x14ac:dyDescent="0.3">
      <c r="A38" t="s">
        <v>272</v>
      </c>
      <c r="B38" t="s">
        <v>14</v>
      </c>
      <c r="C38" t="s">
        <v>273</v>
      </c>
      <c r="D38" t="s">
        <v>16</v>
      </c>
      <c r="E38" t="s">
        <v>274</v>
      </c>
      <c r="F38" t="s">
        <v>275</v>
      </c>
      <c r="G38" t="s">
        <v>276</v>
      </c>
      <c r="H38" t="s">
        <v>18</v>
      </c>
      <c r="I38" t="s">
        <v>69</v>
      </c>
      <c r="J38" t="s">
        <v>18</v>
      </c>
      <c r="K38" t="s">
        <v>70</v>
      </c>
      <c r="L38" t="s">
        <v>71</v>
      </c>
    </row>
    <row r="39" spans="1:12" x14ac:dyDescent="0.3">
      <c r="A39" t="s">
        <v>277</v>
      </c>
      <c r="B39" t="s">
        <v>14</v>
      </c>
      <c r="C39" t="s">
        <v>278</v>
      </c>
      <c r="D39" t="s">
        <v>16</v>
      </c>
      <c r="E39" t="s">
        <v>279</v>
      </c>
      <c r="F39" t="e">
        <f>- 심리적 부적응을 겪는 노인에 대한 심리평가 및 전문상담 진행- 노인의 심리적 성숙과 사회적 적응능력 향상을 위한 조력과 지도- 노인상담연구</f>
        <v>#NAME?</v>
      </c>
      <c r="G39" t="s">
        <v>18</v>
      </c>
      <c r="H39" t="s">
        <v>18</v>
      </c>
      <c r="I39" t="s">
        <v>280</v>
      </c>
      <c r="J39" t="s">
        <v>281</v>
      </c>
      <c r="K39" t="s">
        <v>282</v>
      </c>
      <c r="L39" t="s">
        <v>283</v>
      </c>
    </row>
    <row r="40" spans="1:12" x14ac:dyDescent="0.3">
      <c r="A40" t="s">
        <v>284</v>
      </c>
      <c r="B40" t="s">
        <v>14</v>
      </c>
      <c r="C40" t="s">
        <v>285</v>
      </c>
      <c r="D40" t="s">
        <v>33</v>
      </c>
      <c r="E40" t="s">
        <v>286</v>
      </c>
      <c r="F40" t="s">
        <v>286</v>
      </c>
      <c r="G40" t="s">
        <v>18</v>
      </c>
      <c r="H40" t="s">
        <v>18</v>
      </c>
      <c r="I40" t="s">
        <v>287</v>
      </c>
      <c r="J40" t="s">
        <v>18</v>
      </c>
      <c r="K40" t="s">
        <v>288</v>
      </c>
      <c r="L40" t="s">
        <v>289</v>
      </c>
    </row>
    <row r="41" spans="1:12" x14ac:dyDescent="0.3">
      <c r="A41" t="s">
        <v>290</v>
      </c>
      <c r="B41" t="s">
        <v>14</v>
      </c>
      <c r="C41" t="s">
        <v>291</v>
      </c>
      <c r="D41" t="s">
        <v>251</v>
      </c>
      <c r="E41" t="s">
        <v>292</v>
      </c>
      <c r="F41" t="s">
        <v>293</v>
      </c>
      <c r="G41" t="s">
        <v>18</v>
      </c>
      <c r="H41" t="s">
        <v>18</v>
      </c>
      <c r="I41" t="s">
        <v>294</v>
      </c>
      <c r="J41" t="s">
        <v>18</v>
      </c>
      <c r="K41" t="s">
        <v>295</v>
      </c>
      <c r="L41" t="s">
        <v>296</v>
      </c>
    </row>
    <row r="42" spans="1:12" x14ac:dyDescent="0.3">
      <c r="A42" t="s">
        <v>297</v>
      </c>
      <c r="B42" t="s">
        <v>14</v>
      </c>
      <c r="C42" t="s">
        <v>298</v>
      </c>
      <c r="D42" t="s">
        <v>16</v>
      </c>
      <c r="E42" t="s">
        <v>299</v>
      </c>
      <c r="F42" t="s">
        <v>300</v>
      </c>
      <c r="G42" t="s">
        <v>301</v>
      </c>
      <c r="H42" t="s">
        <v>18</v>
      </c>
      <c r="I42" t="s">
        <v>69</v>
      </c>
      <c r="J42" t="s">
        <v>18</v>
      </c>
      <c r="K42" t="s">
        <v>70</v>
      </c>
      <c r="L42" t="s">
        <v>71</v>
      </c>
    </row>
    <row r="43" spans="1:12" x14ac:dyDescent="0.3">
      <c r="A43" t="s">
        <v>302</v>
      </c>
      <c r="B43" t="s">
        <v>14</v>
      </c>
      <c r="C43" t="s">
        <v>303</v>
      </c>
      <c r="D43" t="s">
        <v>16</v>
      </c>
      <c r="E43" t="s">
        <v>304</v>
      </c>
      <c r="F43" t="s">
        <v>304</v>
      </c>
      <c r="G43" t="s">
        <v>305</v>
      </c>
      <c r="H43" t="s">
        <v>18</v>
      </c>
      <c r="I43" t="s">
        <v>306</v>
      </c>
      <c r="J43" t="s">
        <v>18</v>
      </c>
      <c r="K43" t="s">
        <v>307</v>
      </c>
      <c r="L43" t="s">
        <v>308</v>
      </c>
    </row>
    <row r="44" spans="1:12" x14ac:dyDescent="0.3">
      <c r="A44" t="s">
        <v>309</v>
      </c>
      <c r="B44" t="s">
        <v>14</v>
      </c>
      <c r="C44" t="s">
        <v>310</v>
      </c>
      <c r="D44" t="s">
        <v>16</v>
      </c>
      <c r="E44" t="s">
        <v>311</v>
      </c>
      <c r="F44" t="s">
        <v>312</v>
      </c>
      <c r="G44" t="s">
        <v>313</v>
      </c>
      <c r="H44" t="s">
        <v>18</v>
      </c>
      <c r="I44" t="s">
        <v>314</v>
      </c>
      <c r="J44" t="s">
        <v>18</v>
      </c>
      <c r="K44" t="s">
        <v>315</v>
      </c>
      <c r="L44" t="s">
        <v>316</v>
      </c>
    </row>
    <row r="45" spans="1:12" x14ac:dyDescent="0.3">
      <c r="A45" t="s">
        <v>317</v>
      </c>
      <c r="B45" t="s">
        <v>14</v>
      </c>
      <c r="C45" t="s">
        <v>65</v>
      </c>
      <c r="D45" t="s">
        <v>16</v>
      </c>
      <c r="E45" t="s">
        <v>318</v>
      </c>
      <c r="F45" t="s">
        <v>319</v>
      </c>
      <c r="G45" t="s">
        <v>320</v>
      </c>
      <c r="H45" t="s">
        <v>18</v>
      </c>
      <c r="I45" t="s">
        <v>224</v>
      </c>
      <c r="J45" t="s">
        <v>225</v>
      </c>
      <c r="K45" t="s">
        <v>226</v>
      </c>
      <c r="L45" t="s">
        <v>227</v>
      </c>
    </row>
    <row r="46" spans="1:12" x14ac:dyDescent="0.3">
      <c r="A46" t="s">
        <v>321</v>
      </c>
      <c r="B46" t="s">
        <v>14</v>
      </c>
      <c r="C46" t="s">
        <v>101</v>
      </c>
      <c r="D46" t="s">
        <v>16</v>
      </c>
      <c r="E46" t="s">
        <v>322</v>
      </c>
      <c r="F46" t="s">
        <v>323</v>
      </c>
      <c r="G46" t="s">
        <v>324</v>
      </c>
      <c r="H46" t="s">
        <v>325</v>
      </c>
      <c r="I46" t="s">
        <v>326</v>
      </c>
      <c r="J46" t="s">
        <v>327</v>
      </c>
      <c r="K46" t="s">
        <v>328</v>
      </c>
      <c r="L46" t="s">
        <v>329</v>
      </c>
    </row>
    <row r="47" spans="1:12" x14ac:dyDescent="0.3">
      <c r="A47" t="s">
        <v>330</v>
      </c>
      <c r="B47" t="s">
        <v>14</v>
      </c>
      <c r="C47" t="s">
        <v>50</v>
      </c>
      <c r="D47" t="s">
        <v>16</v>
      </c>
      <c r="E47" t="s">
        <v>331</v>
      </c>
      <c r="F47" t="s">
        <v>332</v>
      </c>
      <c r="G47" t="s">
        <v>333</v>
      </c>
      <c r="H47" t="s">
        <v>334</v>
      </c>
      <c r="I47" t="s">
        <v>335</v>
      </c>
      <c r="J47" t="s">
        <v>18</v>
      </c>
      <c r="K47" t="s">
        <v>336</v>
      </c>
      <c r="L47" t="s">
        <v>337</v>
      </c>
    </row>
    <row r="48" spans="1:12" x14ac:dyDescent="0.3">
      <c r="A48" t="s">
        <v>338</v>
      </c>
      <c r="B48" t="s">
        <v>14</v>
      </c>
      <c r="C48" t="s">
        <v>108</v>
      </c>
      <c r="D48" t="s">
        <v>16</v>
      </c>
      <c r="E48" t="s">
        <v>339</v>
      </c>
      <c r="F48" t="s">
        <v>339</v>
      </c>
      <c r="G48" t="s">
        <v>18</v>
      </c>
      <c r="H48" t="s">
        <v>18</v>
      </c>
      <c r="I48" t="s">
        <v>19</v>
      </c>
      <c r="J48" t="s">
        <v>20</v>
      </c>
      <c r="K48" t="s">
        <v>21</v>
      </c>
      <c r="L48" t="s">
        <v>22</v>
      </c>
    </row>
    <row r="49" spans="1:12" x14ac:dyDescent="0.3">
      <c r="A49" t="s">
        <v>340</v>
      </c>
      <c r="B49" t="s">
        <v>14</v>
      </c>
      <c r="C49" t="s">
        <v>341</v>
      </c>
      <c r="D49" t="s">
        <v>16</v>
      </c>
      <c r="E49" t="s">
        <v>342</v>
      </c>
      <c r="F49" t="s">
        <v>343</v>
      </c>
      <c r="G49" t="s">
        <v>344</v>
      </c>
      <c r="H49" t="s">
        <v>18</v>
      </c>
      <c r="I49" t="s">
        <v>345</v>
      </c>
      <c r="J49" t="s">
        <v>18</v>
      </c>
      <c r="K49" t="s">
        <v>346</v>
      </c>
      <c r="L49" t="s">
        <v>347</v>
      </c>
    </row>
    <row r="50" spans="1:12" x14ac:dyDescent="0.3">
      <c r="A50" t="s">
        <v>348</v>
      </c>
      <c r="B50" t="s">
        <v>14</v>
      </c>
      <c r="C50" t="s">
        <v>229</v>
      </c>
      <c r="D50" t="s">
        <v>94</v>
      </c>
      <c r="E50" t="s">
        <v>349</v>
      </c>
      <c r="F50" t="s">
        <v>350</v>
      </c>
      <c r="G50" t="s">
        <v>351</v>
      </c>
      <c r="H50" t="s">
        <v>18</v>
      </c>
      <c r="I50" t="s">
        <v>69</v>
      </c>
      <c r="J50" t="s">
        <v>18</v>
      </c>
      <c r="K50" t="s">
        <v>70</v>
      </c>
      <c r="L50" t="s">
        <v>71</v>
      </c>
    </row>
    <row r="51" spans="1:12" x14ac:dyDescent="0.3">
      <c r="A51" t="s">
        <v>352</v>
      </c>
      <c r="B51" t="s">
        <v>14</v>
      </c>
      <c r="C51" t="s">
        <v>353</v>
      </c>
      <c r="D51" t="s">
        <v>79</v>
      </c>
      <c r="E51" t="s">
        <v>354</v>
      </c>
      <c r="F51" t="s">
        <v>354</v>
      </c>
      <c r="G51" t="s">
        <v>18</v>
      </c>
      <c r="H51" t="s">
        <v>18</v>
      </c>
      <c r="I51" t="s">
        <v>88</v>
      </c>
      <c r="J51" t="s">
        <v>89</v>
      </c>
      <c r="K51" t="s">
        <v>90</v>
      </c>
      <c r="L51" t="s">
        <v>91</v>
      </c>
    </row>
    <row r="52" spans="1:12" x14ac:dyDescent="0.3">
      <c r="A52" t="s">
        <v>355</v>
      </c>
      <c r="B52" t="s">
        <v>14</v>
      </c>
      <c r="C52" t="s">
        <v>43</v>
      </c>
      <c r="D52" t="s">
        <v>16</v>
      </c>
      <c r="E52" t="s">
        <v>356</v>
      </c>
      <c r="F52" t="s">
        <v>357</v>
      </c>
      <c r="G52" t="s">
        <v>358</v>
      </c>
      <c r="H52" t="s">
        <v>18</v>
      </c>
      <c r="I52" t="s">
        <v>359</v>
      </c>
      <c r="J52" t="s">
        <v>360</v>
      </c>
      <c r="K52" t="s">
        <v>361</v>
      </c>
      <c r="L52" t="s">
        <v>362</v>
      </c>
    </row>
    <row r="53" spans="1:12" x14ac:dyDescent="0.3">
      <c r="A53" t="s">
        <v>363</v>
      </c>
      <c r="B53" t="s">
        <v>14</v>
      </c>
      <c r="C53" t="s">
        <v>101</v>
      </c>
      <c r="D53" t="s">
        <v>16</v>
      </c>
      <c r="E53" t="s">
        <v>364</v>
      </c>
      <c r="F53" t="s">
        <v>365</v>
      </c>
      <c r="G53" t="s">
        <v>366</v>
      </c>
      <c r="H53" t="s">
        <v>18</v>
      </c>
      <c r="I53" t="s">
        <v>367</v>
      </c>
      <c r="J53" t="s">
        <v>18</v>
      </c>
      <c r="K53" t="s">
        <v>368</v>
      </c>
      <c r="L53" t="s">
        <v>369</v>
      </c>
    </row>
    <row r="54" spans="1:12" x14ac:dyDescent="0.3">
      <c r="A54" t="s">
        <v>370</v>
      </c>
      <c r="B54" t="s">
        <v>14</v>
      </c>
      <c r="C54" t="s">
        <v>229</v>
      </c>
      <c r="D54" t="s">
        <v>94</v>
      </c>
      <c r="E54" t="s">
        <v>371</v>
      </c>
      <c r="F54" t="s">
        <v>372</v>
      </c>
      <c r="G54" t="s">
        <v>373</v>
      </c>
      <c r="H54" t="s">
        <v>18</v>
      </c>
      <c r="I54" t="s">
        <v>374</v>
      </c>
      <c r="J54" t="s">
        <v>18</v>
      </c>
      <c r="K54" t="s">
        <v>375</v>
      </c>
      <c r="L54" t="s">
        <v>376</v>
      </c>
    </row>
    <row r="55" spans="1:12" x14ac:dyDescent="0.3">
      <c r="A55" t="s">
        <v>377</v>
      </c>
      <c r="B55" t="s">
        <v>14</v>
      </c>
      <c r="C55" t="s">
        <v>378</v>
      </c>
      <c r="D55" t="s">
        <v>16</v>
      </c>
      <c r="E55" t="s">
        <v>379</v>
      </c>
      <c r="F55" t="s">
        <v>380</v>
      </c>
      <c r="G55" t="s">
        <v>381</v>
      </c>
      <c r="H55" t="s">
        <v>18</v>
      </c>
      <c r="I55" t="s">
        <v>382</v>
      </c>
      <c r="J55" t="s">
        <v>18</v>
      </c>
      <c r="K55" t="s">
        <v>383</v>
      </c>
      <c r="L55" t="s">
        <v>384</v>
      </c>
    </row>
    <row r="56" spans="1:12" x14ac:dyDescent="0.3">
      <c r="A56" t="s">
        <v>385</v>
      </c>
      <c r="B56" t="s">
        <v>14</v>
      </c>
      <c r="C56" t="s">
        <v>386</v>
      </c>
      <c r="D56" t="s">
        <v>16</v>
      </c>
      <c r="E56" t="s">
        <v>387</v>
      </c>
      <c r="F56" t="s">
        <v>388</v>
      </c>
      <c r="G56" t="s">
        <v>389</v>
      </c>
      <c r="H56" t="s">
        <v>18</v>
      </c>
      <c r="I56" t="s">
        <v>390</v>
      </c>
      <c r="J56" t="s">
        <v>18</v>
      </c>
      <c r="K56" t="s">
        <v>391</v>
      </c>
      <c r="L56" t="s">
        <v>392</v>
      </c>
    </row>
    <row r="57" spans="1:12" x14ac:dyDescent="0.3">
      <c r="A57" t="s">
        <v>393</v>
      </c>
      <c r="B57" t="s">
        <v>14</v>
      </c>
      <c r="C57" t="s">
        <v>273</v>
      </c>
      <c r="D57" t="s">
        <v>16</v>
      </c>
      <c r="E57" t="s">
        <v>394</v>
      </c>
      <c r="F57" t="s">
        <v>395</v>
      </c>
      <c r="G57" t="s">
        <v>396</v>
      </c>
      <c r="H57" t="s">
        <v>18</v>
      </c>
      <c r="I57" t="s">
        <v>397</v>
      </c>
      <c r="J57" t="s">
        <v>398</v>
      </c>
      <c r="K57" t="s">
        <v>399</v>
      </c>
      <c r="L57" t="s">
        <v>400</v>
      </c>
    </row>
    <row r="58" spans="1:12" x14ac:dyDescent="0.3">
      <c r="A58" t="s">
        <v>401</v>
      </c>
      <c r="B58" t="s">
        <v>14</v>
      </c>
      <c r="C58" t="s">
        <v>101</v>
      </c>
      <c r="D58" t="s">
        <v>16</v>
      </c>
      <c r="E58" t="s">
        <v>402</v>
      </c>
      <c r="F58" t="s">
        <v>403</v>
      </c>
      <c r="G58" t="s">
        <v>404</v>
      </c>
      <c r="H58" t="s">
        <v>18</v>
      </c>
      <c r="I58" t="s">
        <v>405</v>
      </c>
      <c r="J58" t="s">
        <v>18</v>
      </c>
      <c r="K58" t="s">
        <v>406</v>
      </c>
      <c r="L58" t="s">
        <v>407</v>
      </c>
    </row>
    <row r="59" spans="1:12" x14ac:dyDescent="0.3">
      <c r="A59" t="s">
        <v>408</v>
      </c>
      <c r="B59" t="s">
        <v>14</v>
      </c>
      <c r="C59" t="s">
        <v>101</v>
      </c>
      <c r="D59" t="s">
        <v>16</v>
      </c>
      <c r="E59" t="s">
        <v>409</v>
      </c>
      <c r="F59" t="s">
        <v>410</v>
      </c>
      <c r="G59" t="s">
        <v>411</v>
      </c>
      <c r="H59" t="s">
        <v>18</v>
      </c>
      <c r="I59" t="s">
        <v>224</v>
      </c>
      <c r="J59" t="s">
        <v>225</v>
      </c>
      <c r="K59" t="s">
        <v>226</v>
      </c>
      <c r="L59" t="s">
        <v>227</v>
      </c>
    </row>
    <row r="60" spans="1:12" x14ac:dyDescent="0.3">
      <c r="A60" t="s">
        <v>412</v>
      </c>
      <c r="B60" t="s">
        <v>14</v>
      </c>
      <c r="C60" t="s">
        <v>413</v>
      </c>
      <c r="D60" t="s">
        <v>16</v>
      </c>
      <c r="E60" t="s">
        <v>414</v>
      </c>
      <c r="F60" t="s">
        <v>415</v>
      </c>
      <c r="G60" t="s">
        <v>416</v>
      </c>
      <c r="H60" t="s">
        <v>18</v>
      </c>
      <c r="I60" t="s">
        <v>417</v>
      </c>
      <c r="J60" t="s">
        <v>418</v>
      </c>
      <c r="K60" t="s">
        <v>419</v>
      </c>
      <c r="L60" t="s">
        <v>420</v>
      </c>
    </row>
    <row r="61" spans="1:12" x14ac:dyDescent="0.3">
      <c r="A61" t="s">
        <v>421</v>
      </c>
      <c r="B61" t="s">
        <v>14</v>
      </c>
      <c r="C61" t="s">
        <v>101</v>
      </c>
      <c r="D61" t="s">
        <v>16</v>
      </c>
      <c r="E61" t="s">
        <v>422</v>
      </c>
      <c r="F61" t="s">
        <v>422</v>
      </c>
      <c r="G61" t="s">
        <v>18</v>
      </c>
      <c r="H61" t="s">
        <v>18</v>
      </c>
      <c r="I61" t="s">
        <v>423</v>
      </c>
      <c r="J61" t="s">
        <v>18</v>
      </c>
      <c r="K61" t="s">
        <v>424</v>
      </c>
      <c r="L61" t="s">
        <v>425</v>
      </c>
    </row>
    <row r="62" spans="1:12" x14ac:dyDescent="0.3">
      <c r="A62" t="s">
        <v>426</v>
      </c>
      <c r="B62" t="s">
        <v>14</v>
      </c>
      <c r="C62" t="s">
        <v>50</v>
      </c>
      <c r="D62" t="s">
        <v>16</v>
      </c>
      <c r="E62" t="s">
        <v>427</v>
      </c>
      <c r="F62" t="s">
        <v>428</v>
      </c>
      <c r="G62" t="s">
        <v>429</v>
      </c>
      <c r="H62" t="s">
        <v>18</v>
      </c>
      <c r="I62" t="s">
        <v>430</v>
      </c>
      <c r="J62" t="s">
        <v>18</v>
      </c>
      <c r="K62" t="s">
        <v>431</v>
      </c>
      <c r="L62" t="s">
        <v>432</v>
      </c>
    </row>
    <row r="63" spans="1:12" x14ac:dyDescent="0.3">
      <c r="A63" t="s">
        <v>433</v>
      </c>
      <c r="B63" t="s">
        <v>14</v>
      </c>
      <c r="C63" t="s">
        <v>434</v>
      </c>
      <c r="D63" t="s">
        <v>16</v>
      </c>
      <c r="E63" t="s">
        <v>435</v>
      </c>
      <c r="F63" t="s">
        <v>435</v>
      </c>
      <c r="G63" t="s">
        <v>18</v>
      </c>
      <c r="H63" t="s">
        <v>18</v>
      </c>
      <c r="I63" t="s">
        <v>436</v>
      </c>
      <c r="J63" t="s">
        <v>437</v>
      </c>
      <c r="K63" t="s">
        <v>438</v>
      </c>
      <c r="L63" t="s">
        <v>439</v>
      </c>
    </row>
    <row r="64" spans="1:12" x14ac:dyDescent="0.3">
      <c r="A64" t="s">
        <v>440</v>
      </c>
      <c r="B64" t="s">
        <v>14</v>
      </c>
      <c r="C64" t="s">
        <v>86</v>
      </c>
      <c r="D64" t="s">
        <v>16</v>
      </c>
      <c r="E64" t="s">
        <v>441</v>
      </c>
      <c r="F64" t="s">
        <v>442</v>
      </c>
      <c r="G64" t="s">
        <v>443</v>
      </c>
      <c r="H64" t="s">
        <v>18</v>
      </c>
      <c r="I64" t="s">
        <v>54</v>
      </c>
      <c r="J64" t="s">
        <v>18</v>
      </c>
      <c r="K64" t="s">
        <v>55</v>
      </c>
      <c r="L64" t="s">
        <v>56</v>
      </c>
    </row>
    <row r="65" spans="1:12" x14ac:dyDescent="0.3">
      <c r="A65" t="s">
        <v>444</v>
      </c>
      <c r="B65" t="s">
        <v>14</v>
      </c>
      <c r="C65" t="s">
        <v>445</v>
      </c>
      <c r="D65" t="s">
        <v>16</v>
      </c>
      <c r="E65" t="s">
        <v>446</v>
      </c>
      <c r="F65" t="s">
        <v>447</v>
      </c>
      <c r="G65" t="s">
        <v>448</v>
      </c>
      <c r="H65" t="s">
        <v>18</v>
      </c>
      <c r="I65" t="s">
        <v>449</v>
      </c>
      <c r="J65" t="s">
        <v>450</v>
      </c>
      <c r="K65" t="s">
        <v>451</v>
      </c>
      <c r="L65" t="s">
        <v>452</v>
      </c>
    </row>
    <row r="66" spans="1:12" x14ac:dyDescent="0.3">
      <c r="A66" t="s">
        <v>453</v>
      </c>
      <c r="B66" t="s">
        <v>14</v>
      </c>
      <c r="C66" t="s">
        <v>454</v>
      </c>
      <c r="D66" t="s">
        <v>79</v>
      </c>
      <c r="E66" t="s">
        <v>455</v>
      </c>
      <c r="F66" t="s">
        <v>455</v>
      </c>
      <c r="G66" t="s">
        <v>18</v>
      </c>
      <c r="H66" t="s">
        <v>18</v>
      </c>
      <c r="I66" t="s">
        <v>81</v>
      </c>
      <c r="J66" t="s">
        <v>82</v>
      </c>
      <c r="K66" t="s">
        <v>83</v>
      </c>
      <c r="L66" t="s">
        <v>84</v>
      </c>
    </row>
    <row r="67" spans="1:12" x14ac:dyDescent="0.3">
      <c r="A67" t="s">
        <v>456</v>
      </c>
      <c r="B67" t="s">
        <v>14</v>
      </c>
      <c r="C67" t="s">
        <v>457</v>
      </c>
      <c r="D67" t="s">
        <v>251</v>
      </c>
      <c r="E67" t="s">
        <v>458</v>
      </c>
      <c r="F67" t="s">
        <v>458</v>
      </c>
      <c r="G67" t="s">
        <v>18</v>
      </c>
      <c r="H67" t="s">
        <v>18</v>
      </c>
      <c r="I67" t="s">
        <v>459</v>
      </c>
      <c r="J67" t="s">
        <v>18</v>
      </c>
      <c r="K67" t="s">
        <v>460</v>
      </c>
      <c r="L67" t="s">
        <v>461</v>
      </c>
    </row>
    <row r="68" spans="1:12" x14ac:dyDescent="0.3">
      <c r="A68" t="s">
        <v>462</v>
      </c>
      <c r="B68" t="s">
        <v>14</v>
      </c>
      <c r="C68" t="s">
        <v>463</v>
      </c>
      <c r="D68" t="s">
        <v>16</v>
      </c>
      <c r="E68" t="s">
        <v>464</v>
      </c>
      <c r="F68" t="s">
        <v>465</v>
      </c>
      <c r="G68" t="s">
        <v>464</v>
      </c>
      <c r="H68" t="s">
        <v>18</v>
      </c>
      <c r="I68" t="s">
        <v>466</v>
      </c>
      <c r="J68" t="s">
        <v>467</v>
      </c>
      <c r="K68" t="s">
        <v>468</v>
      </c>
      <c r="L68" t="s">
        <v>469</v>
      </c>
    </row>
    <row r="69" spans="1:12" x14ac:dyDescent="0.3">
      <c r="A69" t="s">
        <v>470</v>
      </c>
      <c r="B69" t="s">
        <v>14</v>
      </c>
      <c r="C69" t="s">
        <v>471</v>
      </c>
      <c r="D69" t="s">
        <v>16</v>
      </c>
      <c r="E69" t="s">
        <v>472</v>
      </c>
      <c r="F69" t="s">
        <v>473</v>
      </c>
      <c r="G69" t="s">
        <v>474</v>
      </c>
      <c r="H69" t="s">
        <v>18</v>
      </c>
      <c r="I69" t="s">
        <v>367</v>
      </c>
      <c r="J69" t="s">
        <v>18</v>
      </c>
      <c r="K69" t="s">
        <v>368</v>
      </c>
      <c r="L69" t="s">
        <v>369</v>
      </c>
    </row>
    <row r="70" spans="1:12" x14ac:dyDescent="0.3">
      <c r="A70" t="s">
        <v>475</v>
      </c>
      <c r="B70" t="s">
        <v>14</v>
      </c>
      <c r="C70" t="s">
        <v>476</v>
      </c>
      <c r="D70" t="s">
        <v>33</v>
      </c>
      <c r="E70" t="s">
        <v>477</v>
      </c>
      <c r="F70" t="s">
        <v>478</v>
      </c>
      <c r="G70" t="s">
        <v>18</v>
      </c>
      <c r="H70" t="s">
        <v>18</v>
      </c>
      <c r="I70" t="s">
        <v>27</v>
      </c>
      <c r="J70" t="s">
        <v>28</v>
      </c>
      <c r="K70" t="s">
        <v>29</v>
      </c>
      <c r="L70" t="s">
        <v>30</v>
      </c>
    </row>
    <row r="71" spans="1:12" x14ac:dyDescent="0.3">
      <c r="A71" t="s">
        <v>479</v>
      </c>
      <c r="B71" t="s">
        <v>14</v>
      </c>
      <c r="C71" t="s">
        <v>43</v>
      </c>
      <c r="D71" t="s">
        <v>16</v>
      </c>
      <c r="E71" t="s">
        <v>480</v>
      </c>
      <c r="F71" t="s">
        <v>481</v>
      </c>
      <c r="G71" t="s">
        <v>482</v>
      </c>
      <c r="H71" t="s">
        <v>18</v>
      </c>
      <c r="I71" t="s">
        <v>367</v>
      </c>
      <c r="J71" t="s">
        <v>18</v>
      </c>
      <c r="K71" t="s">
        <v>368</v>
      </c>
      <c r="L71" t="s">
        <v>369</v>
      </c>
    </row>
    <row r="72" spans="1:12" x14ac:dyDescent="0.3">
      <c r="A72" t="s">
        <v>483</v>
      </c>
      <c r="B72" t="s">
        <v>14</v>
      </c>
      <c r="C72" t="s">
        <v>434</v>
      </c>
      <c r="D72" t="s">
        <v>16</v>
      </c>
      <c r="E72" t="s">
        <v>484</v>
      </c>
      <c r="F72" t="s">
        <v>484</v>
      </c>
      <c r="G72" t="s">
        <v>18</v>
      </c>
      <c r="H72" t="s">
        <v>18</v>
      </c>
      <c r="I72" t="s">
        <v>118</v>
      </c>
      <c r="J72" t="s">
        <v>18</v>
      </c>
      <c r="K72" t="s">
        <v>119</v>
      </c>
      <c r="L72" t="s">
        <v>120</v>
      </c>
    </row>
    <row r="73" spans="1:12" x14ac:dyDescent="0.3">
      <c r="A73" t="s">
        <v>485</v>
      </c>
      <c r="B73" t="s">
        <v>14</v>
      </c>
      <c r="C73" t="s">
        <v>486</v>
      </c>
      <c r="D73" t="s">
        <v>16</v>
      </c>
      <c r="E73" t="s">
        <v>487</v>
      </c>
      <c r="F73" t="s">
        <v>488</v>
      </c>
      <c r="G73" t="s">
        <v>489</v>
      </c>
      <c r="H73" t="s">
        <v>18</v>
      </c>
      <c r="I73" t="s">
        <v>262</v>
      </c>
      <c r="J73" t="s">
        <v>18</v>
      </c>
      <c r="K73" t="s">
        <v>263</v>
      </c>
      <c r="L73" t="s">
        <v>264</v>
      </c>
    </row>
    <row r="74" spans="1:12" x14ac:dyDescent="0.3">
      <c r="A74" t="s">
        <v>490</v>
      </c>
      <c r="B74" t="s">
        <v>14</v>
      </c>
      <c r="C74" t="s">
        <v>101</v>
      </c>
      <c r="D74" t="s">
        <v>16</v>
      </c>
      <c r="E74" t="s">
        <v>491</v>
      </c>
      <c r="F74" t="s">
        <v>492</v>
      </c>
      <c r="G74" t="s">
        <v>493</v>
      </c>
      <c r="H74" t="s">
        <v>494</v>
      </c>
      <c r="I74" t="s">
        <v>495</v>
      </c>
      <c r="J74" t="s">
        <v>18</v>
      </c>
      <c r="K74" t="s">
        <v>496</v>
      </c>
      <c r="L74" t="s">
        <v>497</v>
      </c>
    </row>
    <row r="75" spans="1:12" x14ac:dyDescent="0.3">
      <c r="A75" t="s">
        <v>498</v>
      </c>
      <c r="B75" t="s">
        <v>14</v>
      </c>
      <c r="C75" t="s">
        <v>86</v>
      </c>
      <c r="D75" t="s">
        <v>16</v>
      </c>
      <c r="E75" t="s">
        <v>499</v>
      </c>
      <c r="F75" t="s">
        <v>499</v>
      </c>
      <c r="G75" t="s">
        <v>500</v>
      </c>
      <c r="H75" t="s">
        <v>18</v>
      </c>
      <c r="I75" t="s">
        <v>501</v>
      </c>
      <c r="J75" t="s">
        <v>18</v>
      </c>
      <c r="K75" t="s">
        <v>502</v>
      </c>
      <c r="L75" t="s">
        <v>503</v>
      </c>
    </row>
    <row r="76" spans="1:12" x14ac:dyDescent="0.3">
      <c r="A76" t="s">
        <v>504</v>
      </c>
      <c r="B76" t="s">
        <v>14</v>
      </c>
      <c r="C76" t="s">
        <v>505</v>
      </c>
      <c r="D76" t="s">
        <v>170</v>
      </c>
      <c r="E76" t="s">
        <v>506</v>
      </c>
      <c r="F76" t="s">
        <v>507</v>
      </c>
      <c r="G76" t="s">
        <v>508</v>
      </c>
      <c r="H76" t="s">
        <v>509</v>
      </c>
      <c r="I76" t="s">
        <v>510</v>
      </c>
      <c r="J76" t="s">
        <v>18</v>
      </c>
      <c r="K76" t="s">
        <v>511</v>
      </c>
      <c r="L76" t="s">
        <v>512</v>
      </c>
    </row>
    <row r="77" spans="1:12" x14ac:dyDescent="0.3">
      <c r="A77" t="s">
        <v>513</v>
      </c>
      <c r="B77" t="s">
        <v>14</v>
      </c>
      <c r="C77" t="s">
        <v>514</v>
      </c>
      <c r="D77" t="s">
        <v>16</v>
      </c>
      <c r="E77" t="s">
        <v>515</v>
      </c>
      <c r="F77" t="s">
        <v>516</v>
      </c>
      <c r="G77" t="s">
        <v>517</v>
      </c>
      <c r="H77" t="s">
        <v>18</v>
      </c>
      <c r="I77" t="s">
        <v>518</v>
      </c>
      <c r="J77" t="s">
        <v>18</v>
      </c>
      <c r="K77" t="s">
        <v>519</v>
      </c>
      <c r="L77" t="s">
        <v>520</v>
      </c>
    </row>
    <row r="78" spans="1:12" x14ac:dyDescent="0.3">
      <c r="A78" t="s">
        <v>521</v>
      </c>
      <c r="B78" t="s">
        <v>14</v>
      </c>
      <c r="C78" t="s">
        <v>522</v>
      </c>
      <c r="D78" t="s">
        <v>16</v>
      </c>
      <c r="E78" t="s">
        <v>523</v>
      </c>
      <c r="F78" t="s">
        <v>524</v>
      </c>
      <c r="G78" t="s">
        <v>18</v>
      </c>
      <c r="H78" t="s">
        <v>18</v>
      </c>
      <c r="I78" t="s">
        <v>27</v>
      </c>
      <c r="J78" t="s">
        <v>28</v>
      </c>
      <c r="K78" t="s">
        <v>29</v>
      </c>
      <c r="L78" t="s">
        <v>30</v>
      </c>
    </row>
    <row r="79" spans="1:12" x14ac:dyDescent="0.3">
      <c r="A79" t="s">
        <v>525</v>
      </c>
      <c r="B79" t="s">
        <v>14</v>
      </c>
      <c r="C79" t="s">
        <v>50</v>
      </c>
      <c r="D79" t="s">
        <v>16</v>
      </c>
      <c r="E79" t="s">
        <v>526</v>
      </c>
      <c r="F79" t="s">
        <v>527</v>
      </c>
      <c r="G79" t="s">
        <v>528</v>
      </c>
      <c r="H79" t="s">
        <v>18</v>
      </c>
      <c r="I79" t="s">
        <v>529</v>
      </c>
      <c r="J79" t="s">
        <v>530</v>
      </c>
      <c r="K79" t="s">
        <v>531</v>
      </c>
      <c r="L79" t="s">
        <v>532</v>
      </c>
    </row>
    <row r="80" spans="1:12" x14ac:dyDescent="0.3">
      <c r="A80" t="s">
        <v>533</v>
      </c>
      <c r="B80" t="s">
        <v>14</v>
      </c>
      <c r="C80" t="s">
        <v>534</v>
      </c>
      <c r="D80" t="s">
        <v>79</v>
      </c>
      <c r="E80" t="s">
        <v>535</v>
      </c>
      <c r="F80" t="s">
        <v>536</v>
      </c>
      <c r="G80" t="s">
        <v>537</v>
      </c>
      <c r="H80" t="s">
        <v>18</v>
      </c>
      <c r="I80" t="s">
        <v>538</v>
      </c>
      <c r="J80" t="s">
        <v>539</v>
      </c>
      <c r="K80" t="s">
        <v>540</v>
      </c>
      <c r="L80" t="s">
        <v>541</v>
      </c>
    </row>
    <row r="81" spans="1:12" x14ac:dyDescent="0.3">
      <c r="A81" t="s">
        <v>542</v>
      </c>
      <c r="B81" t="s">
        <v>14</v>
      </c>
      <c r="C81" t="s">
        <v>543</v>
      </c>
      <c r="D81" t="s">
        <v>79</v>
      </c>
      <c r="E81" t="s">
        <v>544</v>
      </c>
      <c r="F81" t="s">
        <v>545</v>
      </c>
      <c r="G81" t="s">
        <v>546</v>
      </c>
      <c r="H81" t="s">
        <v>18</v>
      </c>
      <c r="I81" t="s">
        <v>547</v>
      </c>
      <c r="J81" t="s">
        <v>548</v>
      </c>
      <c r="K81" t="s">
        <v>70</v>
      </c>
      <c r="L81" t="s">
        <v>549</v>
      </c>
    </row>
    <row r="82" spans="1:12" x14ac:dyDescent="0.3">
      <c r="A82" t="s">
        <v>550</v>
      </c>
      <c r="B82" t="s">
        <v>14</v>
      </c>
      <c r="C82" t="s">
        <v>551</v>
      </c>
      <c r="D82" t="s">
        <v>16</v>
      </c>
      <c r="E82" t="s">
        <v>552</v>
      </c>
      <c r="F82" t="s">
        <v>553</v>
      </c>
      <c r="G82" t="s">
        <v>18</v>
      </c>
      <c r="H82" t="s">
        <v>18</v>
      </c>
      <c r="I82" t="s">
        <v>554</v>
      </c>
      <c r="J82" t="s">
        <v>555</v>
      </c>
      <c r="K82" t="s">
        <v>556</v>
      </c>
      <c r="L82" t="s">
        <v>557</v>
      </c>
    </row>
    <row r="83" spans="1:12" x14ac:dyDescent="0.3">
      <c r="A83" t="s">
        <v>558</v>
      </c>
      <c r="B83" t="s">
        <v>14</v>
      </c>
      <c r="C83" t="s">
        <v>559</v>
      </c>
      <c r="D83" t="s">
        <v>79</v>
      </c>
      <c r="E83" t="s">
        <v>560</v>
      </c>
      <c r="F83" t="s">
        <v>561</v>
      </c>
      <c r="G83" t="s">
        <v>562</v>
      </c>
      <c r="H83" t="s">
        <v>18</v>
      </c>
      <c r="I83" t="s">
        <v>118</v>
      </c>
      <c r="J83" t="s">
        <v>18</v>
      </c>
      <c r="K83" t="s">
        <v>119</v>
      </c>
      <c r="L83" t="s">
        <v>120</v>
      </c>
    </row>
    <row r="84" spans="1:12" x14ac:dyDescent="0.3">
      <c r="A84" t="s">
        <v>563</v>
      </c>
      <c r="B84" t="s">
        <v>14</v>
      </c>
      <c r="C84" t="s">
        <v>471</v>
      </c>
      <c r="D84" t="s">
        <v>16</v>
      </c>
      <c r="E84" t="s">
        <v>564</v>
      </c>
      <c r="F84" t="s">
        <v>564</v>
      </c>
      <c r="G84" t="s">
        <v>18</v>
      </c>
      <c r="H84" t="s">
        <v>18</v>
      </c>
      <c r="I84" t="s">
        <v>565</v>
      </c>
      <c r="J84" t="s">
        <v>566</v>
      </c>
      <c r="K84" t="s">
        <v>567</v>
      </c>
      <c r="L84" t="s">
        <v>568</v>
      </c>
    </row>
    <row r="85" spans="1:12" x14ac:dyDescent="0.3">
      <c r="A85" t="s">
        <v>569</v>
      </c>
      <c r="B85" t="s">
        <v>14</v>
      </c>
      <c r="C85" t="s">
        <v>570</v>
      </c>
      <c r="D85" t="s">
        <v>16</v>
      </c>
      <c r="E85" t="s">
        <v>571</v>
      </c>
      <c r="F85" t="s">
        <v>572</v>
      </c>
      <c r="G85" t="s">
        <v>573</v>
      </c>
      <c r="H85" t="s">
        <v>18</v>
      </c>
      <c r="I85" t="s">
        <v>574</v>
      </c>
      <c r="J85" t="s">
        <v>575</v>
      </c>
      <c r="K85" t="s">
        <v>576</v>
      </c>
      <c r="L85" t="s">
        <v>577</v>
      </c>
    </row>
    <row r="86" spans="1:12" x14ac:dyDescent="0.3">
      <c r="A86" t="s">
        <v>578</v>
      </c>
      <c r="B86" t="s">
        <v>14</v>
      </c>
      <c r="C86" t="s">
        <v>579</v>
      </c>
      <c r="D86" t="s">
        <v>16</v>
      </c>
      <c r="E86" t="s">
        <v>580</v>
      </c>
      <c r="F86" t="s">
        <v>581</v>
      </c>
      <c r="G86" t="s">
        <v>582</v>
      </c>
      <c r="H86" t="s">
        <v>18</v>
      </c>
      <c r="I86" t="s">
        <v>224</v>
      </c>
      <c r="J86" t="s">
        <v>225</v>
      </c>
      <c r="K86" t="s">
        <v>226</v>
      </c>
      <c r="L86" t="s">
        <v>227</v>
      </c>
    </row>
    <row r="87" spans="1:12" x14ac:dyDescent="0.3">
      <c r="A87" t="s">
        <v>583</v>
      </c>
      <c r="B87" t="s">
        <v>14</v>
      </c>
      <c r="C87" t="s">
        <v>584</v>
      </c>
      <c r="D87" t="s">
        <v>16</v>
      </c>
      <c r="E87" t="s">
        <v>585</v>
      </c>
      <c r="F87" t="s">
        <v>586</v>
      </c>
      <c r="G87" t="s">
        <v>587</v>
      </c>
      <c r="H87" t="s">
        <v>18</v>
      </c>
      <c r="I87" t="s">
        <v>280</v>
      </c>
      <c r="J87" t="s">
        <v>281</v>
      </c>
      <c r="K87" t="s">
        <v>282</v>
      </c>
      <c r="L87" t="s">
        <v>283</v>
      </c>
    </row>
    <row r="88" spans="1:12" x14ac:dyDescent="0.3">
      <c r="A88" t="s">
        <v>588</v>
      </c>
      <c r="B88" t="s">
        <v>14</v>
      </c>
      <c r="C88" t="s">
        <v>434</v>
      </c>
      <c r="D88" t="s">
        <v>16</v>
      </c>
      <c r="E88" t="s">
        <v>589</v>
      </c>
      <c r="F88" t="s">
        <v>589</v>
      </c>
      <c r="G88" t="s">
        <v>18</v>
      </c>
      <c r="H88" t="s">
        <v>18</v>
      </c>
      <c r="I88" t="s">
        <v>103</v>
      </c>
      <c r="J88" t="s">
        <v>104</v>
      </c>
      <c r="K88" t="s">
        <v>105</v>
      </c>
      <c r="L88" t="s">
        <v>106</v>
      </c>
    </row>
    <row r="89" spans="1:12" x14ac:dyDescent="0.3">
      <c r="A89" t="s">
        <v>590</v>
      </c>
      <c r="B89" t="s">
        <v>14</v>
      </c>
      <c r="C89" t="s">
        <v>591</v>
      </c>
      <c r="D89" t="s">
        <v>94</v>
      </c>
      <c r="E89" t="s">
        <v>592</v>
      </c>
      <c r="F89" t="s">
        <v>593</v>
      </c>
      <c r="G89" t="s">
        <v>594</v>
      </c>
      <c r="H89" t="s">
        <v>18</v>
      </c>
      <c r="I89" t="s">
        <v>595</v>
      </c>
      <c r="J89" t="s">
        <v>596</v>
      </c>
      <c r="K89" t="s">
        <v>597</v>
      </c>
      <c r="L89" t="s">
        <v>598</v>
      </c>
    </row>
    <row r="90" spans="1:12" x14ac:dyDescent="0.3">
      <c r="A90" t="s">
        <v>599</v>
      </c>
      <c r="B90" t="s">
        <v>14</v>
      </c>
      <c r="C90" t="s">
        <v>463</v>
      </c>
      <c r="D90" t="s">
        <v>16</v>
      </c>
      <c r="E90" t="s">
        <v>600</v>
      </c>
      <c r="F90" t="s">
        <v>601</v>
      </c>
      <c r="G90" t="s">
        <v>602</v>
      </c>
      <c r="H90" t="s">
        <v>18</v>
      </c>
      <c r="I90" t="s">
        <v>367</v>
      </c>
      <c r="J90" t="s">
        <v>18</v>
      </c>
      <c r="K90" t="s">
        <v>368</v>
      </c>
      <c r="L90" t="s">
        <v>369</v>
      </c>
    </row>
    <row r="91" spans="1:12" x14ac:dyDescent="0.3">
      <c r="A91" t="s">
        <v>603</v>
      </c>
      <c r="B91" t="s">
        <v>14</v>
      </c>
      <c r="C91" t="s">
        <v>471</v>
      </c>
      <c r="D91" t="s">
        <v>16</v>
      </c>
      <c r="E91" t="s">
        <v>604</v>
      </c>
      <c r="F91" t="s">
        <v>604</v>
      </c>
      <c r="G91" t="s">
        <v>18</v>
      </c>
      <c r="H91" t="s">
        <v>18</v>
      </c>
      <c r="I91" t="s">
        <v>605</v>
      </c>
      <c r="J91" t="s">
        <v>606</v>
      </c>
      <c r="K91" t="s">
        <v>607</v>
      </c>
      <c r="L91" t="s">
        <v>608</v>
      </c>
    </row>
    <row r="92" spans="1:12" x14ac:dyDescent="0.3">
      <c r="A92" t="s">
        <v>609</v>
      </c>
      <c r="B92" t="s">
        <v>14</v>
      </c>
      <c r="C92" t="s">
        <v>50</v>
      </c>
      <c r="D92" t="s">
        <v>16</v>
      </c>
      <c r="E92" t="s">
        <v>610</v>
      </c>
      <c r="F92" t="s">
        <v>611</v>
      </c>
      <c r="G92" t="s">
        <v>612</v>
      </c>
      <c r="H92" t="s">
        <v>18</v>
      </c>
      <c r="I92" t="s">
        <v>613</v>
      </c>
      <c r="J92" t="s">
        <v>614</v>
      </c>
      <c r="K92" t="s">
        <v>615</v>
      </c>
      <c r="L92" t="s">
        <v>616</v>
      </c>
    </row>
    <row r="93" spans="1:12" x14ac:dyDescent="0.3">
      <c r="A93" t="s">
        <v>617</v>
      </c>
      <c r="B93" t="s">
        <v>14</v>
      </c>
      <c r="C93" t="s">
        <v>618</v>
      </c>
      <c r="D93" t="s">
        <v>16</v>
      </c>
      <c r="E93" t="e">
        <f>-심리상담전문가는 내담자들이 가진 문제들을 파악하고 기본지식들을 바탕으로 상담과 심리검사를 통하여 사회적 향상과 정서치유를 수행 할 수 있다. -심리상담능력을 갖추고 상담기록 및 사례분석을 통하여 상담전문가로서 직무을 수행 할 수 있다.</f>
        <v>#NAME?</v>
      </c>
      <c r="F93" t="e">
        <f>-심리상담전문가는 내담자들이 가진 문제들을 파악하고 심리상담전문가는 내담자들이 가진 문제들을 파악하고 기본지식들을 바탕으로 상담과 심리검사를 통하여 사회적 향상과 정서치유를 수행 할 수 있다. -심리상담능력을 갖추고 상담기록 및 사례분석을 통하여 상담전문가로서 직무을 수행 할 수 있다.</f>
        <v>#NAME?</v>
      </c>
      <c r="G93" t="s">
        <v>18</v>
      </c>
      <c r="H93" t="s">
        <v>18</v>
      </c>
      <c r="I93" t="s">
        <v>619</v>
      </c>
      <c r="J93" t="s">
        <v>18</v>
      </c>
      <c r="K93" t="s">
        <v>620</v>
      </c>
      <c r="L93" t="s">
        <v>621</v>
      </c>
    </row>
    <row r="94" spans="1:12" x14ac:dyDescent="0.3">
      <c r="A94" t="s">
        <v>622</v>
      </c>
      <c r="B94" t="s">
        <v>14</v>
      </c>
      <c r="C94" t="s">
        <v>623</v>
      </c>
      <c r="D94" t="s">
        <v>16</v>
      </c>
      <c r="E94" t="s">
        <v>624</v>
      </c>
      <c r="F94" t="s">
        <v>624</v>
      </c>
      <c r="G94" t="s">
        <v>18</v>
      </c>
      <c r="H94" t="s">
        <v>18</v>
      </c>
      <c r="I94" t="s">
        <v>625</v>
      </c>
      <c r="J94" t="s">
        <v>18</v>
      </c>
      <c r="K94" t="s">
        <v>626</v>
      </c>
      <c r="L94" t="s">
        <v>627</v>
      </c>
    </row>
    <row r="95" spans="1:12" x14ac:dyDescent="0.3">
      <c r="A95" t="s">
        <v>628</v>
      </c>
      <c r="B95" t="s">
        <v>14</v>
      </c>
      <c r="C95" t="s">
        <v>629</v>
      </c>
      <c r="D95" t="s">
        <v>33</v>
      </c>
      <c r="E95" t="s">
        <v>630</v>
      </c>
      <c r="F95" t="s">
        <v>631</v>
      </c>
      <c r="G95" t="s">
        <v>632</v>
      </c>
      <c r="H95" t="s">
        <v>18</v>
      </c>
      <c r="I95" t="s">
        <v>633</v>
      </c>
      <c r="J95" t="s">
        <v>634</v>
      </c>
      <c r="K95" t="s">
        <v>635</v>
      </c>
      <c r="L95" t="s">
        <v>636</v>
      </c>
    </row>
    <row r="96" spans="1:12" x14ac:dyDescent="0.3">
      <c r="A96" t="s">
        <v>637</v>
      </c>
      <c r="B96" t="s">
        <v>14</v>
      </c>
      <c r="C96" t="s">
        <v>638</v>
      </c>
      <c r="D96" t="s">
        <v>16</v>
      </c>
      <c r="E96" t="s">
        <v>639</v>
      </c>
      <c r="F96" t="s">
        <v>640</v>
      </c>
      <c r="G96" t="s">
        <v>641</v>
      </c>
      <c r="H96" t="s">
        <v>642</v>
      </c>
      <c r="I96" t="s">
        <v>643</v>
      </c>
      <c r="J96" t="s">
        <v>18</v>
      </c>
      <c r="K96" t="s">
        <v>644</v>
      </c>
      <c r="L96" t="s">
        <v>645</v>
      </c>
    </row>
    <row r="97" spans="1:12" x14ac:dyDescent="0.3">
      <c r="A97" t="s">
        <v>646</v>
      </c>
      <c r="B97" t="s">
        <v>14</v>
      </c>
      <c r="C97" t="s">
        <v>647</v>
      </c>
      <c r="D97" t="s">
        <v>79</v>
      </c>
      <c r="E97" t="s">
        <v>648</v>
      </c>
      <c r="F97" t="s">
        <v>649</v>
      </c>
      <c r="G97" t="s">
        <v>650</v>
      </c>
      <c r="H97" t="s">
        <v>651</v>
      </c>
      <c r="I97" t="s">
        <v>652</v>
      </c>
      <c r="J97" t="s">
        <v>653</v>
      </c>
      <c r="K97" t="s">
        <v>654</v>
      </c>
      <c r="L97" t="s">
        <v>655</v>
      </c>
    </row>
    <row r="98" spans="1:12" x14ac:dyDescent="0.3">
      <c r="A98" t="s">
        <v>656</v>
      </c>
      <c r="B98" t="s">
        <v>14</v>
      </c>
      <c r="C98" t="s">
        <v>657</v>
      </c>
      <c r="D98" t="s">
        <v>16</v>
      </c>
      <c r="E98" t="s">
        <v>658</v>
      </c>
      <c r="F98" t="s">
        <v>659</v>
      </c>
      <c r="G98" t="e">
        <f>- 전문 상담기관에서 사이코드라마 상담 프로그램의 이론과 실제를 개발하고 활용할 수 있다.-상담현장에서 활용할 수 있는 사이코 드라마상담기법을 숙달하고 자기성장의 경험을 통해 사이코드라마 상담전문가로서 활동한다. -수련감독급의 지도아래 내담자를 역 기능적인역할에서 나올수있게 해주고,문제를 해결할 수 있도록 조력하는 사이코드라마상담전문가로서 상담을 진행한다</f>
        <v>#NAME?</v>
      </c>
      <c r="H98" t="s">
        <v>660</v>
      </c>
      <c r="I98" t="s">
        <v>661</v>
      </c>
      <c r="J98" t="s">
        <v>662</v>
      </c>
      <c r="K98" t="s">
        <v>663</v>
      </c>
      <c r="L98" t="s">
        <v>664</v>
      </c>
    </row>
    <row r="99" spans="1:12" x14ac:dyDescent="0.3">
      <c r="A99" t="s">
        <v>665</v>
      </c>
      <c r="B99" t="s">
        <v>14</v>
      </c>
      <c r="C99" t="s">
        <v>666</v>
      </c>
      <c r="D99" t="s">
        <v>79</v>
      </c>
      <c r="E99" t="s">
        <v>667</v>
      </c>
      <c r="F99" t="s">
        <v>668</v>
      </c>
      <c r="G99" t="s">
        <v>669</v>
      </c>
      <c r="H99" t="s">
        <v>18</v>
      </c>
      <c r="I99" t="s">
        <v>88</v>
      </c>
      <c r="J99" t="s">
        <v>89</v>
      </c>
      <c r="K99" t="s">
        <v>90</v>
      </c>
      <c r="L99" t="s">
        <v>91</v>
      </c>
    </row>
    <row r="100" spans="1:12" x14ac:dyDescent="0.3">
      <c r="A100" t="s">
        <v>670</v>
      </c>
      <c r="B100" t="s">
        <v>14</v>
      </c>
      <c r="C100" t="s">
        <v>273</v>
      </c>
      <c r="D100" t="s">
        <v>16</v>
      </c>
      <c r="E100" t="s">
        <v>671</v>
      </c>
      <c r="F100" t="s">
        <v>672</v>
      </c>
      <c r="G100" t="s">
        <v>673</v>
      </c>
      <c r="H100" t="s">
        <v>18</v>
      </c>
      <c r="I100" t="s">
        <v>674</v>
      </c>
      <c r="J100" t="s">
        <v>675</v>
      </c>
      <c r="K100" t="s">
        <v>676</v>
      </c>
      <c r="L100" t="s">
        <v>677</v>
      </c>
    </row>
    <row r="101" spans="1:12" x14ac:dyDescent="0.3">
      <c r="A101" t="s">
        <v>678</v>
      </c>
      <c r="B101" t="s">
        <v>14</v>
      </c>
      <c r="C101" t="s">
        <v>15</v>
      </c>
      <c r="D101" t="s">
        <v>16</v>
      </c>
      <c r="E101" t="s">
        <v>679</v>
      </c>
      <c r="F101" t="s">
        <v>679</v>
      </c>
      <c r="G101" t="s">
        <v>18</v>
      </c>
      <c r="H101" t="s">
        <v>18</v>
      </c>
      <c r="I101" t="s">
        <v>680</v>
      </c>
      <c r="J101" t="s">
        <v>18</v>
      </c>
      <c r="K101" t="s">
        <v>681</v>
      </c>
      <c r="L101" t="s">
        <v>682</v>
      </c>
    </row>
    <row r="102" spans="1:12" x14ac:dyDescent="0.3">
      <c r="A102" t="s">
        <v>683</v>
      </c>
      <c r="B102" t="s">
        <v>14</v>
      </c>
      <c r="C102" t="s">
        <v>684</v>
      </c>
      <c r="D102" t="s">
        <v>16</v>
      </c>
      <c r="E102" t="s">
        <v>685</v>
      </c>
      <c r="F102" t="s">
        <v>686</v>
      </c>
      <c r="G102" t="s">
        <v>687</v>
      </c>
      <c r="H102" t="s">
        <v>18</v>
      </c>
      <c r="I102" t="s">
        <v>688</v>
      </c>
      <c r="J102" t="s">
        <v>689</v>
      </c>
      <c r="K102" t="s">
        <v>690</v>
      </c>
      <c r="L102" t="s">
        <v>691</v>
      </c>
    </row>
    <row r="103" spans="1:12" x14ac:dyDescent="0.3">
      <c r="A103" t="s">
        <v>692</v>
      </c>
      <c r="B103" t="s">
        <v>14</v>
      </c>
      <c r="C103" t="s">
        <v>693</v>
      </c>
      <c r="D103" t="s">
        <v>79</v>
      </c>
      <c r="E103" t="s">
        <v>694</v>
      </c>
      <c r="F103" t="s">
        <v>695</v>
      </c>
      <c r="G103" t="s">
        <v>696</v>
      </c>
      <c r="H103" t="s">
        <v>697</v>
      </c>
      <c r="I103" t="s">
        <v>698</v>
      </c>
      <c r="J103" t="s">
        <v>699</v>
      </c>
      <c r="K103" t="s">
        <v>700</v>
      </c>
      <c r="L103" t="s">
        <v>701</v>
      </c>
    </row>
    <row r="104" spans="1:12" x14ac:dyDescent="0.3">
      <c r="A104" t="s">
        <v>702</v>
      </c>
      <c r="B104" t="s">
        <v>14</v>
      </c>
      <c r="C104" t="s">
        <v>703</v>
      </c>
      <c r="D104" t="s">
        <v>704</v>
      </c>
      <c r="E104" t="s">
        <v>705</v>
      </c>
      <c r="F104" t="s">
        <v>706</v>
      </c>
      <c r="G104" t="s">
        <v>707</v>
      </c>
      <c r="H104" t="s">
        <v>18</v>
      </c>
      <c r="I104" t="s">
        <v>224</v>
      </c>
      <c r="J104" t="s">
        <v>225</v>
      </c>
      <c r="K104" t="s">
        <v>226</v>
      </c>
      <c r="L104" t="s">
        <v>227</v>
      </c>
    </row>
    <row r="105" spans="1:12" x14ac:dyDescent="0.3">
      <c r="A105" t="s">
        <v>708</v>
      </c>
      <c r="B105" t="s">
        <v>14</v>
      </c>
      <c r="C105" t="s">
        <v>709</v>
      </c>
      <c r="D105" t="s">
        <v>16</v>
      </c>
      <c r="E105" t="s">
        <v>710</v>
      </c>
      <c r="F105" t="s">
        <v>711</v>
      </c>
      <c r="G105" t="s">
        <v>712</v>
      </c>
      <c r="H105" t="s">
        <v>18</v>
      </c>
      <c r="I105" t="s">
        <v>27</v>
      </c>
      <c r="J105" t="s">
        <v>28</v>
      </c>
      <c r="K105" t="s">
        <v>29</v>
      </c>
      <c r="L105" t="s">
        <v>30</v>
      </c>
    </row>
    <row r="106" spans="1:12" x14ac:dyDescent="0.3">
      <c r="A106" t="s">
        <v>713</v>
      </c>
      <c r="B106" t="s">
        <v>14</v>
      </c>
      <c r="C106" t="s">
        <v>714</v>
      </c>
      <c r="D106" t="s">
        <v>16</v>
      </c>
      <c r="E106" t="s">
        <v>715</v>
      </c>
      <c r="F106" t="s">
        <v>715</v>
      </c>
      <c r="G106" t="s">
        <v>716</v>
      </c>
      <c r="H106" t="s">
        <v>18</v>
      </c>
      <c r="I106" t="s">
        <v>717</v>
      </c>
      <c r="J106" t="s">
        <v>718</v>
      </c>
      <c r="K106" t="s">
        <v>719</v>
      </c>
      <c r="L106" t="s">
        <v>720</v>
      </c>
    </row>
    <row r="107" spans="1:12" x14ac:dyDescent="0.3">
      <c r="A107" t="s">
        <v>721</v>
      </c>
      <c r="B107" t="s">
        <v>14</v>
      </c>
      <c r="C107" t="s">
        <v>15</v>
      </c>
      <c r="D107" t="s">
        <v>16</v>
      </c>
      <c r="E107" t="s">
        <v>722</v>
      </c>
      <c r="F107" t="s">
        <v>723</v>
      </c>
      <c r="G107" t="s">
        <v>724</v>
      </c>
      <c r="H107" t="s">
        <v>18</v>
      </c>
      <c r="I107" t="s">
        <v>725</v>
      </c>
      <c r="J107" t="s">
        <v>726</v>
      </c>
      <c r="K107" t="s">
        <v>727</v>
      </c>
      <c r="L107" t="s">
        <v>728</v>
      </c>
    </row>
    <row r="108" spans="1:12" x14ac:dyDescent="0.3">
      <c r="A108" t="s">
        <v>729</v>
      </c>
      <c r="B108" t="s">
        <v>14</v>
      </c>
      <c r="C108" t="s">
        <v>730</v>
      </c>
      <c r="D108" t="s">
        <v>33</v>
      </c>
      <c r="E108" t="s">
        <v>731</v>
      </c>
      <c r="F108" t="s">
        <v>732</v>
      </c>
      <c r="G108" t="s">
        <v>18</v>
      </c>
      <c r="H108" t="s">
        <v>18</v>
      </c>
      <c r="I108" t="s">
        <v>733</v>
      </c>
      <c r="J108" t="s">
        <v>734</v>
      </c>
      <c r="K108" t="s">
        <v>735</v>
      </c>
      <c r="L108" t="s">
        <v>736</v>
      </c>
    </row>
    <row r="109" spans="1:12" x14ac:dyDescent="0.3">
      <c r="A109" t="s">
        <v>737</v>
      </c>
      <c r="B109" t="s">
        <v>14</v>
      </c>
      <c r="C109" t="s">
        <v>471</v>
      </c>
      <c r="D109" t="s">
        <v>16</v>
      </c>
      <c r="E109" t="s">
        <v>738</v>
      </c>
      <c r="F109" t="s">
        <v>738</v>
      </c>
      <c r="G109" t="s">
        <v>18</v>
      </c>
      <c r="H109" t="s">
        <v>18</v>
      </c>
      <c r="I109" t="s">
        <v>27</v>
      </c>
      <c r="J109" t="s">
        <v>28</v>
      </c>
      <c r="K109" t="s">
        <v>29</v>
      </c>
      <c r="L109" t="s">
        <v>30</v>
      </c>
    </row>
    <row r="110" spans="1:12" x14ac:dyDescent="0.3">
      <c r="A110" t="s">
        <v>739</v>
      </c>
      <c r="B110" t="s">
        <v>14</v>
      </c>
      <c r="C110" t="s">
        <v>101</v>
      </c>
      <c r="D110" t="s">
        <v>16</v>
      </c>
      <c r="E110" t="s">
        <v>740</v>
      </c>
      <c r="F110" t="s">
        <v>741</v>
      </c>
      <c r="G110" t="s">
        <v>742</v>
      </c>
      <c r="H110" t="s">
        <v>743</v>
      </c>
      <c r="I110" t="s">
        <v>744</v>
      </c>
      <c r="J110" t="s">
        <v>18</v>
      </c>
      <c r="K110" t="s">
        <v>745</v>
      </c>
      <c r="L110" t="s">
        <v>746</v>
      </c>
    </row>
    <row r="111" spans="1:12" x14ac:dyDescent="0.3">
      <c r="A111" t="s">
        <v>747</v>
      </c>
      <c r="B111" t="s">
        <v>14</v>
      </c>
      <c r="C111" t="s">
        <v>229</v>
      </c>
      <c r="D111" t="s">
        <v>94</v>
      </c>
      <c r="E111" t="s">
        <v>748</v>
      </c>
      <c r="F111" t="s">
        <v>748</v>
      </c>
      <c r="G111" t="s">
        <v>18</v>
      </c>
      <c r="H111" t="s">
        <v>18</v>
      </c>
      <c r="I111" t="s">
        <v>459</v>
      </c>
      <c r="J111" t="s">
        <v>18</v>
      </c>
      <c r="K111" t="s">
        <v>460</v>
      </c>
      <c r="L111" t="s">
        <v>461</v>
      </c>
    </row>
    <row r="112" spans="1:12" x14ac:dyDescent="0.3">
      <c r="A112" t="s">
        <v>749</v>
      </c>
      <c r="B112" t="s">
        <v>14</v>
      </c>
      <c r="C112" t="s">
        <v>750</v>
      </c>
      <c r="D112" t="s">
        <v>16</v>
      </c>
      <c r="E112" t="s">
        <v>751</v>
      </c>
      <c r="F112" t="s">
        <v>752</v>
      </c>
      <c r="G112" t="s">
        <v>753</v>
      </c>
      <c r="H112" t="s">
        <v>18</v>
      </c>
      <c r="I112" t="s">
        <v>754</v>
      </c>
      <c r="J112" t="s">
        <v>755</v>
      </c>
      <c r="K112" t="s">
        <v>756</v>
      </c>
      <c r="L112" t="s">
        <v>757</v>
      </c>
    </row>
    <row r="113" spans="1:12" x14ac:dyDescent="0.3">
      <c r="A113" t="s">
        <v>758</v>
      </c>
      <c r="B113" t="s">
        <v>14</v>
      </c>
      <c r="C113" t="s">
        <v>15</v>
      </c>
      <c r="D113" t="s">
        <v>16</v>
      </c>
      <c r="E113" t="s">
        <v>759</v>
      </c>
      <c r="F113" t="s">
        <v>760</v>
      </c>
      <c r="G113" t="s">
        <v>18</v>
      </c>
      <c r="H113" t="s">
        <v>18</v>
      </c>
      <c r="I113" t="s">
        <v>761</v>
      </c>
      <c r="J113" t="s">
        <v>762</v>
      </c>
      <c r="K113" t="s">
        <v>763</v>
      </c>
      <c r="L113" t="s">
        <v>764</v>
      </c>
    </row>
    <row r="114" spans="1:12" x14ac:dyDescent="0.3">
      <c r="A114" t="s">
        <v>765</v>
      </c>
      <c r="B114" t="s">
        <v>14</v>
      </c>
      <c r="C114" t="s">
        <v>766</v>
      </c>
      <c r="D114" t="s">
        <v>33</v>
      </c>
      <c r="E114" t="s">
        <v>767</v>
      </c>
      <c r="F114" t="s">
        <v>768</v>
      </c>
      <c r="G114" t="s">
        <v>769</v>
      </c>
      <c r="H114" t="s">
        <v>18</v>
      </c>
      <c r="I114" t="s">
        <v>770</v>
      </c>
      <c r="J114" t="s">
        <v>18</v>
      </c>
      <c r="K114" t="s">
        <v>771</v>
      </c>
      <c r="L114" t="s">
        <v>772</v>
      </c>
    </row>
    <row r="115" spans="1:12" x14ac:dyDescent="0.3">
      <c r="A115" t="s">
        <v>773</v>
      </c>
      <c r="B115" t="s">
        <v>14</v>
      </c>
      <c r="C115" t="s">
        <v>774</v>
      </c>
      <c r="D115" t="s">
        <v>16</v>
      </c>
      <c r="E115" t="s">
        <v>775</v>
      </c>
      <c r="F115" t="s">
        <v>776</v>
      </c>
      <c r="G115" t="s">
        <v>777</v>
      </c>
      <c r="H115" t="s">
        <v>18</v>
      </c>
      <c r="I115" t="s">
        <v>778</v>
      </c>
      <c r="J115" t="s">
        <v>18</v>
      </c>
      <c r="K115" t="s">
        <v>779</v>
      </c>
      <c r="L115" t="s">
        <v>780</v>
      </c>
    </row>
    <row r="116" spans="1:12" x14ac:dyDescent="0.3">
      <c r="A116" t="s">
        <v>781</v>
      </c>
      <c r="B116" t="s">
        <v>14</v>
      </c>
      <c r="C116" t="s">
        <v>782</v>
      </c>
      <c r="D116" t="s">
        <v>16</v>
      </c>
      <c r="E116" t="s">
        <v>783</v>
      </c>
      <c r="F116" t="s">
        <v>783</v>
      </c>
      <c r="G116" t="s">
        <v>18</v>
      </c>
      <c r="H116" t="s">
        <v>18</v>
      </c>
      <c r="I116" t="s">
        <v>784</v>
      </c>
      <c r="J116" t="s">
        <v>785</v>
      </c>
      <c r="K116" t="s">
        <v>786</v>
      </c>
      <c r="L116" t="s">
        <v>787</v>
      </c>
    </row>
    <row r="117" spans="1:12" x14ac:dyDescent="0.3">
      <c r="A117" t="s">
        <v>788</v>
      </c>
      <c r="B117" t="s">
        <v>14</v>
      </c>
      <c r="C117" t="s">
        <v>789</v>
      </c>
      <c r="D117" t="s">
        <v>79</v>
      </c>
      <c r="E117" t="s">
        <v>790</v>
      </c>
      <c r="F117" t="s">
        <v>790</v>
      </c>
      <c r="G117" t="s">
        <v>18</v>
      </c>
      <c r="H117" t="s">
        <v>18</v>
      </c>
      <c r="I117" t="s">
        <v>791</v>
      </c>
      <c r="J117" t="s">
        <v>792</v>
      </c>
      <c r="K117" t="s">
        <v>793</v>
      </c>
      <c r="L117" t="s">
        <v>794</v>
      </c>
    </row>
    <row r="118" spans="1:12" x14ac:dyDescent="0.3">
      <c r="A118" t="s">
        <v>795</v>
      </c>
      <c r="B118" t="s">
        <v>14</v>
      </c>
      <c r="C118" t="s">
        <v>188</v>
      </c>
      <c r="D118" t="s">
        <v>16</v>
      </c>
      <c r="E118" t="s">
        <v>796</v>
      </c>
      <c r="F118" t="s">
        <v>797</v>
      </c>
      <c r="G118" t="s">
        <v>798</v>
      </c>
      <c r="H118" t="s">
        <v>18</v>
      </c>
      <c r="I118" t="s">
        <v>799</v>
      </c>
      <c r="J118" t="s">
        <v>800</v>
      </c>
      <c r="K118" t="s">
        <v>801</v>
      </c>
      <c r="L118" t="s">
        <v>802</v>
      </c>
    </row>
    <row r="119" spans="1:12" x14ac:dyDescent="0.3">
      <c r="A119" t="s">
        <v>803</v>
      </c>
      <c r="B119" t="s">
        <v>14</v>
      </c>
      <c r="C119" t="s">
        <v>101</v>
      </c>
      <c r="D119" t="s">
        <v>16</v>
      </c>
      <c r="E119" t="s">
        <v>804</v>
      </c>
      <c r="F119" t="s">
        <v>805</v>
      </c>
      <c r="G119" t="s">
        <v>804</v>
      </c>
      <c r="H119" t="s">
        <v>18</v>
      </c>
      <c r="I119" t="s">
        <v>778</v>
      </c>
      <c r="J119" t="s">
        <v>18</v>
      </c>
      <c r="K119" t="s">
        <v>779</v>
      </c>
      <c r="L119" t="s">
        <v>780</v>
      </c>
    </row>
    <row r="120" spans="1:12" x14ac:dyDescent="0.3">
      <c r="A120" t="s">
        <v>806</v>
      </c>
      <c r="B120" t="s">
        <v>14</v>
      </c>
      <c r="C120" t="s">
        <v>807</v>
      </c>
      <c r="D120" t="s">
        <v>79</v>
      </c>
      <c r="E120" t="s">
        <v>808</v>
      </c>
      <c r="F120" t="e">
        <f>-본인이 태어난 연월일시에 의해 정해진 선천운명을 미리알고 대처할 수 있도록, 피흉취길의 지혜 및 현실 대응력과 방향성을 제시-명리학에 기초하여 현재보다 나은 삶을 찾을 수 있도록 안내하는 인생 상담 및 심리상담을 수행할 뿐만 아니라 기업체의 인사, 기업자문 등을 수행</f>
        <v>#NAME?</v>
      </c>
      <c r="G120" t="s">
        <v>809</v>
      </c>
      <c r="H120" t="s">
        <v>810</v>
      </c>
      <c r="I120" t="s">
        <v>811</v>
      </c>
      <c r="J120" t="s">
        <v>812</v>
      </c>
      <c r="K120" t="s">
        <v>813</v>
      </c>
      <c r="L120" t="s">
        <v>814</v>
      </c>
    </row>
    <row r="121" spans="1:12" x14ac:dyDescent="0.3">
      <c r="A121" t="s">
        <v>815</v>
      </c>
      <c r="B121" t="s">
        <v>14</v>
      </c>
      <c r="C121" t="s">
        <v>816</v>
      </c>
      <c r="D121" t="s">
        <v>16</v>
      </c>
      <c r="E121" t="s">
        <v>817</v>
      </c>
      <c r="F121" t="s">
        <v>818</v>
      </c>
      <c r="G121" t="s">
        <v>18</v>
      </c>
      <c r="H121" t="s">
        <v>18</v>
      </c>
      <c r="I121" t="s">
        <v>819</v>
      </c>
      <c r="J121" t="s">
        <v>820</v>
      </c>
      <c r="K121" t="s">
        <v>821</v>
      </c>
      <c r="L121" t="s">
        <v>822</v>
      </c>
    </row>
    <row r="122" spans="1:12" x14ac:dyDescent="0.3">
      <c r="A122" t="s">
        <v>823</v>
      </c>
      <c r="B122" t="s">
        <v>14</v>
      </c>
      <c r="C122" t="s">
        <v>15</v>
      </c>
      <c r="D122" t="s">
        <v>16</v>
      </c>
      <c r="E122" t="s">
        <v>824</v>
      </c>
      <c r="F122" t="s">
        <v>824</v>
      </c>
      <c r="G122" t="s">
        <v>18</v>
      </c>
      <c r="H122" t="s">
        <v>18</v>
      </c>
      <c r="I122" t="s">
        <v>825</v>
      </c>
      <c r="J122" t="s">
        <v>826</v>
      </c>
      <c r="K122" t="s">
        <v>827</v>
      </c>
      <c r="L122" t="s">
        <v>828</v>
      </c>
    </row>
    <row r="123" spans="1:12" x14ac:dyDescent="0.3">
      <c r="A123" t="s">
        <v>829</v>
      </c>
      <c r="B123" t="s">
        <v>14</v>
      </c>
      <c r="C123" t="s">
        <v>830</v>
      </c>
      <c r="D123" t="s">
        <v>704</v>
      </c>
      <c r="E123" t="s">
        <v>831</v>
      </c>
      <c r="F123" t="s">
        <v>832</v>
      </c>
      <c r="G123" t="s">
        <v>833</v>
      </c>
      <c r="H123" t="s">
        <v>834</v>
      </c>
      <c r="I123" t="s">
        <v>835</v>
      </c>
      <c r="J123" t="s">
        <v>18</v>
      </c>
      <c r="K123" t="s">
        <v>836</v>
      </c>
      <c r="L123" t="s">
        <v>837</v>
      </c>
    </row>
    <row r="124" spans="1:12" x14ac:dyDescent="0.3">
      <c r="A124" t="s">
        <v>838</v>
      </c>
      <c r="B124" t="s">
        <v>14</v>
      </c>
      <c r="C124" t="s">
        <v>839</v>
      </c>
      <c r="D124" t="s">
        <v>16</v>
      </c>
      <c r="E124" t="s">
        <v>840</v>
      </c>
      <c r="F124" t="s">
        <v>840</v>
      </c>
      <c r="G124" t="s">
        <v>18</v>
      </c>
      <c r="H124" t="s">
        <v>18</v>
      </c>
      <c r="I124" t="s">
        <v>841</v>
      </c>
      <c r="J124" t="s">
        <v>842</v>
      </c>
      <c r="K124" t="s">
        <v>843</v>
      </c>
      <c r="L124" t="s">
        <v>844</v>
      </c>
    </row>
    <row r="125" spans="1:12" x14ac:dyDescent="0.3">
      <c r="A125" t="s">
        <v>845</v>
      </c>
      <c r="B125" t="s">
        <v>14</v>
      </c>
      <c r="C125" t="s">
        <v>591</v>
      </c>
      <c r="D125" t="s">
        <v>94</v>
      </c>
      <c r="E125" t="s">
        <v>846</v>
      </c>
      <c r="F125" t="s">
        <v>846</v>
      </c>
      <c r="G125" t="s">
        <v>18</v>
      </c>
      <c r="H125" t="s">
        <v>18</v>
      </c>
      <c r="I125" t="s">
        <v>847</v>
      </c>
      <c r="J125" t="s">
        <v>18</v>
      </c>
      <c r="K125" t="s">
        <v>848</v>
      </c>
      <c r="L125" t="s">
        <v>849</v>
      </c>
    </row>
    <row r="126" spans="1:12" x14ac:dyDescent="0.3">
      <c r="A126" t="s">
        <v>850</v>
      </c>
      <c r="B126" t="s">
        <v>14</v>
      </c>
      <c r="C126" t="s">
        <v>851</v>
      </c>
      <c r="D126" t="s">
        <v>94</v>
      </c>
      <c r="E126" t="s">
        <v>852</v>
      </c>
      <c r="F126" t="s">
        <v>853</v>
      </c>
      <c r="G126" t="s">
        <v>18</v>
      </c>
      <c r="H126" t="s">
        <v>18</v>
      </c>
      <c r="I126" t="s">
        <v>152</v>
      </c>
      <c r="J126" t="s">
        <v>153</v>
      </c>
      <c r="K126" t="s">
        <v>154</v>
      </c>
      <c r="L126" t="s">
        <v>155</v>
      </c>
    </row>
    <row r="127" spans="1:12" x14ac:dyDescent="0.3">
      <c r="A127" t="s">
        <v>854</v>
      </c>
      <c r="B127" t="s">
        <v>14</v>
      </c>
      <c r="C127" t="s">
        <v>101</v>
      </c>
      <c r="D127" t="s">
        <v>16</v>
      </c>
      <c r="E127" t="s">
        <v>855</v>
      </c>
      <c r="F127" t="s">
        <v>855</v>
      </c>
      <c r="G127" t="s">
        <v>18</v>
      </c>
      <c r="H127" t="s">
        <v>18</v>
      </c>
      <c r="I127" t="s">
        <v>680</v>
      </c>
      <c r="J127" t="s">
        <v>18</v>
      </c>
      <c r="K127" t="s">
        <v>681</v>
      </c>
      <c r="L127" t="s">
        <v>682</v>
      </c>
    </row>
    <row r="128" spans="1:12" x14ac:dyDescent="0.3">
      <c r="A128" t="s">
        <v>856</v>
      </c>
      <c r="B128" t="s">
        <v>14</v>
      </c>
      <c r="C128" t="s">
        <v>857</v>
      </c>
      <c r="D128" t="s">
        <v>33</v>
      </c>
      <c r="E128" t="s">
        <v>858</v>
      </c>
      <c r="F128" t="s">
        <v>859</v>
      </c>
      <c r="G128" t="s">
        <v>860</v>
      </c>
      <c r="H128" t="s">
        <v>18</v>
      </c>
      <c r="I128" t="s">
        <v>861</v>
      </c>
      <c r="J128" t="s">
        <v>862</v>
      </c>
      <c r="K128" t="s">
        <v>863</v>
      </c>
      <c r="L128" t="s">
        <v>864</v>
      </c>
    </row>
    <row r="129" spans="1:12" x14ac:dyDescent="0.3">
      <c r="A129" t="s">
        <v>865</v>
      </c>
      <c r="B129" t="s">
        <v>14</v>
      </c>
      <c r="C129" t="s">
        <v>15</v>
      </c>
      <c r="D129" t="s">
        <v>16</v>
      </c>
      <c r="E129" t="s">
        <v>866</v>
      </c>
      <c r="F129" t="s">
        <v>866</v>
      </c>
      <c r="G129" t="s">
        <v>18</v>
      </c>
      <c r="H129" t="s">
        <v>18</v>
      </c>
      <c r="I129" t="s">
        <v>867</v>
      </c>
      <c r="J129" t="s">
        <v>868</v>
      </c>
      <c r="K129" t="s">
        <v>869</v>
      </c>
      <c r="L129" t="s">
        <v>870</v>
      </c>
    </row>
    <row r="130" spans="1:12" x14ac:dyDescent="0.3">
      <c r="A130" t="s">
        <v>871</v>
      </c>
      <c r="B130" t="s">
        <v>14</v>
      </c>
      <c r="C130" t="s">
        <v>872</v>
      </c>
      <c r="D130" t="s">
        <v>33</v>
      </c>
      <c r="E130" t="s">
        <v>873</v>
      </c>
      <c r="F130" t="s">
        <v>874</v>
      </c>
      <c r="G130" t="s">
        <v>875</v>
      </c>
      <c r="H130" t="s">
        <v>876</v>
      </c>
      <c r="I130" t="s">
        <v>877</v>
      </c>
      <c r="J130" t="s">
        <v>18</v>
      </c>
      <c r="K130" t="s">
        <v>878</v>
      </c>
      <c r="L130" t="s">
        <v>879</v>
      </c>
    </row>
    <row r="131" spans="1:12" x14ac:dyDescent="0.3">
      <c r="A131" t="s">
        <v>880</v>
      </c>
      <c r="B131" t="s">
        <v>14</v>
      </c>
      <c r="C131" t="s">
        <v>881</v>
      </c>
      <c r="D131" t="s">
        <v>33</v>
      </c>
      <c r="E131" t="s">
        <v>882</v>
      </c>
      <c r="F131" t="s">
        <v>882</v>
      </c>
      <c r="G131" t="s">
        <v>18</v>
      </c>
      <c r="H131" t="s">
        <v>18</v>
      </c>
      <c r="I131" t="s">
        <v>883</v>
      </c>
      <c r="J131" t="s">
        <v>18</v>
      </c>
      <c r="K131" t="s">
        <v>884</v>
      </c>
      <c r="L131" t="s">
        <v>885</v>
      </c>
    </row>
    <row r="132" spans="1:12" x14ac:dyDescent="0.3">
      <c r="A132" t="s">
        <v>886</v>
      </c>
      <c r="B132" t="s">
        <v>14</v>
      </c>
      <c r="C132" t="s">
        <v>887</v>
      </c>
      <c r="D132" t="s">
        <v>888</v>
      </c>
      <c r="E132" t="s">
        <v>889</v>
      </c>
      <c r="F132" t="s">
        <v>889</v>
      </c>
      <c r="G132" t="s">
        <v>18</v>
      </c>
      <c r="H132" t="s">
        <v>18</v>
      </c>
      <c r="I132" t="s">
        <v>459</v>
      </c>
      <c r="J132" t="s">
        <v>18</v>
      </c>
      <c r="K132" t="s">
        <v>460</v>
      </c>
      <c r="L132" t="s">
        <v>461</v>
      </c>
    </row>
    <row r="133" spans="1:12" x14ac:dyDescent="0.3">
      <c r="A133" t="s">
        <v>890</v>
      </c>
      <c r="B133" t="s">
        <v>14</v>
      </c>
      <c r="C133" t="s">
        <v>891</v>
      </c>
      <c r="D133" t="s">
        <v>16</v>
      </c>
      <c r="E133" t="s">
        <v>892</v>
      </c>
      <c r="F133" t="s">
        <v>893</v>
      </c>
      <c r="G133" t="s">
        <v>894</v>
      </c>
      <c r="H133" t="s">
        <v>18</v>
      </c>
      <c r="I133" t="s">
        <v>895</v>
      </c>
      <c r="J133" t="s">
        <v>896</v>
      </c>
      <c r="K133" t="s">
        <v>897</v>
      </c>
      <c r="L133" t="s">
        <v>898</v>
      </c>
    </row>
    <row r="134" spans="1:12" x14ac:dyDescent="0.3">
      <c r="A134" t="s">
        <v>899</v>
      </c>
      <c r="B134" t="s">
        <v>14</v>
      </c>
      <c r="C134" t="s">
        <v>900</v>
      </c>
      <c r="D134" t="s">
        <v>16</v>
      </c>
      <c r="E134" t="s">
        <v>901</v>
      </c>
      <c r="F134" t="s">
        <v>902</v>
      </c>
      <c r="G134" t="s">
        <v>903</v>
      </c>
      <c r="H134" t="s">
        <v>18</v>
      </c>
      <c r="I134" t="s">
        <v>215</v>
      </c>
      <c r="J134" t="s">
        <v>216</v>
      </c>
      <c r="K134" t="s">
        <v>217</v>
      </c>
      <c r="L134" t="s">
        <v>218</v>
      </c>
    </row>
    <row r="135" spans="1:12" x14ac:dyDescent="0.3">
      <c r="A135" t="s">
        <v>904</v>
      </c>
      <c r="B135" t="s">
        <v>14</v>
      </c>
      <c r="C135" t="s">
        <v>905</v>
      </c>
      <c r="D135" t="s">
        <v>16</v>
      </c>
      <c r="E135" t="s">
        <v>906</v>
      </c>
      <c r="F135" t="s">
        <v>907</v>
      </c>
      <c r="G135" t="s">
        <v>908</v>
      </c>
      <c r="H135" t="s">
        <v>18</v>
      </c>
      <c r="I135" t="s">
        <v>688</v>
      </c>
      <c r="J135" t="s">
        <v>689</v>
      </c>
      <c r="K135" t="s">
        <v>690</v>
      </c>
      <c r="L135" t="s">
        <v>691</v>
      </c>
    </row>
    <row r="136" spans="1:12" x14ac:dyDescent="0.3">
      <c r="A136" t="s">
        <v>909</v>
      </c>
      <c r="B136" t="s">
        <v>14</v>
      </c>
      <c r="C136" t="s">
        <v>910</v>
      </c>
      <c r="D136" t="s">
        <v>170</v>
      </c>
      <c r="E136" t="s">
        <v>911</v>
      </c>
      <c r="F136" t="s">
        <v>912</v>
      </c>
      <c r="G136" t="s">
        <v>913</v>
      </c>
      <c r="H136" t="s">
        <v>914</v>
      </c>
      <c r="I136" t="s">
        <v>915</v>
      </c>
      <c r="J136" t="s">
        <v>916</v>
      </c>
      <c r="K136" t="s">
        <v>917</v>
      </c>
      <c r="L136" t="s">
        <v>918</v>
      </c>
    </row>
    <row r="137" spans="1:12" x14ac:dyDescent="0.3">
      <c r="A137" t="s">
        <v>919</v>
      </c>
      <c r="B137" t="s">
        <v>14</v>
      </c>
      <c r="C137" t="s">
        <v>920</v>
      </c>
      <c r="D137" t="s">
        <v>16</v>
      </c>
      <c r="E137" t="s">
        <v>921</v>
      </c>
      <c r="F137" t="s">
        <v>921</v>
      </c>
      <c r="G137" t="s">
        <v>18</v>
      </c>
      <c r="H137" t="s">
        <v>18</v>
      </c>
      <c r="I137" t="s">
        <v>922</v>
      </c>
      <c r="J137" t="s">
        <v>18</v>
      </c>
      <c r="K137" t="s">
        <v>923</v>
      </c>
      <c r="L137" t="s">
        <v>924</v>
      </c>
    </row>
    <row r="138" spans="1:12" x14ac:dyDescent="0.3">
      <c r="A138" t="s">
        <v>925</v>
      </c>
      <c r="B138" t="s">
        <v>14</v>
      </c>
      <c r="C138" t="s">
        <v>926</v>
      </c>
      <c r="D138" t="s">
        <v>79</v>
      </c>
      <c r="E138" t="s">
        <v>927</v>
      </c>
      <c r="F138" t="s">
        <v>927</v>
      </c>
      <c r="G138" t="s">
        <v>18</v>
      </c>
      <c r="H138" t="s">
        <v>18</v>
      </c>
      <c r="I138" t="s">
        <v>928</v>
      </c>
      <c r="J138" t="s">
        <v>18</v>
      </c>
      <c r="K138" t="s">
        <v>929</v>
      </c>
      <c r="L138" t="s">
        <v>930</v>
      </c>
    </row>
    <row r="139" spans="1:12" x14ac:dyDescent="0.3">
      <c r="A139" t="s">
        <v>931</v>
      </c>
      <c r="B139" t="s">
        <v>14</v>
      </c>
      <c r="C139" t="s">
        <v>273</v>
      </c>
      <c r="D139" t="s">
        <v>16</v>
      </c>
      <c r="E139" t="s">
        <v>932</v>
      </c>
      <c r="F139" t="s">
        <v>933</v>
      </c>
      <c r="G139" t="s">
        <v>934</v>
      </c>
      <c r="H139" t="s">
        <v>18</v>
      </c>
      <c r="I139" t="s">
        <v>935</v>
      </c>
      <c r="J139" t="s">
        <v>936</v>
      </c>
      <c r="K139" t="s">
        <v>937</v>
      </c>
      <c r="L139" t="s">
        <v>938</v>
      </c>
    </row>
    <row r="140" spans="1:12" x14ac:dyDescent="0.3">
      <c r="A140" t="s">
        <v>939</v>
      </c>
      <c r="B140" t="s">
        <v>14</v>
      </c>
      <c r="C140" t="s">
        <v>940</v>
      </c>
      <c r="D140" t="s">
        <v>16</v>
      </c>
      <c r="E140" t="s">
        <v>941</v>
      </c>
      <c r="F140" t="s">
        <v>941</v>
      </c>
      <c r="G140" t="s">
        <v>18</v>
      </c>
      <c r="H140" t="s">
        <v>18</v>
      </c>
      <c r="I140" t="s">
        <v>287</v>
      </c>
      <c r="J140" t="s">
        <v>18</v>
      </c>
      <c r="K140" t="s">
        <v>288</v>
      </c>
      <c r="L140" t="s">
        <v>289</v>
      </c>
    </row>
    <row r="141" spans="1:12" x14ac:dyDescent="0.3">
      <c r="A141" t="s">
        <v>942</v>
      </c>
      <c r="B141" t="s">
        <v>14</v>
      </c>
      <c r="C141" t="s">
        <v>273</v>
      </c>
      <c r="D141" t="s">
        <v>16</v>
      </c>
      <c r="E141" t="s">
        <v>943</v>
      </c>
      <c r="F141" t="s">
        <v>944</v>
      </c>
      <c r="G141" t="s">
        <v>18</v>
      </c>
      <c r="H141" t="s">
        <v>18</v>
      </c>
      <c r="I141" t="s">
        <v>374</v>
      </c>
      <c r="J141" t="s">
        <v>18</v>
      </c>
      <c r="K141" t="s">
        <v>375</v>
      </c>
      <c r="L141" t="s">
        <v>376</v>
      </c>
    </row>
    <row r="142" spans="1:12" x14ac:dyDescent="0.3">
      <c r="A142" t="s">
        <v>945</v>
      </c>
      <c r="B142" t="s">
        <v>14</v>
      </c>
      <c r="C142" t="s">
        <v>946</v>
      </c>
      <c r="D142" t="s">
        <v>16</v>
      </c>
      <c r="E142" t="s">
        <v>947</v>
      </c>
      <c r="F142" t="s">
        <v>948</v>
      </c>
      <c r="G142" t="s">
        <v>949</v>
      </c>
      <c r="H142" t="s">
        <v>18</v>
      </c>
      <c r="I142" t="s">
        <v>841</v>
      </c>
      <c r="J142" t="s">
        <v>842</v>
      </c>
      <c r="K142" t="s">
        <v>843</v>
      </c>
      <c r="L142" t="s">
        <v>844</v>
      </c>
    </row>
    <row r="143" spans="1:12" x14ac:dyDescent="0.3">
      <c r="A143" t="s">
        <v>950</v>
      </c>
      <c r="B143" t="s">
        <v>14</v>
      </c>
      <c r="C143" t="s">
        <v>951</v>
      </c>
      <c r="D143" t="s">
        <v>16</v>
      </c>
      <c r="E143" t="s">
        <v>952</v>
      </c>
      <c r="F143" t="s">
        <v>953</v>
      </c>
      <c r="G143" t="s">
        <v>954</v>
      </c>
      <c r="H143" t="s">
        <v>18</v>
      </c>
      <c r="I143" t="s">
        <v>518</v>
      </c>
      <c r="J143" t="s">
        <v>18</v>
      </c>
      <c r="K143" t="s">
        <v>519</v>
      </c>
      <c r="L143" t="s">
        <v>520</v>
      </c>
    </row>
    <row r="144" spans="1:12" x14ac:dyDescent="0.3">
      <c r="A144" t="s">
        <v>955</v>
      </c>
      <c r="B144" t="s">
        <v>14</v>
      </c>
      <c r="C144" t="s">
        <v>956</v>
      </c>
      <c r="D144" t="s">
        <v>704</v>
      </c>
      <c r="E144" t="s">
        <v>957</v>
      </c>
      <c r="F144" t="s">
        <v>958</v>
      </c>
      <c r="G144" t="s">
        <v>959</v>
      </c>
      <c r="H144" t="s">
        <v>18</v>
      </c>
      <c r="I144" t="s">
        <v>960</v>
      </c>
      <c r="J144" t="s">
        <v>961</v>
      </c>
      <c r="K144" t="s">
        <v>962</v>
      </c>
      <c r="L144" t="s">
        <v>963</v>
      </c>
    </row>
    <row r="145" spans="1:12" x14ac:dyDescent="0.3">
      <c r="A145" t="s">
        <v>964</v>
      </c>
      <c r="B145" t="s">
        <v>14</v>
      </c>
      <c r="C145" t="s">
        <v>965</v>
      </c>
      <c r="D145" t="s">
        <v>16</v>
      </c>
      <c r="E145" t="s">
        <v>966</v>
      </c>
      <c r="F145" t="s">
        <v>967</v>
      </c>
      <c r="G145" t="s">
        <v>968</v>
      </c>
      <c r="H145" t="s">
        <v>969</v>
      </c>
      <c r="I145" t="s">
        <v>970</v>
      </c>
      <c r="J145" t="s">
        <v>971</v>
      </c>
      <c r="K145" t="s">
        <v>972</v>
      </c>
      <c r="L145" t="s">
        <v>973</v>
      </c>
    </row>
    <row r="146" spans="1:12" x14ac:dyDescent="0.3">
      <c r="A146" t="s">
        <v>974</v>
      </c>
      <c r="B146" t="s">
        <v>14</v>
      </c>
      <c r="C146" t="s">
        <v>975</v>
      </c>
      <c r="D146" t="s">
        <v>16</v>
      </c>
      <c r="E146" t="s">
        <v>976</v>
      </c>
      <c r="F146" t="s">
        <v>977</v>
      </c>
      <c r="G146" t="s">
        <v>978</v>
      </c>
      <c r="H146" t="s">
        <v>18</v>
      </c>
      <c r="I146" t="s">
        <v>979</v>
      </c>
      <c r="J146" t="s">
        <v>18</v>
      </c>
      <c r="K146" t="s">
        <v>980</v>
      </c>
      <c r="L146" t="s">
        <v>981</v>
      </c>
    </row>
    <row r="147" spans="1:12" x14ac:dyDescent="0.3">
      <c r="A147" t="s">
        <v>982</v>
      </c>
      <c r="B147" t="s">
        <v>14</v>
      </c>
      <c r="C147" t="s">
        <v>463</v>
      </c>
      <c r="D147" t="s">
        <v>16</v>
      </c>
      <c r="E147" t="s">
        <v>983</v>
      </c>
      <c r="F147" t="s">
        <v>983</v>
      </c>
      <c r="G147" t="s">
        <v>18</v>
      </c>
      <c r="H147" t="s">
        <v>18</v>
      </c>
      <c r="I147" t="s">
        <v>984</v>
      </c>
      <c r="J147" t="s">
        <v>985</v>
      </c>
      <c r="K147" t="s">
        <v>986</v>
      </c>
      <c r="L147" t="s">
        <v>987</v>
      </c>
    </row>
    <row r="148" spans="1:12" x14ac:dyDescent="0.3">
      <c r="A148" t="s">
        <v>988</v>
      </c>
      <c r="B148" t="s">
        <v>14</v>
      </c>
      <c r="C148" t="s">
        <v>989</v>
      </c>
      <c r="D148" t="s">
        <v>16</v>
      </c>
      <c r="E148" t="s">
        <v>990</v>
      </c>
      <c r="F148" t="s">
        <v>991</v>
      </c>
      <c r="G148" t="s">
        <v>992</v>
      </c>
      <c r="H148" t="s">
        <v>18</v>
      </c>
      <c r="I148" t="s">
        <v>993</v>
      </c>
      <c r="J148" t="s">
        <v>994</v>
      </c>
      <c r="K148" t="s">
        <v>995</v>
      </c>
      <c r="L148" t="s">
        <v>996</v>
      </c>
    </row>
    <row r="149" spans="1:12" x14ac:dyDescent="0.3">
      <c r="A149" t="s">
        <v>997</v>
      </c>
      <c r="B149" t="s">
        <v>14</v>
      </c>
      <c r="C149" t="s">
        <v>15</v>
      </c>
      <c r="D149" t="s">
        <v>16</v>
      </c>
      <c r="E149" t="s">
        <v>998</v>
      </c>
      <c r="F149" t="s">
        <v>999</v>
      </c>
      <c r="G149" t="s">
        <v>1000</v>
      </c>
      <c r="H149" t="s">
        <v>1001</v>
      </c>
      <c r="I149" t="s">
        <v>835</v>
      </c>
      <c r="J149" t="s">
        <v>18</v>
      </c>
      <c r="K149" t="s">
        <v>836</v>
      </c>
      <c r="L149" t="s">
        <v>837</v>
      </c>
    </row>
    <row r="150" spans="1:12" x14ac:dyDescent="0.3">
      <c r="A150" t="s">
        <v>1002</v>
      </c>
      <c r="B150" t="s">
        <v>14</v>
      </c>
      <c r="C150" t="s">
        <v>273</v>
      </c>
      <c r="D150" t="s">
        <v>16</v>
      </c>
      <c r="E150" t="s">
        <v>1003</v>
      </c>
      <c r="F150" t="s">
        <v>1004</v>
      </c>
      <c r="G150" t="s">
        <v>18</v>
      </c>
      <c r="H150" t="s">
        <v>18</v>
      </c>
      <c r="I150" t="s">
        <v>1005</v>
      </c>
      <c r="J150" t="s">
        <v>18</v>
      </c>
      <c r="K150" t="s">
        <v>1006</v>
      </c>
      <c r="L150" t="s">
        <v>1007</v>
      </c>
    </row>
    <row r="151" spans="1:12" x14ac:dyDescent="0.3">
      <c r="A151" t="s">
        <v>1008</v>
      </c>
      <c r="B151" t="s">
        <v>14</v>
      </c>
      <c r="C151" t="s">
        <v>1009</v>
      </c>
      <c r="D151" t="s">
        <v>16</v>
      </c>
      <c r="E151" t="s">
        <v>1010</v>
      </c>
      <c r="F151" t="s">
        <v>1011</v>
      </c>
      <c r="G151" t="s">
        <v>1012</v>
      </c>
      <c r="H151" t="s">
        <v>1013</v>
      </c>
      <c r="I151" t="s">
        <v>698</v>
      </c>
      <c r="J151" t="s">
        <v>699</v>
      </c>
      <c r="K151" t="s">
        <v>700</v>
      </c>
      <c r="L151" t="s">
        <v>701</v>
      </c>
    </row>
    <row r="152" spans="1:12" x14ac:dyDescent="0.3">
      <c r="A152" t="s">
        <v>1014</v>
      </c>
      <c r="B152" t="s">
        <v>14</v>
      </c>
      <c r="C152" t="s">
        <v>1015</v>
      </c>
      <c r="D152" t="s">
        <v>16</v>
      </c>
      <c r="E152" t="s">
        <v>1016</v>
      </c>
      <c r="F152" t="s">
        <v>1017</v>
      </c>
      <c r="G152" t="s">
        <v>1018</v>
      </c>
      <c r="H152" t="s">
        <v>1019</v>
      </c>
      <c r="I152" t="s">
        <v>326</v>
      </c>
      <c r="J152" t="s">
        <v>327</v>
      </c>
      <c r="K152" t="s">
        <v>328</v>
      </c>
      <c r="L152" t="s">
        <v>329</v>
      </c>
    </row>
    <row r="153" spans="1:12" x14ac:dyDescent="0.3">
      <c r="A153" t="s">
        <v>1020</v>
      </c>
      <c r="B153" t="s">
        <v>14</v>
      </c>
      <c r="C153" t="s">
        <v>1021</v>
      </c>
      <c r="D153" t="s">
        <v>16</v>
      </c>
      <c r="E153" t="s">
        <v>1022</v>
      </c>
      <c r="F153" t="s">
        <v>1023</v>
      </c>
      <c r="G153" t="s">
        <v>1024</v>
      </c>
      <c r="H153" t="s">
        <v>1025</v>
      </c>
      <c r="I153" t="s">
        <v>1026</v>
      </c>
      <c r="J153" t="s">
        <v>18</v>
      </c>
      <c r="K153" t="s">
        <v>1027</v>
      </c>
      <c r="L153" t="s">
        <v>1028</v>
      </c>
    </row>
    <row r="154" spans="1:12" x14ac:dyDescent="0.3">
      <c r="A154" t="s">
        <v>1029</v>
      </c>
      <c r="B154" t="s">
        <v>14</v>
      </c>
      <c r="C154" t="s">
        <v>463</v>
      </c>
      <c r="D154" t="s">
        <v>16</v>
      </c>
      <c r="E154" t="s">
        <v>1030</v>
      </c>
      <c r="F154" t="s">
        <v>1031</v>
      </c>
      <c r="G154" t="s">
        <v>1032</v>
      </c>
      <c r="H154" t="s">
        <v>18</v>
      </c>
      <c r="I154" t="s">
        <v>262</v>
      </c>
      <c r="J154" t="s">
        <v>18</v>
      </c>
      <c r="K154" t="s">
        <v>263</v>
      </c>
      <c r="L154" t="s">
        <v>264</v>
      </c>
    </row>
    <row r="155" spans="1:12" x14ac:dyDescent="0.3">
      <c r="A155" t="s">
        <v>1033</v>
      </c>
      <c r="B155" t="s">
        <v>14</v>
      </c>
      <c r="C155" t="s">
        <v>434</v>
      </c>
      <c r="D155" t="s">
        <v>16</v>
      </c>
      <c r="E155" t="s">
        <v>1034</v>
      </c>
      <c r="F155" t="s">
        <v>1035</v>
      </c>
      <c r="G155" t="s">
        <v>1036</v>
      </c>
      <c r="H155" t="s">
        <v>18</v>
      </c>
      <c r="I155" t="s">
        <v>1037</v>
      </c>
      <c r="J155" t="s">
        <v>1038</v>
      </c>
      <c r="K155" t="s">
        <v>1039</v>
      </c>
      <c r="L155" t="s">
        <v>1040</v>
      </c>
    </row>
    <row r="156" spans="1:12" x14ac:dyDescent="0.3">
      <c r="A156" t="s">
        <v>1041</v>
      </c>
      <c r="B156" t="s">
        <v>14</v>
      </c>
      <c r="C156" t="s">
        <v>1042</v>
      </c>
      <c r="D156" t="s">
        <v>79</v>
      </c>
      <c r="E156" t="s">
        <v>1043</v>
      </c>
      <c r="F156" t="s">
        <v>1043</v>
      </c>
      <c r="G156" t="s">
        <v>18</v>
      </c>
      <c r="H156" t="s">
        <v>18</v>
      </c>
      <c r="I156" t="s">
        <v>1044</v>
      </c>
      <c r="J156" t="s">
        <v>18</v>
      </c>
      <c r="K156" t="s">
        <v>1045</v>
      </c>
      <c r="L156" t="s">
        <v>1046</v>
      </c>
    </row>
    <row r="157" spans="1:12" x14ac:dyDescent="0.3">
      <c r="A157" t="s">
        <v>1047</v>
      </c>
      <c r="B157" t="s">
        <v>14</v>
      </c>
      <c r="C157" t="s">
        <v>1048</v>
      </c>
      <c r="D157" t="s">
        <v>16</v>
      </c>
      <c r="E157" t="s">
        <v>1049</v>
      </c>
      <c r="F157" t="s">
        <v>1050</v>
      </c>
      <c r="G157" t="s">
        <v>1051</v>
      </c>
      <c r="H157" t="s">
        <v>1052</v>
      </c>
      <c r="I157" t="s">
        <v>1053</v>
      </c>
      <c r="J157" t="s">
        <v>1054</v>
      </c>
      <c r="K157" t="s">
        <v>1055</v>
      </c>
      <c r="L157" t="s">
        <v>1056</v>
      </c>
    </row>
    <row r="158" spans="1:12" x14ac:dyDescent="0.3">
      <c r="A158" t="s">
        <v>1057</v>
      </c>
      <c r="B158" t="s">
        <v>14</v>
      </c>
      <c r="C158" t="s">
        <v>1058</v>
      </c>
      <c r="D158" t="s">
        <v>94</v>
      </c>
      <c r="E158" t="s">
        <v>1059</v>
      </c>
      <c r="F158" t="s">
        <v>1059</v>
      </c>
      <c r="G158" t="s">
        <v>18</v>
      </c>
      <c r="H158" t="s">
        <v>18</v>
      </c>
      <c r="I158" t="s">
        <v>27</v>
      </c>
      <c r="J158" t="s">
        <v>28</v>
      </c>
      <c r="K158" t="s">
        <v>29</v>
      </c>
      <c r="L158" t="s">
        <v>30</v>
      </c>
    </row>
    <row r="159" spans="1:12" x14ac:dyDescent="0.3">
      <c r="A159" t="s">
        <v>1060</v>
      </c>
      <c r="B159" t="s">
        <v>14</v>
      </c>
      <c r="C159" t="s">
        <v>65</v>
      </c>
      <c r="D159" t="s">
        <v>16</v>
      </c>
      <c r="E159" t="s">
        <v>1061</v>
      </c>
      <c r="F159" t="s">
        <v>1062</v>
      </c>
      <c r="G159" t="s">
        <v>1063</v>
      </c>
      <c r="H159" t="s">
        <v>18</v>
      </c>
      <c r="I159" t="s">
        <v>1064</v>
      </c>
      <c r="J159" t="s">
        <v>1065</v>
      </c>
      <c r="K159" t="s">
        <v>1066</v>
      </c>
      <c r="L159" t="s">
        <v>1067</v>
      </c>
    </row>
    <row r="160" spans="1:12" x14ac:dyDescent="0.3">
      <c r="A160" t="s">
        <v>1068</v>
      </c>
      <c r="B160" t="s">
        <v>14</v>
      </c>
      <c r="C160" t="s">
        <v>15</v>
      </c>
      <c r="D160" t="s">
        <v>16</v>
      </c>
      <c r="E160" t="s">
        <v>1069</v>
      </c>
      <c r="F160" t="s">
        <v>1069</v>
      </c>
      <c r="G160" t="s">
        <v>1070</v>
      </c>
      <c r="H160" t="s">
        <v>18</v>
      </c>
      <c r="I160" t="s">
        <v>895</v>
      </c>
      <c r="J160" t="s">
        <v>896</v>
      </c>
      <c r="K160" t="s">
        <v>897</v>
      </c>
      <c r="L160" t="s">
        <v>898</v>
      </c>
    </row>
    <row r="161" spans="1:12" x14ac:dyDescent="0.3">
      <c r="A161" t="s">
        <v>1071</v>
      </c>
      <c r="B161" t="s">
        <v>14</v>
      </c>
      <c r="C161" t="s">
        <v>273</v>
      </c>
      <c r="D161" t="s">
        <v>16</v>
      </c>
      <c r="E161" t="s">
        <v>1072</v>
      </c>
      <c r="F161" t="s">
        <v>1072</v>
      </c>
      <c r="G161" t="s">
        <v>1073</v>
      </c>
      <c r="H161" t="s">
        <v>18</v>
      </c>
      <c r="I161" t="s">
        <v>1074</v>
      </c>
      <c r="J161" t="s">
        <v>1075</v>
      </c>
      <c r="K161" t="s">
        <v>1076</v>
      </c>
      <c r="L161" t="s">
        <v>1077</v>
      </c>
    </row>
    <row r="162" spans="1:12" x14ac:dyDescent="0.3">
      <c r="A162" t="s">
        <v>1078</v>
      </c>
      <c r="B162" t="s">
        <v>14</v>
      </c>
      <c r="C162" t="s">
        <v>1079</v>
      </c>
      <c r="D162" t="s">
        <v>33</v>
      </c>
      <c r="E162" t="s">
        <v>1080</v>
      </c>
      <c r="F162" t="s">
        <v>1081</v>
      </c>
      <c r="G162" t="s">
        <v>1080</v>
      </c>
      <c r="H162" t="s">
        <v>18</v>
      </c>
      <c r="I162" t="s">
        <v>397</v>
      </c>
      <c r="J162" t="s">
        <v>18</v>
      </c>
      <c r="K162" t="s">
        <v>399</v>
      </c>
      <c r="L162" t="s">
        <v>1082</v>
      </c>
    </row>
    <row r="163" spans="1:12" x14ac:dyDescent="0.3">
      <c r="A163" t="s">
        <v>1083</v>
      </c>
      <c r="B163" t="s">
        <v>14</v>
      </c>
      <c r="C163" t="s">
        <v>1084</v>
      </c>
      <c r="D163" t="s">
        <v>33</v>
      </c>
      <c r="E163" t="s">
        <v>1085</v>
      </c>
      <c r="F163" t="s">
        <v>1086</v>
      </c>
      <c r="G163" t="s">
        <v>1087</v>
      </c>
      <c r="H163" t="s">
        <v>18</v>
      </c>
      <c r="I163" t="s">
        <v>1088</v>
      </c>
      <c r="J163" t="s">
        <v>1089</v>
      </c>
      <c r="K163" t="s">
        <v>1090</v>
      </c>
      <c r="L163" t="s">
        <v>1091</v>
      </c>
    </row>
    <row r="164" spans="1:12" x14ac:dyDescent="0.3">
      <c r="A164" t="s">
        <v>1092</v>
      </c>
      <c r="B164" t="s">
        <v>14</v>
      </c>
      <c r="C164" t="s">
        <v>229</v>
      </c>
      <c r="D164" t="s">
        <v>94</v>
      </c>
      <c r="E164" t="s">
        <v>1093</v>
      </c>
      <c r="F164" t="s">
        <v>1094</v>
      </c>
      <c r="G164" t="s">
        <v>1095</v>
      </c>
      <c r="H164" t="s">
        <v>18</v>
      </c>
      <c r="I164" t="s">
        <v>1096</v>
      </c>
      <c r="J164" t="s">
        <v>1097</v>
      </c>
      <c r="K164" t="s">
        <v>1098</v>
      </c>
      <c r="L164" t="s">
        <v>1099</v>
      </c>
    </row>
    <row r="165" spans="1:12" x14ac:dyDescent="0.3">
      <c r="A165" t="s">
        <v>1100</v>
      </c>
      <c r="B165" t="s">
        <v>14</v>
      </c>
      <c r="C165" t="s">
        <v>551</v>
      </c>
      <c r="D165" t="s">
        <v>16</v>
      </c>
      <c r="E165" t="s">
        <v>1101</v>
      </c>
      <c r="F165" t="s">
        <v>1102</v>
      </c>
      <c r="G165" t="s">
        <v>1103</v>
      </c>
      <c r="H165" t="s">
        <v>18</v>
      </c>
      <c r="I165" t="s">
        <v>1096</v>
      </c>
      <c r="J165" t="s">
        <v>1097</v>
      </c>
      <c r="K165" t="s">
        <v>1098</v>
      </c>
      <c r="L165" t="s">
        <v>1099</v>
      </c>
    </row>
    <row r="166" spans="1:12" x14ac:dyDescent="0.3">
      <c r="A166" t="s">
        <v>1104</v>
      </c>
      <c r="B166" t="s">
        <v>14</v>
      </c>
      <c r="C166" t="s">
        <v>229</v>
      </c>
      <c r="D166" t="s">
        <v>94</v>
      </c>
      <c r="E166" t="s">
        <v>1105</v>
      </c>
      <c r="F166" t="s">
        <v>1106</v>
      </c>
      <c r="G166" t="s">
        <v>1107</v>
      </c>
      <c r="H166" t="s">
        <v>18</v>
      </c>
      <c r="I166" t="s">
        <v>112</v>
      </c>
      <c r="J166" t="s">
        <v>18</v>
      </c>
      <c r="K166" t="s">
        <v>113</v>
      </c>
      <c r="L166" t="s">
        <v>114</v>
      </c>
    </row>
    <row r="167" spans="1:12" x14ac:dyDescent="0.3">
      <c r="A167" t="s">
        <v>1108</v>
      </c>
      <c r="B167" t="s">
        <v>14</v>
      </c>
      <c r="C167" t="s">
        <v>623</v>
      </c>
      <c r="D167" t="s">
        <v>16</v>
      </c>
      <c r="E167" t="s">
        <v>1109</v>
      </c>
      <c r="F167" t="s">
        <v>1109</v>
      </c>
      <c r="G167" t="s">
        <v>18</v>
      </c>
      <c r="H167" t="s">
        <v>18</v>
      </c>
      <c r="I167" t="s">
        <v>1110</v>
      </c>
      <c r="J167" t="s">
        <v>1111</v>
      </c>
      <c r="K167" t="s">
        <v>1112</v>
      </c>
      <c r="L167" t="s">
        <v>1113</v>
      </c>
    </row>
    <row r="168" spans="1:12" x14ac:dyDescent="0.3">
      <c r="A168" t="s">
        <v>1114</v>
      </c>
      <c r="B168" t="s">
        <v>14</v>
      </c>
      <c r="C168" t="s">
        <v>1115</v>
      </c>
      <c r="D168" t="s">
        <v>16</v>
      </c>
      <c r="E168" t="s">
        <v>1116</v>
      </c>
      <c r="F168" t="s">
        <v>1117</v>
      </c>
      <c r="G168" t="s">
        <v>1118</v>
      </c>
      <c r="H168" t="s">
        <v>1119</v>
      </c>
      <c r="I168" t="s">
        <v>1120</v>
      </c>
      <c r="J168" t="s">
        <v>1121</v>
      </c>
      <c r="K168" t="s">
        <v>1122</v>
      </c>
      <c r="L168" t="s">
        <v>1123</v>
      </c>
    </row>
    <row r="169" spans="1:12" x14ac:dyDescent="0.3">
      <c r="A169" t="s">
        <v>1124</v>
      </c>
      <c r="B169" t="s">
        <v>14</v>
      </c>
      <c r="C169" t="s">
        <v>839</v>
      </c>
      <c r="D169" t="s">
        <v>16</v>
      </c>
      <c r="E169" t="s">
        <v>1125</v>
      </c>
      <c r="F169" t="s">
        <v>1126</v>
      </c>
      <c r="G169" t="s">
        <v>1127</v>
      </c>
      <c r="H169" t="s">
        <v>1128</v>
      </c>
      <c r="I169" t="s">
        <v>1129</v>
      </c>
      <c r="J169" t="s">
        <v>1130</v>
      </c>
      <c r="K169" t="s">
        <v>1131</v>
      </c>
      <c r="L169" t="s">
        <v>1132</v>
      </c>
    </row>
    <row r="170" spans="1:12" x14ac:dyDescent="0.3">
      <c r="A170" t="s">
        <v>1133</v>
      </c>
      <c r="B170" t="s">
        <v>14</v>
      </c>
      <c r="C170" t="s">
        <v>1134</v>
      </c>
      <c r="D170" t="s">
        <v>1135</v>
      </c>
      <c r="E170" t="s">
        <v>1136</v>
      </c>
      <c r="F170" t="s">
        <v>1136</v>
      </c>
      <c r="G170" t="s">
        <v>18</v>
      </c>
      <c r="H170" t="s">
        <v>18</v>
      </c>
      <c r="I170" t="s">
        <v>1137</v>
      </c>
      <c r="J170" t="s">
        <v>1138</v>
      </c>
      <c r="K170" t="s">
        <v>1139</v>
      </c>
      <c r="L170" t="s">
        <v>1140</v>
      </c>
    </row>
    <row r="171" spans="1:12" x14ac:dyDescent="0.3">
      <c r="A171" t="s">
        <v>1141</v>
      </c>
      <c r="B171" t="s">
        <v>14</v>
      </c>
      <c r="C171" t="s">
        <v>1142</v>
      </c>
      <c r="D171" t="s">
        <v>33</v>
      </c>
      <c r="E171" t="s">
        <v>1143</v>
      </c>
      <c r="F171" t="s">
        <v>1144</v>
      </c>
      <c r="G171" t="s">
        <v>18</v>
      </c>
      <c r="H171" t="s">
        <v>18</v>
      </c>
      <c r="I171" t="s">
        <v>1145</v>
      </c>
      <c r="J171" t="s">
        <v>1146</v>
      </c>
      <c r="K171" t="s">
        <v>1147</v>
      </c>
      <c r="L171" t="s">
        <v>1148</v>
      </c>
    </row>
    <row r="172" spans="1:12" x14ac:dyDescent="0.3">
      <c r="A172" t="s">
        <v>1149</v>
      </c>
      <c r="B172" t="s">
        <v>14</v>
      </c>
      <c r="C172" t="s">
        <v>1150</v>
      </c>
      <c r="D172" t="s">
        <v>16</v>
      </c>
      <c r="E172" t="s">
        <v>1151</v>
      </c>
      <c r="F172" t="s">
        <v>1151</v>
      </c>
      <c r="G172" t="s">
        <v>1152</v>
      </c>
      <c r="H172" t="s">
        <v>18</v>
      </c>
      <c r="I172" t="s">
        <v>54</v>
      </c>
      <c r="J172" t="s">
        <v>18</v>
      </c>
      <c r="K172" t="s">
        <v>55</v>
      </c>
      <c r="L172" t="s">
        <v>56</v>
      </c>
    </row>
    <row r="173" spans="1:12" x14ac:dyDescent="0.3">
      <c r="A173" t="s">
        <v>1153</v>
      </c>
      <c r="B173" t="s">
        <v>14</v>
      </c>
      <c r="C173" t="s">
        <v>65</v>
      </c>
      <c r="D173" t="s">
        <v>16</v>
      </c>
      <c r="E173" t="s">
        <v>1154</v>
      </c>
      <c r="F173" t="s">
        <v>1155</v>
      </c>
      <c r="G173" t="s">
        <v>1156</v>
      </c>
      <c r="H173" t="s">
        <v>18</v>
      </c>
      <c r="I173" t="s">
        <v>1157</v>
      </c>
      <c r="J173" t="s">
        <v>18</v>
      </c>
      <c r="K173" t="s">
        <v>1158</v>
      </c>
      <c r="L173" t="s">
        <v>1159</v>
      </c>
    </row>
    <row r="174" spans="1:12" x14ac:dyDescent="0.3">
      <c r="A174" t="s">
        <v>1160</v>
      </c>
      <c r="B174" t="s">
        <v>14</v>
      </c>
      <c r="C174" t="s">
        <v>1161</v>
      </c>
      <c r="D174" t="s">
        <v>94</v>
      </c>
      <c r="E174" t="s">
        <v>1162</v>
      </c>
      <c r="F174" t="s">
        <v>1163</v>
      </c>
      <c r="G174" t="s">
        <v>1164</v>
      </c>
      <c r="H174" t="s">
        <v>18</v>
      </c>
      <c r="I174" t="s">
        <v>1165</v>
      </c>
      <c r="J174" t="s">
        <v>1166</v>
      </c>
      <c r="K174" t="s">
        <v>1167</v>
      </c>
      <c r="L174" t="s">
        <v>1168</v>
      </c>
    </row>
    <row r="175" spans="1:12" x14ac:dyDescent="0.3">
      <c r="A175" t="s">
        <v>1169</v>
      </c>
      <c r="B175" t="s">
        <v>14</v>
      </c>
      <c r="C175" t="s">
        <v>900</v>
      </c>
      <c r="D175" t="s">
        <v>16</v>
      </c>
      <c r="E175" t="s">
        <v>1170</v>
      </c>
      <c r="F175" t="s">
        <v>1171</v>
      </c>
      <c r="G175" t="s">
        <v>1172</v>
      </c>
      <c r="H175" t="s">
        <v>18</v>
      </c>
      <c r="I175" t="s">
        <v>993</v>
      </c>
      <c r="J175" t="s">
        <v>994</v>
      </c>
      <c r="K175" t="s">
        <v>995</v>
      </c>
      <c r="L175" t="s">
        <v>996</v>
      </c>
    </row>
    <row r="176" spans="1:12" x14ac:dyDescent="0.3">
      <c r="A176" t="s">
        <v>1173</v>
      </c>
      <c r="B176" t="s">
        <v>14</v>
      </c>
      <c r="C176" t="s">
        <v>1174</v>
      </c>
      <c r="D176" t="s">
        <v>16</v>
      </c>
      <c r="E176" t="s">
        <v>1175</v>
      </c>
      <c r="F176" t="s">
        <v>1175</v>
      </c>
      <c r="G176" t="s">
        <v>18</v>
      </c>
      <c r="H176" t="s">
        <v>18</v>
      </c>
      <c r="I176" t="s">
        <v>625</v>
      </c>
      <c r="J176" t="s">
        <v>18</v>
      </c>
      <c r="K176" t="s">
        <v>626</v>
      </c>
      <c r="L176" t="s">
        <v>627</v>
      </c>
    </row>
    <row r="177" spans="1:12" x14ac:dyDescent="0.3">
      <c r="A177" t="s">
        <v>1176</v>
      </c>
      <c r="B177" t="s">
        <v>14</v>
      </c>
      <c r="C177" t="s">
        <v>1177</v>
      </c>
      <c r="D177" t="s">
        <v>33</v>
      </c>
      <c r="E177" t="s">
        <v>1178</v>
      </c>
      <c r="F177" t="s">
        <v>1179</v>
      </c>
      <c r="G177" t="s">
        <v>18</v>
      </c>
      <c r="H177" t="s">
        <v>18</v>
      </c>
      <c r="I177" t="s">
        <v>1180</v>
      </c>
      <c r="J177" t="s">
        <v>1181</v>
      </c>
      <c r="K177" t="s">
        <v>1182</v>
      </c>
      <c r="L177" t="s">
        <v>1183</v>
      </c>
    </row>
    <row r="178" spans="1:12" x14ac:dyDescent="0.3">
      <c r="A178" t="s">
        <v>1184</v>
      </c>
      <c r="B178" t="s">
        <v>14</v>
      </c>
      <c r="C178" t="s">
        <v>1185</v>
      </c>
      <c r="D178" t="s">
        <v>16</v>
      </c>
      <c r="E178" t="s">
        <v>1186</v>
      </c>
      <c r="F178" t="s">
        <v>1186</v>
      </c>
      <c r="G178" t="s">
        <v>18</v>
      </c>
      <c r="H178" t="s">
        <v>18</v>
      </c>
      <c r="I178" t="s">
        <v>1187</v>
      </c>
      <c r="J178" t="s">
        <v>1188</v>
      </c>
      <c r="K178" t="s">
        <v>1189</v>
      </c>
      <c r="L178" t="s">
        <v>1190</v>
      </c>
    </row>
    <row r="179" spans="1:12" x14ac:dyDescent="0.3">
      <c r="A179" t="s">
        <v>1191</v>
      </c>
      <c r="B179" t="s">
        <v>14</v>
      </c>
      <c r="C179" t="s">
        <v>1192</v>
      </c>
      <c r="D179" t="s">
        <v>1193</v>
      </c>
      <c r="E179" t="s">
        <v>1194</v>
      </c>
      <c r="F179" t="s">
        <v>1195</v>
      </c>
      <c r="G179" t="s">
        <v>1196</v>
      </c>
      <c r="H179" t="s">
        <v>1197</v>
      </c>
      <c r="I179" t="s">
        <v>1198</v>
      </c>
      <c r="J179" t="s">
        <v>1199</v>
      </c>
      <c r="K179" t="s">
        <v>1200</v>
      </c>
      <c r="L179" t="s">
        <v>1201</v>
      </c>
    </row>
    <row r="180" spans="1:12" x14ac:dyDescent="0.3">
      <c r="A180" t="s">
        <v>1202</v>
      </c>
      <c r="B180" t="s">
        <v>14</v>
      </c>
      <c r="C180" t="s">
        <v>543</v>
      </c>
      <c r="D180" t="s">
        <v>16</v>
      </c>
      <c r="E180" t="s">
        <v>1203</v>
      </c>
      <c r="F180" t="s">
        <v>1204</v>
      </c>
      <c r="G180" t="s">
        <v>1205</v>
      </c>
      <c r="H180" t="s">
        <v>18</v>
      </c>
      <c r="I180" t="s">
        <v>69</v>
      </c>
      <c r="J180" t="s">
        <v>18</v>
      </c>
      <c r="K180" t="s">
        <v>70</v>
      </c>
      <c r="L180" t="s">
        <v>71</v>
      </c>
    </row>
    <row r="181" spans="1:12" x14ac:dyDescent="0.3">
      <c r="A181" t="s">
        <v>1206</v>
      </c>
      <c r="B181" t="s">
        <v>14</v>
      </c>
      <c r="C181" t="s">
        <v>73</v>
      </c>
      <c r="D181" t="s">
        <v>33</v>
      </c>
      <c r="E181" t="s">
        <v>1207</v>
      </c>
      <c r="F181" t="s">
        <v>860</v>
      </c>
      <c r="G181" t="s">
        <v>859</v>
      </c>
      <c r="H181" t="s">
        <v>18</v>
      </c>
      <c r="I181" t="s">
        <v>27</v>
      </c>
      <c r="J181" t="s">
        <v>28</v>
      </c>
      <c r="K181" t="s">
        <v>29</v>
      </c>
      <c r="L181" t="s">
        <v>30</v>
      </c>
    </row>
    <row r="182" spans="1:12" x14ac:dyDescent="0.3">
      <c r="A182" t="s">
        <v>1208</v>
      </c>
      <c r="B182" t="s">
        <v>14</v>
      </c>
      <c r="C182" t="s">
        <v>591</v>
      </c>
      <c r="D182" t="s">
        <v>94</v>
      </c>
      <c r="E182" t="s">
        <v>1209</v>
      </c>
      <c r="F182" t="s">
        <v>1209</v>
      </c>
      <c r="G182" t="s">
        <v>18</v>
      </c>
      <c r="H182" t="s">
        <v>18</v>
      </c>
      <c r="I182" t="s">
        <v>306</v>
      </c>
      <c r="J182" t="s">
        <v>18</v>
      </c>
      <c r="K182" t="s">
        <v>307</v>
      </c>
      <c r="L182" t="s">
        <v>308</v>
      </c>
    </row>
    <row r="183" spans="1:12" x14ac:dyDescent="0.3">
      <c r="A183" t="s">
        <v>1210</v>
      </c>
      <c r="B183" t="s">
        <v>14</v>
      </c>
      <c r="C183" t="s">
        <v>570</v>
      </c>
      <c r="D183" t="s">
        <v>16</v>
      </c>
      <c r="E183" t="s">
        <v>1211</v>
      </c>
      <c r="F183" t="s">
        <v>1211</v>
      </c>
      <c r="G183" t="s">
        <v>18</v>
      </c>
      <c r="H183" t="s">
        <v>18</v>
      </c>
      <c r="I183" t="s">
        <v>1212</v>
      </c>
      <c r="J183" t="s">
        <v>1213</v>
      </c>
      <c r="K183" t="s">
        <v>1214</v>
      </c>
      <c r="L183" t="s">
        <v>1215</v>
      </c>
    </row>
    <row r="184" spans="1:12" x14ac:dyDescent="0.3">
      <c r="A184" t="s">
        <v>1216</v>
      </c>
      <c r="B184" t="s">
        <v>14</v>
      </c>
      <c r="C184" t="s">
        <v>445</v>
      </c>
      <c r="D184" t="s">
        <v>16</v>
      </c>
      <c r="E184" t="s">
        <v>1217</v>
      </c>
      <c r="F184" t="s">
        <v>1218</v>
      </c>
      <c r="G184" t="s">
        <v>1219</v>
      </c>
      <c r="H184" t="s">
        <v>18</v>
      </c>
      <c r="I184" t="s">
        <v>112</v>
      </c>
      <c r="J184" t="s">
        <v>18</v>
      </c>
      <c r="K184" t="s">
        <v>113</v>
      </c>
      <c r="L184" t="s">
        <v>114</v>
      </c>
    </row>
    <row r="185" spans="1:12" x14ac:dyDescent="0.3">
      <c r="A185" t="s">
        <v>1220</v>
      </c>
      <c r="B185" t="s">
        <v>14</v>
      </c>
      <c r="C185" t="s">
        <v>1221</v>
      </c>
      <c r="D185" t="s">
        <v>16</v>
      </c>
      <c r="E185" t="s">
        <v>1222</v>
      </c>
      <c r="F185" t="s">
        <v>1222</v>
      </c>
      <c r="G185" t="s">
        <v>18</v>
      </c>
      <c r="H185" t="s">
        <v>18</v>
      </c>
      <c r="I185" t="s">
        <v>1223</v>
      </c>
      <c r="J185" t="s">
        <v>1224</v>
      </c>
      <c r="K185" t="s">
        <v>1225</v>
      </c>
      <c r="L185" t="s">
        <v>1226</v>
      </c>
    </row>
    <row r="186" spans="1:12" x14ac:dyDescent="0.3">
      <c r="A186" t="s">
        <v>1227</v>
      </c>
      <c r="B186" t="s">
        <v>14</v>
      </c>
      <c r="C186" t="s">
        <v>1228</v>
      </c>
      <c r="D186" t="s">
        <v>16</v>
      </c>
      <c r="E186" t="s">
        <v>1229</v>
      </c>
      <c r="F186" t="s">
        <v>1230</v>
      </c>
      <c r="G186" t="s">
        <v>1231</v>
      </c>
      <c r="H186" t="s">
        <v>1232</v>
      </c>
      <c r="I186" t="s">
        <v>1233</v>
      </c>
      <c r="J186" t="s">
        <v>18</v>
      </c>
      <c r="K186" t="s">
        <v>1234</v>
      </c>
      <c r="L186" t="s">
        <v>1235</v>
      </c>
    </row>
    <row r="187" spans="1:12" x14ac:dyDescent="0.3">
      <c r="A187" t="s">
        <v>1236</v>
      </c>
      <c r="B187" t="s">
        <v>14</v>
      </c>
      <c r="C187" t="s">
        <v>1237</v>
      </c>
      <c r="D187" t="s">
        <v>16</v>
      </c>
      <c r="E187" t="s">
        <v>1238</v>
      </c>
      <c r="F187" t="s">
        <v>1239</v>
      </c>
      <c r="G187" t="s">
        <v>1240</v>
      </c>
      <c r="H187" t="s">
        <v>1241</v>
      </c>
      <c r="I187" t="s">
        <v>1145</v>
      </c>
      <c r="J187" t="s">
        <v>1146</v>
      </c>
      <c r="K187" t="s">
        <v>1147</v>
      </c>
      <c r="L187" t="s">
        <v>1148</v>
      </c>
    </row>
    <row r="188" spans="1:12" x14ac:dyDescent="0.3">
      <c r="A188" t="s">
        <v>1242</v>
      </c>
      <c r="B188" t="s">
        <v>14</v>
      </c>
      <c r="C188" t="s">
        <v>1243</v>
      </c>
      <c r="D188" t="s">
        <v>16</v>
      </c>
      <c r="E188" t="s">
        <v>1244</v>
      </c>
      <c r="F188" t="s">
        <v>1244</v>
      </c>
      <c r="G188" t="s">
        <v>18</v>
      </c>
      <c r="H188" t="s">
        <v>18</v>
      </c>
      <c r="I188" t="s">
        <v>619</v>
      </c>
      <c r="J188" t="s">
        <v>18</v>
      </c>
      <c r="K188" t="s">
        <v>620</v>
      </c>
      <c r="L188" t="s">
        <v>621</v>
      </c>
    </row>
    <row r="189" spans="1:12" x14ac:dyDescent="0.3">
      <c r="A189" t="s">
        <v>1245</v>
      </c>
      <c r="B189" t="s">
        <v>14</v>
      </c>
      <c r="C189" t="s">
        <v>1246</v>
      </c>
      <c r="D189" t="s">
        <v>33</v>
      </c>
      <c r="E189" t="s">
        <v>1247</v>
      </c>
      <c r="F189" t="s">
        <v>1248</v>
      </c>
      <c r="G189" t="s">
        <v>18</v>
      </c>
      <c r="H189" t="s">
        <v>18</v>
      </c>
      <c r="I189" t="s">
        <v>1145</v>
      </c>
      <c r="J189" t="s">
        <v>1146</v>
      </c>
      <c r="K189" t="s">
        <v>1147</v>
      </c>
      <c r="L189" t="s">
        <v>1148</v>
      </c>
    </row>
    <row r="190" spans="1:12" x14ac:dyDescent="0.3">
      <c r="A190" t="s">
        <v>1249</v>
      </c>
      <c r="B190" t="s">
        <v>14</v>
      </c>
      <c r="C190" t="s">
        <v>1250</v>
      </c>
      <c r="D190" t="s">
        <v>16</v>
      </c>
      <c r="E190" t="s">
        <v>1251</v>
      </c>
      <c r="F190" t="s">
        <v>1251</v>
      </c>
      <c r="G190" t="s">
        <v>18</v>
      </c>
      <c r="H190" t="s">
        <v>18</v>
      </c>
      <c r="I190" t="s">
        <v>1252</v>
      </c>
      <c r="J190" t="s">
        <v>18</v>
      </c>
      <c r="K190" t="s">
        <v>1253</v>
      </c>
      <c r="L190" t="s">
        <v>1254</v>
      </c>
    </row>
    <row r="191" spans="1:12" x14ac:dyDescent="0.3">
      <c r="A191" t="s">
        <v>1255</v>
      </c>
      <c r="B191" t="s">
        <v>14</v>
      </c>
      <c r="C191" t="s">
        <v>900</v>
      </c>
      <c r="D191" t="s">
        <v>16</v>
      </c>
      <c r="E191" t="s">
        <v>1256</v>
      </c>
      <c r="F191" t="s">
        <v>1257</v>
      </c>
      <c r="G191" t="s">
        <v>1258</v>
      </c>
      <c r="H191" t="s">
        <v>18</v>
      </c>
      <c r="I191" t="s">
        <v>1259</v>
      </c>
      <c r="J191" t="s">
        <v>1260</v>
      </c>
      <c r="K191" t="s">
        <v>1261</v>
      </c>
      <c r="L191" t="s">
        <v>1262</v>
      </c>
    </row>
    <row r="192" spans="1:12" x14ac:dyDescent="0.3">
      <c r="A192" t="s">
        <v>1263</v>
      </c>
      <c r="B192" t="s">
        <v>14</v>
      </c>
      <c r="C192" t="s">
        <v>273</v>
      </c>
      <c r="D192" t="s">
        <v>16</v>
      </c>
      <c r="E192" t="s">
        <v>1264</v>
      </c>
      <c r="F192" t="s">
        <v>1265</v>
      </c>
      <c r="G192" t="s">
        <v>18</v>
      </c>
      <c r="H192" t="s">
        <v>18</v>
      </c>
      <c r="I192" t="s">
        <v>1266</v>
      </c>
      <c r="J192" t="s">
        <v>1267</v>
      </c>
      <c r="K192" t="s">
        <v>1268</v>
      </c>
      <c r="L192" t="s">
        <v>1269</v>
      </c>
    </row>
    <row r="193" spans="1:12" x14ac:dyDescent="0.3">
      <c r="A193" t="s">
        <v>1270</v>
      </c>
      <c r="B193" t="s">
        <v>14</v>
      </c>
      <c r="C193" t="s">
        <v>434</v>
      </c>
      <c r="D193" t="s">
        <v>16</v>
      </c>
      <c r="E193" t="s">
        <v>1271</v>
      </c>
      <c r="F193" t="s">
        <v>1271</v>
      </c>
      <c r="G193" t="s">
        <v>1272</v>
      </c>
      <c r="H193" t="s">
        <v>18</v>
      </c>
      <c r="I193" t="s">
        <v>1273</v>
      </c>
      <c r="J193" t="s">
        <v>18</v>
      </c>
      <c r="K193" t="s">
        <v>1274</v>
      </c>
      <c r="L193" t="s">
        <v>1275</v>
      </c>
    </row>
    <row r="194" spans="1:12" x14ac:dyDescent="0.3">
      <c r="A194" t="s">
        <v>1276</v>
      </c>
      <c r="B194" t="s">
        <v>14</v>
      </c>
      <c r="C194" t="s">
        <v>1277</v>
      </c>
      <c r="D194" t="s">
        <v>16</v>
      </c>
      <c r="E194" t="s">
        <v>1278</v>
      </c>
      <c r="F194" t="s">
        <v>1279</v>
      </c>
      <c r="G194" t="s">
        <v>1280</v>
      </c>
      <c r="H194" t="s">
        <v>18</v>
      </c>
      <c r="I194" t="s">
        <v>1281</v>
      </c>
      <c r="J194" t="s">
        <v>1282</v>
      </c>
      <c r="K194" t="s">
        <v>1283</v>
      </c>
      <c r="L194" t="s">
        <v>1284</v>
      </c>
    </row>
    <row r="195" spans="1:12" x14ac:dyDescent="0.3">
      <c r="A195" t="s">
        <v>1285</v>
      </c>
      <c r="B195" t="s">
        <v>14</v>
      </c>
      <c r="C195" t="s">
        <v>1286</v>
      </c>
      <c r="D195" t="s">
        <v>16</v>
      </c>
      <c r="E195" t="s">
        <v>1287</v>
      </c>
      <c r="F195" t="s">
        <v>1287</v>
      </c>
      <c r="G195" t="s">
        <v>1288</v>
      </c>
      <c r="H195" t="s">
        <v>18</v>
      </c>
      <c r="I195" t="s">
        <v>1289</v>
      </c>
      <c r="J195" t="s">
        <v>18</v>
      </c>
      <c r="K195" t="s">
        <v>1290</v>
      </c>
      <c r="L195" t="s">
        <v>1291</v>
      </c>
    </row>
    <row r="196" spans="1:12" x14ac:dyDescent="0.3">
      <c r="A196" t="s">
        <v>1292</v>
      </c>
      <c r="B196" t="s">
        <v>14</v>
      </c>
      <c r="C196" t="s">
        <v>86</v>
      </c>
      <c r="D196" t="s">
        <v>16</v>
      </c>
      <c r="E196" t="s">
        <v>1293</v>
      </c>
      <c r="F196" t="s">
        <v>1294</v>
      </c>
      <c r="G196" t="s">
        <v>1295</v>
      </c>
      <c r="H196" t="s">
        <v>18</v>
      </c>
      <c r="I196" t="s">
        <v>1296</v>
      </c>
      <c r="J196" t="s">
        <v>18</v>
      </c>
      <c r="K196" t="s">
        <v>1297</v>
      </c>
      <c r="L196" t="s">
        <v>1298</v>
      </c>
    </row>
    <row r="197" spans="1:12" x14ac:dyDescent="0.3">
      <c r="A197" t="s">
        <v>1299</v>
      </c>
      <c r="B197" t="s">
        <v>14</v>
      </c>
      <c r="C197" t="s">
        <v>1300</v>
      </c>
      <c r="D197" t="s">
        <v>1301</v>
      </c>
      <c r="E197" t="s">
        <v>1302</v>
      </c>
      <c r="F197" t="s">
        <v>1303</v>
      </c>
      <c r="G197" t="s">
        <v>1304</v>
      </c>
      <c r="H197" t="s">
        <v>18</v>
      </c>
      <c r="I197" t="s">
        <v>1305</v>
      </c>
      <c r="J197" t="s">
        <v>18</v>
      </c>
      <c r="K197" t="s">
        <v>383</v>
      </c>
      <c r="L197" t="s">
        <v>1306</v>
      </c>
    </row>
    <row r="198" spans="1:12" x14ac:dyDescent="0.3">
      <c r="A198" t="s">
        <v>1307</v>
      </c>
      <c r="B198" t="s">
        <v>14</v>
      </c>
      <c r="C198" t="s">
        <v>273</v>
      </c>
      <c r="D198" t="s">
        <v>16</v>
      </c>
      <c r="E198" t="s">
        <v>1308</v>
      </c>
      <c r="F198" t="s">
        <v>1309</v>
      </c>
      <c r="G198" t="s">
        <v>1310</v>
      </c>
      <c r="H198" t="s">
        <v>18</v>
      </c>
      <c r="I198" t="s">
        <v>1311</v>
      </c>
      <c r="J198" t="s">
        <v>1312</v>
      </c>
      <c r="K198" t="s">
        <v>1313</v>
      </c>
      <c r="L198" t="s">
        <v>1314</v>
      </c>
    </row>
    <row r="199" spans="1:12" x14ac:dyDescent="0.3">
      <c r="A199" t="s">
        <v>1315</v>
      </c>
      <c r="B199" t="s">
        <v>14</v>
      </c>
      <c r="C199" t="s">
        <v>1316</v>
      </c>
      <c r="D199" t="s">
        <v>1317</v>
      </c>
      <c r="E199" t="s">
        <v>1318</v>
      </c>
      <c r="F199" t="s">
        <v>1319</v>
      </c>
      <c r="G199" t="s">
        <v>1320</v>
      </c>
      <c r="H199" t="s">
        <v>18</v>
      </c>
      <c r="I199" t="s">
        <v>1321</v>
      </c>
      <c r="J199" t="s">
        <v>18</v>
      </c>
      <c r="K199" t="s">
        <v>1322</v>
      </c>
      <c r="L199" t="s">
        <v>1323</v>
      </c>
    </row>
    <row r="200" spans="1:12" x14ac:dyDescent="0.3">
      <c r="A200" t="s">
        <v>1324</v>
      </c>
      <c r="B200" t="s">
        <v>14</v>
      </c>
      <c r="C200" t="s">
        <v>1325</v>
      </c>
      <c r="D200" t="s">
        <v>1301</v>
      </c>
      <c r="E200" t="s">
        <v>1326</v>
      </c>
      <c r="F200" t="s">
        <v>1327</v>
      </c>
      <c r="G200" t="s">
        <v>1328</v>
      </c>
      <c r="H200" t="s">
        <v>18</v>
      </c>
      <c r="I200" t="s">
        <v>1329</v>
      </c>
      <c r="J200" t="s">
        <v>18</v>
      </c>
      <c r="K200" t="s">
        <v>247</v>
      </c>
      <c r="L200" t="s">
        <v>1330</v>
      </c>
    </row>
    <row r="201" spans="1:12" x14ac:dyDescent="0.3">
      <c r="A201" t="s">
        <v>1331</v>
      </c>
      <c r="B201" t="s">
        <v>14</v>
      </c>
      <c r="C201" t="s">
        <v>1332</v>
      </c>
      <c r="D201" t="s">
        <v>16</v>
      </c>
      <c r="E201" t="s">
        <v>1333</v>
      </c>
      <c r="F201" t="s">
        <v>1334</v>
      </c>
      <c r="G201" t="s">
        <v>1335</v>
      </c>
      <c r="H201" t="s">
        <v>1336</v>
      </c>
      <c r="I201" t="s">
        <v>1337</v>
      </c>
      <c r="J201" t="s">
        <v>1338</v>
      </c>
      <c r="K201" t="s">
        <v>1339</v>
      </c>
      <c r="L201" t="s">
        <v>1340</v>
      </c>
    </row>
    <row r="202" spans="1:12" x14ac:dyDescent="0.3">
      <c r="A202" t="s">
        <v>1341</v>
      </c>
      <c r="B202" t="s">
        <v>14</v>
      </c>
      <c r="C202" t="s">
        <v>1342</v>
      </c>
      <c r="D202" t="s">
        <v>79</v>
      </c>
      <c r="E202" t="s">
        <v>1343</v>
      </c>
      <c r="F202" t="s">
        <v>1343</v>
      </c>
      <c r="G202" t="s">
        <v>1343</v>
      </c>
      <c r="H202" t="s">
        <v>18</v>
      </c>
      <c r="I202" t="s">
        <v>1344</v>
      </c>
      <c r="J202" t="s">
        <v>18</v>
      </c>
      <c r="K202" t="s">
        <v>1345</v>
      </c>
      <c r="L202" t="s">
        <v>1346</v>
      </c>
    </row>
    <row r="203" spans="1:12" x14ac:dyDescent="0.3">
      <c r="A203" t="s">
        <v>1347</v>
      </c>
      <c r="B203" t="s">
        <v>14</v>
      </c>
      <c r="C203" t="s">
        <v>1348</v>
      </c>
      <c r="D203" t="s">
        <v>33</v>
      </c>
      <c r="E203" t="s">
        <v>1349</v>
      </c>
      <c r="F203" t="s">
        <v>1350</v>
      </c>
      <c r="G203" t="s">
        <v>18</v>
      </c>
      <c r="H203" t="s">
        <v>18</v>
      </c>
      <c r="I203" t="s">
        <v>819</v>
      </c>
      <c r="J203" t="s">
        <v>820</v>
      </c>
      <c r="K203" t="s">
        <v>821</v>
      </c>
      <c r="L203" t="s">
        <v>822</v>
      </c>
    </row>
    <row r="204" spans="1:12" x14ac:dyDescent="0.3">
      <c r="A204" t="s">
        <v>1351</v>
      </c>
      <c r="B204" t="s">
        <v>14</v>
      </c>
      <c r="C204" t="s">
        <v>1352</v>
      </c>
      <c r="D204" t="s">
        <v>79</v>
      </c>
      <c r="E204" t="s">
        <v>1353</v>
      </c>
      <c r="F204" t="s">
        <v>1354</v>
      </c>
      <c r="G204" t="s">
        <v>1355</v>
      </c>
      <c r="H204" t="s">
        <v>1356</v>
      </c>
      <c r="I204" t="s">
        <v>698</v>
      </c>
      <c r="J204" t="s">
        <v>699</v>
      </c>
      <c r="K204" t="s">
        <v>700</v>
      </c>
      <c r="L204" t="s">
        <v>701</v>
      </c>
    </row>
    <row r="205" spans="1:12" x14ac:dyDescent="0.3">
      <c r="A205" t="s">
        <v>1357</v>
      </c>
      <c r="B205" t="s">
        <v>14</v>
      </c>
      <c r="C205" t="s">
        <v>471</v>
      </c>
      <c r="D205" t="s">
        <v>16</v>
      </c>
      <c r="E205" t="s">
        <v>1358</v>
      </c>
      <c r="F205" t="s">
        <v>1358</v>
      </c>
      <c r="G205" t="s">
        <v>18</v>
      </c>
      <c r="H205" t="s">
        <v>18</v>
      </c>
      <c r="I205" t="s">
        <v>1212</v>
      </c>
      <c r="J205" t="s">
        <v>1213</v>
      </c>
      <c r="K205" t="s">
        <v>1214</v>
      </c>
      <c r="L205" t="s">
        <v>1215</v>
      </c>
    </row>
    <row r="206" spans="1:12" x14ac:dyDescent="0.3">
      <c r="A206" t="s">
        <v>1359</v>
      </c>
      <c r="B206" t="s">
        <v>14</v>
      </c>
      <c r="C206" t="s">
        <v>1360</v>
      </c>
      <c r="D206" t="s">
        <v>79</v>
      </c>
      <c r="E206" t="s">
        <v>1361</v>
      </c>
      <c r="F206" t="s">
        <v>1362</v>
      </c>
      <c r="G206" t="s">
        <v>18</v>
      </c>
      <c r="H206" t="s">
        <v>18</v>
      </c>
      <c r="I206" t="s">
        <v>1363</v>
      </c>
      <c r="J206" t="s">
        <v>1364</v>
      </c>
      <c r="K206" t="s">
        <v>1365</v>
      </c>
      <c r="L206" t="s">
        <v>1366</v>
      </c>
    </row>
    <row r="207" spans="1:12" x14ac:dyDescent="0.3">
      <c r="A207" t="s">
        <v>1367</v>
      </c>
      <c r="B207" t="s">
        <v>14</v>
      </c>
      <c r="C207" t="s">
        <v>229</v>
      </c>
      <c r="D207" t="s">
        <v>94</v>
      </c>
      <c r="E207" t="s">
        <v>1368</v>
      </c>
      <c r="F207" t="s">
        <v>1368</v>
      </c>
      <c r="G207" t="s">
        <v>1369</v>
      </c>
      <c r="H207" t="s">
        <v>18</v>
      </c>
      <c r="I207" t="s">
        <v>306</v>
      </c>
      <c r="J207" t="s">
        <v>18</v>
      </c>
      <c r="K207" t="s">
        <v>307</v>
      </c>
      <c r="L207" t="s">
        <v>308</v>
      </c>
    </row>
    <row r="208" spans="1:12" x14ac:dyDescent="0.3">
      <c r="A208" t="s">
        <v>1370</v>
      </c>
      <c r="B208" t="s">
        <v>14</v>
      </c>
      <c r="C208" t="s">
        <v>1371</v>
      </c>
      <c r="D208" t="s">
        <v>1301</v>
      </c>
      <c r="E208" t="s">
        <v>1372</v>
      </c>
      <c r="F208" t="s">
        <v>1372</v>
      </c>
      <c r="G208" t="s">
        <v>18</v>
      </c>
      <c r="H208" t="s">
        <v>18</v>
      </c>
      <c r="I208" t="s">
        <v>239</v>
      </c>
      <c r="J208" t="s">
        <v>240</v>
      </c>
      <c r="K208" t="s">
        <v>241</v>
      </c>
      <c r="L208" t="s">
        <v>242</v>
      </c>
    </row>
    <row r="209" spans="1:12" x14ac:dyDescent="0.3">
      <c r="A209" t="s">
        <v>1373</v>
      </c>
      <c r="B209" t="s">
        <v>14</v>
      </c>
      <c r="C209" t="s">
        <v>101</v>
      </c>
      <c r="D209" t="s">
        <v>16</v>
      </c>
      <c r="E209" t="s">
        <v>1374</v>
      </c>
      <c r="F209" t="s">
        <v>1375</v>
      </c>
      <c r="G209" t="s">
        <v>1376</v>
      </c>
      <c r="H209" t="s">
        <v>18</v>
      </c>
      <c r="I209" t="s">
        <v>1377</v>
      </c>
      <c r="J209" t="s">
        <v>1378</v>
      </c>
      <c r="K209" t="s">
        <v>1379</v>
      </c>
      <c r="L209" t="s">
        <v>1380</v>
      </c>
    </row>
    <row r="210" spans="1:12" x14ac:dyDescent="0.3">
      <c r="A210" t="s">
        <v>1381</v>
      </c>
      <c r="B210" t="s">
        <v>14</v>
      </c>
      <c r="C210" t="s">
        <v>1382</v>
      </c>
      <c r="D210" t="s">
        <v>16</v>
      </c>
      <c r="E210" t="s">
        <v>1383</v>
      </c>
      <c r="F210" t="s">
        <v>1384</v>
      </c>
      <c r="G210" t="s">
        <v>1385</v>
      </c>
      <c r="H210" t="s">
        <v>18</v>
      </c>
      <c r="I210" t="s">
        <v>1311</v>
      </c>
      <c r="J210" t="s">
        <v>1312</v>
      </c>
      <c r="K210" t="s">
        <v>1313</v>
      </c>
      <c r="L210" t="s">
        <v>1314</v>
      </c>
    </row>
    <row r="211" spans="1:12" x14ac:dyDescent="0.3">
      <c r="A211" t="s">
        <v>1386</v>
      </c>
      <c r="B211" t="s">
        <v>14</v>
      </c>
      <c r="C211" t="s">
        <v>1387</v>
      </c>
      <c r="D211" t="s">
        <v>16</v>
      </c>
      <c r="E211" t="s">
        <v>1388</v>
      </c>
      <c r="F211" t="s">
        <v>1389</v>
      </c>
      <c r="G211" t="s">
        <v>1390</v>
      </c>
      <c r="H211" t="s">
        <v>18</v>
      </c>
      <c r="I211" t="s">
        <v>1391</v>
      </c>
      <c r="J211" t="s">
        <v>18</v>
      </c>
      <c r="K211" t="s">
        <v>1392</v>
      </c>
      <c r="L211" t="s">
        <v>1393</v>
      </c>
    </row>
    <row r="212" spans="1:12" x14ac:dyDescent="0.3">
      <c r="A212" t="s">
        <v>1394</v>
      </c>
      <c r="B212" t="s">
        <v>14</v>
      </c>
      <c r="C212" t="s">
        <v>1395</v>
      </c>
      <c r="D212" t="s">
        <v>16</v>
      </c>
      <c r="E212" t="s">
        <v>1396</v>
      </c>
      <c r="F212" t="s">
        <v>1397</v>
      </c>
      <c r="G212" t="s">
        <v>1398</v>
      </c>
      <c r="H212" t="s">
        <v>18</v>
      </c>
      <c r="I212" t="s">
        <v>1399</v>
      </c>
      <c r="J212" t="s">
        <v>18</v>
      </c>
      <c r="K212" t="s">
        <v>1400</v>
      </c>
      <c r="L212" t="s">
        <v>1401</v>
      </c>
    </row>
    <row r="213" spans="1:12" x14ac:dyDescent="0.3">
      <c r="A213" t="s">
        <v>1402</v>
      </c>
      <c r="B213" t="s">
        <v>14</v>
      </c>
      <c r="C213" t="s">
        <v>1403</v>
      </c>
      <c r="D213" t="s">
        <v>16</v>
      </c>
      <c r="E213" t="s">
        <v>1404</v>
      </c>
      <c r="F213" t="s">
        <v>1405</v>
      </c>
      <c r="G213" t="s">
        <v>1406</v>
      </c>
      <c r="H213" t="s">
        <v>18</v>
      </c>
      <c r="I213" t="s">
        <v>1407</v>
      </c>
      <c r="J213" t="s">
        <v>18</v>
      </c>
      <c r="K213" t="s">
        <v>1408</v>
      </c>
      <c r="L213" t="s">
        <v>1409</v>
      </c>
    </row>
    <row r="214" spans="1:12" x14ac:dyDescent="0.3">
      <c r="A214" t="s">
        <v>1410</v>
      </c>
      <c r="B214" t="s">
        <v>14</v>
      </c>
      <c r="C214" t="s">
        <v>413</v>
      </c>
      <c r="D214" t="s">
        <v>16</v>
      </c>
      <c r="E214" t="s">
        <v>1411</v>
      </c>
      <c r="F214" t="s">
        <v>1412</v>
      </c>
      <c r="G214" t="s">
        <v>1413</v>
      </c>
      <c r="H214" t="s">
        <v>18</v>
      </c>
      <c r="I214" t="s">
        <v>1414</v>
      </c>
      <c r="J214" t="s">
        <v>18</v>
      </c>
      <c r="K214" t="s">
        <v>1415</v>
      </c>
      <c r="L214" t="s">
        <v>1416</v>
      </c>
    </row>
    <row r="215" spans="1:12" x14ac:dyDescent="0.3">
      <c r="A215" t="s">
        <v>1417</v>
      </c>
      <c r="B215" t="s">
        <v>14</v>
      </c>
      <c r="C215" t="s">
        <v>1418</v>
      </c>
      <c r="D215" t="s">
        <v>129</v>
      </c>
      <c r="E215" t="s">
        <v>1419</v>
      </c>
      <c r="F215" t="s">
        <v>1419</v>
      </c>
      <c r="G215" t="s">
        <v>18</v>
      </c>
      <c r="H215" t="s">
        <v>18</v>
      </c>
      <c r="I215" t="s">
        <v>1420</v>
      </c>
      <c r="J215" t="s">
        <v>18</v>
      </c>
      <c r="K215" t="s">
        <v>1421</v>
      </c>
      <c r="L215" t="s">
        <v>1422</v>
      </c>
    </row>
    <row r="216" spans="1:12" x14ac:dyDescent="0.3">
      <c r="A216" t="s">
        <v>1423</v>
      </c>
      <c r="B216" t="s">
        <v>14</v>
      </c>
      <c r="C216" t="s">
        <v>93</v>
      </c>
      <c r="D216" t="s">
        <v>94</v>
      </c>
      <c r="E216" t="s">
        <v>1424</v>
      </c>
      <c r="F216" t="s">
        <v>1425</v>
      </c>
      <c r="G216" t="s">
        <v>1426</v>
      </c>
      <c r="H216" t="s">
        <v>18</v>
      </c>
      <c r="I216" t="s">
        <v>1064</v>
      </c>
      <c r="J216" t="s">
        <v>1065</v>
      </c>
      <c r="K216" t="s">
        <v>1066</v>
      </c>
      <c r="L216" t="s">
        <v>1067</v>
      </c>
    </row>
    <row r="217" spans="1:12" x14ac:dyDescent="0.3">
      <c r="A217" t="s">
        <v>1427</v>
      </c>
      <c r="B217" t="s">
        <v>14</v>
      </c>
      <c r="C217" t="s">
        <v>86</v>
      </c>
      <c r="D217" t="s">
        <v>16</v>
      </c>
      <c r="E217" t="s">
        <v>1428</v>
      </c>
      <c r="F217" t="s">
        <v>1429</v>
      </c>
      <c r="G217" t="s">
        <v>1430</v>
      </c>
      <c r="H217" t="s">
        <v>1431</v>
      </c>
      <c r="I217" t="s">
        <v>1432</v>
      </c>
      <c r="J217" t="s">
        <v>18</v>
      </c>
      <c r="K217" t="s">
        <v>1433</v>
      </c>
      <c r="L217" t="s">
        <v>1434</v>
      </c>
    </row>
    <row r="218" spans="1:12" x14ac:dyDescent="0.3">
      <c r="A218" t="s">
        <v>1435</v>
      </c>
      <c r="B218" t="s">
        <v>14</v>
      </c>
      <c r="C218" t="s">
        <v>15</v>
      </c>
      <c r="D218" t="s">
        <v>16</v>
      </c>
      <c r="E218" t="s">
        <v>1436</v>
      </c>
      <c r="F218" t="s">
        <v>1436</v>
      </c>
      <c r="G218" t="s">
        <v>18</v>
      </c>
      <c r="H218" t="s">
        <v>18</v>
      </c>
      <c r="I218" t="s">
        <v>922</v>
      </c>
      <c r="J218" t="s">
        <v>18</v>
      </c>
      <c r="K218" t="s">
        <v>923</v>
      </c>
      <c r="L218" t="s">
        <v>924</v>
      </c>
    </row>
    <row r="219" spans="1:12" x14ac:dyDescent="0.3">
      <c r="A219" t="s">
        <v>1437</v>
      </c>
      <c r="B219" t="s">
        <v>14</v>
      </c>
      <c r="C219" t="s">
        <v>1438</v>
      </c>
      <c r="D219" t="s">
        <v>94</v>
      </c>
      <c r="E219" t="s">
        <v>1439</v>
      </c>
      <c r="F219" t="s">
        <v>1439</v>
      </c>
      <c r="G219" t="s">
        <v>18</v>
      </c>
      <c r="H219" t="s">
        <v>18</v>
      </c>
      <c r="I219" t="s">
        <v>1440</v>
      </c>
      <c r="J219" t="s">
        <v>1441</v>
      </c>
      <c r="K219" t="s">
        <v>1442</v>
      </c>
      <c r="L219" t="s">
        <v>1443</v>
      </c>
    </row>
    <row r="220" spans="1:12" x14ac:dyDescent="0.3">
      <c r="A220" t="s">
        <v>1444</v>
      </c>
      <c r="B220" t="s">
        <v>14</v>
      </c>
      <c r="C220" t="s">
        <v>1403</v>
      </c>
      <c r="D220" t="s">
        <v>16</v>
      </c>
      <c r="E220" t="s">
        <v>1445</v>
      </c>
      <c r="F220" t="s">
        <v>1446</v>
      </c>
      <c r="G220" t="s">
        <v>1447</v>
      </c>
      <c r="H220" t="s">
        <v>1448</v>
      </c>
      <c r="I220" t="s">
        <v>1449</v>
      </c>
      <c r="J220" t="s">
        <v>18</v>
      </c>
      <c r="K220" t="s">
        <v>1450</v>
      </c>
      <c r="L220" t="s">
        <v>1451</v>
      </c>
    </row>
    <row r="221" spans="1:12" x14ac:dyDescent="0.3">
      <c r="A221" t="s">
        <v>1452</v>
      </c>
      <c r="B221" t="s">
        <v>14</v>
      </c>
      <c r="C221" t="s">
        <v>975</v>
      </c>
      <c r="D221" t="s">
        <v>16</v>
      </c>
      <c r="E221" t="s">
        <v>1453</v>
      </c>
      <c r="F221" t="s">
        <v>1453</v>
      </c>
      <c r="G221" t="s">
        <v>18</v>
      </c>
      <c r="H221" t="s">
        <v>18</v>
      </c>
      <c r="I221" t="s">
        <v>1454</v>
      </c>
      <c r="J221" t="s">
        <v>1455</v>
      </c>
      <c r="K221" t="s">
        <v>1456</v>
      </c>
      <c r="L221" t="s">
        <v>1457</v>
      </c>
    </row>
    <row r="222" spans="1:12" x14ac:dyDescent="0.3">
      <c r="A222" t="s">
        <v>1458</v>
      </c>
      <c r="B222" t="s">
        <v>14</v>
      </c>
      <c r="C222" t="s">
        <v>1459</v>
      </c>
      <c r="D222" t="s">
        <v>94</v>
      </c>
      <c r="E222" t="s">
        <v>1460</v>
      </c>
      <c r="F222" t="s">
        <v>1461</v>
      </c>
      <c r="G222" t="s">
        <v>1462</v>
      </c>
      <c r="H222" t="s">
        <v>18</v>
      </c>
      <c r="I222" t="s">
        <v>1463</v>
      </c>
      <c r="J222" t="s">
        <v>1464</v>
      </c>
      <c r="K222" t="s">
        <v>1465</v>
      </c>
      <c r="L222" t="s">
        <v>1466</v>
      </c>
    </row>
    <row r="223" spans="1:12" x14ac:dyDescent="0.3">
      <c r="A223" t="s">
        <v>1467</v>
      </c>
      <c r="B223" t="s">
        <v>14</v>
      </c>
      <c r="C223" t="s">
        <v>1468</v>
      </c>
      <c r="D223" t="s">
        <v>16</v>
      </c>
      <c r="E223" t="s">
        <v>1469</v>
      </c>
      <c r="F223" t="s">
        <v>1470</v>
      </c>
      <c r="G223" t="s">
        <v>1471</v>
      </c>
      <c r="H223" t="s">
        <v>18</v>
      </c>
      <c r="I223" t="s">
        <v>224</v>
      </c>
      <c r="J223" t="s">
        <v>225</v>
      </c>
      <c r="K223" t="s">
        <v>226</v>
      </c>
      <c r="L223" t="s">
        <v>227</v>
      </c>
    </row>
    <row r="224" spans="1:12" x14ac:dyDescent="0.3">
      <c r="A224" t="s">
        <v>1472</v>
      </c>
      <c r="B224" t="s">
        <v>14</v>
      </c>
      <c r="C224" t="s">
        <v>1473</v>
      </c>
      <c r="D224" t="s">
        <v>251</v>
      </c>
      <c r="E224" t="s">
        <v>1474</v>
      </c>
      <c r="F224" t="s">
        <v>1474</v>
      </c>
      <c r="G224" t="s">
        <v>18</v>
      </c>
      <c r="H224" t="s">
        <v>18</v>
      </c>
      <c r="I224" t="s">
        <v>1475</v>
      </c>
      <c r="J224" t="s">
        <v>18</v>
      </c>
      <c r="K224" t="s">
        <v>1476</v>
      </c>
      <c r="L224" t="s">
        <v>1477</v>
      </c>
    </row>
    <row r="225" spans="1:12" x14ac:dyDescent="0.3">
      <c r="A225" t="s">
        <v>1478</v>
      </c>
      <c r="B225" t="s">
        <v>14</v>
      </c>
      <c r="C225" t="s">
        <v>551</v>
      </c>
      <c r="D225" t="s">
        <v>16</v>
      </c>
      <c r="E225" t="s">
        <v>1479</v>
      </c>
      <c r="F225" t="s">
        <v>1479</v>
      </c>
      <c r="G225" t="s">
        <v>18</v>
      </c>
      <c r="H225" t="s">
        <v>18</v>
      </c>
      <c r="I225" t="s">
        <v>619</v>
      </c>
      <c r="J225" t="s">
        <v>18</v>
      </c>
      <c r="K225" t="s">
        <v>620</v>
      </c>
      <c r="L225" t="s">
        <v>621</v>
      </c>
    </row>
    <row r="226" spans="1:12" x14ac:dyDescent="0.3">
      <c r="A226" t="s">
        <v>1480</v>
      </c>
      <c r="B226" t="s">
        <v>14</v>
      </c>
      <c r="C226" t="s">
        <v>1481</v>
      </c>
      <c r="D226" t="s">
        <v>16</v>
      </c>
      <c r="E226" t="s">
        <v>1482</v>
      </c>
      <c r="F226" t="s">
        <v>1483</v>
      </c>
      <c r="G226" t="s">
        <v>1484</v>
      </c>
      <c r="H226" t="s">
        <v>1485</v>
      </c>
      <c r="I226" t="s">
        <v>1486</v>
      </c>
      <c r="J226" t="s">
        <v>18</v>
      </c>
      <c r="K226" t="s">
        <v>929</v>
      </c>
      <c r="L226" t="s">
        <v>1487</v>
      </c>
    </row>
    <row r="227" spans="1:12" x14ac:dyDescent="0.3">
      <c r="A227" t="s">
        <v>1488</v>
      </c>
      <c r="B227" t="s">
        <v>14</v>
      </c>
      <c r="C227" t="s">
        <v>1489</v>
      </c>
      <c r="D227" t="s">
        <v>16</v>
      </c>
      <c r="E227" t="s">
        <v>1490</v>
      </c>
      <c r="F227" t="s">
        <v>1490</v>
      </c>
      <c r="G227" t="s">
        <v>18</v>
      </c>
      <c r="H227" t="s">
        <v>18</v>
      </c>
      <c r="I227" t="s">
        <v>1491</v>
      </c>
      <c r="J227" t="s">
        <v>18</v>
      </c>
      <c r="K227" t="s">
        <v>1492</v>
      </c>
      <c r="L227" t="s">
        <v>1493</v>
      </c>
    </row>
    <row r="228" spans="1:12" x14ac:dyDescent="0.3">
      <c r="A228" t="s">
        <v>1494</v>
      </c>
      <c r="B228" t="s">
        <v>14</v>
      </c>
      <c r="C228" t="s">
        <v>445</v>
      </c>
      <c r="D228" t="s">
        <v>16</v>
      </c>
      <c r="E228" t="s">
        <v>1495</v>
      </c>
      <c r="F228" t="s">
        <v>1496</v>
      </c>
      <c r="G228" t="s">
        <v>1495</v>
      </c>
      <c r="H228" t="s">
        <v>18</v>
      </c>
      <c r="I228" t="s">
        <v>1497</v>
      </c>
      <c r="J228" t="s">
        <v>18</v>
      </c>
      <c r="K228" t="s">
        <v>1498</v>
      </c>
      <c r="L228" t="s">
        <v>1499</v>
      </c>
    </row>
    <row r="229" spans="1:12" x14ac:dyDescent="0.3">
      <c r="A229" t="s">
        <v>1500</v>
      </c>
      <c r="B229" t="s">
        <v>14</v>
      </c>
      <c r="C229" t="s">
        <v>101</v>
      </c>
      <c r="D229" t="s">
        <v>16</v>
      </c>
      <c r="E229" t="s">
        <v>1501</v>
      </c>
      <c r="F229" t="s">
        <v>1501</v>
      </c>
      <c r="G229" t="s">
        <v>18</v>
      </c>
      <c r="H229" t="s">
        <v>18</v>
      </c>
      <c r="I229" t="s">
        <v>1212</v>
      </c>
      <c r="J229" t="s">
        <v>1213</v>
      </c>
      <c r="K229" t="s">
        <v>1214</v>
      </c>
      <c r="L229" t="s">
        <v>1215</v>
      </c>
    </row>
    <row r="230" spans="1:12" x14ac:dyDescent="0.3">
      <c r="A230" t="s">
        <v>1502</v>
      </c>
      <c r="B230" t="s">
        <v>14</v>
      </c>
      <c r="C230" t="s">
        <v>43</v>
      </c>
      <c r="D230" t="s">
        <v>16</v>
      </c>
      <c r="E230" t="s">
        <v>1503</v>
      </c>
      <c r="F230" t="s">
        <v>1504</v>
      </c>
      <c r="G230" t="s">
        <v>1505</v>
      </c>
      <c r="H230" t="s">
        <v>18</v>
      </c>
      <c r="I230" t="s">
        <v>423</v>
      </c>
      <c r="J230" t="s">
        <v>18</v>
      </c>
      <c r="K230" t="s">
        <v>424</v>
      </c>
      <c r="L230" t="s">
        <v>425</v>
      </c>
    </row>
    <row r="231" spans="1:12" x14ac:dyDescent="0.3">
      <c r="A231" t="s">
        <v>1506</v>
      </c>
      <c r="B231" t="s">
        <v>14</v>
      </c>
      <c r="C231" t="s">
        <v>1507</v>
      </c>
      <c r="D231" t="s">
        <v>79</v>
      </c>
      <c r="E231" t="s">
        <v>1508</v>
      </c>
      <c r="F231" t="s">
        <v>1509</v>
      </c>
      <c r="G231" t="s">
        <v>1508</v>
      </c>
      <c r="H231" t="s">
        <v>1510</v>
      </c>
      <c r="I231" t="s">
        <v>1511</v>
      </c>
      <c r="J231" t="s">
        <v>1512</v>
      </c>
      <c r="K231" t="s">
        <v>1513</v>
      </c>
      <c r="L231" t="s">
        <v>1514</v>
      </c>
    </row>
    <row r="232" spans="1:12" x14ac:dyDescent="0.3">
      <c r="A232" t="s">
        <v>1515</v>
      </c>
      <c r="B232" t="s">
        <v>14</v>
      </c>
      <c r="C232" t="s">
        <v>1516</v>
      </c>
      <c r="D232" t="s">
        <v>16</v>
      </c>
      <c r="E232" t="s">
        <v>1517</v>
      </c>
      <c r="F232" t="s">
        <v>1518</v>
      </c>
      <c r="G232" t="e">
        <f>-개인 및 집단이 겪고 있는 심리문제 및 장애에 대한 표현예술심리상담 활동을 한다. -개인 및 집단의 사회적응 및 자아 실현을 돕는다-각 지역센터 및 복지센터와 같은 기관에서 주상담사로 활동.</f>
        <v>#NAME?</v>
      </c>
      <c r="H232" t="s">
        <v>1519</v>
      </c>
      <c r="I232" t="s">
        <v>1520</v>
      </c>
      <c r="J232" t="s">
        <v>1521</v>
      </c>
      <c r="K232" t="s">
        <v>1522</v>
      </c>
      <c r="L232" t="s">
        <v>1523</v>
      </c>
    </row>
    <row r="233" spans="1:12" x14ac:dyDescent="0.3">
      <c r="A233" t="s">
        <v>1524</v>
      </c>
      <c r="B233" t="s">
        <v>14</v>
      </c>
      <c r="C233" t="s">
        <v>471</v>
      </c>
      <c r="D233" t="s">
        <v>16</v>
      </c>
      <c r="E233" t="s">
        <v>1525</v>
      </c>
      <c r="F233" t="s">
        <v>1526</v>
      </c>
      <c r="G233" t="s">
        <v>1527</v>
      </c>
      <c r="H233" t="s">
        <v>18</v>
      </c>
      <c r="I233" t="s">
        <v>112</v>
      </c>
      <c r="J233" t="s">
        <v>18</v>
      </c>
      <c r="K233" t="s">
        <v>113</v>
      </c>
      <c r="L233" t="s">
        <v>114</v>
      </c>
    </row>
    <row r="234" spans="1:12" x14ac:dyDescent="0.3">
      <c r="A234" t="s">
        <v>1528</v>
      </c>
      <c r="B234" t="s">
        <v>14</v>
      </c>
      <c r="C234" t="s">
        <v>1529</v>
      </c>
      <c r="D234" t="s">
        <v>16</v>
      </c>
      <c r="E234" t="s">
        <v>1530</v>
      </c>
      <c r="F234" t="s">
        <v>1530</v>
      </c>
      <c r="G234" t="s">
        <v>18</v>
      </c>
      <c r="H234" t="s">
        <v>18</v>
      </c>
      <c r="I234" t="s">
        <v>1531</v>
      </c>
      <c r="J234" t="s">
        <v>1532</v>
      </c>
      <c r="K234" t="s">
        <v>1533</v>
      </c>
      <c r="L234" t="s">
        <v>1534</v>
      </c>
    </row>
    <row r="235" spans="1:12" x14ac:dyDescent="0.3">
      <c r="A235" t="s">
        <v>1535</v>
      </c>
      <c r="B235" t="s">
        <v>14</v>
      </c>
      <c r="C235" t="s">
        <v>623</v>
      </c>
      <c r="D235" t="s">
        <v>16</v>
      </c>
      <c r="E235" t="s">
        <v>1536</v>
      </c>
      <c r="F235" t="s">
        <v>1537</v>
      </c>
      <c r="G235" t="s">
        <v>18</v>
      </c>
      <c r="H235" t="s">
        <v>18</v>
      </c>
      <c r="I235" t="s">
        <v>1538</v>
      </c>
      <c r="J235" t="s">
        <v>1539</v>
      </c>
      <c r="K235" t="s">
        <v>1540</v>
      </c>
      <c r="L235" t="s">
        <v>1541</v>
      </c>
    </row>
    <row r="236" spans="1:12" x14ac:dyDescent="0.3">
      <c r="A236" t="s">
        <v>1542</v>
      </c>
      <c r="B236" t="s">
        <v>14</v>
      </c>
      <c r="C236" t="s">
        <v>86</v>
      </c>
      <c r="D236" t="s">
        <v>16</v>
      </c>
      <c r="E236" t="s">
        <v>1543</v>
      </c>
      <c r="F236" t="s">
        <v>1543</v>
      </c>
      <c r="G236" t="s">
        <v>18</v>
      </c>
      <c r="H236" t="s">
        <v>18</v>
      </c>
      <c r="I236" t="s">
        <v>984</v>
      </c>
      <c r="J236" t="s">
        <v>985</v>
      </c>
      <c r="K236" t="s">
        <v>986</v>
      </c>
      <c r="L236" t="s">
        <v>987</v>
      </c>
    </row>
    <row r="237" spans="1:12" x14ac:dyDescent="0.3">
      <c r="A237" t="s">
        <v>1544</v>
      </c>
      <c r="B237" t="s">
        <v>14</v>
      </c>
      <c r="C237" t="s">
        <v>1545</v>
      </c>
      <c r="D237" t="s">
        <v>16</v>
      </c>
      <c r="E237" t="s">
        <v>1546</v>
      </c>
      <c r="F237" t="s">
        <v>1547</v>
      </c>
      <c r="G237" t="s">
        <v>1548</v>
      </c>
      <c r="H237" t="s">
        <v>18</v>
      </c>
      <c r="I237" t="s">
        <v>1549</v>
      </c>
      <c r="J237" t="s">
        <v>1550</v>
      </c>
      <c r="K237" t="s">
        <v>1551</v>
      </c>
      <c r="L237" t="s">
        <v>1552</v>
      </c>
    </row>
    <row r="238" spans="1:12" x14ac:dyDescent="0.3">
      <c r="A238" t="s">
        <v>1553</v>
      </c>
      <c r="B238" t="s">
        <v>14</v>
      </c>
      <c r="C238" t="s">
        <v>1554</v>
      </c>
      <c r="D238" t="s">
        <v>16</v>
      </c>
      <c r="E238" t="s">
        <v>1555</v>
      </c>
      <c r="F238" t="s">
        <v>1555</v>
      </c>
      <c r="G238" t="s">
        <v>18</v>
      </c>
      <c r="H238" t="s">
        <v>18</v>
      </c>
      <c r="I238" t="s">
        <v>1556</v>
      </c>
      <c r="J238" t="s">
        <v>1557</v>
      </c>
      <c r="K238" t="s">
        <v>1558</v>
      </c>
      <c r="L238" t="s">
        <v>1559</v>
      </c>
    </row>
    <row r="239" spans="1:12" x14ac:dyDescent="0.3">
      <c r="A239" t="s">
        <v>1560</v>
      </c>
      <c r="B239" t="s">
        <v>14</v>
      </c>
      <c r="C239" t="s">
        <v>1561</v>
      </c>
      <c r="D239" t="s">
        <v>16</v>
      </c>
      <c r="E239" t="s">
        <v>1562</v>
      </c>
      <c r="F239" t="s">
        <v>1563</v>
      </c>
      <c r="G239" t="s">
        <v>1564</v>
      </c>
      <c r="H239" t="s">
        <v>18</v>
      </c>
      <c r="I239" t="s">
        <v>547</v>
      </c>
      <c r="J239" t="s">
        <v>548</v>
      </c>
      <c r="K239" t="s">
        <v>70</v>
      </c>
      <c r="L239" t="s">
        <v>549</v>
      </c>
    </row>
    <row r="240" spans="1:12" x14ac:dyDescent="0.3">
      <c r="A240" t="s">
        <v>1565</v>
      </c>
      <c r="B240" t="s">
        <v>14</v>
      </c>
      <c r="C240" t="s">
        <v>709</v>
      </c>
      <c r="D240" t="s">
        <v>16</v>
      </c>
      <c r="E240" t="s">
        <v>1566</v>
      </c>
      <c r="F240" t="s">
        <v>1566</v>
      </c>
      <c r="G240" t="s">
        <v>18</v>
      </c>
      <c r="H240" t="s">
        <v>18</v>
      </c>
      <c r="I240" t="s">
        <v>1567</v>
      </c>
      <c r="J240" t="s">
        <v>1568</v>
      </c>
      <c r="K240" t="s">
        <v>1569</v>
      </c>
      <c r="L240" t="s">
        <v>1570</v>
      </c>
    </row>
    <row r="241" spans="1:12" x14ac:dyDescent="0.3">
      <c r="A241" t="s">
        <v>1571</v>
      </c>
      <c r="B241" t="s">
        <v>14</v>
      </c>
      <c r="C241" t="s">
        <v>463</v>
      </c>
      <c r="D241" t="s">
        <v>16</v>
      </c>
      <c r="E241" t="s">
        <v>1572</v>
      </c>
      <c r="F241" t="s">
        <v>1573</v>
      </c>
      <c r="G241" t="s">
        <v>1574</v>
      </c>
      <c r="H241" t="s">
        <v>18</v>
      </c>
      <c r="I241" t="s">
        <v>1486</v>
      </c>
      <c r="J241" t="s">
        <v>18</v>
      </c>
      <c r="K241" t="s">
        <v>929</v>
      </c>
      <c r="L241" t="s">
        <v>1487</v>
      </c>
    </row>
    <row r="242" spans="1:12" x14ac:dyDescent="0.3">
      <c r="A242" t="s">
        <v>1575</v>
      </c>
      <c r="B242" t="s">
        <v>14</v>
      </c>
      <c r="C242" t="s">
        <v>1576</v>
      </c>
      <c r="D242" t="s">
        <v>79</v>
      </c>
      <c r="E242" t="s">
        <v>1577</v>
      </c>
      <c r="F242" t="s">
        <v>1578</v>
      </c>
      <c r="G242" t="s">
        <v>1579</v>
      </c>
      <c r="H242" t="s">
        <v>1580</v>
      </c>
      <c r="I242" t="s">
        <v>698</v>
      </c>
      <c r="J242" t="s">
        <v>699</v>
      </c>
      <c r="K242" t="s">
        <v>700</v>
      </c>
      <c r="L242" t="s">
        <v>701</v>
      </c>
    </row>
    <row r="243" spans="1:12" x14ac:dyDescent="0.3">
      <c r="A243" t="s">
        <v>1581</v>
      </c>
      <c r="B243" t="s">
        <v>14</v>
      </c>
      <c r="C243" t="s">
        <v>463</v>
      </c>
      <c r="D243" t="s">
        <v>16</v>
      </c>
      <c r="E243" t="s">
        <v>1582</v>
      </c>
      <c r="F243" t="s">
        <v>1583</v>
      </c>
      <c r="G243" t="s">
        <v>1584</v>
      </c>
      <c r="H243" t="s">
        <v>18</v>
      </c>
      <c r="I243" t="s">
        <v>1585</v>
      </c>
      <c r="J243" t="s">
        <v>1586</v>
      </c>
      <c r="K243" t="s">
        <v>1587</v>
      </c>
      <c r="L243" t="s">
        <v>1588</v>
      </c>
    </row>
    <row r="244" spans="1:12" x14ac:dyDescent="0.3">
      <c r="A244" t="s">
        <v>1589</v>
      </c>
      <c r="B244" t="s">
        <v>14</v>
      </c>
      <c r="C244" t="s">
        <v>1590</v>
      </c>
      <c r="D244" t="s">
        <v>170</v>
      </c>
      <c r="E244" t="s">
        <v>1591</v>
      </c>
      <c r="F244" t="s">
        <v>1591</v>
      </c>
      <c r="G244" t="s">
        <v>18</v>
      </c>
      <c r="H244" t="s">
        <v>18</v>
      </c>
      <c r="I244" t="s">
        <v>1592</v>
      </c>
      <c r="J244" t="s">
        <v>18</v>
      </c>
      <c r="K244" t="s">
        <v>1593</v>
      </c>
      <c r="L244" t="s">
        <v>1594</v>
      </c>
    </row>
    <row r="245" spans="1:12" x14ac:dyDescent="0.3">
      <c r="A245" t="s">
        <v>1595</v>
      </c>
      <c r="B245" t="s">
        <v>14</v>
      </c>
      <c r="C245" t="s">
        <v>839</v>
      </c>
      <c r="D245" t="s">
        <v>16</v>
      </c>
      <c r="E245" t="s">
        <v>1596</v>
      </c>
      <c r="F245" t="s">
        <v>1596</v>
      </c>
      <c r="G245" t="s">
        <v>18</v>
      </c>
      <c r="H245" t="s">
        <v>18</v>
      </c>
      <c r="I245" t="s">
        <v>96</v>
      </c>
      <c r="J245" t="s">
        <v>97</v>
      </c>
      <c r="K245" t="s">
        <v>98</v>
      </c>
      <c r="L245" t="s">
        <v>99</v>
      </c>
    </row>
    <row r="246" spans="1:12" x14ac:dyDescent="0.3">
      <c r="A246" t="s">
        <v>1597</v>
      </c>
      <c r="B246" t="s">
        <v>14</v>
      </c>
      <c r="C246" t="s">
        <v>273</v>
      </c>
      <c r="D246" t="s">
        <v>16</v>
      </c>
      <c r="E246" t="s">
        <v>1598</v>
      </c>
      <c r="F246" t="s">
        <v>1599</v>
      </c>
      <c r="G246" t="s">
        <v>1600</v>
      </c>
      <c r="H246" t="s">
        <v>18</v>
      </c>
      <c r="I246" t="s">
        <v>1601</v>
      </c>
      <c r="J246" t="s">
        <v>1602</v>
      </c>
      <c r="K246" t="s">
        <v>1603</v>
      </c>
      <c r="L246" t="s">
        <v>1604</v>
      </c>
    </row>
    <row r="247" spans="1:12" x14ac:dyDescent="0.3">
      <c r="A247" t="s">
        <v>1605</v>
      </c>
      <c r="B247" t="s">
        <v>14</v>
      </c>
      <c r="C247" t="s">
        <v>1606</v>
      </c>
      <c r="D247" t="s">
        <v>16</v>
      </c>
      <c r="E247" t="s">
        <v>1607</v>
      </c>
      <c r="F247" t="s">
        <v>1607</v>
      </c>
      <c r="G247" t="s">
        <v>753</v>
      </c>
      <c r="H247" t="s">
        <v>18</v>
      </c>
      <c r="I247" t="s">
        <v>192</v>
      </c>
      <c r="J247" t="s">
        <v>18</v>
      </c>
      <c r="K247" t="s">
        <v>193</v>
      </c>
      <c r="L247" t="s">
        <v>194</v>
      </c>
    </row>
    <row r="248" spans="1:12" x14ac:dyDescent="0.3">
      <c r="A248" t="s">
        <v>1608</v>
      </c>
      <c r="B248" t="s">
        <v>14</v>
      </c>
      <c r="C248" t="s">
        <v>93</v>
      </c>
      <c r="D248" t="s">
        <v>94</v>
      </c>
      <c r="E248" t="s">
        <v>1609</v>
      </c>
      <c r="F248" t="s">
        <v>1609</v>
      </c>
      <c r="G248" t="s">
        <v>18</v>
      </c>
      <c r="H248" t="s">
        <v>18</v>
      </c>
      <c r="I248" t="s">
        <v>984</v>
      </c>
      <c r="J248" t="s">
        <v>985</v>
      </c>
      <c r="K248" t="s">
        <v>986</v>
      </c>
      <c r="L248" t="s">
        <v>987</v>
      </c>
    </row>
    <row r="249" spans="1:12" x14ac:dyDescent="0.3">
      <c r="A249" t="s">
        <v>1610</v>
      </c>
      <c r="B249" t="s">
        <v>14</v>
      </c>
      <c r="C249" t="s">
        <v>1611</v>
      </c>
      <c r="D249" t="s">
        <v>16</v>
      </c>
      <c r="E249" t="s">
        <v>1612</v>
      </c>
      <c r="F249" t="s">
        <v>1613</v>
      </c>
      <c r="G249" t="s">
        <v>1614</v>
      </c>
      <c r="H249" t="s">
        <v>1615</v>
      </c>
      <c r="I249" t="s">
        <v>993</v>
      </c>
      <c r="J249" t="s">
        <v>994</v>
      </c>
      <c r="K249" t="s">
        <v>995</v>
      </c>
      <c r="L249" t="s">
        <v>996</v>
      </c>
    </row>
    <row r="250" spans="1:12" x14ac:dyDescent="0.3">
      <c r="A250" t="s">
        <v>1616</v>
      </c>
      <c r="B250" t="s">
        <v>14</v>
      </c>
      <c r="C250" t="s">
        <v>471</v>
      </c>
      <c r="D250" t="s">
        <v>16</v>
      </c>
      <c r="E250" t="s">
        <v>1617</v>
      </c>
      <c r="F250" t="s">
        <v>1618</v>
      </c>
      <c r="G250" t="s">
        <v>1619</v>
      </c>
      <c r="H250" t="s">
        <v>18</v>
      </c>
      <c r="I250" t="s">
        <v>1601</v>
      </c>
      <c r="J250" t="s">
        <v>1602</v>
      </c>
      <c r="K250" t="s">
        <v>1603</v>
      </c>
      <c r="L250" t="s">
        <v>1604</v>
      </c>
    </row>
    <row r="251" spans="1:12" x14ac:dyDescent="0.3">
      <c r="A251" t="s">
        <v>1620</v>
      </c>
      <c r="B251" t="s">
        <v>14</v>
      </c>
      <c r="C251" t="s">
        <v>1621</v>
      </c>
      <c r="D251" t="s">
        <v>16</v>
      </c>
      <c r="E251" t="s">
        <v>1622</v>
      </c>
      <c r="F251" t="s">
        <v>1623</v>
      </c>
      <c r="G251" t="e">
        <f>-전문상담기관에서 심리이론을 바탕으로 브레스워크트라우마 상담 전문가 수련감독급을 보좌하며, 수련감독급의 지도아래 트라우마  를 겪고있는 내담자를 브레스워크 방법으로 심층적인 상담을 한다.</f>
        <v>#NAME?</v>
      </c>
      <c r="H251" t="s">
        <v>1624</v>
      </c>
      <c r="I251" t="s">
        <v>661</v>
      </c>
      <c r="J251" t="s">
        <v>662</v>
      </c>
      <c r="K251" t="s">
        <v>663</v>
      </c>
      <c r="L251" t="s">
        <v>664</v>
      </c>
    </row>
    <row r="252" spans="1:12" x14ac:dyDescent="0.3">
      <c r="A252" t="s">
        <v>1625</v>
      </c>
      <c r="B252" t="s">
        <v>14</v>
      </c>
      <c r="C252" t="s">
        <v>43</v>
      </c>
      <c r="D252" t="s">
        <v>16</v>
      </c>
      <c r="E252" t="s">
        <v>1626</v>
      </c>
      <c r="F252" t="s">
        <v>1627</v>
      </c>
      <c r="G252" t="s">
        <v>1628</v>
      </c>
      <c r="H252" t="s">
        <v>18</v>
      </c>
      <c r="I252" t="s">
        <v>1259</v>
      </c>
      <c r="J252" t="s">
        <v>1260</v>
      </c>
      <c r="K252" t="s">
        <v>1261</v>
      </c>
      <c r="L252" t="s">
        <v>1262</v>
      </c>
    </row>
    <row r="253" spans="1:12" x14ac:dyDescent="0.3">
      <c r="A253" t="s">
        <v>1629</v>
      </c>
      <c r="B253" t="s">
        <v>14</v>
      </c>
      <c r="C253" t="s">
        <v>101</v>
      </c>
      <c r="D253" t="s">
        <v>16</v>
      </c>
      <c r="E253" t="s">
        <v>1630</v>
      </c>
      <c r="F253" t="s">
        <v>1630</v>
      </c>
      <c r="G253" t="s">
        <v>1631</v>
      </c>
      <c r="H253" t="s">
        <v>18</v>
      </c>
      <c r="I253" t="s">
        <v>825</v>
      </c>
      <c r="J253" t="s">
        <v>826</v>
      </c>
      <c r="K253" t="s">
        <v>827</v>
      </c>
      <c r="L253" t="s">
        <v>828</v>
      </c>
    </row>
    <row r="254" spans="1:12" x14ac:dyDescent="0.3">
      <c r="A254" t="s">
        <v>1632</v>
      </c>
      <c r="B254" t="s">
        <v>14</v>
      </c>
      <c r="C254" t="s">
        <v>1633</v>
      </c>
      <c r="D254" t="s">
        <v>16</v>
      </c>
      <c r="E254" t="s">
        <v>1634</v>
      </c>
      <c r="F254" t="s">
        <v>1634</v>
      </c>
      <c r="G254" t="s">
        <v>18</v>
      </c>
      <c r="H254" t="s">
        <v>18</v>
      </c>
      <c r="I254" t="s">
        <v>1635</v>
      </c>
      <c r="J254" t="s">
        <v>18</v>
      </c>
      <c r="K254" t="s">
        <v>1636</v>
      </c>
      <c r="L254" t="s">
        <v>1637</v>
      </c>
    </row>
    <row r="255" spans="1:12" x14ac:dyDescent="0.3">
      <c r="A255" t="s">
        <v>1638</v>
      </c>
      <c r="B255" t="s">
        <v>14</v>
      </c>
      <c r="C255" t="s">
        <v>434</v>
      </c>
      <c r="D255" t="s">
        <v>16</v>
      </c>
      <c r="E255" t="s">
        <v>1271</v>
      </c>
      <c r="F255" t="s">
        <v>1271</v>
      </c>
      <c r="G255" t="s">
        <v>1272</v>
      </c>
      <c r="H255" t="s">
        <v>18</v>
      </c>
      <c r="I255" t="s">
        <v>1639</v>
      </c>
      <c r="J255" t="s">
        <v>18</v>
      </c>
      <c r="K255" t="s">
        <v>1640</v>
      </c>
      <c r="L255" t="s">
        <v>1641</v>
      </c>
    </row>
    <row r="256" spans="1:12" x14ac:dyDescent="0.3">
      <c r="A256" t="s">
        <v>1642</v>
      </c>
      <c r="B256" t="s">
        <v>14</v>
      </c>
      <c r="C256" t="s">
        <v>851</v>
      </c>
      <c r="D256" t="s">
        <v>94</v>
      </c>
      <c r="E256" t="s">
        <v>1643</v>
      </c>
      <c r="F256" t="s">
        <v>1643</v>
      </c>
      <c r="G256" t="s">
        <v>18</v>
      </c>
      <c r="H256" t="s">
        <v>18</v>
      </c>
      <c r="I256" t="s">
        <v>1567</v>
      </c>
      <c r="J256" t="s">
        <v>1568</v>
      </c>
      <c r="K256" t="s">
        <v>1569</v>
      </c>
      <c r="L256" t="s">
        <v>1570</v>
      </c>
    </row>
    <row r="257" spans="1:12" x14ac:dyDescent="0.3">
      <c r="A257" t="s">
        <v>1644</v>
      </c>
      <c r="B257" t="s">
        <v>14</v>
      </c>
      <c r="C257" t="s">
        <v>471</v>
      </c>
      <c r="D257" t="s">
        <v>16</v>
      </c>
      <c r="E257" t="s">
        <v>1645</v>
      </c>
      <c r="F257" t="s">
        <v>1646</v>
      </c>
      <c r="G257" t="s">
        <v>1647</v>
      </c>
      <c r="H257" t="s">
        <v>1648</v>
      </c>
      <c r="I257" t="s">
        <v>1649</v>
      </c>
      <c r="J257" t="s">
        <v>1650</v>
      </c>
      <c r="K257" t="s">
        <v>1651</v>
      </c>
      <c r="L257" t="s">
        <v>1652</v>
      </c>
    </row>
    <row r="258" spans="1:12" x14ac:dyDescent="0.3">
      <c r="A258" t="s">
        <v>1653</v>
      </c>
      <c r="B258" t="s">
        <v>14</v>
      </c>
      <c r="C258" t="s">
        <v>101</v>
      </c>
      <c r="D258" t="s">
        <v>16</v>
      </c>
      <c r="E258" t="s">
        <v>1654</v>
      </c>
      <c r="F258" t="s">
        <v>1654</v>
      </c>
      <c r="G258" t="s">
        <v>18</v>
      </c>
      <c r="H258" t="s">
        <v>18</v>
      </c>
      <c r="I258" t="s">
        <v>1187</v>
      </c>
      <c r="J258" t="s">
        <v>1188</v>
      </c>
      <c r="K258" t="s">
        <v>1189</v>
      </c>
      <c r="L258" t="s">
        <v>1190</v>
      </c>
    </row>
    <row r="259" spans="1:12" x14ac:dyDescent="0.3">
      <c r="A259" t="s">
        <v>1655</v>
      </c>
      <c r="B259" t="s">
        <v>14</v>
      </c>
      <c r="C259" t="s">
        <v>50</v>
      </c>
      <c r="D259" t="s">
        <v>16</v>
      </c>
      <c r="E259" t="s">
        <v>1656</v>
      </c>
      <c r="F259" t="s">
        <v>1657</v>
      </c>
      <c r="G259" t="s">
        <v>1658</v>
      </c>
      <c r="H259" t="s">
        <v>18</v>
      </c>
      <c r="I259" t="s">
        <v>1659</v>
      </c>
      <c r="J259" t="s">
        <v>18</v>
      </c>
      <c r="K259" t="s">
        <v>1660</v>
      </c>
      <c r="L259" t="s">
        <v>1661</v>
      </c>
    </row>
    <row r="260" spans="1:12" x14ac:dyDescent="0.3">
      <c r="A260" t="s">
        <v>1662</v>
      </c>
      <c r="B260" t="s">
        <v>14</v>
      </c>
      <c r="C260" t="s">
        <v>101</v>
      </c>
      <c r="D260" t="s">
        <v>16</v>
      </c>
      <c r="E260" t="s">
        <v>1663</v>
      </c>
      <c r="F260" t="s">
        <v>1663</v>
      </c>
      <c r="G260" t="s">
        <v>18</v>
      </c>
      <c r="H260" t="s">
        <v>18</v>
      </c>
      <c r="I260" t="s">
        <v>123</v>
      </c>
      <c r="J260" t="s">
        <v>124</v>
      </c>
      <c r="K260" t="s">
        <v>125</v>
      </c>
      <c r="L260" t="s">
        <v>126</v>
      </c>
    </row>
    <row r="261" spans="1:12" x14ac:dyDescent="0.3">
      <c r="A261" t="s">
        <v>1664</v>
      </c>
      <c r="B261" t="s">
        <v>14</v>
      </c>
      <c r="C261" t="s">
        <v>471</v>
      </c>
      <c r="D261" t="s">
        <v>16</v>
      </c>
      <c r="E261" t="s">
        <v>1665</v>
      </c>
      <c r="F261" t="s">
        <v>1665</v>
      </c>
      <c r="G261" t="s">
        <v>18</v>
      </c>
      <c r="H261" t="s">
        <v>18</v>
      </c>
      <c r="I261" t="s">
        <v>1187</v>
      </c>
      <c r="J261" t="s">
        <v>1188</v>
      </c>
      <c r="K261" t="s">
        <v>1189</v>
      </c>
      <c r="L261" t="s">
        <v>1190</v>
      </c>
    </row>
    <row r="262" spans="1:12" x14ac:dyDescent="0.3">
      <c r="A262" t="s">
        <v>1666</v>
      </c>
      <c r="B262" t="s">
        <v>14</v>
      </c>
      <c r="C262" t="s">
        <v>463</v>
      </c>
      <c r="D262" t="s">
        <v>16</v>
      </c>
      <c r="E262" t="s">
        <v>1667</v>
      </c>
      <c r="F262" t="s">
        <v>1668</v>
      </c>
      <c r="G262" t="s">
        <v>1669</v>
      </c>
      <c r="H262" t="s">
        <v>18</v>
      </c>
      <c r="I262" t="s">
        <v>69</v>
      </c>
      <c r="J262" t="s">
        <v>18</v>
      </c>
      <c r="K262" t="s">
        <v>70</v>
      </c>
      <c r="L262" t="s">
        <v>71</v>
      </c>
    </row>
    <row r="263" spans="1:12" x14ac:dyDescent="0.3">
      <c r="A263" t="s">
        <v>1670</v>
      </c>
      <c r="B263" t="s">
        <v>14</v>
      </c>
      <c r="C263" t="s">
        <v>15</v>
      </c>
      <c r="D263" t="s">
        <v>16</v>
      </c>
      <c r="E263" t="s">
        <v>1671</v>
      </c>
      <c r="F263" t="s">
        <v>1671</v>
      </c>
      <c r="G263" t="s">
        <v>18</v>
      </c>
      <c r="H263" t="s">
        <v>18</v>
      </c>
      <c r="I263" t="s">
        <v>1187</v>
      </c>
      <c r="J263" t="s">
        <v>1188</v>
      </c>
      <c r="K263" t="s">
        <v>1189</v>
      </c>
      <c r="L263" t="s">
        <v>1190</v>
      </c>
    </row>
    <row r="264" spans="1:12" x14ac:dyDescent="0.3">
      <c r="A264" t="s">
        <v>1672</v>
      </c>
      <c r="B264" t="s">
        <v>14</v>
      </c>
      <c r="C264" t="s">
        <v>471</v>
      </c>
      <c r="D264" t="s">
        <v>16</v>
      </c>
      <c r="E264" t="s">
        <v>1673</v>
      </c>
      <c r="F264" t="s">
        <v>1673</v>
      </c>
      <c r="G264" t="s">
        <v>18</v>
      </c>
      <c r="H264" t="s">
        <v>18</v>
      </c>
      <c r="I264" t="s">
        <v>1674</v>
      </c>
      <c r="J264" t="s">
        <v>18</v>
      </c>
      <c r="K264" t="s">
        <v>1675</v>
      </c>
      <c r="L264" t="s">
        <v>1676</v>
      </c>
    </row>
    <row r="265" spans="1:12" x14ac:dyDescent="0.3">
      <c r="A265" t="s">
        <v>1677</v>
      </c>
      <c r="B265" t="s">
        <v>14</v>
      </c>
      <c r="C265" t="s">
        <v>1678</v>
      </c>
      <c r="D265" t="s">
        <v>16</v>
      </c>
      <c r="E265" t="s">
        <v>1679</v>
      </c>
      <c r="F265" t="s">
        <v>1680</v>
      </c>
      <c r="G265" t="s">
        <v>1681</v>
      </c>
      <c r="H265" t="s">
        <v>18</v>
      </c>
      <c r="I265" t="s">
        <v>1682</v>
      </c>
      <c r="J265" t="s">
        <v>1683</v>
      </c>
      <c r="K265" t="s">
        <v>1684</v>
      </c>
      <c r="L265" t="s">
        <v>1685</v>
      </c>
    </row>
    <row r="266" spans="1:12" x14ac:dyDescent="0.3">
      <c r="A266" t="s">
        <v>1686</v>
      </c>
      <c r="B266" t="s">
        <v>14</v>
      </c>
      <c r="C266" t="s">
        <v>1554</v>
      </c>
      <c r="D266" t="s">
        <v>16</v>
      </c>
      <c r="E266" t="s">
        <v>1687</v>
      </c>
      <c r="F266" t="s">
        <v>1687</v>
      </c>
      <c r="G266" t="s">
        <v>1688</v>
      </c>
      <c r="H266" t="s">
        <v>18</v>
      </c>
      <c r="I266" t="s">
        <v>1074</v>
      </c>
      <c r="J266" t="s">
        <v>1075</v>
      </c>
      <c r="K266" t="s">
        <v>1076</v>
      </c>
      <c r="L266" t="s">
        <v>1077</v>
      </c>
    </row>
    <row r="267" spans="1:12" x14ac:dyDescent="0.3">
      <c r="A267" t="s">
        <v>1689</v>
      </c>
      <c r="B267" t="s">
        <v>14</v>
      </c>
      <c r="C267" t="s">
        <v>434</v>
      </c>
      <c r="D267" t="s">
        <v>16</v>
      </c>
      <c r="E267" t="s">
        <v>1690</v>
      </c>
      <c r="F267" t="s">
        <v>1691</v>
      </c>
      <c r="G267" t="s">
        <v>1692</v>
      </c>
      <c r="H267" t="s">
        <v>18</v>
      </c>
      <c r="I267" t="s">
        <v>192</v>
      </c>
      <c r="J267" t="s">
        <v>18</v>
      </c>
      <c r="K267" t="s">
        <v>193</v>
      </c>
      <c r="L267" t="s">
        <v>194</v>
      </c>
    </row>
    <row r="268" spans="1:12" x14ac:dyDescent="0.3">
      <c r="A268" t="s">
        <v>1693</v>
      </c>
      <c r="B268" t="s">
        <v>14</v>
      </c>
      <c r="C268" t="s">
        <v>1694</v>
      </c>
      <c r="D268" t="s">
        <v>16</v>
      </c>
      <c r="E268" t="s">
        <v>1695</v>
      </c>
      <c r="F268" t="s">
        <v>1695</v>
      </c>
      <c r="G268" t="s">
        <v>1696</v>
      </c>
      <c r="H268" t="s">
        <v>1697</v>
      </c>
      <c r="I268" t="s">
        <v>1212</v>
      </c>
      <c r="J268" t="s">
        <v>1213</v>
      </c>
      <c r="K268" t="s">
        <v>1214</v>
      </c>
      <c r="L268" t="s">
        <v>1215</v>
      </c>
    </row>
    <row r="269" spans="1:12" x14ac:dyDescent="0.3">
      <c r="A269" t="s">
        <v>1698</v>
      </c>
      <c r="B269" t="s">
        <v>14</v>
      </c>
      <c r="C269" t="s">
        <v>1699</v>
      </c>
      <c r="D269" t="s">
        <v>704</v>
      </c>
      <c r="E269" t="s">
        <v>1700</v>
      </c>
      <c r="F269" t="s">
        <v>1701</v>
      </c>
      <c r="G269" t="s">
        <v>1702</v>
      </c>
      <c r="H269" t="s">
        <v>18</v>
      </c>
      <c r="I269" t="s">
        <v>1703</v>
      </c>
      <c r="J269" t="s">
        <v>1704</v>
      </c>
      <c r="K269" t="s">
        <v>1705</v>
      </c>
      <c r="L269" t="s">
        <v>1706</v>
      </c>
    </row>
    <row r="270" spans="1:12" x14ac:dyDescent="0.3">
      <c r="A270" t="s">
        <v>1707</v>
      </c>
      <c r="B270" t="s">
        <v>14</v>
      </c>
      <c r="C270" t="s">
        <v>1633</v>
      </c>
      <c r="D270" t="s">
        <v>16</v>
      </c>
      <c r="E270" t="s">
        <v>1708</v>
      </c>
      <c r="F270" t="s">
        <v>1708</v>
      </c>
      <c r="G270" t="s">
        <v>1709</v>
      </c>
      <c r="H270" t="s">
        <v>18</v>
      </c>
      <c r="I270" t="s">
        <v>306</v>
      </c>
      <c r="J270" t="s">
        <v>18</v>
      </c>
      <c r="K270" t="s">
        <v>307</v>
      </c>
      <c r="L270" t="s">
        <v>308</v>
      </c>
    </row>
    <row r="271" spans="1:12" x14ac:dyDescent="0.3">
      <c r="A271" t="s">
        <v>1710</v>
      </c>
      <c r="B271" t="s">
        <v>14</v>
      </c>
      <c r="C271" t="s">
        <v>1084</v>
      </c>
      <c r="D271" t="s">
        <v>704</v>
      </c>
      <c r="E271" t="s">
        <v>1711</v>
      </c>
      <c r="F271" t="s">
        <v>1711</v>
      </c>
      <c r="G271" t="s">
        <v>18</v>
      </c>
      <c r="H271" t="s">
        <v>18</v>
      </c>
      <c r="I271" t="s">
        <v>1110</v>
      </c>
      <c r="J271" t="s">
        <v>1111</v>
      </c>
      <c r="K271" t="s">
        <v>1112</v>
      </c>
      <c r="L271" t="s">
        <v>1113</v>
      </c>
    </row>
    <row r="272" spans="1:12" x14ac:dyDescent="0.3">
      <c r="A272" t="s">
        <v>1712</v>
      </c>
      <c r="B272" t="s">
        <v>14</v>
      </c>
      <c r="C272" t="s">
        <v>1713</v>
      </c>
      <c r="D272" t="s">
        <v>16</v>
      </c>
      <c r="E272" t="s">
        <v>1714</v>
      </c>
      <c r="F272" t="s">
        <v>1714</v>
      </c>
      <c r="G272" t="s">
        <v>18</v>
      </c>
      <c r="H272" t="s">
        <v>18</v>
      </c>
      <c r="I272" t="s">
        <v>1567</v>
      </c>
      <c r="J272" t="s">
        <v>1568</v>
      </c>
      <c r="K272" t="s">
        <v>1569</v>
      </c>
      <c r="L272" t="s">
        <v>1570</v>
      </c>
    </row>
    <row r="273" spans="1:12" x14ac:dyDescent="0.3">
      <c r="A273" t="s">
        <v>1715</v>
      </c>
      <c r="B273" t="s">
        <v>14</v>
      </c>
      <c r="C273" t="s">
        <v>1716</v>
      </c>
      <c r="D273" t="s">
        <v>16</v>
      </c>
      <c r="E273" t="s">
        <v>1717</v>
      </c>
      <c r="F273" t="s">
        <v>1718</v>
      </c>
      <c r="G273" t="s">
        <v>1719</v>
      </c>
      <c r="H273" t="s">
        <v>1720</v>
      </c>
      <c r="I273" t="s">
        <v>1682</v>
      </c>
      <c r="J273" t="s">
        <v>1683</v>
      </c>
      <c r="K273" t="s">
        <v>1684</v>
      </c>
      <c r="L273" t="s">
        <v>1685</v>
      </c>
    </row>
    <row r="274" spans="1:12" x14ac:dyDescent="0.3">
      <c r="A274" t="s">
        <v>1721</v>
      </c>
      <c r="B274" t="s">
        <v>14</v>
      </c>
      <c r="C274" t="s">
        <v>951</v>
      </c>
      <c r="D274" t="s">
        <v>16</v>
      </c>
      <c r="E274" t="s">
        <v>1722</v>
      </c>
      <c r="F274" t="s">
        <v>1722</v>
      </c>
      <c r="G274" t="s">
        <v>18</v>
      </c>
      <c r="H274" t="s">
        <v>18</v>
      </c>
      <c r="I274" t="s">
        <v>883</v>
      </c>
      <c r="J274" t="s">
        <v>18</v>
      </c>
      <c r="K274" t="s">
        <v>884</v>
      </c>
      <c r="L274" t="s">
        <v>885</v>
      </c>
    </row>
    <row r="275" spans="1:12" x14ac:dyDescent="0.3">
      <c r="A275" t="s">
        <v>1723</v>
      </c>
      <c r="B275" t="s">
        <v>14</v>
      </c>
      <c r="C275" t="s">
        <v>1724</v>
      </c>
      <c r="D275" t="s">
        <v>94</v>
      </c>
      <c r="E275" t="s">
        <v>1725</v>
      </c>
      <c r="F275" t="s">
        <v>1726</v>
      </c>
      <c r="G275" t="s">
        <v>1727</v>
      </c>
      <c r="H275" t="s">
        <v>18</v>
      </c>
      <c r="I275" t="s">
        <v>1728</v>
      </c>
      <c r="J275" t="s">
        <v>1729</v>
      </c>
      <c r="K275" t="s">
        <v>1730</v>
      </c>
      <c r="L275" t="s">
        <v>1731</v>
      </c>
    </row>
    <row r="276" spans="1:12" x14ac:dyDescent="0.3">
      <c r="A276" t="s">
        <v>1732</v>
      </c>
      <c r="B276" t="s">
        <v>14</v>
      </c>
      <c r="C276" t="s">
        <v>341</v>
      </c>
      <c r="D276" t="s">
        <v>16</v>
      </c>
      <c r="E276" t="s">
        <v>1733</v>
      </c>
      <c r="F276" t="s">
        <v>1734</v>
      </c>
      <c r="G276" t="s">
        <v>18</v>
      </c>
      <c r="H276" t="s">
        <v>18</v>
      </c>
      <c r="I276" t="s">
        <v>1486</v>
      </c>
      <c r="J276" t="s">
        <v>18</v>
      </c>
      <c r="K276" t="s">
        <v>929</v>
      </c>
      <c r="L276" t="s">
        <v>1487</v>
      </c>
    </row>
    <row r="277" spans="1:12" x14ac:dyDescent="0.3">
      <c r="A277" t="s">
        <v>1735</v>
      </c>
      <c r="B277" t="s">
        <v>14</v>
      </c>
      <c r="C277" t="s">
        <v>1633</v>
      </c>
      <c r="D277" t="s">
        <v>16</v>
      </c>
      <c r="E277" t="s">
        <v>1736</v>
      </c>
      <c r="F277" t="s">
        <v>1737</v>
      </c>
      <c r="G277" t="s">
        <v>1738</v>
      </c>
      <c r="H277" t="s">
        <v>18</v>
      </c>
      <c r="I277" t="s">
        <v>547</v>
      </c>
      <c r="J277" t="s">
        <v>548</v>
      </c>
      <c r="K277" t="s">
        <v>70</v>
      </c>
      <c r="L277" t="s">
        <v>549</v>
      </c>
    </row>
    <row r="278" spans="1:12" x14ac:dyDescent="0.3">
      <c r="A278" t="s">
        <v>1739</v>
      </c>
      <c r="B278" t="s">
        <v>14</v>
      </c>
      <c r="C278" t="s">
        <v>1740</v>
      </c>
      <c r="D278" t="s">
        <v>16</v>
      </c>
      <c r="E278" t="s">
        <v>1741</v>
      </c>
      <c r="F278" t="s">
        <v>1742</v>
      </c>
      <c r="G278" t="s">
        <v>18</v>
      </c>
      <c r="H278" t="s">
        <v>18</v>
      </c>
      <c r="I278" t="s">
        <v>619</v>
      </c>
      <c r="J278" t="s">
        <v>18</v>
      </c>
      <c r="K278" t="s">
        <v>620</v>
      </c>
      <c r="L278" t="s">
        <v>621</v>
      </c>
    </row>
    <row r="279" spans="1:12" x14ac:dyDescent="0.3">
      <c r="A279" t="s">
        <v>1743</v>
      </c>
      <c r="B279" t="s">
        <v>14</v>
      </c>
      <c r="C279" t="s">
        <v>445</v>
      </c>
      <c r="D279" t="s">
        <v>16</v>
      </c>
      <c r="E279" t="s">
        <v>1744</v>
      </c>
      <c r="F279" t="s">
        <v>1745</v>
      </c>
      <c r="G279" t="s">
        <v>1746</v>
      </c>
      <c r="H279" t="s">
        <v>18</v>
      </c>
      <c r="I279" t="s">
        <v>1747</v>
      </c>
      <c r="J279" t="s">
        <v>18</v>
      </c>
      <c r="K279" t="s">
        <v>1748</v>
      </c>
      <c r="L279" t="s">
        <v>1749</v>
      </c>
    </row>
    <row r="280" spans="1:12" x14ac:dyDescent="0.3">
      <c r="A280" t="s">
        <v>1750</v>
      </c>
      <c r="B280" t="s">
        <v>14</v>
      </c>
      <c r="C280" t="s">
        <v>101</v>
      </c>
      <c r="D280" t="s">
        <v>16</v>
      </c>
      <c r="E280" t="s">
        <v>1751</v>
      </c>
      <c r="F280" t="s">
        <v>1751</v>
      </c>
      <c r="G280" t="s">
        <v>18</v>
      </c>
      <c r="H280" t="s">
        <v>18</v>
      </c>
      <c r="I280" t="s">
        <v>96</v>
      </c>
      <c r="J280" t="s">
        <v>97</v>
      </c>
      <c r="K280" t="s">
        <v>98</v>
      </c>
      <c r="L280" t="s">
        <v>99</v>
      </c>
    </row>
    <row r="281" spans="1:12" x14ac:dyDescent="0.3">
      <c r="A281" t="s">
        <v>1752</v>
      </c>
      <c r="B281" t="s">
        <v>14</v>
      </c>
      <c r="C281" t="s">
        <v>229</v>
      </c>
      <c r="D281" t="s">
        <v>94</v>
      </c>
      <c r="E281" t="s">
        <v>1753</v>
      </c>
      <c r="F281" t="s">
        <v>1753</v>
      </c>
      <c r="G281" t="s">
        <v>18</v>
      </c>
      <c r="H281" t="s">
        <v>18</v>
      </c>
      <c r="I281" t="s">
        <v>1754</v>
      </c>
      <c r="J281" t="s">
        <v>1755</v>
      </c>
      <c r="K281" t="s">
        <v>1756</v>
      </c>
      <c r="L281" t="s">
        <v>1757</v>
      </c>
    </row>
    <row r="282" spans="1:12" x14ac:dyDescent="0.3">
      <c r="A282" t="s">
        <v>1758</v>
      </c>
      <c r="B282" t="s">
        <v>14</v>
      </c>
      <c r="C282" t="s">
        <v>1759</v>
      </c>
      <c r="D282" t="s">
        <v>1193</v>
      </c>
      <c r="E282" t="s">
        <v>1760</v>
      </c>
      <c r="F282" t="s">
        <v>1761</v>
      </c>
      <c r="G282" t="s">
        <v>1762</v>
      </c>
      <c r="H282" t="s">
        <v>1763</v>
      </c>
      <c r="I282" t="s">
        <v>1764</v>
      </c>
      <c r="J282" t="s">
        <v>18</v>
      </c>
      <c r="K282" t="s">
        <v>1765</v>
      </c>
      <c r="L282" t="s">
        <v>1766</v>
      </c>
    </row>
    <row r="283" spans="1:12" x14ac:dyDescent="0.3">
      <c r="A283" t="s">
        <v>1767</v>
      </c>
      <c r="B283" t="s">
        <v>14</v>
      </c>
      <c r="C283" t="s">
        <v>1768</v>
      </c>
      <c r="D283" t="s">
        <v>33</v>
      </c>
      <c r="E283" t="s">
        <v>1769</v>
      </c>
      <c r="F283" t="s">
        <v>1769</v>
      </c>
      <c r="G283" t="s">
        <v>18</v>
      </c>
      <c r="H283" t="s">
        <v>18</v>
      </c>
      <c r="I283" t="s">
        <v>1770</v>
      </c>
      <c r="J283" t="s">
        <v>18</v>
      </c>
      <c r="K283" t="s">
        <v>1771</v>
      </c>
      <c r="L283" t="s">
        <v>1772</v>
      </c>
    </row>
    <row r="284" spans="1:12" x14ac:dyDescent="0.3">
      <c r="A284" t="s">
        <v>1773</v>
      </c>
      <c r="B284" t="s">
        <v>14</v>
      </c>
      <c r="C284" t="s">
        <v>1774</v>
      </c>
      <c r="D284" t="s">
        <v>16</v>
      </c>
      <c r="E284" t="s">
        <v>1775</v>
      </c>
      <c r="F284" t="s">
        <v>1776</v>
      </c>
      <c r="G284" t="s">
        <v>1777</v>
      </c>
      <c r="H284" t="s">
        <v>18</v>
      </c>
      <c r="I284" t="s">
        <v>1778</v>
      </c>
      <c r="J284" t="s">
        <v>18</v>
      </c>
      <c r="K284" t="s">
        <v>1779</v>
      </c>
      <c r="L284" t="s">
        <v>1780</v>
      </c>
    </row>
    <row r="285" spans="1:12" x14ac:dyDescent="0.3">
      <c r="A285" t="s">
        <v>1781</v>
      </c>
      <c r="B285" t="s">
        <v>14</v>
      </c>
      <c r="C285" t="s">
        <v>1782</v>
      </c>
      <c r="D285" t="s">
        <v>16</v>
      </c>
      <c r="E285" t="s">
        <v>1783</v>
      </c>
      <c r="F285" t="s">
        <v>1784</v>
      </c>
      <c r="G285" t="s">
        <v>18</v>
      </c>
      <c r="H285" t="s">
        <v>18</v>
      </c>
      <c r="I285" t="s">
        <v>1785</v>
      </c>
      <c r="J285" t="s">
        <v>1786</v>
      </c>
      <c r="K285" t="s">
        <v>1787</v>
      </c>
      <c r="L285" t="s">
        <v>1788</v>
      </c>
    </row>
    <row r="286" spans="1:12" x14ac:dyDescent="0.3">
      <c r="A286" t="s">
        <v>1789</v>
      </c>
      <c r="B286" t="s">
        <v>14</v>
      </c>
      <c r="C286" t="s">
        <v>1790</v>
      </c>
      <c r="D286" t="s">
        <v>33</v>
      </c>
      <c r="E286" t="s">
        <v>1791</v>
      </c>
      <c r="F286" t="s">
        <v>1792</v>
      </c>
      <c r="G286" t="s">
        <v>1793</v>
      </c>
      <c r="H286" t="s">
        <v>1794</v>
      </c>
      <c r="I286" t="s">
        <v>1795</v>
      </c>
      <c r="J286" t="s">
        <v>1796</v>
      </c>
      <c r="K286" t="s">
        <v>1797</v>
      </c>
      <c r="L286" t="s">
        <v>1798</v>
      </c>
    </row>
    <row r="287" spans="1:12" x14ac:dyDescent="0.3">
      <c r="A287" t="s">
        <v>1799</v>
      </c>
      <c r="B287" t="s">
        <v>14</v>
      </c>
      <c r="C287" t="s">
        <v>1800</v>
      </c>
      <c r="D287" t="s">
        <v>16</v>
      </c>
      <c r="E287" t="s">
        <v>1801</v>
      </c>
      <c r="F287" t="s">
        <v>1802</v>
      </c>
      <c r="G287" t="s">
        <v>1803</v>
      </c>
      <c r="H287" t="s">
        <v>1804</v>
      </c>
      <c r="I287" t="s">
        <v>1805</v>
      </c>
      <c r="J287" t="s">
        <v>18</v>
      </c>
      <c r="K287" t="s">
        <v>1806</v>
      </c>
      <c r="L287" t="s">
        <v>1807</v>
      </c>
    </row>
    <row r="288" spans="1:12" x14ac:dyDescent="0.3">
      <c r="A288" t="s">
        <v>1808</v>
      </c>
      <c r="B288" t="s">
        <v>14</v>
      </c>
      <c r="C288" t="s">
        <v>900</v>
      </c>
      <c r="D288" t="s">
        <v>16</v>
      </c>
      <c r="E288" t="s">
        <v>1809</v>
      </c>
      <c r="F288" t="s">
        <v>1810</v>
      </c>
      <c r="G288" t="s">
        <v>1811</v>
      </c>
      <c r="H288" t="s">
        <v>18</v>
      </c>
      <c r="I288" t="s">
        <v>466</v>
      </c>
      <c r="J288" t="s">
        <v>467</v>
      </c>
      <c r="K288" t="s">
        <v>468</v>
      </c>
      <c r="L288" t="s">
        <v>469</v>
      </c>
    </row>
    <row r="289" spans="1:12" x14ac:dyDescent="0.3">
      <c r="A289" t="s">
        <v>1812</v>
      </c>
      <c r="B289" t="s">
        <v>14</v>
      </c>
      <c r="C289" t="s">
        <v>1813</v>
      </c>
      <c r="D289" t="s">
        <v>16</v>
      </c>
      <c r="E289" t="s">
        <v>1814</v>
      </c>
      <c r="F289" t="s">
        <v>1815</v>
      </c>
      <c r="G289" t="s">
        <v>1814</v>
      </c>
      <c r="H289" t="s">
        <v>1816</v>
      </c>
      <c r="I289" t="s">
        <v>1817</v>
      </c>
      <c r="J289" t="s">
        <v>18</v>
      </c>
      <c r="K289" t="s">
        <v>1818</v>
      </c>
      <c r="L289" t="s">
        <v>1819</v>
      </c>
    </row>
    <row r="290" spans="1:12" x14ac:dyDescent="0.3">
      <c r="A290" t="s">
        <v>1820</v>
      </c>
      <c r="B290" t="s">
        <v>14</v>
      </c>
      <c r="C290" t="s">
        <v>43</v>
      </c>
      <c r="D290" t="s">
        <v>170</v>
      </c>
      <c r="E290" t="s">
        <v>1821</v>
      </c>
      <c r="F290" t="s">
        <v>1822</v>
      </c>
      <c r="G290" t="s">
        <v>1823</v>
      </c>
      <c r="H290" t="s">
        <v>18</v>
      </c>
      <c r="I290" t="s">
        <v>922</v>
      </c>
      <c r="J290" t="s">
        <v>18</v>
      </c>
      <c r="K290" t="s">
        <v>923</v>
      </c>
      <c r="L290" t="s">
        <v>924</v>
      </c>
    </row>
    <row r="291" spans="1:12" x14ac:dyDescent="0.3">
      <c r="A291" t="s">
        <v>1824</v>
      </c>
      <c r="B291" t="s">
        <v>14</v>
      </c>
      <c r="C291" t="s">
        <v>1554</v>
      </c>
      <c r="D291" t="s">
        <v>16</v>
      </c>
      <c r="E291" t="s">
        <v>1825</v>
      </c>
      <c r="F291" t="s">
        <v>1826</v>
      </c>
      <c r="G291" t="s">
        <v>1827</v>
      </c>
      <c r="H291" t="s">
        <v>18</v>
      </c>
      <c r="I291" t="s">
        <v>1096</v>
      </c>
      <c r="J291" t="s">
        <v>1097</v>
      </c>
      <c r="K291" t="s">
        <v>1098</v>
      </c>
      <c r="L291" t="s">
        <v>1099</v>
      </c>
    </row>
    <row r="292" spans="1:12" x14ac:dyDescent="0.3">
      <c r="A292" t="s">
        <v>1828</v>
      </c>
      <c r="B292" t="s">
        <v>14</v>
      </c>
      <c r="C292" t="s">
        <v>1829</v>
      </c>
      <c r="D292" t="s">
        <v>79</v>
      </c>
      <c r="E292" t="s">
        <v>1830</v>
      </c>
      <c r="F292" t="s">
        <v>1830</v>
      </c>
      <c r="G292" t="s">
        <v>1831</v>
      </c>
      <c r="H292" t="s">
        <v>1832</v>
      </c>
      <c r="I292" t="s">
        <v>1833</v>
      </c>
      <c r="J292" t="s">
        <v>18</v>
      </c>
      <c r="K292" t="s">
        <v>1834</v>
      </c>
      <c r="L292" t="s">
        <v>1835</v>
      </c>
    </row>
    <row r="293" spans="1:12" x14ac:dyDescent="0.3">
      <c r="A293" t="s">
        <v>1836</v>
      </c>
      <c r="B293" t="s">
        <v>14</v>
      </c>
      <c r="C293" t="s">
        <v>15</v>
      </c>
      <c r="D293" t="s">
        <v>16</v>
      </c>
      <c r="E293" t="s">
        <v>1837</v>
      </c>
      <c r="F293" t="s">
        <v>1837</v>
      </c>
      <c r="G293" t="s">
        <v>18</v>
      </c>
      <c r="H293" t="s">
        <v>18</v>
      </c>
      <c r="I293" t="s">
        <v>1838</v>
      </c>
      <c r="J293" t="s">
        <v>1839</v>
      </c>
      <c r="K293" t="s">
        <v>1840</v>
      </c>
      <c r="L293" t="s">
        <v>1841</v>
      </c>
    </row>
    <row r="294" spans="1:12" x14ac:dyDescent="0.3">
      <c r="A294" t="s">
        <v>1842</v>
      </c>
      <c r="B294" t="s">
        <v>14</v>
      </c>
      <c r="C294" t="s">
        <v>1843</v>
      </c>
      <c r="D294" t="s">
        <v>16</v>
      </c>
      <c r="E294" t="s">
        <v>1844</v>
      </c>
      <c r="F294" t="s">
        <v>1845</v>
      </c>
      <c r="G294" t="s">
        <v>1846</v>
      </c>
      <c r="H294" t="s">
        <v>18</v>
      </c>
      <c r="I294" t="s">
        <v>1847</v>
      </c>
      <c r="J294" t="s">
        <v>1848</v>
      </c>
      <c r="K294" t="s">
        <v>1849</v>
      </c>
      <c r="L294" t="s">
        <v>1850</v>
      </c>
    </row>
    <row r="295" spans="1:12" x14ac:dyDescent="0.3">
      <c r="A295" t="s">
        <v>1851</v>
      </c>
      <c r="B295" t="s">
        <v>14</v>
      </c>
      <c r="C295" t="s">
        <v>1852</v>
      </c>
      <c r="D295" t="s">
        <v>16</v>
      </c>
      <c r="E295" t="s">
        <v>1853</v>
      </c>
      <c r="F295" t="s">
        <v>1854</v>
      </c>
      <c r="G295" t="s">
        <v>1855</v>
      </c>
      <c r="H295" t="s">
        <v>1856</v>
      </c>
      <c r="I295" t="s">
        <v>1857</v>
      </c>
      <c r="J295" t="s">
        <v>1858</v>
      </c>
      <c r="K295" t="s">
        <v>1859</v>
      </c>
      <c r="L295" t="s">
        <v>1860</v>
      </c>
    </row>
    <row r="296" spans="1:12" x14ac:dyDescent="0.3">
      <c r="A296" t="s">
        <v>1861</v>
      </c>
      <c r="B296" t="s">
        <v>14</v>
      </c>
      <c r="C296" t="s">
        <v>1862</v>
      </c>
      <c r="D296" t="s">
        <v>16</v>
      </c>
      <c r="E296" t="s">
        <v>1863</v>
      </c>
      <c r="F296" t="s">
        <v>1863</v>
      </c>
      <c r="G296" t="s">
        <v>18</v>
      </c>
      <c r="H296" t="s">
        <v>18</v>
      </c>
      <c r="I296" t="s">
        <v>1864</v>
      </c>
      <c r="J296" t="s">
        <v>18</v>
      </c>
      <c r="K296" t="s">
        <v>1865</v>
      </c>
      <c r="L296" t="s">
        <v>1866</v>
      </c>
    </row>
    <row r="297" spans="1:12" x14ac:dyDescent="0.3">
      <c r="A297" t="s">
        <v>1867</v>
      </c>
      <c r="B297" t="s">
        <v>14</v>
      </c>
      <c r="C297" t="s">
        <v>1868</v>
      </c>
      <c r="D297" t="s">
        <v>16</v>
      </c>
      <c r="E297" t="s">
        <v>1869</v>
      </c>
      <c r="F297" t="s">
        <v>1870</v>
      </c>
      <c r="G297" t="s">
        <v>18</v>
      </c>
      <c r="H297" t="s">
        <v>18</v>
      </c>
      <c r="I297" t="s">
        <v>819</v>
      </c>
      <c r="J297" t="s">
        <v>820</v>
      </c>
      <c r="K297" t="s">
        <v>821</v>
      </c>
      <c r="L297" t="s">
        <v>822</v>
      </c>
    </row>
    <row r="298" spans="1:12" x14ac:dyDescent="0.3">
      <c r="A298" t="s">
        <v>1871</v>
      </c>
      <c r="B298" t="s">
        <v>14</v>
      </c>
      <c r="C298" t="s">
        <v>471</v>
      </c>
      <c r="D298" t="s">
        <v>16</v>
      </c>
      <c r="E298" t="s">
        <v>1872</v>
      </c>
      <c r="F298" t="s">
        <v>1873</v>
      </c>
      <c r="G298" t="s">
        <v>1874</v>
      </c>
      <c r="H298" t="s">
        <v>18</v>
      </c>
      <c r="I298" t="s">
        <v>935</v>
      </c>
      <c r="J298" t="s">
        <v>936</v>
      </c>
      <c r="K298" t="s">
        <v>937</v>
      </c>
      <c r="L298" t="s">
        <v>938</v>
      </c>
    </row>
    <row r="299" spans="1:12" x14ac:dyDescent="0.3">
      <c r="A299" t="s">
        <v>1875</v>
      </c>
      <c r="B299" t="s">
        <v>14</v>
      </c>
      <c r="C299" t="s">
        <v>1876</v>
      </c>
      <c r="D299" t="s">
        <v>16</v>
      </c>
      <c r="E299" t="s">
        <v>1877</v>
      </c>
      <c r="F299" t="s">
        <v>1877</v>
      </c>
      <c r="G299" t="s">
        <v>18</v>
      </c>
      <c r="H299" t="s">
        <v>18</v>
      </c>
      <c r="I299" t="s">
        <v>1878</v>
      </c>
      <c r="J299" t="s">
        <v>1879</v>
      </c>
      <c r="K299" t="s">
        <v>1880</v>
      </c>
      <c r="L299" t="s">
        <v>1881</v>
      </c>
    </row>
    <row r="300" spans="1:12" x14ac:dyDescent="0.3">
      <c r="A300" t="s">
        <v>1882</v>
      </c>
      <c r="B300" t="s">
        <v>14</v>
      </c>
      <c r="C300" t="s">
        <v>229</v>
      </c>
      <c r="D300" t="s">
        <v>94</v>
      </c>
      <c r="E300" t="s">
        <v>1883</v>
      </c>
      <c r="F300" t="s">
        <v>1884</v>
      </c>
      <c r="G300" t="s">
        <v>1885</v>
      </c>
      <c r="H300" t="s">
        <v>1886</v>
      </c>
      <c r="I300" t="s">
        <v>1682</v>
      </c>
      <c r="J300" t="s">
        <v>1683</v>
      </c>
      <c r="K300" t="s">
        <v>1684</v>
      </c>
      <c r="L300" t="s">
        <v>1685</v>
      </c>
    </row>
    <row r="301" spans="1:12" x14ac:dyDescent="0.3">
      <c r="A301" t="s">
        <v>1887</v>
      </c>
      <c r="B301" t="s">
        <v>14</v>
      </c>
      <c r="C301" t="s">
        <v>65</v>
      </c>
      <c r="D301" t="s">
        <v>16</v>
      </c>
      <c r="E301" t="s">
        <v>1888</v>
      </c>
      <c r="F301" t="s">
        <v>1889</v>
      </c>
      <c r="G301" t="s">
        <v>1890</v>
      </c>
      <c r="H301" t="s">
        <v>1891</v>
      </c>
      <c r="I301" t="s">
        <v>326</v>
      </c>
      <c r="J301" t="s">
        <v>327</v>
      </c>
      <c r="K301" t="s">
        <v>328</v>
      </c>
      <c r="L301" t="s">
        <v>329</v>
      </c>
    </row>
    <row r="302" spans="1:12" x14ac:dyDescent="0.3">
      <c r="A302" t="s">
        <v>1892</v>
      </c>
      <c r="B302" t="s">
        <v>14</v>
      </c>
      <c r="C302" t="s">
        <v>1893</v>
      </c>
      <c r="D302" t="s">
        <v>16</v>
      </c>
      <c r="E302" t="s">
        <v>1894</v>
      </c>
      <c r="F302" t="s">
        <v>1894</v>
      </c>
      <c r="G302" t="s">
        <v>18</v>
      </c>
      <c r="H302" t="s">
        <v>18</v>
      </c>
      <c r="I302" t="s">
        <v>1129</v>
      </c>
      <c r="J302" t="s">
        <v>1130</v>
      </c>
      <c r="K302" t="s">
        <v>1131</v>
      </c>
      <c r="L302" t="s">
        <v>1132</v>
      </c>
    </row>
    <row r="303" spans="1:12" x14ac:dyDescent="0.3">
      <c r="A303" t="s">
        <v>1895</v>
      </c>
      <c r="B303" t="s">
        <v>14</v>
      </c>
      <c r="C303" t="s">
        <v>1896</v>
      </c>
      <c r="D303" t="s">
        <v>16</v>
      </c>
      <c r="E303" t="s">
        <v>1897</v>
      </c>
      <c r="F303" t="s">
        <v>1898</v>
      </c>
      <c r="G303" t="s">
        <v>1899</v>
      </c>
      <c r="H303" t="s">
        <v>18</v>
      </c>
      <c r="I303" t="s">
        <v>1785</v>
      </c>
      <c r="J303" t="s">
        <v>1786</v>
      </c>
      <c r="K303" t="s">
        <v>1787</v>
      </c>
      <c r="L303" t="s">
        <v>1788</v>
      </c>
    </row>
    <row r="304" spans="1:12" x14ac:dyDescent="0.3">
      <c r="A304" t="s">
        <v>1900</v>
      </c>
      <c r="B304" t="s">
        <v>14</v>
      </c>
      <c r="C304" t="s">
        <v>1901</v>
      </c>
      <c r="D304" t="s">
        <v>16</v>
      </c>
      <c r="E304" t="s">
        <v>1902</v>
      </c>
      <c r="F304" t="s">
        <v>1903</v>
      </c>
      <c r="G304" t="s">
        <v>1904</v>
      </c>
      <c r="H304" t="s">
        <v>18</v>
      </c>
      <c r="I304" t="s">
        <v>1454</v>
      </c>
      <c r="J304" t="s">
        <v>1455</v>
      </c>
      <c r="K304" t="s">
        <v>1456</v>
      </c>
      <c r="L304" t="s">
        <v>1457</v>
      </c>
    </row>
    <row r="305" spans="1:12" x14ac:dyDescent="0.3">
      <c r="A305" t="s">
        <v>1905</v>
      </c>
      <c r="B305" t="s">
        <v>14</v>
      </c>
      <c r="C305" t="s">
        <v>591</v>
      </c>
      <c r="D305" t="s">
        <v>94</v>
      </c>
      <c r="E305" t="s">
        <v>1906</v>
      </c>
      <c r="F305" t="s">
        <v>1906</v>
      </c>
      <c r="G305" t="s">
        <v>18</v>
      </c>
      <c r="H305" t="s">
        <v>18</v>
      </c>
      <c r="I305" t="s">
        <v>1511</v>
      </c>
      <c r="J305" t="s">
        <v>1512</v>
      </c>
      <c r="K305" t="s">
        <v>1513</v>
      </c>
      <c r="L305" t="s">
        <v>1514</v>
      </c>
    </row>
    <row r="306" spans="1:12" x14ac:dyDescent="0.3">
      <c r="A306" t="s">
        <v>1907</v>
      </c>
      <c r="B306" t="s">
        <v>14</v>
      </c>
      <c r="C306" t="s">
        <v>1908</v>
      </c>
      <c r="D306" t="s">
        <v>16</v>
      </c>
      <c r="E306" t="s">
        <v>1909</v>
      </c>
      <c r="F306" t="e">
        <f>-한국음악심리상담 또는 한국음악심리상담 교육 계획, 실시 및 평가-한국음악심리상담 세션 또는 한국음악심리상담 교육프로그램의 개발 및 연구  -수련 과정 감독 및 평가 -한국음악심리상담센터 개원</f>
        <v>#NAME?</v>
      </c>
      <c r="G306" t="e">
        <f>-한국음악심리상담 또는 한국음악심리상담 교육 계획, 실시 및 평가-한국음악심리상담 세션 또는 한국음악심리상담 교육프로그램의 개발 및 연구</f>
        <v>#NAME?</v>
      </c>
      <c r="H306" t="e">
        <f>-한국음악심리상담 또는 한국음악심리상담 교육 계획, 실시 및 평가</f>
        <v>#NAME?</v>
      </c>
      <c r="I306" t="s">
        <v>1910</v>
      </c>
      <c r="J306" t="s">
        <v>18</v>
      </c>
      <c r="K306" t="s">
        <v>1911</v>
      </c>
      <c r="L306" t="s">
        <v>1912</v>
      </c>
    </row>
    <row r="307" spans="1:12" x14ac:dyDescent="0.3">
      <c r="A307" t="s">
        <v>1913</v>
      </c>
      <c r="B307" t="s">
        <v>14</v>
      </c>
      <c r="C307" t="s">
        <v>1914</v>
      </c>
      <c r="D307" t="s">
        <v>16</v>
      </c>
      <c r="E307" t="s">
        <v>1915</v>
      </c>
      <c r="F307" t="s">
        <v>1916</v>
      </c>
      <c r="G307" t="s">
        <v>1917</v>
      </c>
      <c r="H307" t="s">
        <v>1918</v>
      </c>
      <c r="I307" t="s">
        <v>1919</v>
      </c>
      <c r="J307" t="s">
        <v>18</v>
      </c>
      <c r="K307" t="s">
        <v>1920</v>
      </c>
      <c r="L307" t="s">
        <v>1921</v>
      </c>
    </row>
    <row r="308" spans="1:12" x14ac:dyDescent="0.3">
      <c r="A308" t="s">
        <v>1922</v>
      </c>
      <c r="B308" t="s">
        <v>14</v>
      </c>
      <c r="C308" t="s">
        <v>774</v>
      </c>
      <c r="D308" t="s">
        <v>16</v>
      </c>
      <c r="E308" t="s">
        <v>1923</v>
      </c>
      <c r="F308" t="s">
        <v>1923</v>
      </c>
      <c r="G308" t="s">
        <v>18</v>
      </c>
      <c r="H308" t="s">
        <v>18</v>
      </c>
      <c r="I308" t="s">
        <v>1924</v>
      </c>
      <c r="J308" t="s">
        <v>1925</v>
      </c>
      <c r="K308" t="s">
        <v>1926</v>
      </c>
      <c r="L308" t="s">
        <v>1927</v>
      </c>
    </row>
    <row r="309" spans="1:12" x14ac:dyDescent="0.3">
      <c r="A309" t="s">
        <v>1928</v>
      </c>
      <c r="B309" t="s">
        <v>14</v>
      </c>
      <c r="C309" t="s">
        <v>15</v>
      </c>
      <c r="D309" t="s">
        <v>16</v>
      </c>
      <c r="E309" t="s">
        <v>1929</v>
      </c>
      <c r="F309" t="s">
        <v>1929</v>
      </c>
      <c r="G309" t="s">
        <v>18</v>
      </c>
      <c r="H309" t="s">
        <v>18</v>
      </c>
      <c r="I309" t="s">
        <v>1674</v>
      </c>
      <c r="J309" t="s">
        <v>18</v>
      </c>
      <c r="K309" t="s">
        <v>1675</v>
      </c>
      <c r="L309" t="s">
        <v>1676</v>
      </c>
    </row>
    <row r="310" spans="1:12" x14ac:dyDescent="0.3">
      <c r="A310" t="s">
        <v>1930</v>
      </c>
      <c r="B310" t="s">
        <v>14</v>
      </c>
      <c r="C310" t="s">
        <v>1332</v>
      </c>
      <c r="D310" t="s">
        <v>16</v>
      </c>
      <c r="E310" t="s">
        <v>1931</v>
      </c>
      <c r="F310" t="s">
        <v>1932</v>
      </c>
      <c r="G310" t="s">
        <v>1933</v>
      </c>
      <c r="H310" t="s">
        <v>1934</v>
      </c>
      <c r="I310" t="s">
        <v>1935</v>
      </c>
      <c r="J310" t="s">
        <v>18</v>
      </c>
      <c r="K310" t="s">
        <v>1936</v>
      </c>
      <c r="L310" t="s">
        <v>1937</v>
      </c>
    </row>
    <row r="311" spans="1:12" x14ac:dyDescent="0.3">
      <c r="A311" t="s">
        <v>1938</v>
      </c>
      <c r="B311" t="s">
        <v>14</v>
      </c>
      <c r="C311" t="s">
        <v>463</v>
      </c>
      <c r="D311" t="s">
        <v>16</v>
      </c>
      <c r="E311" t="s">
        <v>1939</v>
      </c>
      <c r="F311" t="s">
        <v>1939</v>
      </c>
      <c r="G311" t="s">
        <v>18</v>
      </c>
      <c r="H311" t="s">
        <v>18</v>
      </c>
      <c r="I311" t="s">
        <v>96</v>
      </c>
      <c r="J311" t="s">
        <v>97</v>
      </c>
      <c r="K311" t="s">
        <v>98</v>
      </c>
      <c r="L311" t="s">
        <v>99</v>
      </c>
    </row>
    <row r="312" spans="1:12" x14ac:dyDescent="0.3">
      <c r="A312" t="s">
        <v>1940</v>
      </c>
      <c r="B312" t="s">
        <v>14</v>
      </c>
      <c r="C312" t="s">
        <v>273</v>
      </c>
      <c r="D312" t="s">
        <v>16</v>
      </c>
      <c r="E312" t="s">
        <v>1941</v>
      </c>
      <c r="F312" t="s">
        <v>1942</v>
      </c>
      <c r="G312" t="s">
        <v>1943</v>
      </c>
      <c r="H312" t="s">
        <v>1944</v>
      </c>
      <c r="I312" t="s">
        <v>1649</v>
      </c>
      <c r="J312" t="s">
        <v>1650</v>
      </c>
      <c r="K312" t="s">
        <v>1651</v>
      </c>
      <c r="L312" t="s">
        <v>1652</v>
      </c>
    </row>
    <row r="313" spans="1:12" x14ac:dyDescent="0.3">
      <c r="A313" t="s">
        <v>1945</v>
      </c>
      <c r="B313" t="s">
        <v>14</v>
      </c>
      <c r="C313" t="s">
        <v>273</v>
      </c>
      <c r="D313" t="s">
        <v>16</v>
      </c>
      <c r="E313" t="s">
        <v>1946</v>
      </c>
      <c r="F313" t="s">
        <v>1947</v>
      </c>
      <c r="G313" t="s">
        <v>1948</v>
      </c>
      <c r="H313" t="s">
        <v>18</v>
      </c>
      <c r="I313" t="s">
        <v>1157</v>
      </c>
      <c r="J313" t="s">
        <v>18</v>
      </c>
      <c r="K313" t="s">
        <v>1158</v>
      </c>
      <c r="L313" t="s">
        <v>1159</v>
      </c>
    </row>
    <row r="314" spans="1:12" x14ac:dyDescent="0.3">
      <c r="A314" t="s">
        <v>1949</v>
      </c>
      <c r="B314" t="s">
        <v>14</v>
      </c>
      <c r="C314" t="s">
        <v>15</v>
      </c>
      <c r="D314" t="s">
        <v>16</v>
      </c>
      <c r="E314" t="s">
        <v>1950</v>
      </c>
      <c r="F314" t="s">
        <v>1951</v>
      </c>
      <c r="G314" t="s">
        <v>1952</v>
      </c>
      <c r="H314" t="s">
        <v>18</v>
      </c>
      <c r="I314" t="s">
        <v>224</v>
      </c>
      <c r="J314" t="s">
        <v>225</v>
      </c>
      <c r="K314" t="s">
        <v>226</v>
      </c>
      <c r="L314" t="s">
        <v>227</v>
      </c>
    </row>
    <row r="315" spans="1:12" x14ac:dyDescent="0.3">
      <c r="A315" t="s">
        <v>1953</v>
      </c>
      <c r="B315" t="s">
        <v>14</v>
      </c>
      <c r="C315" t="s">
        <v>1954</v>
      </c>
      <c r="D315" t="s">
        <v>79</v>
      </c>
      <c r="E315" t="s">
        <v>1955</v>
      </c>
      <c r="F315" t="s">
        <v>1956</v>
      </c>
      <c r="G315" t="s">
        <v>1957</v>
      </c>
      <c r="H315" t="s">
        <v>1958</v>
      </c>
      <c r="I315" t="s">
        <v>652</v>
      </c>
      <c r="J315" t="s">
        <v>653</v>
      </c>
      <c r="K315" t="s">
        <v>654</v>
      </c>
      <c r="L315" t="s">
        <v>655</v>
      </c>
    </row>
    <row r="316" spans="1:12" x14ac:dyDescent="0.3">
      <c r="A316" t="s">
        <v>1959</v>
      </c>
      <c r="B316" t="s">
        <v>14</v>
      </c>
      <c r="C316" t="s">
        <v>73</v>
      </c>
      <c r="D316" t="s">
        <v>33</v>
      </c>
      <c r="E316" t="s">
        <v>1960</v>
      </c>
      <c r="F316" t="s">
        <v>1961</v>
      </c>
      <c r="G316" t="s">
        <v>1962</v>
      </c>
      <c r="H316" t="s">
        <v>18</v>
      </c>
      <c r="I316" t="s">
        <v>1963</v>
      </c>
      <c r="J316" t="s">
        <v>18</v>
      </c>
      <c r="K316" t="s">
        <v>1964</v>
      </c>
      <c r="L316" t="s">
        <v>1965</v>
      </c>
    </row>
    <row r="317" spans="1:12" x14ac:dyDescent="0.3">
      <c r="A317" t="s">
        <v>1966</v>
      </c>
      <c r="B317" t="s">
        <v>14</v>
      </c>
      <c r="C317" t="s">
        <v>445</v>
      </c>
      <c r="D317" t="s">
        <v>16</v>
      </c>
      <c r="E317" t="s">
        <v>1967</v>
      </c>
      <c r="F317" t="s">
        <v>1968</v>
      </c>
      <c r="G317" t="s">
        <v>1969</v>
      </c>
      <c r="H317" t="s">
        <v>18</v>
      </c>
      <c r="I317" t="s">
        <v>1970</v>
      </c>
      <c r="J317" t="s">
        <v>1971</v>
      </c>
      <c r="K317" t="s">
        <v>1972</v>
      </c>
      <c r="L317" t="s">
        <v>1973</v>
      </c>
    </row>
    <row r="318" spans="1:12" x14ac:dyDescent="0.3">
      <c r="A318" t="s">
        <v>1974</v>
      </c>
      <c r="B318" t="s">
        <v>14</v>
      </c>
      <c r="C318" t="s">
        <v>1975</v>
      </c>
      <c r="D318" t="s">
        <v>33</v>
      </c>
      <c r="E318" t="s">
        <v>1976</v>
      </c>
      <c r="F318" t="s">
        <v>1976</v>
      </c>
      <c r="G318" t="s">
        <v>18</v>
      </c>
      <c r="H318" t="s">
        <v>18</v>
      </c>
      <c r="I318" t="s">
        <v>430</v>
      </c>
      <c r="J318" t="s">
        <v>18</v>
      </c>
      <c r="K318" t="s">
        <v>431</v>
      </c>
      <c r="L318" t="s">
        <v>432</v>
      </c>
    </row>
    <row r="319" spans="1:12" x14ac:dyDescent="0.3">
      <c r="A319" t="s">
        <v>1977</v>
      </c>
      <c r="B319" t="s">
        <v>14</v>
      </c>
      <c r="C319" t="s">
        <v>188</v>
      </c>
      <c r="D319" t="s">
        <v>16</v>
      </c>
      <c r="E319" t="s">
        <v>1978</v>
      </c>
      <c r="F319" t="s">
        <v>1979</v>
      </c>
      <c r="G319" t="s">
        <v>1980</v>
      </c>
      <c r="H319" t="s">
        <v>18</v>
      </c>
      <c r="I319" t="s">
        <v>1037</v>
      </c>
      <c r="J319" t="s">
        <v>1038</v>
      </c>
      <c r="K319" t="s">
        <v>1039</v>
      </c>
      <c r="L319" t="s">
        <v>1040</v>
      </c>
    </row>
    <row r="320" spans="1:12" x14ac:dyDescent="0.3">
      <c r="A320" t="s">
        <v>1981</v>
      </c>
      <c r="B320" t="s">
        <v>14</v>
      </c>
      <c r="C320" t="s">
        <v>1982</v>
      </c>
      <c r="D320" t="s">
        <v>16</v>
      </c>
      <c r="E320" t="s">
        <v>1983</v>
      </c>
      <c r="F320" t="s">
        <v>1983</v>
      </c>
      <c r="G320" t="s">
        <v>18</v>
      </c>
      <c r="H320" t="s">
        <v>18</v>
      </c>
      <c r="I320" t="s">
        <v>96</v>
      </c>
      <c r="J320" t="s">
        <v>97</v>
      </c>
      <c r="K320" t="s">
        <v>98</v>
      </c>
      <c r="L320" t="s">
        <v>99</v>
      </c>
    </row>
    <row r="321" spans="1:12" x14ac:dyDescent="0.3">
      <c r="A321" t="s">
        <v>1984</v>
      </c>
      <c r="B321" t="s">
        <v>14</v>
      </c>
      <c r="C321" t="s">
        <v>15</v>
      </c>
      <c r="D321" t="s">
        <v>16</v>
      </c>
      <c r="E321" t="s">
        <v>1985</v>
      </c>
      <c r="F321" t="s">
        <v>1986</v>
      </c>
      <c r="G321" t="s">
        <v>18</v>
      </c>
      <c r="H321" t="s">
        <v>18</v>
      </c>
      <c r="I321" t="s">
        <v>1987</v>
      </c>
      <c r="J321" t="s">
        <v>1988</v>
      </c>
      <c r="K321" t="s">
        <v>1989</v>
      </c>
      <c r="L321" t="s">
        <v>1990</v>
      </c>
    </row>
    <row r="322" spans="1:12" x14ac:dyDescent="0.3">
      <c r="A322" t="s">
        <v>1991</v>
      </c>
      <c r="B322" t="s">
        <v>14</v>
      </c>
      <c r="C322" t="s">
        <v>975</v>
      </c>
      <c r="D322" t="s">
        <v>16</v>
      </c>
      <c r="E322" t="s">
        <v>1992</v>
      </c>
      <c r="F322" t="s">
        <v>1992</v>
      </c>
      <c r="G322" t="s">
        <v>1993</v>
      </c>
      <c r="H322" t="s">
        <v>18</v>
      </c>
      <c r="I322" t="s">
        <v>466</v>
      </c>
      <c r="J322" t="s">
        <v>467</v>
      </c>
      <c r="K322" t="s">
        <v>468</v>
      </c>
      <c r="L322" t="s">
        <v>469</v>
      </c>
    </row>
    <row r="323" spans="1:12" x14ac:dyDescent="0.3">
      <c r="A323" t="s">
        <v>1994</v>
      </c>
      <c r="B323" t="s">
        <v>14</v>
      </c>
      <c r="C323" t="s">
        <v>1995</v>
      </c>
      <c r="D323" t="s">
        <v>16</v>
      </c>
      <c r="E323" t="s">
        <v>1996</v>
      </c>
      <c r="F323" t="s">
        <v>1997</v>
      </c>
      <c r="G323" t="s">
        <v>1998</v>
      </c>
      <c r="H323" t="s">
        <v>18</v>
      </c>
      <c r="I323" t="s">
        <v>1682</v>
      </c>
      <c r="J323" t="s">
        <v>1683</v>
      </c>
      <c r="K323" t="s">
        <v>1684</v>
      </c>
      <c r="L323" t="s">
        <v>1685</v>
      </c>
    </row>
    <row r="324" spans="1:12" x14ac:dyDescent="0.3">
      <c r="A324" t="s">
        <v>1999</v>
      </c>
      <c r="B324" t="s">
        <v>14</v>
      </c>
      <c r="C324" t="s">
        <v>101</v>
      </c>
      <c r="D324" t="s">
        <v>16</v>
      </c>
      <c r="E324" t="s">
        <v>2000</v>
      </c>
      <c r="F324" t="s">
        <v>2001</v>
      </c>
      <c r="G324" t="s">
        <v>2002</v>
      </c>
      <c r="H324" t="s">
        <v>18</v>
      </c>
      <c r="I324" t="s">
        <v>466</v>
      </c>
      <c r="J324" t="s">
        <v>467</v>
      </c>
      <c r="K324" t="s">
        <v>468</v>
      </c>
      <c r="L324" t="s">
        <v>469</v>
      </c>
    </row>
    <row r="325" spans="1:12" x14ac:dyDescent="0.3">
      <c r="A325" t="s">
        <v>2003</v>
      </c>
      <c r="B325" t="s">
        <v>14</v>
      </c>
      <c r="C325" t="s">
        <v>709</v>
      </c>
      <c r="D325" t="s">
        <v>16</v>
      </c>
      <c r="E325" t="s">
        <v>2004</v>
      </c>
      <c r="F325" t="s">
        <v>2005</v>
      </c>
      <c r="G325" t="s">
        <v>2006</v>
      </c>
      <c r="H325" t="s">
        <v>18</v>
      </c>
      <c r="I325" t="s">
        <v>112</v>
      </c>
      <c r="J325" t="s">
        <v>18</v>
      </c>
      <c r="K325" t="s">
        <v>113</v>
      </c>
      <c r="L325" t="s">
        <v>114</v>
      </c>
    </row>
    <row r="326" spans="1:12" x14ac:dyDescent="0.3">
      <c r="A326" t="s">
        <v>2007</v>
      </c>
      <c r="B326" t="s">
        <v>14</v>
      </c>
      <c r="C326" t="s">
        <v>229</v>
      </c>
      <c r="D326" t="s">
        <v>94</v>
      </c>
      <c r="E326" t="s">
        <v>2008</v>
      </c>
      <c r="F326" t="s">
        <v>2009</v>
      </c>
      <c r="G326" t="s">
        <v>2010</v>
      </c>
      <c r="H326" t="s">
        <v>18</v>
      </c>
      <c r="I326" t="s">
        <v>367</v>
      </c>
      <c r="J326" t="s">
        <v>18</v>
      </c>
      <c r="K326" t="s">
        <v>368</v>
      </c>
      <c r="L326" t="s">
        <v>369</v>
      </c>
    </row>
    <row r="327" spans="1:12" x14ac:dyDescent="0.3">
      <c r="A327" t="s">
        <v>2011</v>
      </c>
      <c r="B327" t="s">
        <v>14</v>
      </c>
      <c r="C327" t="s">
        <v>341</v>
      </c>
      <c r="D327" t="s">
        <v>16</v>
      </c>
      <c r="E327" t="s">
        <v>2012</v>
      </c>
      <c r="F327" t="s">
        <v>2013</v>
      </c>
      <c r="G327" t="s">
        <v>2014</v>
      </c>
      <c r="H327" t="s">
        <v>18</v>
      </c>
      <c r="I327" t="s">
        <v>54</v>
      </c>
      <c r="J327" t="s">
        <v>18</v>
      </c>
      <c r="K327" t="s">
        <v>55</v>
      </c>
      <c r="L327" t="s">
        <v>56</v>
      </c>
    </row>
    <row r="328" spans="1:12" x14ac:dyDescent="0.3">
      <c r="A328" t="s">
        <v>2015</v>
      </c>
      <c r="B328" t="s">
        <v>14</v>
      </c>
      <c r="C328" t="s">
        <v>830</v>
      </c>
      <c r="D328" t="s">
        <v>33</v>
      </c>
      <c r="E328" t="s">
        <v>2016</v>
      </c>
      <c r="F328" t="s">
        <v>2016</v>
      </c>
      <c r="G328" t="s">
        <v>18</v>
      </c>
      <c r="H328" t="s">
        <v>18</v>
      </c>
      <c r="I328" t="s">
        <v>2017</v>
      </c>
      <c r="J328" t="s">
        <v>2018</v>
      </c>
      <c r="K328" t="s">
        <v>2019</v>
      </c>
      <c r="L328" t="s">
        <v>2020</v>
      </c>
    </row>
    <row r="329" spans="1:12" x14ac:dyDescent="0.3">
      <c r="A329" t="s">
        <v>2021</v>
      </c>
      <c r="B329" t="s">
        <v>14</v>
      </c>
      <c r="C329" t="s">
        <v>2022</v>
      </c>
      <c r="D329" t="s">
        <v>33</v>
      </c>
      <c r="E329" t="s">
        <v>2023</v>
      </c>
      <c r="F329" t="s">
        <v>2024</v>
      </c>
      <c r="G329" t="s">
        <v>18</v>
      </c>
      <c r="H329" t="s">
        <v>18</v>
      </c>
      <c r="I329" t="s">
        <v>374</v>
      </c>
      <c r="J329" t="s">
        <v>18</v>
      </c>
      <c r="K329" t="s">
        <v>375</v>
      </c>
      <c r="L329" t="s">
        <v>376</v>
      </c>
    </row>
    <row r="330" spans="1:12" x14ac:dyDescent="0.3">
      <c r="A330" t="s">
        <v>2025</v>
      </c>
      <c r="B330" t="s">
        <v>14</v>
      </c>
      <c r="C330" t="s">
        <v>2026</v>
      </c>
      <c r="D330" t="s">
        <v>79</v>
      </c>
      <c r="E330" t="s">
        <v>2027</v>
      </c>
      <c r="F330" t="s">
        <v>2028</v>
      </c>
      <c r="G330" t="s">
        <v>2029</v>
      </c>
      <c r="H330" t="s">
        <v>2030</v>
      </c>
      <c r="I330" t="s">
        <v>698</v>
      </c>
      <c r="J330" t="s">
        <v>699</v>
      </c>
      <c r="K330" t="s">
        <v>700</v>
      </c>
      <c r="L330" t="s">
        <v>701</v>
      </c>
    </row>
    <row r="331" spans="1:12" x14ac:dyDescent="0.3">
      <c r="A331" t="s">
        <v>2031</v>
      </c>
      <c r="B331" t="s">
        <v>14</v>
      </c>
      <c r="C331" t="s">
        <v>86</v>
      </c>
      <c r="D331" t="s">
        <v>16</v>
      </c>
      <c r="E331" t="s">
        <v>2032</v>
      </c>
      <c r="F331" t="e">
        <f>-기초단계 타로심리상담-기업체행사 및 이벤트 진행 가능</f>
        <v>#NAME?</v>
      </c>
      <c r="G331" t="e">
        <f>- 초, 중등 방과후 및 특기적성교실 타로심리상담 강의 가능- 도서관,청소년수련원, 복지관, 문화센터 등 타로심리상담 기초과정 강의 가능</f>
        <v>#NAME?</v>
      </c>
      <c r="H331" t="e">
        <f>- 전문 타로심리상담 가능 - 평생교육원, 문화센터 등 평생교육기관에서 관련강좌 강의 가능- 타로심리상담사 자격증반 강의 가능</f>
        <v>#NAME?</v>
      </c>
      <c r="I331" t="s">
        <v>2033</v>
      </c>
      <c r="J331" t="s">
        <v>2034</v>
      </c>
      <c r="K331" t="s">
        <v>2035</v>
      </c>
      <c r="L331" t="s">
        <v>2036</v>
      </c>
    </row>
    <row r="332" spans="1:12" x14ac:dyDescent="0.3">
      <c r="A332" t="s">
        <v>2037</v>
      </c>
      <c r="B332" t="s">
        <v>14</v>
      </c>
      <c r="C332" t="s">
        <v>2038</v>
      </c>
      <c r="D332" t="s">
        <v>170</v>
      </c>
      <c r="E332" t="s">
        <v>2039</v>
      </c>
      <c r="F332" t="s">
        <v>2040</v>
      </c>
      <c r="G332" t="s">
        <v>2041</v>
      </c>
      <c r="H332" t="s">
        <v>2042</v>
      </c>
      <c r="I332" t="s">
        <v>2043</v>
      </c>
      <c r="J332" t="s">
        <v>18</v>
      </c>
      <c r="K332" t="s">
        <v>2044</v>
      </c>
      <c r="L332" t="s">
        <v>2045</v>
      </c>
    </row>
    <row r="333" spans="1:12" x14ac:dyDescent="0.3">
      <c r="A333" t="s">
        <v>2046</v>
      </c>
      <c r="B333" t="s">
        <v>14</v>
      </c>
      <c r="C333" t="s">
        <v>1716</v>
      </c>
      <c r="D333" t="s">
        <v>16</v>
      </c>
      <c r="E333" t="s">
        <v>2047</v>
      </c>
      <c r="F333" t="s">
        <v>2048</v>
      </c>
      <c r="G333" t="s">
        <v>2049</v>
      </c>
      <c r="H333" t="s">
        <v>18</v>
      </c>
      <c r="I333" t="s">
        <v>2050</v>
      </c>
      <c r="J333" t="s">
        <v>2051</v>
      </c>
      <c r="K333" t="s">
        <v>2052</v>
      </c>
      <c r="L333" t="s">
        <v>2053</v>
      </c>
    </row>
    <row r="334" spans="1:12" x14ac:dyDescent="0.3">
      <c r="A334" t="s">
        <v>2054</v>
      </c>
      <c r="B334" t="s">
        <v>14</v>
      </c>
      <c r="C334" t="s">
        <v>273</v>
      </c>
      <c r="D334" t="s">
        <v>16</v>
      </c>
      <c r="E334" t="s">
        <v>2055</v>
      </c>
      <c r="F334" t="s">
        <v>2056</v>
      </c>
      <c r="G334" t="s">
        <v>2057</v>
      </c>
      <c r="H334" t="s">
        <v>18</v>
      </c>
      <c r="I334" t="s">
        <v>224</v>
      </c>
      <c r="J334" t="s">
        <v>225</v>
      </c>
      <c r="K334" t="s">
        <v>226</v>
      </c>
      <c r="L334" t="s">
        <v>227</v>
      </c>
    </row>
    <row r="335" spans="1:12" x14ac:dyDescent="0.3">
      <c r="A335" t="s">
        <v>2058</v>
      </c>
      <c r="B335" t="s">
        <v>14</v>
      </c>
      <c r="C335" t="s">
        <v>2059</v>
      </c>
      <c r="D335" t="s">
        <v>16</v>
      </c>
      <c r="E335" t="s">
        <v>2060</v>
      </c>
      <c r="F335" t="s">
        <v>2061</v>
      </c>
      <c r="G335" t="s">
        <v>2060</v>
      </c>
      <c r="H335" t="s">
        <v>2062</v>
      </c>
      <c r="I335" t="s">
        <v>2063</v>
      </c>
      <c r="J335" t="s">
        <v>18</v>
      </c>
      <c r="K335" t="s">
        <v>2064</v>
      </c>
      <c r="L335" t="s">
        <v>2065</v>
      </c>
    </row>
    <row r="336" spans="1:12" x14ac:dyDescent="0.3">
      <c r="A336" t="s">
        <v>2066</v>
      </c>
      <c r="B336" t="s">
        <v>14</v>
      </c>
      <c r="C336" t="s">
        <v>1554</v>
      </c>
      <c r="D336" t="s">
        <v>16</v>
      </c>
      <c r="E336" t="s">
        <v>2067</v>
      </c>
      <c r="F336" t="s">
        <v>2067</v>
      </c>
      <c r="G336" t="s">
        <v>18</v>
      </c>
      <c r="H336" t="s">
        <v>18</v>
      </c>
      <c r="I336" t="s">
        <v>1987</v>
      </c>
      <c r="J336" t="s">
        <v>1988</v>
      </c>
      <c r="K336" t="s">
        <v>1989</v>
      </c>
      <c r="L336" t="s">
        <v>1990</v>
      </c>
    </row>
    <row r="337" spans="1:12" x14ac:dyDescent="0.3">
      <c r="A337" t="s">
        <v>2068</v>
      </c>
      <c r="B337" t="s">
        <v>14</v>
      </c>
      <c r="C337" t="s">
        <v>851</v>
      </c>
      <c r="D337" t="s">
        <v>94</v>
      </c>
      <c r="E337" t="s">
        <v>2069</v>
      </c>
      <c r="F337" t="s">
        <v>2070</v>
      </c>
      <c r="G337" t="s">
        <v>2071</v>
      </c>
      <c r="H337" t="s">
        <v>18</v>
      </c>
      <c r="I337" t="s">
        <v>224</v>
      </c>
      <c r="J337" t="s">
        <v>225</v>
      </c>
      <c r="K337" t="s">
        <v>226</v>
      </c>
      <c r="L337" t="s">
        <v>227</v>
      </c>
    </row>
    <row r="338" spans="1:12" x14ac:dyDescent="0.3">
      <c r="A338" t="s">
        <v>2072</v>
      </c>
      <c r="B338" t="s">
        <v>14</v>
      </c>
      <c r="C338" t="s">
        <v>15</v>
      </c>
      <c r="D338" t="s">
        <v>16</v>
      </c>
      <c r="E338" t="s">
        <v>2073</v>
      </c>
      <c r="F338" t="s">
        <v>2074</v>
      </c>
      <c r="G338" t="s">
        <v>2075</v>
      </c>
      <c r="H338" t="s">
        <v>2076</v>
      </c>
      <c r="I338" t="s">
        <v>1795</v>
      </c>
      <c r="J338" t="s">
        <v>1796</v>
      </c>
      <c r="K338" t="s">
        <v>1797</v>
      </c>
      <c r="L338" t="s">
        <v>1798</v>
      </c>
    </row>
    <row r="339" spans="1:12" x14ac:dyDescent="0.3">
      <c r="A339" t="s">
        <v>2077</v>
      </c>
      <c r="B339" t="s">
        <v>14</v>
      </c>
      <c r="C339" t="s">
        <v>434</v>
      </c>
      <c r="D339" t="s">
        <v>16</v>
      </c>
      <c r="E339" t="s">
        <v>2078</v>
      </c>
      <c r="F339" t="s">
        <v>2078</v>
      </c>
      <c r="G339" t="s">
        <v>18</v>
      </c>
      <c r="H339" t="s">
        <v>18</v>
      </c>
      <c r="I339" t="s">
        <v>625</v>
      </c>
      <c r="J339" t="s">
        <v>18</v>
      </c>
      <c r="K339" t="s">
        <v>626</v>
      </c>
      <c r="L339" t="s">
        <v>627</v>
      </c>
    </row>
    <row r="340" spans="1:12" x14ac:dyDescent="0.3">
      <c r="A340" t="s">
        <v>2079</v>
      </c>
      <c r="B340" t="s">
        <v>14</v>
      </c>
      <c r="C340" t="s">
        <v>2080</v>
      </c>
      <c r="D340" t="s">
        <v>16</v>
      </c>
      <c r="E340" t="s">
        <v>2081</v>
      </c>
      <c r="F340" t="s">
        <v>2082</v>
      </c>
      <c r="G340" t="s">
        <v>2083</v>
      </c>
      <c r="H340" t="s">
        <v>18</v>
      </c>
      <c r="I340" t="s">
        <v>2084</v>
      </c>
      <c r="J340" t="s">
        <v>18</v>
      </c>
      <c r="K340" t="s">
        <v>2085</v>
      </c>
      <c r="L340" t="s">
        <v>2086</v>
      </c>
    </row>
    <row r="341" spans="1:12" x14ac:dyDescent="0.3">
      <c r="A341" t="s">
        <v>2087</v>
      </c>
      <c r="B341" t="s">
        <v>14</v>
      </c>
      <c r="C341" t="s">
        <v>1554</v>
      </c>
      <c r="D341" t="s">
        <v>16</v>
      </c>
      <c r="E341" t="s">
        <v>2088</v>
      </c>
      <c r="F341" t="s">
        <v>2088</v>
      </c>
      <c r="G341" t="s">
        <v>18</v>
      </c>
      <c r="H341" t="s">
        <v>18</v>
      </c>
      <c r="I341" t="s">
        <v>123</v>
      </c>
      <c r="J341" t="s">
        <v>124</v>
      </c>
      <c r="K341" t="s">
        <v>125</v>
      </c>
      <c r="L341" t="s">
        <v>126</v>
      </c>
    </row>
    <row r="342" spans="1:12" x14ac:dyDescent="0.3">
      <c r="A342" t="s">
        <v>2089</v>
      </c>
      <c r="B342" t="s">
        <v>14</v>
      </c>
      <c r="C342" t="s">
        <v>1015</v>
      </c>
      <c r="D342" t="s">
        <v>16</v>
      </c>
      <c r="E342" t="s">
        <v>2090</v>
      </c>
      <c r="F342" t="s">
        <v>2091</v>
      </c>
      <c r="G342" t="s">
        <v>2092</v>
      </c>
      <c r="H342" t="s">
        <v>2093</v>
      </c>
      <c r="I342" t="s">
        <v>2094</v>
      </c>
      <c r="J342" t="s">
        <v>2095</v>
      </c>
      <c r="K342" t="s">
        <v>328</v>
      </c>
      <c r="L342" t="s">
        <v>2096</v>
      </c>
    </row>
    <row r="343" spans="1:12" x14ac:dyDescent="0.3">
      <c r="A343" t="s">
        <v>2097</v>
      </c>
      <c r="B343" t="s">
        <v>14</v>
      </c>
      <c r="C343" t="s">
        <v>108</v>
      </c>
      <c r="D343" t="s">
        <v>16</v>
      </c>
      <c r="E343" t="s">
        <v>2098</v>
      </c>
      <c r="F343" t="s">
        <v>2099</v>
      </c>
      <c r="G343" t="s">
        <v>2100</v>
      </c>
      <c r="H343" t="s">
        <v>18</v>
      </c>
      <c r="I343" t="s">
        <v>1963</v>
      </c>
      <c r="J343" t="s">
        <v>18</v>
      </c>
      <c r="K343" t="s">
        <v>1964</v>
      </c>
      <c r="L343" t="s">
        <v>1965</v>
      </c>
    </row>
    <row r="344" spans="1:12" x14ac:dyDescent="0.3">
      <c r="A344" t="s">
        <v>2101</v>
      </c>
      <c r="B344" t="s">
        <v>14</v>
      </c>
      <c r="C344" t="s">
        <v>2102</v>
      </c>
      <c r="D344" t="s">
        <v>16</v>
      </c>
      <c r="E344" t="s">
        <v>2103</v>
      </c>
      <c r="F344" t="s">
        <v>2103</v>
      </c>
      <c r="G344" t="s">
        <v>18</v>
      </c>
      <c r="H344" t="s">
        <v>18</v>
      </c>
      <c r="I344" t="s">
        <v>96</v>
      </c>
      <c r="J344" t="s">
        <v>97</v>
      </c>
      <c r="K344" t="s">
        <v>98</v>
      </c>
      <c r="L344" t="s">
        <v>99</v>
      </c>
    </row>
    <row r="345" spans="1:12" x14ac:dyDescent="0.3">
      <c r="A345" t="s">
        <v>2104</v>
      </c>
      <c r="B345" t="s">
        <v>14</v>
      </c>
      <c r="C345" t="s">
        <v>2105</v>
      </c>
      <c r="D345" t="s">
        <v>16</v>
      </c>
      <c r="E345" t="s">
        <v>2106</v>
      </c>
      <c r="F345" t="s">
        <v>2107</v>
      </c>
      <c r="G345" t="s">
        <v>2108</v>
      </c>
      <c r="H345" t="s">
        <v>18</v>
      </c>
      <c r="I345" t="s">
        <v>2109</v>
      </c>
      <c r="J345" t="s">
        <v>2110</v>
      </c>
      <c r="K345" t="s">
        <v>2111</v>
      </c>
      <c r="L345" t="s">
        <v>2112</v>
      </c>
    </row>
    <row r="346" spans="1:12" x14ac:dyDescent="0.3">
      <c r="A346" t="s">
        <v>2113</v>
      </c>
      <c r="B346" t="s">
        <v>14</v>
      </c>
      <c r="C346" t="s">
        <v>1079</v>
      </c>
      <c r="D346" t="s">
        <v>33</v>
      </c>
      <c r="E346" t="s">
        <v>2114</v>
      </c>
      <c r="F346" t="s">
        <v>2114</v>
      </c>
      <c r="G346" t="s">
        <v>18</v>
      </c>
      <c r="H346" t="s">
        <v>18</v>
      </c>
      <c r="I346" t="s">
        <v>19</v>
      </c>
      <c r="J346" t="s">
        <v>20</v>
      </c>
      <c r="K346" t="s">
        <v>21</v>
      </c>
      <c r="L346" t="s">
        <v>22</v>
      </c>
    </row>
    <row r="347" spans="1:12" x14ac:dyDescent="0.3">
      <c r="A347" t="s">
        <v>2115</v>
      </c>
      <c r="B347" t="s">
        <v>14</v>
      </c>
      <c r="C347" t="s">
        <v>273</v>
      </c>
      <c r="D347" t="s">
        <v>16</v>
      </c>
      <c r="E347" t="s">
        <v>2116</v>
      </c>
      <c r="F347" t="s">
        <v>2116</v>
      </c>
      <c r="G347" t="s">
        <v>18</v>
      </c>
      <c r="H347" t="s">
        <v>18</v>
      </c>
      <c r="I347" t="s">
        <v>847</v>
      </c>
      <c r="J347" t="s">
        <v>18</v>
      </c>
      <c r="K347" t="s">
        <v>848</v>
      </c>
      <c r="L347" t="s">
        <v>849</v>
      </c>
    </row>
    <row r="348" spans="1:12" x14ac:dyDescent="0.3">
      <c r="A348" t="s">
        <v>2117</v>
      </c>
      <c r="B348" t="s">
        <v>14</v>
      </c>
      <c r="C348" t="s">
        <v>1174</v>
      </c>
      <c r="D348" t="s">
        <v>16</v>
      </c>
      <c r="E348" t="s">
        <v>2118</v>
      </c>
      <c r="F348" t="s">
        <v>2119</v>
      </c>
      <c r="G348" t="s">
        <v>2120</v>
      </c>
      <c r="H348" t="s">
        <v>18</v>
      </c>
      <c r="I348" t="s">
        <v>2121</v>
      </c>
      <c r="J348" t="s">
        <v>2122</v>
      </c>
      <c r="K348" t="s">
        <v>2123</v>
      </c>
      <c r="L348" t="s">
        <v>2124</v>
      </c>
    </row>
    <row r="349" spans="1:12" x14ac:dyDescent="0.3">
      <c r="A349" t="s">
        <v>2125</v>
      </c>
      <c r="B349" t="s">
        <v>14</v>
      </c>
      <c r="C349" t="s">
        <v>709</v>
      </c>
      <c r="D349" t="s">
        <v>16</v>
      </c>
      <c r="E349" t="s">
        <v>2126</v>
      </c>
      <c r="F349" t="s">
        <v>2127</v>
      </c>
      <c r="G349" t="s">
        <v>2128</v>
      </c>
      <c r="H349" t="s">
        <v>18</v>
      </c>
      <c r="I349" t="s">
        <v>397</v>
      </c>
      <c r="J349" t="s">
        <v>18</v>
      </c>
      <c r="K349" t="s">
        <v>399</v>
      </c>
      <c r="L349" t="s">
        <v>1082</v>
      </c>
    </row>
    <row r="350" spans="1:12" x14ac:dyDescent="0.3">
      <c r="A350" t="s">
        <v>2129</v>
      </c>
      <c r="B350" t="s">
        <v>14</v>
      </c>
      <c r="C350" t="s">
        <v>15</v>
      </c>
      <c r="D350" t="s">
        <v>16</v>
      </c>
      <c r="E350" t="s">
        <v>2130</v>
      </c>
      <c r="F350" t="s">
        <v>2131</v>
      </c>
      <c r="G350" t="s">
        <v>2132</v>
      </c>
      <c r="H350" t="s">
        <v>18</v>
      </c>
      <c r="I350" t="s">
        <v>397</v>
      </c>
      <c r="J350" t="s">
        <v>18</v>
      </c>
      <c r="K350" t="s">
        <v>399</v>
      </c>
      <c r="L350" t="s">
        <v>1082</v>
      </c>
    </row>
    <row r="351" spans="1:12" x14ac:dyDescent="0.3">
      <c r="A351" t="s">
        <v>2133</v>
      </c>
      <c r="B351" t="s">
        <v>14</v>
      </c>
      <c r="C351" t="s">
        <v>2134</v>
      </c>
      <c r="D351" t="s">
        <v>16</v>
      </c>
      <c r="E351" t="e">
        <f>- 중도장애인의 심리적·정신적 좌절 및 상처극복지원을 실시하여 중도장애인이 본인의 장애수용에 대한 직무를 수행한다.- 중도장애인에 대한 동료상담, 권익옹호, 심리적지원을 통해 사회적 자립 지원에 대한 직무를 수행한다.</f>
        <v>#NAME?</v>
      </c>
      <c r="F351" t="e">
        <f>- 중도장애인의 심리적·정신적 좌절 및 상처극복지원을 실시하여 중도장애인이 본인의 장애수용에 대한 직무를 수행한다.- 중도장애인에 대한 동료상담, 권익옹호, 심리적지원을 통해 사회적 자립 지원에 대한 직무를 수행한다.</f>
        <v>#NAME?</v>
      </c>
      <c r="G351" t="s">
        <v>18</v>
      </c>
      <c r="H351" t="s">
        <v>18</v>
      </c>
      <c r="I351" t="s">
        <v>2135</v>
      </c>
      <c r="J351" t="s">
        <v>2136</v>
      </c>
      <c r="K351" t="s">
        <v>2137</v>
      </c>
      <c r="L351" t="s">
        <v>2138</v>
      </c>
    </row>
    <row r="352" spans="1:12" x14ac:dyDescent="0.3">
      <c r="A352" t="s">
        <v>2139</v>
      </c>
      <c r="B352" t="s">
        <v>14</v>
      </c>
      <c r="C352" t="s">
        <v>471</v>
      </c>
      <c r="D352" t="s">
        <v>16</v>
      </c>
      <c r="E352" t="s">
        <v>2140</v>
      </c>
      <c r="F352" t="s">
        <v>2141</v>
      </c>
      <c r="G352" t="s">
        <v>2142</v>
      </c>
      <c r="H352" t="s">
        <v>18</v>
      </c>
      <c r="I352" t="s">
        <v>2143</v>
      </c>
      <c r="J352" t="s">
        <v>18</v>
      </c>
      <c r="K352" t="s">
        <v>2144</v>
      </c>
      <c r="L352" t="s">
        <v>2145</v>
      </c>
    </row>
    <row r="353" spans="1:12" x14ac:dyDescent="0.3">
      <c r="A353" t="s">
        <v>2146</v>
      </c>
      <c r="B353" t="s">
        <v>14</v>
      </c>
      <c r="C353" t="s">
        <v>1079</v>
      </c>
      <c r="D353" t="s">
        <v>33</v>
      </c>
      <c r="E353" t="s">
        <v>2147</v>
      </c>
      <c r="F353" t="s">
        <v>2148</v>
      </c>
      <c r="G353" t="s">
        <v>2149</v>
      </c>
      <c r="H353" t="s">
        <v>18</v>
      </c>
      <c r="I353" t="s">
        <v>374</v>
      </c>
      <c r="J353" t="s">
        <v>18</v>
      </c>
      <c r="K353" t="s">
        <v>375</v>
      </c>
      <c r="L353" t="s">
        <v>376</v>
      </c>
    </row>
    <row r="354" spans="1:12" x14ac:dyDescent="0.3">
      <c r="A354" t="s">
        <v>2150</v>
      </c>
      <c r="B354" t="s">
        <v>14</v>
      </c>
      <c r="C354" t="s">
        <v>2151</v>
      </c>
      <c r="D354" t="s">
        <v>33</v>
      </c>
      <c r="E354" t="s">
        <v>2152</v>
      </c>
      <c r="F354" t="s">
        <v>2152</v>
      </c>
      <c r="G354" t="s">
        <v>18</v>
      </c>
      <c r="H354" t="s">
        <v>18</v>
      </c>
      <c r="I354" t="s">
        <v>45</v>
      </c>
      <c r="J354" t="s">
        <v>46</v>
      </c>
      <c r="K354" t="s">
        <v>47</v>
      </c>
      <c r="L354" t="s">
        <v>48</v>
      </c>
    </row>
    <row r="355" spans="1:12" x14ac:dyDescent="0.3">
      <c r="A355" t="s">
        <v>2153</v>
      </c>
      <c r="B355" t="s">
        <v>14</v>
      </c>
      <c r="C355" t="s">
        <v>471</v>
      </c>
      <c r="D355" t="s">
        <v>16</v>
      </c>
      <c r="E355" t="s">
        <v>2154</v>
      </c>
      <c r="F355" t="s">
        <v>2154</v>
      </c>
      <c r="G355" t="s">
        <v>18</v>
      </c>
      <c r="H355" t="s">
        <v>18</v>
      </c>
      <c r="I355" t="s">
        <v>825</v>
      </c>
      <c r="J355" t="s">
        <v>826</v>
      </c>
      <c r="K355" t="s">
        <v>827</v>
      </c>
      <c r="L355" t="s">
        <v>828</v>
      </c>
    </row>
    <row r="356" spans="1:12" x14ac:dyDescent="0.3">
      <c r="A356" t="s">
        <v>2155</v>
      </c>
      <c r="B356" t="s">
        <v>14</v>
      </c>
      <c r="C356" t="s">
        <v>1995</v>
      </c>
      <c r="D356" t="s">
        <v>16</v>
      </c>
      <c r="E356" t="s">
        <v>2156</v>
      </c>
      <c r="F356" t="s">
        <v>2157</v>
      </c>
      <c r="G356" t="s">
        <v>18</v>
      </c>
      <c r="H356" t="s">
        <v>18</v>
      </c>
      <c r="I356" t="s">
        <v>2158</v>
      </c>
      <c r="J356" t="s">
        <v>2159</v>
      </c>
      <c r="K356" t="s">
        <v>2160</v>
      </c>
      <c r="L356" t="s">
        <v>2161</v>
      </c>
    </row>
    <row r="357" spans="1:12" x14ac:dyDescent="0.3">
      <c r="A357" t="s">
        <v>2162</v>
      </c>
      <c r="B357" t="s">
        <v>14</v>
      </c>
      <c r="C357" t="s">
        <v>2163</v>
      </c>
      <c r="D357" t="s">
        <v>16</v>
      </c>
      <c r="E357" t="s">
        <v>2164</v>
      </c>
      <c r="F357" t="s">
        <v>2164</v>
      </c>
      <c r="G357" t="s">
        <v>2165</v>
      </c>
      <c r="H357" t="s">
        <v>18</v>
      </c>
      <c r="I357" t="s">
        <v>979</v>
      </c>
      <c r="J357" t="s">
        <v>18</v>
      </c>
      <c r="K357" t="s">
        <v>980</v>
      </c>
      <c r="L357" t="s">
        <v>981</v>
      </c>
    </row>
    <row r="358" spans="1:12" x14ac:dyDescent="0.3">
      <c r="A358" t="s">
        <v>2166</v>
      </c>
      <c r="B358" t="s">
        <v>14</v>
      </c>
      <c r="C358" t="s">
        <v>101</v>
      </c>
      <c r="D358" t="s">
        <v>16</v>
      </c>
      <c r="E358" t="s">
        <v>2167</v>
      </c>
      <c r="F358" t="s">
        <v>2168</v>
      </c>
      <c r="G358" t="s">
        <v>2169</v>
      </c>
      <c r="H358" t="s">
        <v>18</v>
      </c>
      <c r="I358" t="s">
        <v>1311</v>
      </c>
      <c r="J358" t="s">
        <v>1312</v>
      </c>
      <c r="K358" t="s">
        <v>1313</v>
      </c>
      <c r="L358" t="s">
        <v>1314</v>
      </c>
    </row>
    <row r="359" spans="1:12" x14ac:dyDescent="0.3">
      <c r="A359" t="s">
        <v>2170</v>
      </c>
      <c r="B359" t="s">
        <v>14</v>
      </c>
      <c r="C359" t="s">
        <v>15</v>
      </c>
      <c r="D359" t="s">
        <v>16</v>
      </c>
      <c r="E359" t="s">
        <v>2171</v>
      </c>
      <c r="F359" t="s">
        <v>2172</v>
      </c>
      <c r="G359" t="s">
        <v>2173</v>
      </c>
      <c r="H359" t="s">
        <v>18</v>
      </c>
      <c r="I359" t="s">
        <v>397</v>
      </c>
      <c r="J359" t="s">
        <v>398</v>
      </c>
      <c r="K359" t="s">
        <v>399</v>
      </c>
      <c r="L359" t="s">
        <v>400</v>
      </c>
    </row>
    <row r="360" spans="1:12" x14ac:dyDescent="0.3">
      <c r="A360" t="s">
        <v>2174</v>
      </c>
      <c r="B360" t="s">
        <v>14</v>
      </c>
      <c r="C360" t="s">
        <v>15</v>
      </c>
      <c r="D360" t="s">
        <v>16</v>
      </c>
      <c r="E360" t="s">
        <v>2175</v>
      </c>
      <c r="F360" t="s">
        <v>2176</v>
      </c>
      <c r="G360" t="s">
        <v>2177</v>
      </c>
      <c r="H360" t="s">
        <v>18</v>
      </c>
      <c r="I360" t="s">
        <v>466</v>
      </c>
      <c r="J360" t="s">
        <v>467</v>
      </c>
      <c r="K360" t="s">
        <v>468</v>
      </c>
      <c r="L360" t="s">
        <v>469</v>
      </c>
    </row>
    <row r="361" spans="1:12" x14ac:dyDescent="0.3">
      <c r="A361" t="s">
        <v>2178</v>
      </c>
      <c r="B361" t="s">
        <v>14</v>
      </c>
      <c r="C361" t="s">
        <v>2179</v>
      </c>
      <c r="D361" t="s">
        <v>79</v>
      </c>
      <c r="E361" t="s">
        <v>2180</v>
      </c>
      <c r="F361" t="s">
        <v>2181</v>
      </c>
      <c r="G361" t="s">
        <v>2182</v>
      </c>
      <c r="H361" t="s">
        <v>2183</v>
      </c>
      <c r="I361" t="s">
        <v>698</v>
      </c>
      <c r="J361" t="s">
        <v>699</v>
      </c>
      <c r="K361" t="s">
        <v>700</v>
      </c>
      <c r="L361" t="s">
        <v>701</v>
      </c>
    </row>
    <row r="362" spans="1:12" x14ac:dyDescent="0.3">
      <c r="A362" t="s">
        <v>2184</v>
      </c>
      <c r="B362" t="s">
        <v>14</v>
      </c>
      <c r="C362" t="s">
        <v>1021</v>
      </c>
      <c r="D362" t="s">
        <v>16</v>
      </c>
      <c r="E362" t="s">
        <v>2185</v>
      </c>
      <c r="F362" t="s">
        <v>2185</v>
      </c>
      <c r="G362" t="s">
        <v>18</v>
      </c>
      <c r="H362" t="s">
        <v>18</v>
      </c>
      <c r="I362" t="s">
        <v>2186</v>
      </c>
      <c r="J362" t="s">
        <v>18</v>
      </c>
      <c r="K362" t="s">
        <v>2187</v>
      </c>
      <c r="L362" t="s">
        <v>2188</v>
      </c>
    </row>
    <row r="363" spans="1:12" x14ac:dyDescent="0.3">
      <c r="A363" t="s">
        <v>2189</v>
      </c>
      <c r="B363" t="s">
        <v>14</v>
      </c>
      <c r="C363" t="s">
        <v>975</v>
      </c>
      <c r="D363" t="s">
        <v>16</v>
      </c>
      <c r="E363" t="s">
        <v>2190</v>
      </c>
      <c r="F363" t="s">
        <v>2191</v>
      </c>
      <c r="G363" t="s">
        <v>2192</v>
      </c>
      <c r="H363" t="s">
        <v>2193</v>
      </c>
      <c r="I363" t="s">
        <v>2194</v>
      </c>
      <c r="J363" t="s">
        <v>2195</v>
      </c>
      <c r="K363" t="s">
        <v>2196</v>
      </c>
      <c r="L363" t="s">
        <v>2197</v>
      </c>
    </row>
    <row r="364" spans="1:12" x14ac:dyDescent="0.3">
      <c r="A364" t="s">
        <v>2198</v>
      </c>
      <c r="B364" t="s">
        <v>14</v>
      </c>
      <c r="C364" t="s">
        <v>2199</v>
      </c>
      <c r="D364" t="s">
        <v>16</v>
      </c>
      <c r="E364" t="s">
        <v>2200</v>
      </c>
      <c r="F364" t="s">
        <v>2200</v>
      </c>
      <c r="G364" t="s">
        <v>2200</v>
      </c>
      <c r="H364" t="s">
        <v>18</v>
      </c>
      <c r="I364" t="s">
        <v>2201</v>
      </c>
      <c r="J364" t="s">
        <v>18</v>
      </c>
      <c r="K364" t="s">
        <v>2202</v>
      </c>
      <c r="L364" t="s">
        <v>2203</v>
      </c>
    </row>
    <row r="365" spans="1:12" x14ac:dyDescent="0.3">
      <c r="A365" t="s">
        <v>2204</v>
      </c>
      <c r="B365" t="s">
        <v>14</v>
      </c>
      <c r="C365" t="s">
        <v>15</v>
      </c>
      <c r="D365" t="s">
        <v>16</v>
      </c>
      <c r="E365" t="s">
        <v>2205</v>
      </c>
      <c r="F365" t="s">
        <v>2205</v>
      </c>
      <c r="G365" t="s">
        <v>18</v>
      </c>
      <c r="H365" t="s">
        <v>18</v>
      </c>
      <c r="I365" t="s">
        <v>2158</v>
      </c>
      <c r="J365" t="s">
        <v>2159</v>
      </c>
      <c r="K365" t="s">
        <v>2160</v>
      </c>
      <c r="L365" t="s">
        <v>2161</v>
      </c>
    </row>
    <row r="366" spans="1:12" x14ac:dyDescent="0.3">
      <c r="A366" t="s">
        <v>2206</v>
      </c>
      <c r="B366" t="s">
        <v>14</v>
      </c>
      <c r="C366" t="s">
        <v>839</v>
      </c>
      <c r="D366" t="s">
        <v>16</v>
      </c>
      <c r="E366" t="s">
        <v>2207</v>
      </c>
      <c r="F366" t="s">
        <v>2208</v>
      </c>
      <c r="G366" t="s">
        <v>2209</v>
      </c>
      <c r="H366" t="s">
        <v>18</v>
      </c>
      <c r="I366" t="s">
        <v>1491</v>
      </c>
      <c r="J366" t="s">
        <v>18</v>
      </c>
      <c r="K366" t="s">
        <v>1492</v>
      </c>
      <c r="L366" t="s">
        <v>1493</v>
      </c>
    </row>
    <row r="367" spans="1:12" x14ac:dyDescent="0.3">
      <c r="A367" t="s">
        <v>2210</v>
      </c>
      <c r="B367" t="s">
        <v>14</v>
      </c>
      <c r="C367" t="s">
        <v>471</v>
      </c>
      <c r="D367" t="s">
        <v>16</v>
      </c>
      <c r="E367" t="s">
        <v>2211</v>
      </c>
      <c r="F367" t="s">
        <v>2212</v>
      </c>
      <c r="G367" t="s">
        <v>2213</v>
      </c>
      <c r="H367" t="s">
        <v>18</v>
      </c>
      <c r="I367" t="s">
        <v>397</v>
      </c>
      <c r="J367" t="s">
        <v>398</v>
      </c>
      <c r="K367" t="s">
        <v>399</v>
      </c>
      <c r="L367" t="s">
        <v>400</v>
      </c>
    </row>
    <row r="368" spans="1:12" x14ac:dyDescent="0.3">
      <c r="A368" t="s">
        <v>2214</v>
      </c>
      <c r="B368" t="s">
        <v>14</v>
      </c>
      <c r="C368" t="s">
        <v>2215</v>
      </c>
      <c r="D368" t="s">
        <v>16</v>
      </c>
      <c r="E368" t="s">
        <v>2216</v>
      </c>
      <c r="F368" t="s">
        <v>2216</v>
      </c>
      <c r="G368" t="s">
        <v>18</v>
      </c>
      <c r="H368" t="s">
        <v>18</v>
      </c>
      <c r="I368" t="s">
        <v>841</v>
      </c>
      <c r="J368" t="s">
        <v>842</v>
      </c>
      <c r="K368" t="s">
        <v>843</v>
      </c>
      <c r="L368" t="s">
        <v>844</v>
      </c>
    </row>
    <row r="369" spans="1:12" x14ac:dyDescent="0.3">
      <c r="A369" t="s">
        <v>2217</v>
      </c>
      <c r="B369" t="s">
        <v>14</v>
      </c>
      <c r="C369" t="s">
        <v>1633</v>
      </c>
      <c r="D369" t="s">
        <v>16</v>
      </c>
      <c r="E369" t="s">
        <v>2218</v>
      </c>
      <c r="F369" t="s">
        <v>2219</v>
      </c>
      <c r="G369" t="s">
        <v>2220</v>
      </c>
      <c r="H369" t="s">
        <v>18</v>
      </c>
      <c r="I369" t="s">
        <v>69</v>
      </c>
      <c r="J369" t="s">
        <v>18</v>
      </c>
      <c r="K369" t="s">
        <v>70</v>
      </c>
      <c r="L369" t="s">
        <v>71</v>
      </c>
    </row>
    <row r="370" spans="1:12" x14ac:dyDescent="0.3">
      <c r="A370" t="s">
        <v>2221</v>
      </c>
      <c r="B370" t="s">
        <v>14</v>
      </c>
      <c r="C370" t="s">
        <v>2222</v>
      </c>
      <c r="D370" t="s">
        <v>16</v>
      </c>
      <c r="E370" t="s">
        <v>2223</v>
      </c>
      <c r="F370" t="s">
        <v>2223</v>
      </c>
      <c r="G370" t="s">
        <v>18</v>
      </c>
      <c r="H370" t="s">
        <v>18</v>
      </c>
      <c r="I370" t="s">
        <v>2224</v>
      </c>
      <c r="J370" t="s">
        <v>2225</v>
      </c>
      <c r="K370" t="s">
        <v>2226</v>
      </c>
      <c r="L370" t="s">
        <v>2227</v>
      </c>
    </row>
    <row r="371" spans="1:12" x14ac:dyDescent="0.3">
      <c r="A371" t="s">
        <v>2228</v>
      </c>
      <c r="B371" t="s">
        <v>14</v>
      </c>
      <c r="C371" t="s">
        <v>273</v>
      </c>
      <c r="D371" t="s">
        <v>16</v>
      </c>
      <c r="E371" t="s">
        <v>2229</v>
      </c>
      <c r="F371" t="s">
        <v>2230</v>
      </c>
      <c r="G371" t="s">
        <v>2231</v>
      </c>
      <c r="H371" t="s">
        <v>18</v>
      </c>
      <c r="I371" t="s">
        <v>2232</v>
      </c>
      <c r="J371" t="s">
        <v>2233</v>
      </c>
      <c r="K371" t="s">
        <v>2234</v>
      </c>
      <c r="L371" t="s">
        <v>2235</v>
      </c>
    </row>
    <row r="372" spans="1:12" x14ac:dyDescent="0.3">
      <c r="A372" t="s">
        <v>2236</v>
      </c>
      <c r="B372" t="s">
        <v>14</v>
      </c>
      <c r="C372" t="s">
        <v>341</v>
      </c>
      <c r="D372" t="s">
        <v>16</v>
      </c>
      <c r="E372" t="s">
        <v>2237</v>
      </c>
      <c r="F372" t="s">
        <v>2237</v>
      </c>
      <c r="G372" t="s">
        <v>18</v>
      </c>
      <c r="H372" t="s">
        <v>18</v>
      </c>
      <c r="I372" t="s">
        <v>2238</v>
      </c>
      <c r="J372" t="s">
        <v>2239</v>
      </c>
      <c r="K372" t="s">
        <v>2240</v>
      </c>
      <c r="L372" t="s">
        <v>2241</v>
      </c>
    </row>
    <row r="373" spans="1:12" x14ac:dyDescent="0.3">
      <c r="A373" t="s">
        <v>2242</v>
      </c>
      <c r="B373" t="s">
        <v>14</v>
      </c>
      <c r="C373" t="s">
        <v>273</v>
      </c>
      <c r="D373" t="s">
        <v>16</v>
      </c>
      <c r="E373" t="s">
        <v>2243</v>
      </c>
      <c r="F373" t="s">
        <v>2243</v>
      </c>
      <c r="G373" t="s">
        <v>18</v>
      </c>
      <c r="H373" t="s">
        <v>18</v>
      </c>
      <c r="I373" t="s">
        <v>825</v>
      </c>
      <c r="J373" t="s">
        <v>826</v>
      </c>
      <c r="K373" t="s">
        <v>827</v>
      </c>
      <c r="L373" t="s">
        <v>828</v>
      </c>
    </row>
    <row r="374" spans="1:12" x14ac:dyDescent="0.3">
      <c r="A374" t="s">
        <v>2244</v>
      </c>
      <c r="B374" t="s">
        <v>14</v>
      </c>
      <c r="C374" t="s">
        <v>15</v>
      </c>
      <c r="D374" t="s">
        <v>16</v>
      </c>
      <c r="E374" t="s">
        <v>2245</v>
      </c>
      <c r="F374" t="s">
        <v>2245</v>
      </c>
      <c r="G374" t="s">
        <v>2246</v>
      </c>
      <c r="H374" t="s">
        <v>18</v>
      </c>
      <c r="I374" t="s">
        <v>2247</v>
      </c>
      <c r="J374" t="s">
        <v>2248</v>
      </c>
      <c r="K374" t="s">
        <v>2249</v>
      </c>
      <c r="L374" t="s">
        <v>2250</v>
      </c>
    </row>
    <row r="375" spans="1:12" x14ac:dyDescent="0.3">
      <c r="A375" t="s">
        <v>2251</v>
      </c>
      <c r="B375" t="s">
        <v>14</v>
      </c>
      <c r="C375" t="s">
        <v>2252</v>
      </c>
      <c r="D375" t="s">
        <v>16</v>
      </c>
      <c r="E375" t="s">
        <v>2253</v>
      </c>
      <c r="F375" t="s">
        <v>2253</v>
      </c>
      <c r="G375" t="s">
        <v>2254</v>
      </c>
      <c r="H375" t="s">
        <v>18</v>
      </c>
      <c r="I375" t="s">
        <v>2255</v>
      </c>
      <c r="J375" t="s">
        <v>2256</v>
      </c>
      <c r="K375" t="s">
        <v>2257</v>
      </c>
      <c r="L375" t="s">
        <v>2258</v>
      </c>
    </row>
    <row r="376" spans="1:12" x14ac:dyDescent="0.3">
      <c r="A376" t="s">
        <v>2259</v>
      </c>
      <c r="B376" t="s">
        <v>14</v>
      </c>
      <c r="C376" t="s">
        <v>2260</v>
      </c>
      <c r="D376" t="s">
        <v>79</v>
      </c>
      <c r="E376" t="s">
        <v>2261</v>
      </c>
      <c r="F376" t="s">
        <v>2262</v>
      </c>
      <c r="G376" t="s">
        <v>2263</v>
      </c>
      <c r="H376" t="s">
        <v>2264</v>
      </c>
      <c r="I376" t="s">
        <v>2265</v>
      </c>
      <c r="J376" t="s">
        <v>2266</v>
      </c>
      <c r="K376" t="s">
        <v>2267</v>
      </c>
      <c r="L376" t="s">
        <v>2268</v>
      </c>
    </row>
    <row r="377" spans="1:12" x14ac:dyDescent="0.3">
      <c r="A377" t="s">
        <v>2269</v>
      </c>
      <c r="B377" t="s">
        <v>14</v>
      </c>
      <c r="C377" t="s">
        <v>2270</v>
      </c>
      <c r="D377" t="s">
        <v>16</v>
      </c>
      <c r="E377" t="s">
        <v>2271</v>
      </c>
      <c r="F377" t="s">
        <v>2272</v>
      </c>
      <c r="G377" t="s">
        <v>18</v>
      </c>
      <c r="H377" t="s">
        <v>18</v>
      </c>
      <c r="I377" t="s">
        <v>2273</v>
      </c>
      <c r="J377" t="s">
        <v>18</v>
      </c>
      <c r="K377" t="s">
        <v>2274</v>
      </c>
      <c r="L377" t="s">
        <v>2275</v>
      </c>
    </row>
    <row r="378" spans="1:12" x14ac:dyDescent="0.3">
      <c r="A378" t="s">
        <v>2276</v>
      </c>
      <c r="B378" t="s">
        <v>14</v>
      </c>
      <c r="C378" t="s">
        <v>463</v>
      </c>
      <c r="D378" t="s">
        <v>16</v>
      </c>
      <c r="E378" t="s">
        <v>2277</v>
      </c>
      <c r="F378" t="s">
        <v>2277</v>
      </c>
      <c r="G378" t="s">
        <v>18</v>
      </c>
      <c r="H378" t="s">
        <v>18</v>
      </c>
      <c r="I378" t="s">
        <v>529</v>
      </c>
      <c r="J378" t="s">
        <v>530</v>
      </c>
      <c r="K378" t="s">
        <v>531</v>
      </c>
      <c r="L378" t="s">
        <v>532</v>
      </c>
    </row>
    <row r="379" spans="1:12" x14ac:dyDescent="0.3">
      <c r="A379" t="s">
        <v>2278</v>
      </c>
      <c r="B379" t="s">
        <v>14</v>
      </c>
      <c r="C379" t="s">
        <v>2279</v>
      </c>
      <c r="D379" t="s">
        <v>16</v>
      </c>
      <c r="E379" t="s">
        <v>2280</v>
      </c>
      <c r="F379" t="s">
        <v>2281</v>
      </c>
      <c r="G379" t="s">
        <v>2282</v>
      </c>
      <c r="H379" t="s">
        <v>2283</v>
      </c>
      <c r="I379" t="s">
        <v>1449</v>
      </c>
      <c r="J379" t="s">
        <v>18</v>
      </c>
      <c r="K379" t="s">
        <v>1450</v>
      </c>
      <c r="L379" t="s">
        <v>1451</v>
      </c>
    </row>
    <row r="380" spans="1:12" x14ac:dyDescent="0.3">
      <c r="A380" t="s">
        <v>2284</v>
      </c>
      <c r="B380" t="s">
        <v>14</v>
      </c>
      <c r="C380" t="s">
        <v>2285</v>
      </c>
      <c r="D380" t="s">
        <v>16</v>
      </c>
      <c r="E380" t="s">
        <v>2286</v>
      </c>
      <c r="F380" t="s">
        <v>2287</v>
      </c>
      <c r="G380" t="s">
        <v>2288</v>
      </c>
      <c r="H380" t="s">
        <v>18</v>
      </c>
      <c r="I380" t="s">
        <v>529</v>
      </c>
      <c r="J380" t="s">
        <v>530</v>
      </c>
      <c r="K380" t="s">
        <v>531</v>
      </c>
      <c r="L380" t="s">
        <v>532</v>
      </c>
    </row>
    <row r="381" spans="1:12" x14ac:dyDescent="0.3">
      <c r="A381" t="s">
        <v>2289</v>
      </c>
      <c r="B381" t="s">
        <v>14</v>
      </c>
      <c r="C381" t="s">
        <v>273</v>
      </c>
      <c r="D381" t="s">
        <v>16</v>
      </c>
      <c r="E381" t="s">
        <v>2290</v>
      </c>
      <c r="F381" t="s">
        <v>2290</v>
      </c>
      <c r="G381" t="s">
        <v>18</v>
      </c>
      <c r="H381" t="s">
        <v>18</v>
      </c>
      <c r="I381" t="s">
        <v>287</v>
      </c>
      <c r="J381" t="s">
        <v>18</v>
      </c>
      <c r="K381" t="s">
        <v>288</v>
      </c>
      <c r="L381" t="s">
        <v>289</v>
      </c>
    </row>
    <row r="382" spans="1:12" x14ac:dyDescent="0.3">
      <c r="A382" t="s">
        <v>2291</v>
      </c>
      <c r="B382" t="s">
        <v>14</v>
      </c>
      <c r="C382" t="s">
        <v>2292</v>
      </c>
      <c r="D382" t="s">
        <v>79</v>
      </c>
      <c r="E382" t="s">
        <v>2293</v>
      </c>
      <c r="F382" t="s">
        <v>2294</v>
      </c>
      <c r="G382" t="s">
        <v>2295</v>
      </c>
      <c r="H382" t="s">
        <v>2296</v>
      </c>
      <c r="I382" t="s">
        <v>2297</v>
      </c>
      <c r="J382" t="s">
        <v>2298</v>
      </c>
      <c r="K382" t="s">
        <v>2299</v>
      </c>
      <c r="L382" t="s">
        <v>2300</v>
      </c>
    </row>
    <row r="383" spans="1:12" x14ac:dyDescent="0.3">
      <c r="A383" t="s">
        <v>2301</v>
      </c>
      <c r="B383" t="s">
        <v>14</v>
      </c>
      <c r="C383" t="s">
        <v>2302</v>
      </c>
      <c r="D383" t="s">
        <v>16</v>
      </c>
      <c r="E383" t="s">
        <v>2303</v>
      </c>
      <c r="F383" t="s">
        <v>2304</v>
      </c>
      <c r="G383" t="s">
        <v>2305</v>
      </c>
      <c r="H383" t="s">
        <v>18</v>
      </c>
      <c r="I383" t="s">
        <v>2201</v>
      </c>
      <c r="J383" t="s">
        <v>18</v>
      </c>
      <c r="K383" t="s">
        <v>2202</v>
      </c>
      <c r="L383" t="s">
        <v>2203</v>
      </c>
    </row>
    <row r="384" spans="1:12" x14ac:dyDescent="0.3">
      <c r="A384" t="s">
        <v>2306</v>
      </c>
      <c r="B384" t="s">
        <v>14</v>
      </c>
      <c r="C384" t="s">
        <v>229</v>
      </c>
      <c r="D384" t="s">
        <v>94</v>
      </c>
      <c r="E384" t="s">
        <v>2307</v>
      </c>
      <c r="F384" t="s">
        <v>2307</v>
      </c>
      <c r="G384" t="s">
        <v>2308</v>
      </c>
      <c r="H384" t="s">
        <v>18</v>
      </c>
      <c r="I384" t="s">
        <v>466</v>
      </c>
      <c r="J384" t="s">
        <v>467</v>
      </c>
      <c r="K384" t="s">
        <v>468</v>
      </c>
      <c r="L384" t="s">
        <v>469</v>
      </c>
    </row>
    <row r="385" spans="1:12" x14ac:dyDescent="0.3">
      <c r="A385" t="s">
        <v>2309</v>
      </c>
      <c r="B385" t="s">
        <v>14</v>
      </c>
      <c r="C385" t="s">
        <v>2310</v>
      </c>
      <c r="D385" t="s">
        <v>16</v>
      </c>
      <c r="E385" t="s">
        <v>2311</v>
      </c>
      <c r="F385" t="s">
        <v>2312</v>
      </c>
      <c r="G385" t="s">
        <v>2313</v>
      </c>
      <c r="H385" t="s">
        <v>2314</v>
      </c>
      <c r="I385" t="s">
        <v>2315</v>
      </c>
      <c r="J385" t="s">
        <v>18</v>
      </c>
      <c r="K385" t="s">
        <v>2316</v>
      </c>
      <c r="L385" t="s">
        <v>2317</v>
      </c>
    </row>
    <row r="386" spans="1:12" x14ac:dyDescent="0.3">
      <c r="A386" t="s">
        <v>2318</v>
      </c>
      <c r="B386" t="s">
        <v>14</v>
      </c>
      <c r="C386" t="s">
        <v>15</v>
      </c>
      <c r="D386" t="s">
        <v>16</v>
      </c>
      <c r="E386" t="s">
        <v>2319</v>
      </c>
      <c r="F386" t="s">
        <v>2320</v>
      </c>
      <c r="G386" t="s">
        <v>2321</v>
      </c>
      <c r="H386" t="s">
        <v>18</v>
      </c>
      <c r="I386" t="s">
        <v>2322</v>
      </c>
      <c r="J386" t="s">
        <v>18</v>
      </c>
      <c r="K386" t="s">
        <v>2323</v>
      </c>
      <c r="L386" t="s">
        <v>2324</v>
      </c>
    </row>
    <row r="387" spans="1:12" x14ac:dyDescent="0.3">
      <c r="A387" t="s">
        <v>2325</v>
      </c>
      <c r="B387" t="s">
        <v>14</v>
      </c>
      <c r="C387" t="s">
        <v>434</v>
      </c>
      <c r="D387" t="s">
        <v>16</v>
      </c>
      <c r="E387" t="s">
        <v>2326</v>
      </c>
      <c r="F387" t="s">
        <v>2327</v>
      </c>
      <c r="G387" t="s">
        <v>2328</v>
      </c>
      <c r="H387" t="s">
        <v>18</v>
      </c>
      <c r="I387" t="s">
        <v>374</v>
      </c>
      <c r="J387" t="s">
        <v>18</v>
      </c>
      <c r="K387" t="s">
        <v>375</v>
      </c>
      <c r="L387" t="s">
        <v>376</v>
      </c>
    </row>
    <row r="388" spans="1:12" x14ac:dyDescent="0.3">
      <c r="A388" t="s">
        <v>2329</v>
      </c>
      <c r="B388" t="s">
        <v>14</v>
      </c>
      <c r="C388" t="s">
        <v>2330</v>
      </c>
      <c r="D388" t="s">
        <v>704</v>
      </c>
      <c r="E388" t="s">
        <v>2331</v>
      </c>
      <c r="F388" t="s">
        <v>2331</v>
      </c>
      <c r="G388" t="s">
        <v>2332</v>
      </c>
      <c r="H388" t="s">
        <v>18</v>
      </c>
      <c r="I388" t="s">
        <v>1311</v>
      </c>
      <c r="J388" t="s">
        <v>1312</v>
      </c>
      <c r="K388" t="s">
        <v>1313</v>
      </c>
      <c r="L388" t="s">
        <v>1314</v>
      </c>
    </row>
    <row r="389" spans="1:12" x14ac:dyDescent="0.3">
      <c r="A389" t="s">
        <v>2333</v>
      </c>
      <c r="B389" t="s">
        <v>14</v>
      </c>
      <c r="C389" t="s">
        <v>2334</v>
      </c>
      <c r="D389" t="s">
        <v>79</v>
      </c>
      <c r="E389" t="s">
        <v>2335</v>
      </c>
      <c r="F389" t="s">
        <v>2335</v>
      </c>
      <c r="G389" t="s">
        <v>18</v>
      </c>
      <c r="H389" t="s">
        <v>18</v>
      </c>
      <c r="I389" t="s">
        <v>2336</v>
      </c>
      <c r="J389" t="s">
        <v>18</v>
      </c>
      <c r="K389" t="s">
        <v>2337</v>
      </c>
      <c r="L389" t="s">
        <v>2338</v>
      </c>
    </row>
    <row r="390" spans="1:12" x14ac:dyDescent="0.3">
      <c r="A390" t="s">
        <v>2339</v>
      </c>
      <c r="B390" t="s">
        <v>14</v>
      </c>
      <c r="C390" t="s">
        <v>2340</v>
      </c>
      <c r="D390" t="s">
        <v>94</v>
      </c>
      <c r="E390" t="s">
        <v>2341</v>
      </c>
      <c r="F390" t="s">
        <v>2342</v>
      </c>
      <c r="G390" t="s">
        <v>2343</v>
      </c>
      <c r="H390" t="s">
        <v>18</v>
      </c>
      <c r="I390" t="s">
        <v>2344</v>
      </c>
      <c r="J390" t="s">
        <v>2345</v>
      </c>
      <c r="K390" t="s">
        <v>2346</v>
      </c>
      <c r="L390" t="s">
        <v>2347</v>
      </c>
    </row>
    <row r="391" spans="1:12" x14ac:dyDescent="0.3">
      <c r="A391" t="s">
        <v>2348</v>
      </c>
      <c r="B391" t="s">
        <v>14</v>
      </c>
      <c r="C391" t="s">
        <v>463</v>
      </c>
      <c r="D391" t="s">
        <v>16</v>
      </c>
      <c r="E391" t="s">
        <v>2349</v>
      </c>
      <c r="F391" t="s">
        <v>2350</v>
      </c>
      <c r="G391" t="s">
        <v>2351</v>
      </c>
      <c r="H391" t="s">
        <v>18</v>
      </c>
      <c r="I391" t="s">
        <v>397</v>
      </c>
      <c r="J391" t="s">
        <v>398</v>
      </c>
      <c r="K391" t="s">
        <v>399</v>
      </c>
      <c r="L391" t="s">
        <v>400</v>
      </c>
    </row>
    <row r="392" spans="1:12" x14ac:dyDescent="0.3">
      <c r="A392" t="s">
        <v>2352</v>
      </c>
      <c r="B392" t="s">
        <v>14</v>
      </c>
      <c r="C392" t="s">
        <v>65</v>
      </c>
      <c r="D392" t="s">
        <v>79</v>
      </c>
      <c r="E392" t="s">
        <v>2353</v>
      </c>
      <c r="F392" t="s">
        <v>2354</v>
      </c>
      <c r="G392" t="s">
        <v>2355</v>
      </c>
      <c r="H392" t="s">
        <v>18</v>
      </c>
      <c r="I392" t="s">
        <v>2356</v>
      </c>
      <c r="J392" t="s">
        <v>18</v>
      </c>
      <c r="K392" t="s">
        <v>2357</v>
      </c>
      <c r="L392" t="s">
        <v>2358</v>
      </c>
    </row>
    <row r="393" spans="1:12" x14ac:dyDescent="0.3">
      <c r="A393" t="s">
        <v>2359</v>
      </c>
      <c r="B393" t="s">
        <v>14</v>
      </c>
      <c r="C393" t="s">
        <v>341</v>
      </c>
      <c r="D393" t="s">
        <v>16</v>
      </c>
      <c r="E393" t="s">
        <v>2360</v>
      </c>
      <c r="F393" t="s">
        <v>2361</v>
      </c>
      <c r="G393" t="s">
        <v>2361</v>
      </c>
      <c r="H393" t="s">
        <v>18</v>
      </c>
      <c r="I393" t="s">
        <v>2362</v>
      </c>
      <c r="J393" t="s">
        <v>18</v>
      </c>
      <c r="K393" t="s">
        <v>2363</v>
      </c>
      <c r="L393" t="s">
        <v>2364</v>
      </c>
    </row>
    <row r="394" spans="1:12" x14ac:dyDescent="0.3">
      <c r="A394" t="s">
        <v>2365</v>
      </c>
      <c r="B394" t="s">
        <v>14</v>
      </c>
      <c r="C394" t="s">
        <v>709</v>
      </c>
      <c r="D394" t="s">
        <v>16</v>
      </c>
      <c r="E394" t="s">
        <v>2366</v>
      </c>
      <c r="F394" t="s">
        <v>2367</v>
      </c>
      <c r="G394" t="s">
        <v>2368</v>
      </c>
      <c r="H394" t="s">
        <v>18</v>
      </c>
      <c r="I394" t="s">
        <v>397</v>
      </c>
      <c r="J394" t="s">
        <v>398</v>
      </c>
      <c r="K394" t="s">
        <v>399</v>
      </c>
      <c r="L394" t="s">
        <v>400</v>
      </c>
    </row>
    <row r="395" spans="1:12" x14ac:dyDescent="0.3">
      <c r="A395" t="s">
        <v>2369</v>
      </c>
      <c r="B395" t="s">
        <v>14</v>
      </c>
      <c r="C395" t="s">
        <v>86</v>
      </c>
      <c r="D395" t="s">
        <v>16</v>
      </c>
      <c r="E395" t="s">
        <v>2370</v>
      </c>
      <c r="F395" t="s">
        <v>2371</v>
      </c>
      <c r="G395" t="s">
        <v>18</v>
      </c>
      <c r="H395" t="s">
        <v>18</v>
      </c>
      <c r="I395" t="s">
        <v>625</v>
      </c>
      <c r="J395" t="s">
        <v>18</v>
      </c>
      <c r="K395" t="s">
        <v>626</v>
      </c>
      <c r="L395" t="s">
        <v>627</v>
      </c>
    </row>
    <row r="396" spans="1:12" x14ac:dyDescent="0.3">
      <c r="A396" t="s">
        <v>2372</v>
      </c>
      <c r="B396" t="s">
        <v>14</v>
      </c>
      <c r="C396" t="s">
        <v>266</v>
      </c>
      <c r="D396" t="s">
        <v>16</v>
      </c>
      <c r="E396" t="s">
        <v>2373</v>
      </c>
      <c r="F396" t="s">
        <v>2373</v>
      </c>
      <c r="G396" t="s">
        <v>2373</v>
      </c>
      <c r="H396" t="s">
        <v>18</v>
      </c>
      <c r="I396" t="s">
        <v>2201</v>
      </c>
      <c r="J396" t="s">
        <v>18</v>
      </c>
      <c r="K396" t="s">
        <v>2202</v>
      </c>
      <c r="L396" t="s">
        <v>2203</v>
      </c>
    </row>
    <row r="397" spans="1:12" x14ac:dyDescent="0.3">
      <c r="A397" t="s">
        <v>2374</v>
      </c>
      <c r="B397" t="s">
        <v>14</v>
      </c>
      <c r="C397" t="s">
        <v>2375</v>
      </c>
      <c r="D397" t="s">
        <v>33</v>
      </c>
      <c r="E397" t="s">
        <v>2376</v>
      </c>
      <c r="F397" t="s">
        <v>2377</v>
      </c>
      <c r="G397" t="s">
        <v>18</v>
      </c>
      <c r="H397" t="s">
        <v>18</v>
      </c>
      <c r="I397" t="s">
        <v>2378</v>
      </c>
      <c r="J397" t="s">
        <v>2379</v>
      </c>
      <c r="K397" t="s">
        <v>2380</v>
      </c>
      <c r="L397" t="s">
        <v>2381</v>
      </c>
    </row>
    <row r="398" spans="1:12" x14ac:dyDescent="0.3">
      <c r="A398" t="s">
        <v>2382</v>
      </c>
      <c r="B398" t="s">
        <v>14</v>
      </c>
      <c r="C398" t="s">
        <v>1332</v>
      </c>
      <c r="D398" t="s">
        <v>16</v>
      </c>
      <c r="E398" t="s">
        <v>2383</v>
      </c>
      <c r="F398" t="s">
        <v>2384</v>
      </c>
      <c r="G398" t="s">
        <v>2385</v>
      </c>
      <c r="H398" t="s">
        <v>18</v>
      </c>
      <c r="I398" t="s">
        <v>2386</v>
      </c>
      <c r="J398" t="s">
        <v>18</v>
      </c>
      <c r="K398" t="s">
        <v>2387</v>
      </c>
      <c r="L398" t="s">
        <v>2388</v>
      </c>
    </row>
    <row r="399" spans="1:12" x14ac:dyDescent="0.3">
      <c r="A399" t="s">
        <v>2389</v>
      </c>
      <c r="B399" t="s">
        <v>14</v>
      </c>
      <c r="C399" t="s">
        <v>101</v>
      </c>
      <c r="D399" t="s">
        <v>16</v>
      </c>
      <c r="E399" t="s">
        <v>2390</v>
      </c>
      <c r="F399" t="s">
        <v>2390</v>
      </c>
      <c r="G399" t="s">
        <v>18</v>
      </c>
      <c r="H399" t="s">
        <v>18</v>
      </c>
      <c r="I399" t="s">
        <v>1674</v>
      </c>
      <c r="J399" t="s">
        <v>18</v>
      </c>
      <c r="K399" t="s">
        <v>1675</v>
      </c>
      <c r="L399" t="s">
        <v>1676</v>
      </c>
    </row>
    <row r="400" spans="1:12" x14ac:dyDescent="0.3">
      <c r="A400" t="s">
        <v>2391</v>
      </c>
      <c r="B400" t="s">
        <v>14</v>
      </c>
      <c r="C400" t="s">
        <v>108</v>
      </c>
      <c r="D400" t="s">
        <v>16</v>
      </c>
      <c r="E400" t="s">
        <v>2392</v>
      </c>
      <c r="F400" t="s">
        <v>2393</v>
      </c>
      <c r="G400" t="s">
        <v>2394</v>
      </c>
      <c r="H400" t="s">
        <v>18</v>
      </c>
      <c r="I400" t="s">
        <v>397</v>
      </c>
      <c r="J400" t="s">
        <v>398</v>
      </c>
      <c r="K400" t="s">
        <v>399</v>
      </c>
      <c r="L400" t="s">
        <v>400</v>
      </c>
    </row>
    <row r="401" spans="1:12" x14ac:dyDescent="0.3">
      <c r="A401" t="s">
        <v>2395</v>
      </c>
      <c r="B401" t="s">
        <v>14</v>
      </c>
      <c r="C401" t="s">
        <v>2396</v>
      </c>
      <c r="D401" t="s">
        <v>16</v>
      </c>
      <c r="E401" t="s">
        <v>2397</v>
      </c>
      <c r="F401" t="s">
        <v>2398</v>
      </c>
      <c r="G401" t="s">
        <v>2399</v>
      </c>
      <c r="H401" t="s">
        <v>18</v>
      </c>
      <c r="I401" t="s">
        <v>2201</v>
      </c>
      <c r="J401" t="s">
        <v>18</v>
      </c>
      <c r="K401" t="s">
        <v>2202</v>
      </c>
      <c r="L401" t="s">
        <v>2203</v>
      </c>
    </row>
    <row r="402" spans="1:12" x14ac:dyDescent="0.3">
      <c r="A402" t="s">
        <v>2400</v>
      </c>
      <c r="B402" t="s">
        <v>14</v>
      </c>
      <c r="C402" t="s">
        <v>2401</v>
      </c>
      <c r="D402" t="s">
        <v>16</v>
      </c>
      <c r="E402" t="s">
        <v>2402</v>
      </c>
      <c r="F402" t="s">
        <v>2403</v>
      </c>
      <c r="G402" t="s">
        <v>2404</v>
      </c>
      <c r="H402" t="s">
        <v>18</v>
      </c>
      <c r="I402" t="s">
        <v>2405</v>
      </c>
      <c r="J402" t="s">
        <v>18</v>
      </c>
      <c r="K402" t="s">
        <v>2406</v>
      </c>
      <c r="L402" t="s">
        <v>2407</v>
      </c>
    </row>
    <row r="403" spans="1:12" x14ac:dyDescent="0.3">
      <c r="A403" t="s">
        <v>2408</v>
      </c>
      <c r="B403" t="s">
        <v>14</v>
      </c>
      <c r="C403" t="s">
        <v>273</v>
      </c>
      <c r="D403" t="s">
        <v>16</v>
      </c>
      <c r="E403" t="s">
        <v>2409</v>
      </c>
      <c r="F403" t="s">
        <v>2410</v>
      </c>
      <c r="G403" t="s">
        <v>2411</v>
      </c>
      <c r="H403" t="s">
        <v>18</v>
      </c>
      <c r="I403" t="s">
        <v>2412</v>
      </c>
      <c r="J403" t="s">
        <v>2413</v>
      </c>
      <c r="K403" t="s">
        <v>2414</v>
      </c>
      <c r="L403" t="s">
        <v>2415</v>
      </c>
    </row>
    <row r="404" spans="1:12" x14ac:dyDescent="0.3">
      <c r="A404" t="s">
        <v>2416</v>
      </c>
      <c r="B404" t="s">
        <v>14</v>
      </c>
      <c r="C404" t="s">
        <v>463</v>
      </c>
      <c r="D404" t="s">
        <v>16</v>
      </c>
      <c r="E404" t="s">
        <v>2417</v>
      </c>
      <c r="F404" t="s">
        <v>2418</v>
      </c>
      <c r="G404" t="s">
        <v>2419</v>
      </c>
      <c r="H404" t="s">
        <v>18</v>
      </c>
      <c r="I404" t="s">
        <v>2420</v>
      </c>
      <c r="J404" t="s">
        <v>18</v>
      </c>
      <c r="K404" t="s">
        <v>2421</v>
      </c>
      <c r="L404" t="s">
        <v>2422</v>
      </c>
    </row>
    <row r="405" spans="1:12" x14ac:dyDescent="0.3">
      <c r="A405" t="s">
        <v>2423</v>
      </c>
      <c r="B405" t="s">
        <v>14</v>
      </c>
      <c r="C405" t="s">
        <v>86</v>
      </c>
      <c r="D405" t="s">
        <v>16</v>
      </c>
      <c r="E405" t="s">
        <v>2424</v>
      </c>
      <c r="F405" t="s">
        <v>2425</v>
      </c>
      <c r="G405" t="s">
        <v>2426</v>
      </c>
      <c r="H405" t="s">
        <v>18</v>
      </c>
      <c r="I405" t="s">
        <v>2427</v>
      </c>
      <c r="J405" t="s">
        <v>18</v>
      </c>
      <c r="K405" t="s">
        <v>2428</v>
      </c>
      <c r="L405" t="s">
        <v>2429</v>
      </c>
    </row>
    <row r="406" spans="1:12" x14ac:dyDescent="0.3">
      <c r="A406" t="s">
        <v>2430</v>
      </c>
      <c r="B406" t="s">
        <v>14</v>
      </c>
      <c r="C406" t="s">
        <v>471</v>
      </c>
      <c r="D406" t="s">
        <v>16</v>
      </c>
      <c r="E406" t="s">
        <v>2431</v>
      </c>
      <c r="F406" t="s">
        <v>2432</v>
      </c>
      <c r="G406" t="s">
        <v>2433</v>
      </c>
      <c r="H406" t="s">
        <v>18</v>
      </c>
      <c r="I406" t="s">
        <v>674</v>
      </c>
      <c r="J406" t="s">
        <v>675</v>
      </c>
      <c r="K406" t="s">
        <v>676</v>
      </c>
      <c r="L406" t="s">
        <v>677</v>
      </c>
    </row>
    <row r="407" spans="1:12" x14ac:dyDescent="0.3">
      <c r="A407" t="s">
        <v>2434</v>
      </c>
      <c r="B407" t="s">
        <v>14</v>
      </c>
      <c r="C407" t="s">
        <v>463</v>
      </c>
      <c r="D407" t="s">
        <v>16</v>
      </c>
      <c r="E407" t="s">
        <v>2435</v>
      </c>
      <c r="F407" t="s">
        <v>2436</v>
      </c>
      <c r="G407" t="s">
        <v>18</v>
      </c>
      <c r="H407" t="s">
        <v>18</v>
      </c>
      <c r="I407" t="s">
        <v>2437</v>
      </c>
      <c r="J407" t="s">
        <v>2438</v>
      </c>
      <c r="K407" t="s">
        <v>2439</v>
      </c>
      <c r="L407" t="s">
        <v>2440</v>
      </c>
    </row>
    <row r="408" spans="1:12" x14ac:dyDescent="0.3">
      <c r="A408" t="s">
        <v>2441</v>
      </c>
      <c r="B408" t="s">
        <v>14</v>
      </c>
      <c r="C408" t="s">
        <v>2442</v>
      </c>
      <c r="D408" t="s">
        <v>16</v>
      </c>
      <c r="E408" t="s">
        <v>2443</v>
      </c>
      <c r="F408" t="s">
        <v>2444</v>
      </c>
      <c r="G408" t="s">
        <v>2445</v>
      </c>
      <c r="H408" t="s">
        <v>2446</v>
      </c>
      <c r="I408" t="s">
        <v>2447</v>
      </c>
      <c r="J408" t="s">
        <v>18</v>
      </c>
      <c r="K408" t="s">
        <v>2448</v>
      </c>
      <c r="L408" t="s">
        <v>2449</v>
      </c>
    </row>
    <row r="409" spans="1:12" x14ac:dyDescent="0.3">
      <c r="A409" t="s">
        <v>2450</v>
      </c>
      <c r="B409" t="s">
        <v>14</v>
      </c>
      <c r="C409" t="s">
        <v>2451</v>
      </c>
      <c r="D409" t="s">
        <v>16</v>
      </c>
      <c r="E409" t="s">
        <v>2452</v>
      </c>
      <c r="F409" t="s">
        <v>2452</v>
      </c>
      <c r="G409" t="s">
        <v>18</v>
      </c>
      <c r="H409" t="s">
        <v>18</v>
      </c>
      <c r="I409" t="s">
        <v>27</v>
      </c>
      <c r="J409" t="s">
        <v>28</v>
      </c>
      <c r="K409" t="s">
        <v>29</v>
      </c>
      <c r="L409" t="s">
        <v>30</v>
      </c>
    </row>
    <row r="410" spans="1:12" x14ac:dyDescent="0.3">
      <c r="A410" t="s">
        <v>2453</v>
      </c>
      <c r="B410" t="s">
        <v>14</v>
      </c>
      <c r="C410" t="s">
        <v>2454</v>
      </c>
      <c r="D410" t="s">
        <v>79</v>
      </c>
      <c r="E410" t="s">
        <v>2455</v>
      </c>
      <c r="F410" t="s">
        <v>2455</v>
      </c>
      <c r="G410" t="s">
        <v>18</v>
      </c>
      <c r="H410" t="s">
        <v>18</v>
      </c>
      <c r="I410" t="s">
        <v>2456</v>
      </c>
      <c r="J410" t="s">
        <v>18</v>
      </c>
      <c r="K410" t="s">
        <v>2457</v>
      </c>
      <c r="L410" t="s">
        <v>2458</v>
      </c>
    </row>
    <row r="411" spans="1:12" x14ac:dyDescent="0.3">
      <c r="A411" t="s">
        <v>2459</v>
      </c>
      <c r="B411" t="s">
        <v>14</v>
      </c>
      <c r="C411" t="s">
        <v>2460</v>
      </c>
      <c r="D411" t="s">
        <v>170</v>
      </c>
      <c r="E411" t="s">
        <v>2461</v>
      </c>
      <c r="F411" t="s">
        <v>2462</v>
      </c>
      <c r="G411" t="s">
        <v>2463</v>
      </c>
      <c r="H411" t="s">
        <v>18</v>
      </c>
      <c r="I411" t="s">
        <v>139</v>
      </c>
      <c r="J411" t="s">
        <v>18</v>
      </c>
      <c r="K411" t="s">
        <v>140</v>
      </c>
      <c r="L411" t="s">
        <v>141</v>
      </c>
    </row>
    <row r="412" spans="1:12" x14ac:dyDescent="0.3">
      <c r="A412" t="s">
        <v>2464</v>
      </c>
      <c r="B412" t="s">
        <v>14</v>
      </c>
      <c r="C412" t="s">
        <v>2465</v>
      </c>
      <c r="D412" t="s">
        <v>2466</v>
      </c>
      <c r="E412" t="s">
        <v>2467</v>
      </c>
      <c r="F412" t="s">
        <v>2468</v>
      </c>
      <c r="G412" t="s">
        <v>18</v>
      </c>
      <c r="H412" t="s">
        <v>18</v>
      </c>
      <c r="I412" t="s">
        <v>2469</v>
      </c>
      <c r="J412" t="s">
        <v>2470</v>
      </c>
      <c r="K412" t="s">
        <v>2471</v>
      </c>
      <c r="L412" t="s">
        <v>2472</v>
      </c>
    </row>
    <row r="413" spans="1:12" x14ac:dyDescent="0.3">
      <c r="A413" t="s">
        <v>2473</v>
      </c>
      <c r="B413" t="s">
        <v>14</v>
      </c>
      <c r="C413" t="s">
        <v>2474</v>
      </c>
      <c r="D413" t="s">
        <v>16</v>
      </c>
      <c r="E413" t="s">
        <v>2475</v>
      </c>
      <c r="F413" t="s">
        <v>2475</v>
      </c>
      <c r="G413" t="s">
        <v>18</v>
      </c>
      <c r="H413" t="s">
        <v>18</v>
      </c>
      <c r="I413" t="s">
        <v>2476</v>
      </c>
      <c r="J413" t="s">
        <v>2477</v>
      </c>
      <c r="K413" t="s">
        <v>2478</v>
      </c>
      <c r="L413" t="s">
        <v>2479</v>
      </c>
    </row>
    <row r="414" spans="1:12" x14ac:dyDescent="0.3">
      <c r="A414" t="s">
        <v>2480</v>
      </c>
      <c r="B414" t="s">
        <v>14</v>
      </c>
      <c r="C414" t="s">
        <v>2481</v>
      </c>
      <c r="D414" t="s">
        <v>251</v>
      </c>
      <c r="E414" t="s">
        <v>2482</v>
      </c>
      <c r="F414" t="s">
        <v>2482</v>
      </c>
      <c r="G414" t="s">
        <v>18</v>
      </c>
      <c r="H414" t="s">
        <v>18</v>
      </c>
      <c r="I414" t="s">
        <v>1223</v>
      </c>
      <c r="J414" t="s">
        <v>1224</v>
      </c>
      <c r="K414" t="s">
        <v>1225</v>
      </c>
      <c r="L414" t="s">
        <v>1226</v>
      </c>
    </row>
    <row r="415" spans="1:12" x14ac:dyDescent="0.3">
      <c r="A415" t="s">
        <v>2483</v>
      </c>
      <c r="B415" t="s">
        <v>14</v>
      </c>
      <c r="C415" t="s">
        <v>15</v>
      </c>
      <c r="D415" t="s">
        <v>16</v>
      </c>
      <c r="E415" t="s">
        <v>2484</v>
      </c>
      <c r="F415" t="s">
        <v>2485</v>
      </c>
      <c r="G415" t="s">
        <v>2486</v>
      </c>
      <c r="H415" t="s">
        <v>18</v>
      </c>
      <c r="I415" t="s">
        <v>367</v>
      </c>
      <c r="J415" t="s">
        <v>18</v>
      </c>
      <c r="K415" t="s">
        <v>368</v>
      </c>
      <c r="L415" t="s">
        <v>369</v>
      </c>
    </row>
    <row r="416" spans="1:12" x14ac:dyDescent="0.3">
      <c r="A416" t="s">
        <v>2487</v>
      </c>
      <c r="B416" t="s">
        <v>14</v>
      </c>
      <c r="C416" t="s">
        <v>2488</v>
      </c>
      <c r="D416" t="s">
        <v>16</v>
      </c>
      <c r="E416" t="s">
        <v>2489</v>
      </c>
      <c r="F416" t="s">
        <v>2490</v>
      </c>
      <c r="G416" t="s">
        <v>2491</v>
      </c>
      <c r="H416" t="s">
        <v>18</v>
      </c>
      <c r="I416" t="s">
        <v>2492</v>
      </c>
      <c r="J416" t="s">
        <v>18</v>
      </c>
      <c r="K416" t="s">
        <v>2493</v>
      </c>
      <c r="L416" t="s">
        <v>2494</v>
      </c>
    </row>
    <row r="417" spans="1:12" x14ac:dyDescent="0.3">
      <c r="A417" t="s">
        <v>2495</v>
      </c>
      <c r="B417" t="s">
        <v>14</v>
      </c>
      <c r="C417" t="s">
        <v>2496</v>
      </c>
      <c r="D417" t="s">
        <v>16</v>
      </c>
      <c r="E417" t="s">
        <v>2497</v>
      </c>
      <c r="F417" t="s">
        <v>2498</v>
      </c>
      <c r="G417" t="s">
        <v>2499</v>
      </c>
      <c r="H417" t="s">
        <v>18</v>
      </c>
      <c r="I417" t="s">
        <v>2500</v>
      </c>
      <c r="J417" t="s">
        <v>18</v>
      </c>
      <c r="K417" t="s">
        <v>2501</v>
      </c>
      <c r="L417" t="s">
        <v>2502</v>
      </c>
    </row>
    <row r="418" spans="1:12" x14ac:dyDescent="0.3">
      <c r="A418" t="s">
        <v>2503</v>
      </c>
      <c r="B418" t="s">
        <v>14</v>
      </c>
      <c r="C418" t="s">
        <v>2504</v>
      </c>
      <c r="D418" t="s">
        <v>33</v>
      </c>
      <c r="E418" t="s">
        <v>2505</v>
      </c>
      <c r="F418" t="s">
        <v>2506</v>
      </c>
      <c r="G418" t="s">
        <v>2507</v>
      </c>
      <c r="H418" t="s">
        <v>18</v>
      </c>
      <c r="I418" t="s">
        <v>224</v>
      </c>
      <c r="J418" t="s">
        <v>225</v>
      </c>
      <c r="K418" t="s">
        <v>226</v>
      </c>
      <c r="L418" t="s">
        <v>227</v>
      </c>
    </row>
    <row r="419" spans="1:12" x14ac:dyDescent="0.3">
      <c r="A419" t="s">
        <v>2508</v>
      </c>
      <c r="B419" t="s">
        <v>14</v>
      </c>
      <c r="C419" t="s">
        <v>101</v>
      </c>
      <c r="D419" t="s">
        <v>16</v>
      </c>
      <c r="E419" t="s">
        <v>2509</v>
      </c>
      <c r="F419" t="s">
        <v>2510</v>
      </c>
      <c r="G419" t="s">
        <v>2511</v>
      </c>
      <c r="H419" t="s">
        <v>18</v>
      </c>
      <c r="I419" t="s">
        <v>1987</v>
      </c>
      <c r="J419" t="s">
        <v>1988</v>
      </c>
      <c r="K419" t="s">
        <v>1989</v>
      </c>
      <c r="L419" t="s">
        <v>1990</v>
      </c>
    </row>
    <row r="420" spans="1:12" x14ac:dyDescent="0.3">
      <c r="A420" t="s">
        <v>2512</v>
      </c>
      <c r="B420" t="s">
        <v>14</v>
      </c>
      <c r="C420" t="s">
        <v>463</v>
      </c>
      <c r="D420" t="s">
        <v>16</v>
      </c>
      <c r="E420" t="s">
        <v>2513</v>
      </c>
      <c r="F420" t="s">
        <v>2513</v>
      </c>
      <c r="G420" t="s">
        <v>18</v>
      </c>
      <c r="H420" t="s">
        <v>18</v>
      </c>
      <c r="I420" t="s">
        <v>19</v>
      </c>
      <c r="J420" t="s">
        <v>20</v>
      </c>
      <c r="K420" t="s">
        <v>21</v>
      </c>
      <c r="L420" t="s">
        <v>22</v>
      </c>
    </row>
    <row r="421" spans="1:12" x14ac:dyDescent="0.3">
      <c r="A421" t="s">
        <v>2514</v>
      </c>
      <c r="B421" t="s">
        <v>14</v>
      </c>
      <c r="C421" t="s">
        <v>108</v>
      </c>
      <c r="D421" t="s">
        <v>16</v>
      </c>
      <c r="E421" t="s">
        <v>2515</v>
      </c>
      <c r="F421" t="s">
        <v>2516</v>
      </c>
      <c r="G421" t="s">
        <v>2517</v>
      </c>
      <c r="H421" t="s">
        <v>18</v>
      </c>
      <c r="I421" t="s">
        <v>397</v>
      </c>
      <c r="J421" t="s">
        <v>18</v>
      </c>
      <c r="K421" t="s">
        <v>399</v>
      </c>
      <c r="L421" t="s">
        <v>1082</v>
      </c>
    </row>
    <row r="422" spans="1:12" x14ac:dyDescent="0.3">
      <c r="A422" t="s">
        <v>2518</v>
      </c>
      <c r="B422" t="s">
        <v>14</v>
      </c>
      <c r="C422" t="s">
        <v>618</v>
      </c>
      <c r="D422" t="s">
        <v>16</v>
      </c>
      <c r="E422" t="s">
        <v>2519</v>
      </c>
      <c r="F422" t="s">
        <v>2520</v>
      </c>
      <c r="G422" t="s">
        <v>2521</v>
      </c>
      <c r="H422" t="s">
        <v>2522</v>
      </c>
      <c r="I422" t="s">
        <v>698</v>
      </c>
      <c r="J422" t="s">
        <v>699</v>
      </c>
      <c r="K422" t="s">
        <v>700</v>
      </c>
      <c r="L422" t="s">
        <v>701</v>
      </c>
    </row>
    <row r="423" spans="1:12" x14ac:dyDescent="0.3">
      <c r="A423" t="s">
        <v>2523</v>
      </c>
      <c r="B423" t="s">
        <v>14</v>
      </c>
      <c r="C423" t="s">
        <v>2524</v>
      </c>
      <c r="D423" t="s">
        <v>16</v>
      </c>
      <c r="E423" t="s">
        <v>2525</v>
      </c>
      <c r="F423" t="s">
        <v>2526</v>
      </c>
      <c r="G423" t="s">
        <v>2527</v>
      </c>
      <c r="H423" t="s">
        <v>2528</v>
      </c>
      <c r="I423" t="s">
        <v>2529</v>
      </c>
      <c r="J423" t="s">
        <v>18</v>
      </c>
      <c r="K423" t="s">
        <v>2530</v>
      </c>
      <c r="L423" t="s">
        <v>2531</v>
      </c>
    </row>
    <row r="424" spans="1:12" x14ac:dyDescent="0.3">
      <c r="A424" t="s">
        <v>2532</v>
      </c>
      <c r="B424" t="s">
        <v>14</v>
      </c>
      <c r="C424" t="s">
        <v>2533</v>
      </c>
      <c r="D424" t="s">
        <v>16</v>
      </c>
      <c r="E424" t="s">
        <v>2534</v>
      </c>
      <c r="F424" t="s">
        <v>2535</v>
      </c>
      <c r="G424" t="s">
        <v>2536</v>
      </c>
      <c r="H424" t="s">
        <v>18</v>
      </c>
      <c r="I424" t="s">
        <v>2537</v>
      </c>
      <c r="J424" t="s">
        <v>2538</v>
      </c>
      <c r="K424" t="s">
        <v>2539</v>
      </c>
      <c r="L424" t="s">
        <v>2540</v>
      </c>
    </row>
    <row r="425" spans="1:12" x14ac:dyDescent="0.3">
      <c r="A425" t="s">
        <v>2541</v>
      </c>
      <c r="B425" t="s">
        <v>14</v>
      </c>
      <c r="C425" t="s">
        <v>2542</v>
      </c>
      <c r="D425" t="s">
        <v>79</v>
      </c>
      <c r="E425" t="s">
        <v>2543</v>
      </c>
      <c r="F425" t="s">
        <v>2543</v>
      </c>
      <c r="G425" t="s">
        <v>18</v>
      </c>
      <c r="H425" t="s">
        <v>18</v>
      </c>
      <c r="I425" t="s">
        <v>2544</v>
      </c>
      <c r="J425" t="s">
        <v>2545</v>
      </c>
      <c r="K425" t="s">
        <v>2546</v>
      </c>
      <c r="L425" t="s">
        <v>2547</v>
      </c>
    </row>
    <row r="426" spans="1:12" x14ac:dyDescent="0.3">
      <c r="A426" t="s">
        <v>2548</v>
      </c>
      <c r="B426" t="s">
        <v>14</v>
      </c>
      <c r="C426" t="s">
        <v>2549</v>
      </c>
      <c r="D426" t="s">
        <v>79</v>
      </c>
      <c r="E426" t="s">
        <v>2550</v>
      </c>
      <c r="F426" t="s">
        <v>2550</v>
      </c>
      <c r="G426" t="s">
        <v>18</v>
      </c>
      <c r="H426" t="s">
        <v>18</v>
      </c>
      <c r="I426" t="s">
        <v>2551</v>
      </c>
      <c r="J426" t="s">
        <v>18</v>
      </c>
      <c r="K426" t="s">
        <v>2552</v>
      </c>
      <c r="L426" t="s">
        <v>2553</v>
      </c>
    </row>
    <row r="427" spans="1:12" x14ac:dyDescent="0.3">
      <c r="A427" t="s">
        <v>2554</v>
      </c>
      <c r="B427" t="s">
        <v>14</v>
      </c>
      <c r="C427" t="s">
        <v>43</v>
      </c>
      <c r="D427" t="s">
        <v>170</v>
      </c>
      <c r="E427" t="s">
        <v>2555</v>
      </c>
      <c r="F427" t="s">
        <v>2556</v>
      </c>
      <c r="G427" t="s">
        <v>2557</v>
      </c>
      <c r="H427" t="s">
        <v>18</v>
      </c>
      <c r="I427" t="s">
        <v>466</v>
      </c>
      <c r="J427" t="s">
        <v>467</v>
      </c>
      <c r="K427" t="s">
        <v>468</v>
      </c>
      <c r="L427" t="s">
        <v>469</v>
      </c>
    </row>
    <row r="428" spans="1:12" x14ac:dyDescent="0.3">
      <c r="A428" t="s">
        <v>2558</v>
      </c>
      <c r="B428" t="s">
        <v>14</v>
      </c>
      <c r="C428" t="s">
        <v>551</v>
      </c>
      <c r="D428" t="s">
        <v>16</v>
      </c>
      <c r="E428" t="s">
        <v>2559</v>
      </c>
      <c r="F428" t="s">
        <v>2560</v>
      </c>
      <c r="G428" t="s">
        <v>2561</v>
      </c>
      <c r="H428" t="s">
        <v>18</v>
      </c>
      <c r="I428" t="s">
        <v>518</v>
      </c>
      <c r="J428" t="s">
        <v>18</v>
      </c>
      <c r="K428" t="s">
        <v>519</v>
      </c>
      <c r="L428" t="s">
        <v>520</v>
      </c>
    </row>
    <row r="429" spans="1:12" x14ac:dyDescent="0.3">
      <c r="A429" t="s">
        <v>2562</v>
      </c>
      <c r="B429" t="s">
        <v>14</v>
      </c>
      <c r="C429" t="s">
        <v>463</v>
      </c>
      <c r="D429" t="s">
        <v>16</v>
      </c>
      <c r="E429" t="s">
        <v>2563</v>
      </c>
      <c r="F429" t="s">
        <v>2563</v>
      </c>
      <c r="G429" t="s">
        <v>18</v>
      </c>
      <c r="H429" t="s">
        <v>18</v>
      </c>
      <c r="I429" t="s">
        <v>825</v>
      </c>
      <c r="J429" t="s">
        <v>826</v>
      </c>
      <c r="K429" t="s">
        <v>827</v>
      </c>
      <c r="L429" t="s">
        <v>828</v>
      </c>
    </row>
    <row r="430" spans="1:12" x14ac:dyDescent="0.3">
      <c r="A430" t="s">
        <v>2564</v>
      </c>
      <c r="B430" t="s">
        <v>14</v>
      </c>
      <c r="C430" t="s">
        <v>2565</v>
      </c>
      <c r="D430" t="s">
        <v>16</v>
      </c>
      <c r="E430" t="s">
        <v>2566</v>
      </c>
      <c r="F430" t="s">
        <v>2566</v>
      </c>
      <c r="G430" t="s">
        <v>18</v>
      </c>
      <c r="H430" t="s">
        <v>18</v>
      </c>
      <c r="I430" t="s">
        <v>27</v>
      </c>
      <c r="J430" t="s">
        <v>28</v>
      </c>
      <c r="K430" t="s">
        <v>29</v>
      </c>
      <c r="L430" t="s">
        <v>30</v>
      </c>
    </row>
    <row r="431" spans="1:12" x14ac:dyDescent="0.3">
      <c r="A431" t="s">
        <v>2567</v>
      </c>
      <c r="B431" t="s">
        <v>14</v>
      </c>
      <c r="C431" t="s">
        <v>2568</v>
      </c>
      <c r="D431" t="s">
        <v>94</v>
      </c>
      <c r="E431" t="s">
        <v>2569</v>
      </c>
      <c r="F431" t="s">
        <v>2570</v>
      </c>
      <c r="G431" t="s">
        <v>2571</v>
      </c>
      <c r="H431" t="s">
        <v>2572</v>
      </c>
      <c r="I431" t="s">
        <v>698</v>
      </c>
      <c r="J431" t="s">
        <v>699</v>
      </c>
      <c r="K431" t="s">
        <v>700</v>
      </c>
      <c r="L431" t="s">
        <v>701</v>
      </c>
    </row>
    <row r="432" spans="1:12" x14ac:dyDescent="0.3">
      <c r="A432" t="s">
        <v>2573</v>
      </c>
      <c r="B432" t="s">
        <v>14</v>
      </c>
      <c r="C432" t="s">
        <v>1084</v>
      </c>
      <c r="D432" t="s">
        <v>704</v>
      </c>
      <c r="E432" t="s">
        <v>1711</v>
      </c>
      <c r="F432" t="s">
        <v>1711</v>
      </c>
      <c r="G432" t="s">
        <v>18</v>
      </c>
      <c r="H432" t="s">
        <v>18</v>
      </c>
      <c r="I432" t="s">
        <v>123</v>
      </c>
      <c r="J432" t="s">
        <v>124</v>
      </c>
      <c r="K432" t="s">
        <v>125</v>
      </c>
      <c r="L432" t="s">
        <v>126</v>
      </c>
    </row>
    <row r="433" spans="1:12" x14ac:dyDescent="0.3">
      <c r="A433" t="s">
        <v>2574</v>
      </c>
      <c r="B433" t="s">
        <v>14</v>
      </c>
      <c r="C433" t="s">
        <v>188</v>
      </c>
      <c r="D433" t="s">
        <v>16</v>
      </c>
      <c r="E433" t="s">
        <v>2575</v>
      </c>
      <c r="F433" t="s">
        <v>2575</v>
      </c>
      <c r="G433" t="s">
        <v>191</v>
      </c>
      <c r="H433" t="s">
        <v>18</v>
      </c>
      <c r="I433" t="s">
        <v>1639</v>
      </c>
      <c r="J433" t="s">
        <v>18</v>
      </c>
      <c r="K433" t="s">
        <v>1640</v>
      </c>
      <c r="L433" t="s">
        <v>1641</v>
      </c>
    </row>
    <row r="434" spans="1:12" x14ac:dyDescent="0.3">
      <c r="A434" t="s">
        <v>2576</v>
      </c>
      <c r="B434" t="s">
        <v>14</v>
      </c>
      <c r="C434" t="s">
        <v>1633</v>
      </c>
      <c r="D434" t="s">
        <v>16</v>
      </c>
      <c r="E434" t="s">
        <v>2577</v>
      </c>
      <c r="F434" t="s">
        <v>2578</v>
      </c>
      <c r="G434" t="s">
        <v>18</v>
      </c>
      <c r="H434" t="s">
        <v>18</v>
      </c>
      <c r="I434" t="s">
        <v>922</v>
      </c>
      <c r="J434" t="s">
        <v>18</v>
      </c>
      <c r="K434" t="s">
        <v>923</v>
      </c>
      <c r="L434" t="s">
        <v>924</v>
      </c>
    </row>
    <row r="435" spans="1:12" x14ac:dyDescent="0.3">
      <c r="A435" t="s">
        <v>2579</v>
      </c>
      <c r="B435" t="s">
        <v>14</v>
      </c>
      <c r="C435" t="s">
        <v>2580</v>
      </c>
      <c r="D435" t="s">
        <v>33</v>
      </c>
      <c r="E435" t="s">
        <v>2581</v>
      </c>
      <c r="F435" t="s">
        <v>2582</v>
      </c>
      <c r="G435" t="s">
        <v>2583</v>
      </c>
      <c r="H435" t="s">
        <v>18</v>
      </c>
      <c r="I435" t="s">
        <v>770</v>
      </c>
      <c r="J435" t="s">
        <v>18</v>
      </c>
      <c r="K435" t="s">
        <v>771</v>
      </c>
      <c r="L435" t="s">
        <v>772</v>
      </c>
    </row>
    <row r="436" spans="1:12" x14ac:dyDescent="0.3">
      <c r="A436" t="s">
        <v>2584</v>
      </c>
      <c r="B436" t="s">
        <v>14</v>
      </c>
      <c r="C436" t="s">
        <v>2585</v>
      </c>
      <c r="D436" t="s">
        <v>79</v>
      </c>
      <c r="E436" t="s">
        <v>2586</v>
      </c>
      <c r="F436" t="s">
        <v>2587</v>
      </c>
      <c r="G436" t="s">
        <v>2588</v>
      </c>
      <c r="H436" t="s">
        <v>2589</v>
      </c>
      <c r="I436" t="s">
        <v>698</v>
      </c>
      <c r="J436" t="s">
        <v>699</v>
      </c>
      <c r="K436" t="s">
        <v>700</v>
      </c>
      <c r="L436" t="s">
        <v>701</v>
      </c>
    </row>
    <row r="437" spans="1:12" x14ac:dyDescent="0.3">
      <c r="A437" t="s">
        <v>2590</v>
      </c>
      <c r="B437" t="s">
        <v>14</v>
      </c>
      <c r="C437" t="s">
        <v>2591</v>
      </c>
      <c r="D437" t="s">
        <v>94</v>
      </c>
      <c r="E437" t="s">
        <v>2592</v>
      </c>
      <c r="F437" t="s">
        <v>2593</v>
      </c>
      <c r="G437" t="s">
        <v>2594</v>
      </c>
      <c r="H437" t="s">
        <v>18</v>
      </c>
      <c r="I437" t="s">
        <v>2595</v>
      </c>
      <c r="J437" t="s">
        <v>2596</v>
      </c>
      <c r="K437" t="s">
        <v>2597</v>
      </c>
      <c r="L437" t="s">
        <v>2598</v>
      </c>
    </row>
    <row r="438" spans="1:12" x14ac:dyDescent="0.3">
      <c r="A438" t="s">
        <v>2599</v>
      </c>
      <c r="B438" t="s">
        <v>14</v>
      </c>
      <c r="C438" t="s">
        <v>2600</v>
      </c>
      <c r="D438" t="s">
        <v>16</v>
      </c>
      <c r="E438" t="s">
        <v>2601</v>
      </c>
      <c r="F438" t="s">
        <v>2602</v>
      </c>
      <c r="G438" t="s">
        <v>2603</v>
      </c>
      <c r="H438" t="s">
        <v>2604</v>
      </c>
      <c r="I438" t="s">
        <v>2605</v>
      </c>
      <c r="J438" t="s">
        <v>18</v>
      </c>
      <c r="K438" t="s">
        <v>2606</v>
      </c>
      <c r="L438" t="s">
        <v>2607</v>
      </c>
    </row>
    <row r="439" spans="1:12" x14ac:dyDescent="0.3">
      <c r="A439" t="s">
        <v>2608</v>
      </c>
      <c r="B439" t="s">
        <v>14</v>
      </c>
      <c r="C439" t="s">
        <v>2609</v>
      </c>
      <c r="D439" t="s">
        <v>94</v>
      </c>
      <c r="E439" t="s">
        <v>2610</v>
      </c>
      <c r="F439" t="s">
        <v>2611</v>
      </c>
      <c r="G439" t="s">
        <v>18</v>
      </c>
      <c r="H439" t="s">
        <v>18</v>
      </c>
      <c r="I439" t="s">
        <v>2612</v>
      </c>
      <c r="J439" t="s">
        <v>2613</v>
      </c>
      <c r="K439" t="s">
        <v>2614</v>
      </c>
      <c r="L439" t="s">
        <v>2615</v>
      </c>
    </row>
    <row r="440" spans="1:12" x14ac:dyDescent="0.3">
      <c r="A440" t="s">
        <v>2616</v>
      </c>
      <c r="B440" t="s">
        <v>14</v>
      </c>
      <c r="C440" t="s">
        <v>2617</v>
      </c>
      <c r="D440" t="s">
        <v>16</v>
      </c>
      <c r="E440" t="s">
        <v>2618</v>
      </c>
      <c r="F440" t="s">
        <v>2619</v>
      </c>
      <c r="G440" t="s">
        <v>18</v>
      </c>
      <c r="H440" t="s">
        <v>18</v>
      </c>
      <c r="I440" t="s">
        <v>27</v>
      </c>
      <c r="J440" t="s">
        <v>28</v>
      </c>
      <c r="K440" t="s">
        <v>29</v>
      </c>
      <c r="L440" t="s">
        <v>30</v>
      </c>
    </row>
    <row r="441" spans="1:12" x14ac:dyDescent="0.3">
      <c r="A441" t="s">
        <v>2620</v>
      </c>
      <c r="B441" t="s">
        <v>14</v>
      </c>
      <c r="C441" t="s">
        <v>2621</v>
      </c>
      <c r="D441" t="s">
        <v>704</v>
      </c>
      <c r="E441" t="s">
        <v>2622</v>
      </c>
      <c r="F441" t="s">
        <v>2622</v>
      </c>
      <c r="G441" t="s">
        <v>2623</v>
      </c>
      <c r="H441" t="s">
        <v>18</v>
      </c>
      <c r="I441" t="s">
        <v>2624</v>
      </c>
      <c r="J441" t="s">
        <v>2625</v>
      </c>
      <c r="K441" t="s">
        <v>2626</v>
      </c>
      <c r="L441" t="s">
        <v>2627</v>
      </c>
    </row>
    <row r="442" spans="1:12" x14ac:dyDescent="0.3">
      <c r="A442" t="s">
        <v>2628</v>
      </c>
      <c r="B442" t="s">
        <v>14</v>
      </c>
      <c r="C442" t="s">
        <v>273</v>
      </c>
      <c r="D442" t="s">
        <v>16</v>
      </c>
      <c r="E442" t="s">
        <v>2629</v>
      </c>
      <c r="F442" t="s">
        <v>2630</v>
      </c>
      <c r="G442" t="s">
        <v>2631</v>
      </c>
      <c r="H442" t="s">
        <v>2632</v>
      </c>
      <c r="I442" t="s">
        <v>835</v>
      </c>
      <c r="J442" t="s">
        <v>18</v>
      </c>
      <c r="K442" t="s">
        <v>836</v>
      </c>
      <c r="L442" t="s">
        <v>837</v>
      </c>
    </row>
    <row r="443" spans="1:12" x14ac:dyDescent="0.3">
      <c r="A443" t="s">
        <v>2633</v>
      </c>
      <c r="B443" t="s">
        <v>14</v>
      </c>
      <c r="C443" t="s">
        <v>774</v>
      </c>
      <c r="D443" t="s">
        <v>16</v>
      </c>
      <c r="E443" t="s">
        <v>2634</v>
      </c>
      <c r="F443" t="s">
        <v>2635</v>
      </c>
      <c r="G443" t="s">
        <v>18</v>
      </c>
      <c r="H443" t="s">
        <v>18</v>
      </c>
      <c r="I443" t="s">
        <v>27</v>
      </c>
      <c r="J443" t="s">
        <v>28</v>
      </c>
      <c r="K443" t="s">
        <v>29</v>
      </c>
      <c r="L443" t="s">
        <v>30</v>
      </c>
    </row>
    <row r="444" spans="1:12" x14ac:dyDescent="0.3">
      <c r="A444" t="s">
        <v>2636</v>
      </c>
      <c r="B444" t="s">
        <v>14</v>
      </c>
      <c r="C444" t="s">
        <v>101</v>
      </c>
      <c r="D444" t="s">
        <v>16</v>
      </c>
      <c r="E444" t="s">
        <v>2637</v>
      </c>
      <c r="F444" t="s">
        <v>2637</v>
      </c>
      <c r="G444" t="s">
        <v>2638</v>
      </c>
      <c r="H444" t="s">
        <v>18</v>
      </c>
      <c r="I444" t="s">
        <v>1165</v>
      </c>
      <c r="J444" t="s">
        <v>1166</v>
      </c>
      <c r="K444" t="s">
        <v>1167</v>
      </c>
      <c r="L444" t="s">
        <v>1168</v>
      </c>
    </row>
    <row r="445" spans="1:12" x14ac:dyDescent="0.3">
      <c r="A445" t="s">
        <v>2639</v>
      </c>
      <c r="B445" t="s">
        <v>14</v>
      </c>
      <c r="C445" t="s">
        <v>750</v>
      </c>
      <c r="D445" t="s">
        <v>16</v>
      </c>
      <c r="E445" t="s">
        <v>2640</v>
      </c>
      <c r="F445" t="s">
        <v>1607</v>
      </c>
      <c r="G445" t="s">
        <v>753</v>
      </c>
      <c r="H445" t="s">
        <v>18</v>
      </c>
      <c r="I445" t="s">
        <v>1037</v>
      </c>
      <c r="J445" t="s">
        <v>1038</v>
      </c>
      <c r="K445" t="s">
        <v>1039</v>
      </c>
      <c r="L445" t="s">
        <v>1040</v>
      </c>
    </row>
    <row r="446" spans="1:12" x14ac:dyDescent="0.3">
      <c r="A446" t="s">
        <v>2641</v>
      </c>
      <c r="B446" t="s">
        <v>14</v>
      </c>
      <c r="C446" t="s">
        <v>471</v>
      </c>
      <c r="D446" t="s">
        <v>16</v>
      </c>
      <c r="E446" t="s">
        <v>2642</v>
      </c>
      <c r="F446" t="s">
        <v>2642</v>
      </c>
      <c r="G446" t="s">
        <v>18</v>
      </c>
      <c r="H446" t="s">
        <v>18</v>
      </c>
      <c r="I446" t="s">
        <v>19</v>
      </c>
      <c r="J446" t="s">
        <v>20</v>
      </c>
      <c r="K446" t="s">
        <v>21</v>
      </c>
      <c r="L446" t="s">
        <v>22</v>
      </c>
    </row>
    <row r="447" spans="1:12" x14ac:dyDescent="0.3">
      <c r="A447" t="s">
        <v>2643</v>
      </c>
      <c r="B447" t="s">
        <v>14</v>
      </c>
      <c r="C447" t="s">
        <v>2644</v>
      </c>
      <c r="D447" t="s">
        <v>16</v>
      </c>
      <c r="E447" t="s">
        <v>2645</v>
      </c>
      <c r="F447" t="s">
        <v>2646</v>
      </c>
      <c r="G447" t="s">
        <v>18</v>
      </c>
      <c r="H447" t="s">
        <v>18</v>
      </c>
      <c r="I447" t="s">
        <v>2647</v>
      </c>
      <c r="J447" t="s">
        <v>2648</v>
      </c>
      <c r="K447" t="s">
        <v>2649</v>
      </c>
      <c r="L447" t="s">
        <v>2650</v>
      </c>
    </row>
    <row r="448" spans="1:12" x14ac:dyDescent="0.3">
      <c r="A448" t="s">
        <v>2651</v>
      </c>
      <c r="B448" t="s">
        <v>14</v>
      </c>
      <c r="C448" t="s">
        <v>65</v>
      </c>
      <c r="D448" t="s">
        <v>16</v>
      </c>
      <c r="E448" t="s">
        <v>2652</v>
      </c>
      <c r="F448" t="s">
        <v>2653</v>
      </c>
      <c r="G448" t="s">
        <v>2654</v>
      </c>
      <c r="H448" t="s">
        <v>2655</v>
      </c>
      <c r="I448" t="s">
        <v>2656</v>
      </c>
      <c r="J448" t="s">
        <v>18</v>
      </c>
      <c r="K448" t="s">
        <v>2657</v>
      </c>
      <c r="L448" t="s">
        <v>2658</v>
      </c>
    </row>
    <row r="449" spans="1:12" x14ac:dyDescent="0.3">
      <c r="A449" t="s">
        <v>2659</v>
      </c>
      <c r="B449" t="s">
        <v>14</v>
      </c>
      <c r="C449" t="s">
        <v>839</v>
      </c>
      <c r="D449" t="s">
        <v>16</v>
      </c>
      <c r="E449" t="s">
        <v>2660</v>
      </c>
      <c r="F449" t="s">
        <v>2660</v>
      </c>
      <c r="G449" t="s">
        <v>18</v>
      </c>
      <c r="H449" t="s">
        <v>18</v>
      </c>
      <c r="I449" t="s">
        <v>19</v>
      </c>
      <c r="J449" t="s">
        <v>20</v>
      </c>
      <c r="K449" t="s">
        <v>21</v>
      </c>
      <c r="L449" t="s">
        <v>22</v>
      </c>
    </row>
    <row r="450" spans="1:12" x14ac:dyDescent="0.3">
      <c r="A450" t="s">
        <v>2661</v>
      </c>
      <c r="B450" t="s">
        <v>14</v>
      </c>
      <c r="C450" t="s">
        <v>2662</v>
      </c>
      <c r="D450" t="s">
        <v>16</v>
      </c>
      <c r="E450" t="s">
        <v>2663</v>
      </c>
      <c r="F450" t="s">
        <v>2664</v>
      </c>
      <c r="G450" t="s">
        <v>2665</v>
      </c>
      <c r="H450" t="s">
        <v>2666</v>
      </c>
      <c r="I450" t="s">
        <v>2667</v>
      </c>
      <c r="J450" t="s">
        <v>2668</v>
      </c>
      <c r="K450" t="s">
        <v>2669</v>
      </c>
      <c r="L450" t="s">
        <v>2670</v>
      </c>
    </row>
    <row r="451" spans="1:12" x14ac:dyDescent="0.3">
      <c r="A451" t="s">
        <v>2671</v>
      </c>
      <c r="B451" t="s">
        <v>14</v>
      </c>
      <c r="C451" t="s">
        <v>2672</v>
      </c>
      <c r="D451" t="s">
        <v>94</v>
      </c>
      <c r="E451" t="s">
        <v>2673</v>
      </c>
      <c r="F451" t="s">
        <v>2673</v>
      </c>
      <c r="G451" t="s">
        <v>18</v>
      </c>
      <c r="H451" t="s">
        <v>18</v>
      </c>
      <c r="I451" t="s">
        <v>2674</v>
      </c>
      <c r="J451" t="s">
        <v>2675</v>
      </c>
      <c r="K451" t="s">
        <v>2676</v>
      </c>
      <c r="L451" t="s">
        <v>2677</v>
      </c>
    </row>
    <row r="452" spans="1:12" x14ac:dyDescent="0.3">
      <c r="A452" t="s">
        <v>2678</v>
      </c>
      <c r="B452" t="s">
        <v>14</v>
      </c>
      <c r="C452" t="s">
        <v>101</v>
      </c>
      <c r="D452" t="s">
        <v>16</v>
      </c>
      <c r="E452" t="s">
        <v>2679</v>
      </c>
      <c r="F452" t="s">
        <v>2679</v>
      </c>
      <c r="G452" t="s">
        <v>18</v>
      </c>
      <c r="H452" t="s">
        <v>18</v>
      </c>
      <c r="I452" t="s">
        <v>118</v>
      </c>
      <c r="J452" t="s">
        <v>18</v>
      </c>
      <c r="K452" t="s">
        <v>119</v>
      </c>
      <c r="L452" t="s">
        <v>120</v>
      </c>
    </row>
    <row r="453" spans="1:12" x14ac:dyDescent="0.3">
      <c r="A453" t="s">
        <v>2680</v>
      </c>
      <c r="B453" t="s">
        <v>14</v>
      </c>
      <c r="C453" t="s">
        <v>463</v>
      </c>
      <c r="D453" t="s">
        <v>16</v>
      </c>
      <c r="E453" t="s">
        <v>2681</v>
      </c>
      <c r="F453" t="s">
        <v>2681</v>
      </c>
      <c r="G453" t="s">
        <v>18</v>
      </c>
      <c r="H453" t="s">
        <v>18</v>
      </c>
      <c r="I453" t="s">
        <v>118</v>
      </c>
      <c r="J453" t="s">
        <v>18</v>
      </c>
      <c r="K453" t="s">
        <v>119</v>
      </c>
      <c r="L453" t="s">
        <v>120</v>
      </c>
    </row>
    <row r="454" spans="1:12" x14ac:dyDescent="0.3">
      <c r="A454" t="s">
        <v>2682</v>
      </c>
      <c r="B454" t="s">
        <v>14</v>
      </c>
      <c r="C454" t="s">
        <v>86</v>
      </c>
      <c r="D454" t="s">
        <v>16</v>
      </c>
      <c r="E454" t="s">
        <v>2683</v>
      </c>
      <c r="F454" t="s">
        <v>2684</v>
      </c>
      <c r="G454" t="s">
        <v>18</v>
      </c>
      <c r="H454" t="s">
        <v>18</v>
      </c>
      <c r="I454" t="s">
        <v>2685</v>
      </c>
      <c r="J454" t="s">
        <v>18</v>
      </c>
      <c r="K454" t="s">
        <v>2686</v>
      </c>
      <c r="L454" t="s">
        <v>2687</v>
      </c>
    </row>
    <row r="455" spans="1:12" x14ac:dyDescent="0.3">
      <c r="A455" t="s">
        <v>2688</v>
      </c>
      <c r="B455" t="s">
        <v>14</v>
      </c>
      <c r="C455" t="s">
        <v>2689</v>
      </c>
      <c r="D455" t="s">
        <v>16</v>
      </c>
      <c r="E455" t="s">
        <v>2690</v>
      </c>
      <c r="F455" t="s">
        <v>2690</v>
      </c>
      <c r="G455" t="s">
        <v>18</v>
      </c>
      <c r="H455" t="s">
        <v>18</v>
      </c>
      <c r="I455" t="s">
        <v>96</v>
      </c>
      <c r="J455" t="s">
        <v>97</v>
      </c>
      <c r="K455" t="s">
        <v>98</v>
      </c>
      <c r="L455" t="s">
        <v>99</v>
      </c>
    </row>
    <row r="456" spans="1:12" x14ac:dyDescent="0.3">
      <c r="A456" t="s">
        <v>2691</v>
      </c>
      <c r="B456" t="s">
        <v>14</v>
      </c>
      <c r="C456" t="s">
        <v>413</v>
      </c>
      <c r="D456" t="s">
        <v>16</v>
      </c>
      <c r="E456" t="s">
        <v>2692</v>
      </c>
      <c r="F456" t="s">
        <v>2693</v>
      </c>
      <c r="G456" t="s">
        <v>2694</v>
      </c>
      <c r="H456" t="s">
        <v>18</v>
      </c>
      <c r="I456" t="s">
        <v>2143</v>
      </c>
      <c r="J456" t="s">
        <v>18</v>
      </c>
      <c r="K456" t="s">
        <v>2144</v>
      </c>
      <c r="L456" t="s">
        <v>2145</v>
      </c>
    </row>
    <row r="457" spans="1:12" x14ac:dyDescent="0.3">
      <c r="A457" t="s">
        <v>2695</v>
      </c>
      <c r="B457" t="s">
        <v>14</v>
      </c>
      <c r="C457" t="s">
        <v>730</v>
      </c>
      <c r="D457" t="s">
        <v>33</v>
      </c>
      <c r="E457" t="s">
        <v>2696</v>
      </c>
      <c r="F457" t="s">
        <v>2697</v>
      </c>
      <c r="G457" t="s">
        <v>2696</v>
      </c>
      <c r="H457" t="s">
        <v>18</v>
      </c>
      <c r="I457" t="s">
        <v>2698</v>
      </c>
      <c r="J457" t="s">
        <v>2699</v>
      </c>
      <c r="K457" t="s">
        <v>2700</v>
      </c>
      <c r="L457" t="s">
        <v>2701</v>
      </c>
    </row>
    <row r="458" spans="1:12" x14ac:dyDescent="0.3">
      <c r="A458" t="s">
        <v>2702</v>
      </c>
      <c r="B458" t="s">
        <v>14</v>
      </c>
      <c r="C458" t="s">
        <v>638</v>
      </c>
      <c r="D458" t="s">
        <v>16</v>
      </c>
      <c r="E458" t="s">
        <v>2703</v>
      </c>
      <c r="F458" t="s">
        <v>2704</v>
      </c>
      <c r="G458" t="s">
        <v>2705</v>
      </c>
      <c r="H458" t="s">
        <v>2706</v>
      </c>
      <c r="I458" t="s">
        <v>2707</v>
      </c>
      <c r="J458" t="s">
        <v>2708</v>
      </c>
      <c r="K458" t="s">
        <v>2709</v>
      </c>
      <c r="L458" t="s">
        <v>2710</v>
      </c>
    </row>
    <row r="459" spans="1:12" x14ac:dyDescent="0.3">
      <c r="A459" t="s">
        <v>2711</v>
      </c>
      <c r="B459" t="s">
        <v>14</v>
      </c>
      <c r="C459" t="s">
        <v>1174</v>
      </c>
      <c r="D459" t="s">
        <v>16</v>
      </c>
      <c r="E459" t="s">
        <v>2712</v>
      </c>
      <c r="F459" t="s">
        <v>2713</v>
      </c>
      <c r="G459" t="s">
        <v>18</v>
      </c>
      <c r="H459" t="s">
        <v>18</v>
      </c>
      <c r="I459" t="s">
        <v>819</v>
      </c>
      <c r="J459" t="s">
        <v>820</v>
      </c>
      <c r="K459" t="s">
        <v>821</v>
      </c>
      <c r="L459" t="s">
        <v>822</v>
      </c>
    </row>
    <row r="460" spans="1:12" x14ac:dyDescent="0.3">
      <c r="A460" t="s">
        <v>2714</v>
      </c>
      <c r="B460" t="s">
        <v>14</v>
      </c>
      <c r="C460" t="s">
        <v>2715</v>
      </c>
      <c r="D460" t="s">
        <v>16</v>
      </c>
      <c r="E460" t="s">
        <v>2716</v>
      </c>
      <c r="F460" t="s">
        <v>2716</v>
      </c>
      <c r="G460" t="s">
        <v>2717</v>
      </c>
      <c r="H460" t="s">
        <v>18</v>
      </c>
      <c r="I460" t="s">
        <v>430</v>
      </c>
      <c r="J460" t="s">
        <v>18</v>
      </c>
      <c r="K460" t="s">
        <v>431</v>
      </c>
      <c r="L460" t="s">
        <v>432</v>
      </c>
    </row>
    <row r="461" spans="1:12" x14ac:dyDescent="0.3">
      <c r="A461" t="s">
        <v>2718</v>
      </c>
      <c r="B461" t="s">
        <v>14</v>
      </c>
      <c r="C461" t="s">
        <v>1332</v>
      </c>
      <c r="D461" t="s">
        <v>16</v>
      </c>
      <c r="E461" t="s">
        <v>2719</v>
      </c>
      <c r="F461" t="s">
        <v>2720</v>
      </c>
      <c r="G461" t="s">
        <v>2721</v>
      </c>
      <c r="H461" t="s">
        <v>2722</v>
      </c>
      <c r="I461" t="s">
        <v>2723</v>
      </c>
      <c r="J461" t="s">
        <v>18</v>
      </c>
      <c r="K461" t="s">
        <v>2724</v>
      </c>
      <c r="L461" t="s">
        <v>2725</v>
      </c>
    </row>
    <row r="462" spans="1:12" x14ac:dyDescent="0.3">
      <c r="A462" t="s">
        <v>2726</v>
      </c>
      <c r="B462" t="s">
        <v>14</v>
      </c>
      <c r="C462" t="s">
        <v>2727</v>
      </c>
      <c r="D462" t="s">
        <v>16</v>
      </c>
      <c r="E462" t="s">
        <v>2728</v>
      </c>
      <c r="F462" t="s">
        <v>2728</v>
      </c>
      <c r="G462" t="s">
        <v>18</v>
      </c>
      <c r="H462" t="s">
        <v>18</v>
      </c>
      <c r="I462" t="s">
        <v>430</v>
      </c>
      <c r="J462" t="s">
        <v>18</v>
      </c>
      <c r="K462" t="s">
        <v>431</v>
      </c>
      <c r="L462" t="s">
        <v>432</v>
      </c>
    </row>
    <row r="463" spans="1:12" x14ac:dyDescent="0.3">
      <c r="A463" t="s">
        <v>2729</v>
      </c>
      <c r="B463" t="s">
        <v>14</v>
      </c>
      <c r="C463" t="s">
        <v>2730</v>
      </c>
      <c r="D463" t="s">
        <v>16</v>
      </c>
      <c r="E463" t="s">
        <v>2731</v>
      </c>
      <c r="F463" t="s">
        <v>2732</v>
      </c>
      <c r="G463" t="s">
        <v>2731</v>
      </c>
      <c r="H463" t="s">
        <v>18</v>
      </c>
      <c r="I463" t="s">
        <v>2698</v>
      </c>
      <c r="J463" t="s">
        <v>2699</v>
      </c>
      <c r="K463" t="s">
        <v>2700</v>
      </c>
      <c r="L463" t="s">
        <v>2701</v>
      </c>
    </row>
    <row r="464" spans="1:12" x14ac:dyDescent="0.3">
      <c r="A464" t="s">
        <v>2733</v>
      </c>
      <c r="B464" t="s">
        <v>14</v>
      </c>
      <c r="C464" t="s">
        <v>471</v>
      </c>
      <c r="D464" t="s">
        <v>16</v>
      </c>
      <c r="E464" t="s">
        <v>2734</v>
      </c>
      <c r="F464" t="s">
        <v>2735</v>
      </c>
      <c r="G464" t="s">
        <v>2734</v>
      </c>
      <c r="H464" t="s">
        <v>18</v>
      </c>
      <c r="I464" t="s">
        <v>397</v>
      </c>
      <c r="J464" t="s">
        <v>18</v>
      </c>
      <c r="K464" t="s">
        <v>399</v>
      </c>
      <c r="L464" t="s">
        <v>1082</v>
      </c>
    </row>
    <row r="465" spans="1:12" x14ac:dyDescent="0.3">
      <c r="A465" t="s">
        <v>2736</v>
      </c>
      <c r="B465" t="s">
        <v>14</v>
      </c>
      <c r="C465" t="s">
        <v>463</v>
      </c>
      <c r="D465" t="s">
        <v>16</v>
      </c>
      <c r="E465" t="s">
        <v>2737</v>
      </c>
      <c r="F465" t="s">
        <v>2737</v>
      </c>
      <c r="G465" t="s">
        <v>18</v>
      </c>
      <c r="H465" t="s">
        <v>18</v>
      </c>
      <c r="I465" t="s">
        <v>430</v>
      </c>
      <c r="J465" t="s">
        <v>18</v>
      </c>
      <c r="K465" t="s">
        <v>431</v>
      </c>
      <c r="L465" t="s">
        <v>432</v>
      </c>
    </row>
    <row r="466" spans="1:12" x14ac:dyDescent="0.3">
      <c r="A466" t="s">
        <v>2738</v>
      </c>
      <c r="B466" t="s">
        <v>14</v>
      </c>
      <c r="C466" t="s">
        <v>789</v>
      </c>
      <c r="D466" t="s">
        <v>79</v>
      </c>
      <c r="E466" t="s">
        <v>2739</v>
      </c>
      <c r="F466" t="s">
        <v>2740</v>
      </c>
      <c r="G466" t="s">
        <v>2741</v>
      </c>
      <c r="H466" t="s">
        <v>2742</v>
      </c>
      <c r="I466" t="s">
        <v>538</v>
      </c>
      <c r="J466" t="s">
        <v>539</v>
      </c>
      <c r="K466" t="s">
        <v>540</v>
      </c>
      <c r="L466" t="s">
        <v>541</v>
      </c>
    </row>
    <row r="467" spans="1:12" x14ac:dyDescent="0.3">
      <c r="A467" t="s">
        <v>2743</v>
      </c>
      <c r="B467" t="s">
        <v>14</v>
      </c>
      <c r="C467" t="s">
        <v>93</v>
      </c>
      <c r="D467" t="s">
        <v>94</v>
      </c>
      <c r="E467" t="s">
        <v>2744</v>
      </c>
      <c r="F467" t="s">
        <v>2744</v>
      </c>
      <c r="G467" t="s">
        <v>18</v>
      </c>
      <c r="H467" t="s">
        <v>18</v>
      </c>
      <c r="I467" t="s">
        <v>1110</v>
      </c>
      <c r="J467" t="s">
        <v>1111</v>
      </c>
      <c r="K467" t="s">
        <v>1112</v>
      </c>
      <c r="L467" t="s">
        <v>1113</v>
      </c>
    </row>
    <row r="468" spans="1:12" x14ac:dyDescent="0.3">
      <c r="A468" t="s">
        <v>2745</v>
      </c>
      <c r="B468" t="s">
        <v>14</v>
      </c>
      <c r="C468" t="s">
        <v>2746</v>
      </c>
      <c r="D468" t="s">
        <v>79</v>
      </c>
      <c r="E468" t="s">
        <v>2747</v>
      </c>
      <c r="F468" t="s">
        <v>2748</v>
      </c>
      <c r="G468" t="s">
        <v>2749</v>
      </c>
      <c r="H468" t="s">
        <v>2750</v>
      </c>
      <c r="I468" t="s">
        <v>698</v>
      </c>
      <c r="J468" t="s">
        <v>699</v>
      </c>
      <c r="K468" t="s">
        <v>700</v>
      </c>
      <c r="L468" t="s">
        <v>701</v>
      </c>
    </row>
    <row r="469" spans="1:12" x14ac:dyDescent="0.3">
      <c r="A469" t="s">
        <v>2751</v>
      </c>
      <c r="B469" t="s">
        <v>14</v>
      </c>
      <c r="C469" t="s">
        <v>273</v>
      </c>
      <c r="D469" t="s">
        <v>16</v>
      </c>
      <c r="E469" t="s">
        <v>2752</v>
      </c>
      <c r="F469" t="s">
        <v>2752</v>
      </c>
      <c r="G469" t="s">
        <v>18</v>
      </c>
      <c r="H469" t="s">
        <v>18</v>
      </c>
      <c r="I469" t="s">
        <v>2753</v>
      </c>
      <c r="J469" t="s">
        <v>2754</v>
      </c>
      <c r="K469" t="s">
        <v>2755</v>
      </c>
      <c r="L469" t="s">
        <v>2756</v>
      </c>
    </row>
    <row r="470" spans="1:12" x14ac:dyDescent="0.3">
      <c r="A470" t="s">
        <v>2757</v>
      </c>
      <c r="B470" t="s">
        <v>14</v>
      </c>
      <c r="C470" t="s">
        <v>15</v>
      </c>
      <c r="D470" t="s">
        <v>16</v>
      </c>
      <c r="E470" t="s">
        <v>2758</v>
      </c>
      <c r="F470" t="s">
        <v>2759</v>
      </c>
      <c r="G470" t="s">
        <v>2760</v>
      </c>
      <c r="H470" t="s">
        <v>2761</v>
      </c>
      <c r="I470" t="s">
        <v>2762</v>
      </c>
      <c r="J470" t="s">
        <v>18</v>
      </c>
      <c r="K470" t="s">
        <v>2763</v>
      </c>
      <c r="L470" t="s">
        <v>2764</v>
      </c>
    </row>
    <row r="471" spans="1:12" x14ac:dyDescent="0.3">
      <c r="A471" t="s">
        <v>2765</v>
      </c>
      <c r="B471" t="s">
        <v>14</v>
      </c>
      <c r="C471" t="s">
        <v>101</v>
      </c>
      <c r="D471" t="s">
        <v>16</v>
      </c>
      <c r="E471" t="s">
        <v>2766</v>
      </c>
      <c r="F471" t="s">
        <v>2767</v>
      </c>
      <c r="G471" t="s">
        <v>2768</v>
      </c>
      <c r="H471" t="s">
        <v>2769</v>
      </c>
      <c r="I471" t="s">
        <v>1449</v>
      </c>
      <c r="J471" t="s">
        <v>18</v>
      </c>
      <c r="K471" t="s">
        <v>1450</v>
      </c>
      <c r="L471" t="s">
        <v>1451</v>
      </c>
    </row>
    <row r="472" spans="1:12" x14ac:dyDescent="0.3">
      <c r="A472" t="s">
        <v>2770</v>
      </c>
      <c r="B472" t="s">
        <v>14</v>
      </c>
      <c r="C472" t="s">
        <v>2771</v>
      </c>
      <c r="D472" t="s">
        <v>33</v>
      </c>
      <c r="E472" t="s">
        <v>2772</v>
      </c>
      <c r="F472" t="s">
        <v>2773</v>
      </c>
      <c r="G472" t="s">
        <v>2774</v>
      </c>
      <c r="H472" t="s">
        <v>18</v>
      </c>
      <c r="I472" t="s">
        <v>2143</v>
      </c>
      <c r="J472" t="s">
        <v>18</v>
      </c>
      <c r="K472" t="s">
        <v>2144</v>
      </c>
      <c r="L472" t="s">
        <v>2145</v>
      </c>
    </row>
    <row r="473" spans="1:12" x14ac:dyDescent="0.3">
      <c r="A473" t="s">
        <v>2775</v>
      </c>
      <c r="B473" t="s">
        <v>14</v>
      </c>
      <c r="C473" t="s">
        <v>2776</v>
      </c>
      <c r="D473" t="s">
        <v>16</v>
      </c>
      <c r="E473" t="s">
        <v>2777</v>
      </c>
      <c r="F473" t="s">
        <v>2778</v>
      </c>
      <c r="G473" t="s">
        <v>2779</v>
      </c>
      <c r="H473" t="s">
        <v>18</v>
      </c>
      <c r="I473" t="s">
        <v>2780</v>
      </c>
      <c r="J473" t="s">
        <v>2781</v>
      </c>
      <c r="K473" t="s">
        <v>2782</v>
      </c>
      <c r="L473" t="s">
        <v>2783</v>
      </c>
    </row>
    <row r="474" spans="1:12" x14ac:dyDescent="0.3">
      <c r="A474" t="s">
        <v>2784</v>
      </c>
      <c r="B474" t="s">
        <v>14</v>
      </c>
      <c r="C474" t="s">
        <v>50</v>
      </c>
      <c r="D474" t="s">
        <v>16</v>
      </c>
      <c r="E474" t="s">
        <v>2785</v>
      </c>
      <c r="F474" t="s">
        <v>2786</v>
      </c>
      <c r="G474" t="s">
        <v>2787</v>
      </c>
      <c r="H474" t="s">
        <v>18</v>
      </c>
      <c r="I474" t="s">
        <v>2788</v>
      </c>
      <c r="J474" t="s">
        <v>18</v>
      </c>
      <c r="K474" t="s">
        <v>2789</v>
      </c>
      <c r="L474" t="s">
        <v>2790</v>
      </c>
    </row>
    <row r="475" spans="1:12" x14ac:dyDescent="0.3">
      <c r="A475" t="s">
        <v>2791</v>
      </c>
      <c r="B475" t="s">
        <v>14</v>
      </c>
      <c r="C475" t="s">
        <v>2792</v>
      </c>
      <c r="D475" t="s">
        <v>16</v>
      </c>
      <c r="E475" t="s">
        <v>2793</v>
      </c>
      <c r="F475" t="s">
        <v>2793</v>
      </c>
      <c r="G475" t="s">
        <v>18</v>
      </c>
      <c r="H475" t="s">
        <v>18</v>
      </c>
      <c r="I475" t="s">
        <v>2794</v>
      </c>
      <c r="J475" t="s">
        <v>18</v>
      </c>
      <c r="K475" t="s">
        <v>2795</v>
      </c>
      <c r="L475" t="s">
        <v>2796</v>
      </c>
    </row>
    <row r="476" spans="1:12" x14ac:dyDescent="0.3">
      <c r="A476" t="s">
        <v>2797</v>
      </c>
      <c r="B476" t="s">
        <v>14</v>
      </c>
      <c r="C476" t="s">
        <v>413</v>
      </c>
      <c r="D476" t="s">
        <v>16</v>
      </c>
      <c r="E476" t="s">
        <v>2798</v>
      </c>
      <c r="F476" t="s">
        <v>2798</v>
      </c>
      <c r="G476" t="s">
        <v>18</v>
      </c>
      <c r="H476" t="s">
        <v>18</v>
      </c>
      <c r="I476" t="s">
        <v>287</v>
      </c>
      <c r="J476" t="s">
        <v>18</v>
      </c>
      <c r="K476" t="s">
        <v>288</v>
      </c>
      <c r="L476" t="s">
        <v>289</v>
      </c>
    </row>
    <row r="477" spans="1:12" x14ac:dyDescent="0.3">
      <c r="A477" t="s">
        <v>2799</v>
      </c>
      <c r="B477" t="s">
        <v>14</v>
      </c>
      <c r="C477" t="s">
        <v>623</v>
      </c>
      <c r="D477" t="s">
        <v>16</v>
      </c>
      <c r="E477" t="s">
        <v>2800</v>
      </c>
      <c r="F477" t="s">
        <v>2801</v>
      </c>
      <c r="G477" t="s">
        <v>18</v>
      </c>
      <c r="H477" t="s">
        <v>18</v>
      </c>
      <c r="I477" t="s">
        <v>2802</v>
      </c>
      <c r="J477" t="s">
        <v>18</v>
      </c>
      <c r="K477" t="s">
        <v>2803</v>
      </c>
      <c r="L477" t="s">
        <v>2804</v>
      </c>
    </row>
    <row r="478" spans="1:12" x14ac:dyDescent="0.3">
      <c r="A478" t="s">
        <v>2805</v>
      </c>
      <c r="B478" t="s">
        <v>14</v>
      </c>
      <c r="C478" t="s">
        <v>2806</v>
      </c>
      <c r="D478" t="s">
        <v>33</v>
      </c>
      <c r="E478" t="s">
        <v>2807</v>
      </c>
      <c r="F478" t="s">
        <v>2808</v>
      </c>
      <c r="G478" t="s">
        <v>2809</v>
      </c>
      <c r="H478" t="s">
        <v>18</v>
      </c>
      <c r="I478" t="s">
        <v>2344</v>
      </c>
      <c r="J478" t="s">
        <v>2345</v>
      </c>
      <c r="K478" t="s">
        <v>2346</v>
      </c>
      <c r="L478" t="s">
        <v>2347</v>
      </c>
    </row>
    <row r="479" spans="1:12" x14ac:dyDescent="0.3">
      <c r="A479" t="s">
        <v>2810</v>
      </c>
      <c r="B479" t="s">
        <v>14</v>
      </c>
      <c r="C479" t="s">
        <v>93</v>
      </c>
      <c r="D479" t="s">
        <v>94</v>
      </c>
      <c r="E479" t="s">
        <v>2811</v>
      </c>
      <c r="F479" t="s">
        <v>2812</v>
      </c>
      <c r="G479" t="s">
        <v>2813</v>
      </c>
      <c r="H479" t="s">
        <v>18</v>
      </c>
      <c r="I479" t="s">
        <v>2814</v>
      </c>
      <c r="J479" t="s">
        <v>2815</v>
      </c>
      <c r="K479" t="s">
        <v>2816</v>
      </c>
      <c r="L479" t="s">
        <v>2817</v>
      </c>
    </row>
    <row r="480" spans="1:12" x14ac:dyDescent="0.3">
      <c r="A480" t="s">
        <v>2818</v>
      </c>
      <c r="B480" t="s">
        <v>14</v>
      </c>
      <c r="C480" t="s">
        <v>273</v>
      </c>
      <c r="D480" t="s">
        <v>16</v>
      </c>
      <c r="E480" t="s">
        <v>2819</v>
      </c>
      <c r="F480" t="s">
        <v>2819</v>
      </c>
      <c r="G480" t="s">
        <v>2820</v>
      </c>
      <c r="H480" t="s">
        <v>18</v>
      </c>
      <c r="I480" t="s">
        <v>778</v>
      </c>
      <c r="J480" t="s">
        <v>18</v>
      </c>
      <c r="K480" t="s">
        <v>779</v>
      </c>
      <c r="L480" t="s">
        <v>780</v>
      </c>
    </row>
    <row r="481" spans="1:12" x14ac:dyDescent="0.3">
      <c r="A481" t="s">
        <v>2821</v>
      </c>
      <c r="B481" t="s">
        <v>14</v>
      </c>
      <c r="C481" t="s">
        <v>920</v>
      </c>
      <c r="D481" t="s">
        <v>16</v>
      </c>
      <c r="E481" t="s">
        <v>2822</v>
      </c>
      <c r="F481" t="s">
        <v>2823</v>
      </c>
      <c r="G481" t="s">
        <v>2824</v>
      </c>
      <c r="H481" t="s">
        <v>2825</v>
      </c>
      <c r="I481" t="s">
        <v>2826</v>
      </c>
      <c r="J481" t="s">
        <v>18</v>
      </c>
      <c r="K481" t="s">
        <v>2827</v>
      </c>
      <c r="L481" t="s">
        <v>2828</v>
      </c>
    </row>
    <row r="482" spans="1:12" x14ac:dyDescent="0.3">
      <c r="A482" t="s">
        <v>2829</v>
      </c>
      <c r="B482" t="s">
        <v>14</v>
      </c>
      <c r="C482" t="s">
        <v>273</v>
      </c>
      <c r="D482" t="s">
        <v>16</v>
      </c>
      <c r="E482" t="s">
        <v>2830</v>
      </c>
      <c r="F482" t="s">
        <v>2831</v>
      </c>
      <c r="G482" t="s">
        <v>2832</v>
      </c>
      <c r="H482" t="s">
        <v>18</v>
      </c>
      <c r="I482" t="s">
        <v>2833</v>
      </c>
      <c r="J482" t="s">
        <v>2834</v>
      </c>
      <c r="K482" t="s">
        <v>2835</v>
      </c>
      <c r="L482" t="s">
        <v>2836</v>
      </c>
    </row>
    <row r="483" spans="1:12" x14ac:dyDescent="0.3">
      <c r="A483" t="s">
        <v>2837</v>
      </c>
      <c r="B483" t="s">
        <v>14</v>
      </c>
      <c r="C483" t="s">
        <v>273</v>
      </c>
      <c r="D483" t="s">
        <v>16</v>
      </c>
      <c r="E483" t="s">
        <v>2838</v>
      </c>
      <c r="F483" t="s">
        <v>2839</v>
      </c>
      <c r="G483" t="s">
        <v>18</v>
      </c>
      <c r="H483" t="s">
        <v>18</v>
      </c>
      <c r="I483" t="s">
        <v>118</v>
      </c>
      <c r="J483" t="s">
        <v>18</v>
      </c>
      <c r="K483" t="s">
        <v>119</v>
      </c>
      <c r="L483" t="s">
        <v>120</v>
      </c>
    </row>
    <row r="484" spans="1:12" x14ac:dyDescent="0.3">
      <c r="A484" t="s">
        <v>2840</v>
      </c>
      <c r="B484" t="s">
        <v>14</v>
      </c>
      <c r="C484" t="s">
        <v>101</v>
      </c>
      <c r="D484" t="s">
        <v>16</v>
      </c>
      <c r="E484" t="s">
        <v>2841</v>
      </c>
      <c r="F484" t="s">
        <v>2842</v>
      </c>
      <c r="G484" t="s">
        <v>2843</v>
      </c>
      <c r="H484" t="s">
        <v>18</v>
      </c>
      <c r="I484" t="s">
        <v>2844</v>
      </c>
      <c r="J484" t="s">
        <v>2845</v>
      </c>
      <c r="K484" t="s">
        <v>2846</v>
      </c>
      <c r="L484" t="s">
        <v>2847</v>
      </c>
    </row>
    <row r="485" spans="1:12" x14ac:dyDescent="0.3">
      <c r="A485" t="s">
        <v>2848</v>
      </c>
      <c r="B485" t="s">
        <v>14</v>
      </c>
      <c r="C485" t="s">
        <v>2542</v>
      </c>
      <c r="D485" t="s">
        <v>79</v>
      </c>
      <c r="E485" t="s">
        <v>2849</v>
      </c>
      <c r="F485" t="s">
        <v>2850</v>
      </c>
      <c r="G485" t="s">
        <v>2851</v>
      </c>
      <c r="H485" t="s">
        <v>18</v>
      </c>
      <c r="I485" t="s">
        <v>2852</v>
      </c>
      <c r="J485" t="s">
        <v>18</v>
      </c>
      <c r="K485" t="s">
        <v>2853</v>
      </c>
      <c r="L485" t="s">
        <v>2854</v>
      </c>
    </row>
    <row r="486" spans="1:12" x14ac:dyDescent="0.3">
      <c r="A486" t="s">
        <v>2855</v>
      </c>
      <c r="B486" t="s">
        <v>14</v>
      </c>
      <c r="C486" t="s">
        <v>2856</v>
      </c>
      <c r="D486" t="s">
        <v>16</v>
      </c>
      <c r="E486" t="s">
        <v>2857</v>
      </c>
      <c r="F486" t="s">
        <v>2858</v>
      </c>
      <c r="G486" t="s">
        <v>18</v>
      </c>
      <c r="H486" t="s">
        <v>18</v>
      </c>
      <c r="I486" t="s">
        <v>2158</v>
      </c>
      <c r="J486" t="s">
        <v>2159</v>
      </c>
      <c r="K486" t="s">
        <v>2160</v>
      </c>
      <c r="L486" t="s">
        <v>2161</v>
      </c>
    </row>
    <row r="487" spans="1:12" x14ac:dyDescent="0.3">
      <c r="A487" t="s">
        <v>2859</v>
      </c>
      <c r="B487" t="s">
        <v>14</v>
      </c>
      <c r="C487" t="s">
        <v>93</v>
      </c>
      <c r="D487" t="s">
        <v>94</v>
      </c>
      <c r="E487" t="s">
        <v>2744</v>
      </c>
      <c r="F487" t="s">
        <v>2744</v>
      </c>
      <c r="G487" t="s">
        <v>18</v>
      </c>
      <c r="H487" t="s">
        <v>18</v>
      </c>
      <c r="I487" t="s">
        <v>118</v>
      </c>
      <c r="J487" t="s">
        <v>18</v>
      </c>
      <c r="K487" t="s">
        <v>119</v>
      </c>
      <c r="L487" t="s">
        <v>120</v>
      </c>
    </row>
    <row r="488" spans="1:12" x14ac:dyDescent="0.3">
      <c r="A488" t="s">
        <v>2860</v>
      </c>
      <c r="B488" t="s">
        <v>14</v>
      </c>
      <c r="C488" t="s">
        <v>341</v>
      </c>
      <c r="D488" t="s">
        <v>16</v>
      </c>
      <c r="E488" t="s">
        <v>2861</v>
      </c>
      <c r="F488" t="s">
        <v>2861</v>
      </c>
      <c r="G488" t="s">
        <v>2861</v>
      </c>
      <c r="H488" t="s">
        <v>18</v>
      </c>
      <c r="I488" t="s">
        <v>2201</v>
      </c>
      <c r="J488" t="s">
        <v>18</v>
      </c>
      <c r="K488" t="s">
        <v>2202</v>
      </c>
      <c r="L488" t="s">
        <v>2203</v>
      </c>
    </row>
    <row r="489" spans="1:12" x14ac:dyDescent="0.3">
      <c r="A489" t="s">
        <v>2862</v>
      </c>
      <c r="B489" t="s">
        <v>14</v>
      </c>
      <c r="C489" t="s">
        <v>2863</v>
      </c>
      <c r="D489" t="s">
        <v>170</v>
      </c>
      <c r="E489" t="s">
        <v>2864</v>
      </c>
      <c r="F489" t="s">
        <v>2865</v>
      </c>
      <c r="G489" t="s">
        <v>2866</v>
      </c>
      <c r="H489" t="s">
        <v>18</v>
      </c>
      <c r="I489" t="s">
        <v>2867</v>
      </c>
      <c r="J489" t="s">
        <v>2868</v>
      </c>
      <c r="K489" t="s">
        <v>2869</v>
      </c>
      <c r="L489" t="s">
        <v>2870</v>
      </c>
    </row>
    <row r="490" spans="1:12" x14ac:dyDescent="0.3">
      <c r="A490" t="s">
        <v>2871</v>
      </c>
      <c r="B490" t="s">
        <v>14</v>
      </c>
      <c r="C490" t="s">
        <v>2872</v>
      </c>
      <c r="D490" t="s">
        <v>33</v>
      </c>
      <c r="E490" t="s">
        <v>2873</v>
      </c>
      <c r="F490" t="s">
        <v>2874</v>
      </c>
      <c r="G490" t="s">
        <v>2875</v>
      </c>
      <c r="H490" t="s">
        <v>18</v>
      </c>
      <c r="I490" t="s">
        <v>112</v>
      </c>
      <c r="J490" t="s">
        <v>18</v>
      </c>
      <c r="K490" t="s">
        <v>113</v>
      </c>
      <c r="L490" t="s">
        <v>114</v>
      </c>
    </row>
    <row r="491" spans="1:12" x14ac:dyDescent="0.3">
      <c r="A491" t="s">
        <v>2876</v>
      </c>
      <c r="B491" t="s">
        <v>14</v>
      </c>
      <c r="C491" t="s">
        <v>15</v>
      </c>
      <c r="D491" t="s">
        <v>16</v>
      </c>
      <c r="E491" t="s">
        <v>2877</v>
      </c>
      <c r="F491" t="s">
        <v>10607</v>
      </c>
      <c r="G491" t="s">
        <v>18</v>
      </c>
      <c r="H491" t="s">
        <v>18</v>
      </c>
      <c r="I491" t="s">
        <v>2878</v>
      </c>
      <c r="J491" t="s">
        <v>18</v>
      </c>
      <c r="K491" t="s">
        <v>2879</v>
      </c>
      <c r="L491" t="s">
        <v>2880</v>
      </c>
    </row>
    <row r="492" spans="1:12" x14ac:dyDescent="0.3">
      <c r="A492" t="s">
        <v>2881</v>
      </c>
      <c r="B492" t="s">
        <v>14</v>
      </c>
      <c r="C492" t="s">
        <v>2882</v>
      </c>
      <c r="D492" t="s">
        <v>16</v>
      </c>
      <c r="E492" t="s">
        <v>2883</v>
      </c>
      <c r="F492" t="s">
        <v>2884</v>
      </c>
      <c r="G492" t="s">
        <v>2885</v>
      </c>
      <c r="H492" t="s">
        <v>18</v>
      </c>
      <c r="I492" t="s">
        <v>2886</v>
      </c>
      <c r="J492" t="s">
        <v>18</v>
      </c>
      <c r="K492" t="s">
        <v>2887</v>
      </c>
      <c r="L492" t="s">
        <v>2888</v>
      </c>
    </row>
    <row r="493" spans="1:12" x14ac:dyDescent="0.3">
      <c r="A493" t="s">
        <v>2889</v>
      </c>
      <c r="B493" t="s">
        <v>14</v>
      </c>
      <c r="C493" t="s">
        <v>65</v>
      </c>
      <c r="D493" t="s">
        <v>16</v>
      </c>
      <c r="E493" t="s">
        <v>2890</v>
      </c>
      <c r="F493" t="s">
        <v>2891</v>
      </c>
      <c r="G493" t="s">
        <v>18</v>
      </c>
      <c r="H493" t="s">
        <v>18</v>
      </c>
      <c r="I493" t="s">
        <v>2892</v>
      </c>
      <c r="J493" t="s">
        <v>18</v>
      </c>
      <c r="K493" t="s">
        <v>2893</v>
      </c>
      <c r="L493" t="s">
        <v>2894</v>
      </c>
    </row>
    <row r="494" spans="1:12" x14ac:dyDescent="0.3">
      <c r="A494" t="s">
        <v>2895</v>
      </c>
      <c r="B494" t="s">
        <v>14</v>
      </c>
      <c r="C494" t="s">
        <v>2896</v>
      </c>
      <c r="D494" t="s">
        <v>33</v>
      </c>
      <c r="E494" t="s">
        <v>2897</v>
      </c>
      <c r="F494" t="s">
        <v>2897</v>
      </c>
      <c r="G494" t="s">
        <v>18</v>
      </c>
      <c r="H494" t="s">
        <v>18</v>
      </c>
      <c r="I494" t="s">
        <v>2898</v>
      </c>
      <c r="J494" t="s">
        <v>2899</v>
      </c>
      <c r="K494" t="s">
        <v>2900</v>
      </c>
      <c r="L494" t="s">
        <v>2901</v>
      </c>
    </row>
    <row r="495" spans="1:12" x14ac:dyDescent="0.3">
      <c r="A495" t="s">
        <v>2902</v>
      </c>
      <c r="B495" t="s">
        <v>14</v>
      </c>
      <c r="C495" t="s">
        <v>709</v>
      </c>
      <c r="D495" t="s">
        <v>16</v>
      </c>
      <c r="E495" t="s">
        <v>2903</v>
      </c>
      <c r="F495" t="s">
        <v>2904</v>
      </c>
      <c r="G495" t="s">
        <v>2905</v>
      </c>
      <c r="H495" t="s">
        <v>18</v>
      </c>
      <c r="I495" t="s">
        <v>1963</v>
      </c>
      <c r="J495" t="s">
        <v>18</v>
      </c>
      <c r="K495" t="s">
        <v>1964</v>
      </c>
      <c r="L495" t="s">
        <v>1965</v>
      </c>
    </row>
    <row r="496" spans="1:12" x14ac:dyDescent="0.3">
      <c r="A496" t="s">
        <v>2906</v>
      </c>
      <c r="B496" t="s">
        <v>14</v>
      </c>
      <c r="C496" t="s">
        <v>2907</v>
      </c>
      <c r="D496" t="s">
        <v>33</v>
      </c>
      <c r="E496" t="s">
        <v>2908</v>
      </c>
      <c r="F496" t="s">
        <v>2908</v>
      </c>
      <c r="G496" t="s">
        <v>18</v>
      </c>
      <c r="H496" t="s">
        <v>18</v>
      </c>
      <c r="I496" t="s">
        <v>287</v>
      </c>
      <c r="J496" t="s">
        <v>18</v>
      </c>
      <c r="K496" t="s">
        <v>288</v>
      </c>
      <c r="L496" t="s">
        <v>289</v>
      </c>
    </row>
    <row r="497" spans="1:12" x14ac:dyDescent="0.3">
      <c r="A497" t="s">
        <v>2909</v>
      </c>
      <c r="B497" t="s">
        <v>14</v>
      </c>
      <c r="C497" t="s">
        <v>2910</v>
      </c>
      <c r="D497" t="s">
        <v>16</v>
      </c>
      <c r="E497" t="s">
        <v>2911</v>
      </c>
      <c r="F497" t="s">
        <v>2911</v>
      </c>
      <c r="G497" t="s">
        <v>18</v>
      </c>
      <c r="H497" t="s">
        <v>18</v>
      </c>
      <c r="I497" t="s">
        <v>27</v>
      </c>
      <c r="J497" t="s">
        <v>28</v>
      </c>
      <c r="K497" t="s">
        <v>29</v>
      </c>
      <c r="L497" t="s">
        <v>30</v>
      </c>
    </row>
    <row r="498" spans="1:12" x14ac:dyDescent="0.3">
      <c r="A498" t="s">
        <v>2912</v>
      </c>
      <c r="B498" t="s">
        <v>14</v>
      </c>
      <c r="C498" t="s">
        <v>101</v>
      </c>
      <c r="D498" t="s">
        <v>16</v>
      </c>
      <c r="E498" t="s">
        <v>2913</v>
      </c>
      <c r="F498" t="s">
        <v>2914</v>
      </c>
      <c r="G498" t="s">
        <v>2915</v>
      </c>
      <c r="H498" t="s">
        <v>18</v>
      </c>
      <c r="I498" t="s">
        <v>69</v>
      </c>
      <c r="J498" t="s">
        <v>18</v>
      </c>
      <c r="K498" t="s">
        <v>70</v>
      </c>
      <c r="L498" t="s">
        <v>71</v>
      </c>
    </row>
    <row r="499" spans="1:12" x14ac:dyDescent="0.3">
      <c r="A499" t="s">
        <v>2916</v>
      </c>
      <c r="B499" t="s">
        <v>14</v>
      </c>
      <c r="C499" t="s">
        <v>2917</v>
      </c>
      <c r="D499" t="s">
        <v>94</v>
      </c>
      <c r="E499" t="s">
        <v>2918</v>
      </c>
      <c r="F499" t="s">
        <v>2919</v>
      </c>
      <c r="G499" t="s">
        <v>2920</v>
      </c>
      <c r="H499" t="s">
        <v>18</v>
      </c>
      <c r="I499" t="s">
        <v>112</v>
      </c>
      <c r="J499" t="s">
        <v>18</v>
      </c>
      <c r="K499" t="s">
        <v>113</v>
      </c>
      <c r="L499" t="s">
        <v>114</v>
      </c>
    </row>
    <row r="500" spans="1:12" x14ac:dyDescent="0.3">
      <c r="A500" t="s">
        <v>2921</v>
      </c>
      <c r="B500" t="s">
        <v>14</v>
      </c>
      <c r="C500" t="s">
        <v>15</v>
      </c>
      <c r="D500" t="s">
        <v>16</v>
      </c>
      <c r="E500" t="s">
        <v>2922</v>
      </c>
      <c r="F500" t="s">
        <v>2923</v>
      </c>
      <c r="G500" t="s">
        <v>2924</v>
      </c>
      <c r="H500" t="s">
        <v>18</v>
      </c>
      <c r="I500" t="s">
        <v>2412</v>
      </c>
      <c r="J500" t="s">
        <v>2413</v>
      </c>
      <c r="K500" t="s">
        <v>2414</v>
      </c>
      <c r="L500" t="s">
        <v>2415</v>
      </c>
    </row>
    <row r="501" spans="1:12" x14ac:dyDescent="0.3">
      <c r="A501" t="s">
        <v>2925</v>
      </c>
      <c r="B501" t="s">
        <v>14</v>
      </c>
      <c r="C501" t="s">
        <v>1250</v>
      </c>
      <c r="D501" t="s">
        <v>16</v>
      </c>
      <c r="E501" t="s">
        <v>2926</v>
      </c>
      <c r="F501" t="s">
        <v>2927</v>
      </c>
      <c r="G501" t="s">
        <v>2928</v>
      </c>
      <c r="H501" t="s">
        <v>18</v>
      </c>
      <c r="I501" t="s">
        <v>2929</v>
      </c>
      <c r="J501" t="s">
        <v>2930</v>
      </c>
      <c r="K501" t="s">
        <v>2931</v>
      </c>
      <c r="L501" t="s">
        <v>2932</v>
      </c>
    </row>
    <row r="502" spans="1:12" x14ac:dyDescent="0.3">
      <c r="A502" t="s">
        <v>2933</v>
      </c>
      <c r="B502" t="s">
        <v>14</v>
      </c>
      <c r="C502" t="s">
        <v>445</v>
      </c>
      <c r="D502" t="s">
        <v>16</v>
      </c>
      <c r="E502" t="s">
        <v>2934</v>
      </c>
      <c r="F502" t="s">
        <v>1495</v>
      </c>
      <c r="G502" t="s">
        <v>2935</v>
      </c>
      <c r="H502" t="s">
        <v>18</v>
      </c>
      <c r="I502" t="s">
        <v>1963</v>
      </c>
      <c r="J502" t="s">
        <v>18</v>
      </c>
      <c r="K502" t="s">
        <v>1964</v>
      </c>
      <c r="L502" t="s">
        <v>1965</v>
      </c>
    </row>
    <row r="503" spans="1:12" x14ac:dyDescent="0.3">
      <c r="A503" t="s">
        <v>2936</v>
      </c>
      <c r="B503" t="s">
        <v>14</v>
      </c>
      <c r="C503" t="s">
        <v>2937</v>
      </c>
      <c r="D503" t="s">
        <v>16</v>
      </c>
      <c r="E503" t="s">
        <v>2938</v>
      </c>
      <c r="F503" t="s">
        <v>2939</v>
      </c>
      <c r="G503" t="s">
        <v>18</v>
      </c>
      <c r="H503" t="s">
        <v>18</v>
      </c>
      <c r="I503" t="s">
        <v>2940</v>
      </c>
      <c r="J503" t="s">
        <v>2941</v>
      </c>
      <c r="K503" t="s">
        <v>2942</v>
      </c>
      <c r="L503" t="s">
        <v>2943</v>
      </c>
    </row>
    <row r="504" spans="1:12" x14ac:dyDescent="0.3">
      <c r="A504" t="s">
        <v>2944</v>
      </c>
      <c r="B504" t="s">
        <v>14</v>
      </c>
      <c r="C504" t="s">
        <v>1633</v>
      </c>
      <c r="D504" t="s">
        <v>16</v>
      </c>
      <c r="E504" t="s">
        <v>2945</v>
      </c>
      <c r="F504" t="s">
        <v>2946</v>
      </c>
      <c r="G504" t="s">
        <v>2947</v>
      </c>
      <c r="H504" t="s">
        <v>18</v>
      </c>
      <c r="I504" t="s">
        <v>1096</v>
      </c>
      <c r="J504" t="s">
        <v>1097</v>
      </c>
      <c r="K504" t="s">
        <v>1098</v>
      </c>
      <c r="L504" t="s">
        <v>1099</v>
      </c>
    </row>
    <row r="505" spans="1:12" x14ac:dyDescent="0.3">
      <c r="A505" t="s">
        <v>2948</v>
      </c>
      <c r="B505" t="s">
        <v>14</v>
      </c>
      <c r="C505" t="s">
        <v>2949</v>
      </c>
      <c r="D505" t="s">
        <v>16</v>
      </c>
      <c r="E505" t="s">
        <v>2950</v>
      </c>
      <c r="F505" t="s">
        <v>2950</v>
      </c>
      <c r="G505" t="s">
        <v>18</v>
      </c>
      <c r="H505" t="s">
        <v>18</v>
      </c>
      <c r="I505" t="s">
        <v>2647</v>
      </c>
      <c r="J505" t="s">
        <v>2648</v>
      </c>
      <c r="K505" t="s">
        <v>2649</v>
      </c>
      <c r="L505" t="s">
        <v>2650</v>
      </c>
    </row>
    <row r="506" spans="1:12" x14ac:dyDescent="0.3">
      <c r="A506" t="s">
        <v>2951</v>
      </c>
      <c r="B506" t="s">
        <v>14</v>
      </c>
      <c r="C506" t="s">
        <v>273</v>
      </c>
      <c r="D506" t="s">
        <v>16</v>
      </c>
      <c r="E506" t="s">
        <v>2952</v>
      </c>
      <c r="F506" t="s">
        <v>2953</v>
      </c>
      <c r="G506" t="s">
        <v>2954</v>
      </c>
      <c r="H506" t="s">
        <v>18</v>
      </c>
      <c r="I506" t="s">
        <v>1987</v>
      </c>
      <c r="J506" t="s">
        <v>1988</v>
      </c>
      <c r="K506" t="s">
        <v>1989</v>
      </c>
      <c r="L506" t="s">
        <v>1990</v>
      </c>
    </row>
    <row r="507" spans="1:12" x14ac:dyDescent="0.3">
      <c r="A507" t="s">
        <v>2955</v>
      </c>
      <c r="B507" t="s">
        <v>14</v>
      </c>
      <c r="C507" t="s">
        <v>471</v>
      </c>
      <c r="D507" t="s">
        <v>16</v>
      </c>
      <c r="E507" t="s">
        <v>2956</v>
      </c>
      <c r="F507" t="s">
        <v>2957</v>
      </c>
      <c r="G507" t="s">
        <v>2958</v>
      </c>
      <c r="H507" t="s">
        <v>18</v>
      </c>
      <c r="I507" t="s">
        <v>1987</v>
      </c>
      <c r="J507" t="s">
        <v>1988</v>
      </c>
      <c r="K507" t="s">
        <v>1989</v>
      </c>
      <c r="L507" t="s">
        <v>1990</v>
      </c>
    </row>
    <row r="508" spans="1:12" x14ac:dyDescent="0.3">
      <c r="A508" t="s">
        <v>2959</v>
      </c>
      <c r="B508" t="s">
        <v>14</v>
      </c>
      <c r="C508" t="s">
        <v>101</v>
      </c>
      <c r="D508" t="s">
        <v>16</v>
      </c>
      <c r="E508" t="s">
        <v>2960</v>
      </c>
      <c r="F508" t="s">
        <v>2961</v>
      </c>
      <c r="G508" t="s">
        <v>2962</v>
      </c>
      <c r="H508" t="s">
        <v>2963</v>
      </c>
      <c r="I508" t="s">
        <v>2964</v>
      </c>
      <c r="J508" t="s">
        <v>2965</v>
      </c>
      <c r="K508" t="s">
        <v>2966</v>
      </c>
      <c r="L508" t="s">
        <v>2967</v>
      </c>
    </row>
    <row r="509" spans="1:12" x14ac:dyDescent="0.3">
      <c r="A509" t="s">
        <v>2968</v>
      </c>
      <c r="B509" t="s">
        <v>14</v>
      </c>
      <c r="C509" t="s">
        <v>2969</v>
      </c>
      <c r="D509" t="s">
        <v>170</v>
      </c>
      <c r="E509" t="s">
        <v>2970</v>
      </c>
      <c r="F509" t="s">
        <v>2971</v>
      </c>
      <c r="G509" t="s">
        <v>2972</v>
      </c>
      <c r="H509" t="s">
        <v>2973</v>
      </c>
      <c r="I509" t="s">
        <v>2974</v>
      </c>
      <c r="J509" t="s">
        <v>2975</v>
      </c>
      <c r="K509" t="s">
        <v>2976</v>
      </c>
      <c r="L509" t="s">
        <v>2977</v>
      </c>
    </row>
    <row r="510" spans="1:12" x14ac:dyDescent="0.3">
      <c r="A510" t="s">
        <v>2978</v>
      </c>
      <c r="B510" t="s">
        <v>14</v>
      </c>
      <c r="C510" t="s">
        <v>50</v>
      </c>
      <c r="D510" t="s">
        <v>16</v>
      </c>
      <c r="E510" t="s">
        <v>2979</v>
      </c>
      <c r="F510" t="s">
        <v>2980</v>
      </c>
      <c r="G510" t="s">
        <v>2981</v>
      </c>
      <c r="H510" t="s">
        <v>2982</v>
      </c>
      <c r="I510" t="s">
        <v>2983</v>
      </c>
      <c r="J510" t="s">
        <v>18</v>
      </c>
      <c r="K510" t="s">
        <v>2984</v>
      </c>
      <c r="L510" t="s">
        <v>2985</v>
      </c>
    </row>
    <row r="511" spans="1:12" x14ac:dyDescent="0.3">
      <c r="A511" t="s">
        <v>2986</v>
      </c>
      <c r="B511" t="s">
        <v>14</v>
      </c>
      <c r="C511" t="s">
        <v>1633</v>
      </c>
      <c r="D511" t="s">
        <v>16</v>
      </c>
      <c r="E511" t="s">
        <v>2987</v>
      </c>
      <c r="F511" t="s">
        <v>2988</v>
      </c>
      <c r="G511" t="s">
        <v>2989</v>
      </c>
      <c r="H511" t="s">
        <v>18</v>
      </c>
      <c r="I511" t="s">
        <v>2990</v>
      </c>
      <c r="J511" t="s">
        <v>18</v>
      </c>
      <c r="K511" t="s">
        <v>2991</v>
      </c>
      <c r="L511" t="s">
        <v>2992</v>
      </c>
    </row>
    <row r="512" spans="1:12" x14ac:dyDescent="0.3">
      <c r="A512" t="s">
        <v>2993</v>
      </c>
      <c r="B512" t="s">
        <v>14</v>
      </c>
      <c r="C512" t="s">
        <v>2994</v>
      </c>
      <c r="D512" t="s">
        <v>79</v>
      </c>
      <c r="E512" t="s">
        <v>2995</v>
      </c>
      <c r="F512" t="s">
        <v>2996</v>
      </c>
      <c r="G512" t="s">
        <v>2997</v>
      </c>
      <c r="H512" t="s">
        <v>18</v>
      </c>
      <c r="I512" t="s">
        <v>2232</v>
      </c>
      <c r="J512" t="s">
        <v>2233</v>
      </c>
      <c r="K512" t="s">
        <v>2234</v>
      </c>
      <c r="L512" t="s">
        <v>2235</v>
      </c>
    </row>
    <row r="513" spans="1:12" x14ac:dyDescent="0.3">
      <c r="A513" t="s">
        <v>2998</v>
      </c>
      <c r="B513" t="s">
        <v>14</v>
      </c>
      <c r="C513" t="s">
        <v>2999</v>
      </c>
      <c r="D513" t="s">
        <v>16</v>
      </c>
      <c r="E513" t="s">
        <v>3000</v>
      </c>
      <c r="F513" t="s">
        <v>3000</v>
      </c>
      <c r="G513" t="s">
        <v>3001</v>
      </c>
      <c r="H513" t="s">
        <v>18</v>
      </c>
      <c r="I513" t="s">
        <v>1311</v>
      </c>
      <c r="J513" t="s">
        <v>1312</v>
      </c>
      <c r="K513" t="s">
        <v>1313</v>
      </c>
      <c r="L513" t="s">
        <v>1314</v>
      </c>
    </row>
    <row r="514" spans="1:12" x14ac:dyDescent="0.3">
      <c r="A514" t="s">
        <v>3002</v>
      </c>
      <c r="B514" t="s">
        <v>14</v>
      </c>
      <c r="C514" t="s">
        <v>2496</v>
      </c>
      <c r="D514" t="s">
        <v>16</v>
      </c>
      <c r="E514" t="s">
        <v>3003</v>
      </c>
      <c r="F514" t="s">
        <v>3003</v>
      </c>
      <c r="G514" t="s">
        <v>18</v>
      </c>
      <c r="H514" t="s">
        <v>18</v>
      </c>
      <c r="I514" t="s">
        <v>883</v>
      </c>
      <c r="J514" t="s">
        <v>18</v>
      </c>
      <c r="K514" t="s">
        <v>884</v>
      </c>
      <c r="L514" t="s">
        <v>885</v>
      </c>
    </row>
    <row r="515" spans="1:12" x14ac:dyDescent="0.3">
      <c r="A515" t="s">
        <v>3004</v>
      </c>
      <c r="B515" t="s">
        <v>14</v>
      </c>
      <c r="C515" t="s">
        <v>623</v>
      </c>
      <c r="D515" t="s">
        <v>16</v>
      </c>
      <c r="E515" t="s">
        <v>2731</v>
      </c>
      <c r="F515" t="s">
        <v>3005</v>
      </c>
      <c r="G515" t="s">
        <v>3006</v>
      </c>
      <c r="H515" t="s">
        <v>18</v>
      </c>
      <c r="I515" t="s">
        <v>2143</v>
      </c>
      <c r="J515" t="s">
        <v>18</v>
      </c>
      <c r="K515" t="s">
        <v>2144</v>
      </c>
      <c r="L515" t="s">
        <v>2145</v>
      </c>
    </row>
    <row r="516" spans="1:12" x14ac:dyDescent="0.3">
      <c r="A516" t="s">
        <v>3007</v>
      </c>
      <c r="B516" t="s">
        <v>14</v>
      </c>
      <c r="C516" t="s">
        <v>273</v>
      </c>
      <c r="D516" t="s">
        <v>16</v>
      </c>
      <c r="E516" t="s">
        <v>1072</v>
      </c>
      <c r="F516" t="s">
        <v>1072</v>
      </c>
      <c r="G516" t="s">
        <v>18</v>
      </c>
      <c r="H516" t="s">
        <v>18</v>
      </c>
      <c r="I516" t="s">
        <v>3008</v>
      </c>
      <c r="J516" t="s">
        <v>3009</v>
      </c>
      <c r="K516" t="s">
        <v>3010</v>
      </c>
      <c r="L516" t="s">
        <v>3011</v>
      </c>
    </row>
    <row r="517" spans="1:12" x14ac:dyDescent="0.3">
      <c r="A517" t="s">
        <v>3012</v>
      </c>
      <c r="B517" t="s">
        <v>14</v>
      </c>
      <c r="C517" t="s">
        <v>3013</v>
      </c>
      <c r="D517" t="s">
        <v>16</v>
      </c>
      <c r="E517" t="s">
        <v>3014</v>
      </c>
      <c r="F517" t="s">
        <v>3014</v>
      </c>
      <c r="G517" t="s">
        <v>18</v>
      </c>
      <c r="H517" t="s">
        <v>18</v>
      </c>
      <c r="I517" t="s">
        <v>2647</v>
      </c>
      <c r="J517" t="s">
        <v>2648</v>
      </c>
      <c r="K517" t="s">
        <v>2649</v>
      </c>
      <c r="L517" t="s">
        <v>2650</v>
      </c>
    </row>
    <row r="518" spans="1:12" x14ac:dyDescent="0.3">
      <c r="A518" t="s">
        <v>3015</v>
      </c>
      <c r="B518" t="s">
        <v>14</v>
      </c>
      <c r="C518" t="s">
        <v>3016</v>
      </c>
      <c r="D518" t="s">
        <v>94</v>
      </c>
      <c r="E518" t="s">
        <v>3017</v>
      </c>
      <c r="F518" t="s">
        <v>3018</v>
      </c>
      <c r="G518" t="s">
        <v>3019</v>
      </c>
      <c r="H518" t="s">
        <v>3020</v>
      </c>
      <c r="I518" t="s">
        <v>3021</v>
      </c>
      <c r="J518" t="s">
        <v>3022</v>
      </c>
      <c r="K518" t="s">
        <v>3023</v>
      </c>
      <c r="L518" t="s">
        <v>3024</v>
      </c>
    </row>
    <row r="519" spans="1:12" x14ac:dyDescent="0.3">
      <c r="A519" t="s">
        <v>3025</v>
      </c>
      <c r="B519" t="s">
        <v>14</v>
      </c>
      <c r="C519" t="s">
        <v>101</v>
      </c>
      <c r="D519" t="s">
        <v>16</v>
      </c>
      <c r="E519" t="s">
        <v>3026</v>
      </c>
      <c r="F519" t="s">
        <v>3027</v>
      </c>
      <c r="G519" t="s">
        <v>3028</v>
      </c>
      <c r="H519" t="s">
        <v>18</v>
      </c>
      <c r="I519" t="s">
        <v>3029</v>
      </c>
      <c r="J519" t="s">
        <v>18</v>
      </c>
      <c r="K519" t="s">
        <v>3030</v>
      </c>
      <c r="L519" t="s">
        <v>3031</v>
      </c>
    </row>
    <row r="520" spans="1:12" x14ac:dyDescent="0.3">
      <c r="A520" t="s">
        <v>3032</v>
      </c>
      <c r="B520" t="s">
        <v>14</v>
      </c>
      <c r="C520" t="s">
        <v>471</v>
      </c>
      <c r="D520" t="s">
        <v>16</v>
      </c>
      <c r="E520" t="s">
        <v>3033</v>
      </c>
      <c r="F520" t="s">
        <v>3033</v>
      </c>
      <c r="G520" t="s">
        <v>18</v>
      </c>
      <c r="H520" t="s">
        <v>18</v>
      </c>
      <c r="I520" t="s">
        <v>883</v>
      </c>
      <c r="J520" t="s">
        <v>18</v>
      </c>
      <c r="K520" t="s">
        <v>884</v>
      </c>
      <c r="L520" t="s">
        <v>885</v>
      </c>
    </row>
    <row r="521" spans="1:12" x14ac:dyDescent="0.3">
      <c r="A521" t="s">
        <v>3034</v>
      </c>
      <c r="B521" t="s">
        <v>14</v>
      </c>
      <c r="C521" t="s">
        <v>273</v>
      </c>
      <c r="D521" t="s">
        <v>16</v>
      </c>
      <c r="E521" t="s">
        <v>3035</v>
      </c>
      <c r="F521" t="s">
        <v>3035</v>
      </c>
      <c r="G521" t="s">
        <v>18</v>
      </c>
      <c r="H521" t="s">
        <v>18</v>
      </c>
      <c r="I521" t="s">
        <v>19</v>
      </c>
      <c r="J521" t="s">
        <v>20</v>
      </c>
      <c r="K521" t="s">
        <v>21</v>
      </c>
      <c r="L521" t="s">
        <v>22</v>
      </c>
    </row>
    <row r="522" spans="1:12" x14ac:dyDescent="0.3">
      <c r="A522" t="s">
        <v>3036</v>
      </c>
      <c r="B522" t="s">
        <v>14</v>
      </c>
      <c r="C522" t="s">
        <v>774</v>
      </c>
      <c r="D522" t="s">
        <v>16</v>
      </c>
      <c r="E522" t="s">
        <v>3037</v>
      </c>
      <c r="F522" t="s">
        <v>3038</v>
      </c>
      <c r="G522" t="s">
        <v>3039</v>
      </c>
      <c r="H522" t="s">
        <v>18</v>
      </c>
      <c r="I522" t="s">
        <v>2990</v>
      </c>
      <c r="J522" t="s">
        <v>18</v>
      </c>
      <c r="K522" t="s">
        <v>2991</v>
      </c>
      <c r="L522" t="s">
        <v>2992</v>
      </c>
    </row>
    <row r="523" spans="1:12" x14ac:dyDescent="0.3">
      <c r="A523" t="s">
        <v>3040</v>
      </c>
      <c r="B523" t="s">
        <v>14</v>
      </c>
      <c r="C523" t="s">
        <v>101</v>
      </c>
      <c r="D523" t="s">
        <v>16</v>
      </c>
      <c r="E523" t="s">
        <v>3041</v>
      </c>
      <c r="F523" t="s">
        <v>3041</v>
      </c>
      <c r="G523" t="s">
        <v>3042</v>
      </c>
      <c r="H523" t="s">
        <v>18</v>
      </c>
      <c r="I523" t="s">
        <v>717</v>
      </c>
      <c r="J523" t="s">
        <v>718</v>
      </c>
      <c r="K523" t="s">
        <v>719</v>
      </c>
      <c r="L523" t="s">
        <v>720</v>
      </c>
    </row>
    <row r="524" spans="1:12" x14ac:dyDescent="0.3">
      <c r="A524" t="s">
        <v>3043</v>
      </c>
      <c r="B524" t="s">
        <v>14</v>
      </c>
      <c r="C524" t="s">
        <v>3044</v>
      </c>
      <c r="D524" t="s">
        <v>16</v>
      </c>
      <c r="E524" t="s">
        <v>3045</v>
      </c>
      <c r="F524" t="s">
        <v>3046</v>
      </c>
      <c r="G524" t="s">
        <v>3047</v>
      </c>
      <c r="H524" t="s">
        <v>18</v>
      </c>
      <c r="I524" t="s">
        <v>3048</v>
      </c>
      <c r="J524" t="s">
        <v>3049</v>
      </c>
      <c r="K524" t="s">
        <v>3050</v>
      </c>
      <c r="L524" t="s">
        <v>3051</v>
      </c>
    </row>
    <row r="525" spans="1:12" x14ac:dyDescent="0.3">
      <c r="A525" t="s">
        <v>3052</v>
      </c>
      <c r="B525" t="s">
        <v>14</v>
      </c>
      <c r="C525" t="s">
        <v>591</v>
      </c>
      <c r="D525" t="s">
        <v>94</v>
      </c>
      <c r="E525" t="s">
        <v>3053</v>
      </c>
      <c r="F525" t="s">
        <v>3053</v>
      </c>
      <c r="G525" t="s">
        <v>18</v>
      </c>
      <c r="H525" t="s">
        <v>18</v>
      </c>
      <c r="I525" t="s">
        <v>123</v>
      </c>
      <c r="J525" t="s">
        <v>124</v>
      </c>
      <c r="K525" t="s">
        <v>125</v>
      </c>
      <c r="L525" t="s">
        <v>126</v>
      </c>
    </row>
    <row r="526" spans="1:12" x14ac:dyDescent="0.3">
      <c r="A526" t="s">
        <v>3054</v>
      </c>
      <c r="B526" t="s">
        <v>14</v>
      </c>
      <c r="C526" t="s">
        <v>15</v>
      </c>
      <c r="D526" t="s">
        <v>16</v>
      </c>
      <c r="E526" t="s">
        <v>3055</v>
      </c>
      <c r="F526" t="s">
        <v>3056</v>
      </c>
      <c r="G526" t="s">
        <v>3057</v>
      </c>
      <c r="H526" t="s">
        <v>18</v>
      </c>
      <c r="I526" t="s">
        <v>1635</v>
      </c>
      <c r="J526" t="s">
        <v>18</v>
      </c>
      <c r="K526" t="s">
        <v>1636</v>
      </c>
      <c r="L526" t="s">
        <v>1637</v>
      </c>
    </row>
    <row r="527" spans="1:12" x14ac:dyDescent="0.3">
      <c r="A527" t="s">
        <v>3058</v>
      </c>
      <c r="B527" t="s">
        <v>14</v>
      </c>
      <c r="C527" t="s">
        <v>3059</v>
      </c>
      <c r="D527" t="s">
        <v>33</v>
      </c>
      <c r="E527" t="s">
        <v>3060</v>
      </c>
      <c r="F527" t="s">
        <v>3061</v>
      </c>
      <c r="G527" t="s">
        <v>3062</v>
      </c>
      <c r="H527" t="s">
        <v>18</v>
      </c>
      <c r="I527" t="s">
        <v>3063</v>
      </c>
      <c r="J527" t="s">
        <v>18</v>
      </c>
      <c r="K527" t="s">
        <v>3064</v>
      </c>
      <c r="L527" t="s">
        <v>3065</v>
      </c>
    </row>
    <row r="528" spans="1:12" x14ac:dyDescent="0.3">
      <c r="A528" t="s">
        <v>3066</v>
      </c>
      <c r="B528" t="s">
        <v>14</v>
      </c>
      <c r="C528" t="s">
        <v>3067</v>
      </c>
      <c r="D528" t="s">
        <v>94</v>
      </c>
      <c r="E528" t="s">
        <v>3068</v>
      </c>
      <c r="F528" t="s">
        <v>3069</v>
      </c>
      <c r="G528" t="s">
        <v>3070</v>
      </c>
      <c r="H528" t="s">
        <v>18</v>
      </c>
      <c r="I528" t="s">
        <v>518</v>
      </c>
      <c r="J528" t="s">
        <v>18</v>
      </c>
      <c r="K528" t="s">
        <v>519</v>
      </c>
      <c r="L528" t="s">
        <v>520</v>
      </c>
    </row>
    <row r="529" spans="1:12" x14ac:dyDescent="0.3">
      <c r="A529" t="s">
        <v>3071</v>
      </c>
      <c r="B529" t="s">
        <v>14</v>
      </c>
      <c r="C529" t="s">
        <v>3072</v>
      </c>
      <c r="D529" t="s">
        <v>16</v>
      </c>
      <c r="E529" t="s">
        <v>3073</v>
      </c>
      <c r="F529" t="s">
        <v>3074</v>
      </c>
      <c r="G529" t="s">
        <v>3075</v>
      </c>
      <c r="H529" t="s">
        <v>18</v>
      </c>
      <c r="I529" t="s">
        <v>1198</v>
      </c>
      <c r="J529" t="s">
        <v>1199</v>
      </c>
      <c r="K529" t="s">
        <v>1200</v>
      </c>
      <c r="L529" t="s">
        <v>1201</v>
      </c>
    </row>
    <row r="530" spans="1:12" x14ac:dyDescent="0.3">
      <c r="A530" t="s">
        <v>3076</v>
      </c>
      <c r="B530" t="s">
        <v>14</v>
      </c>
      <c r="C530" t="s">
        <v>50</v>
      </c>
      <c r="D530" t="s">
        <v>16</v>
      </c>
      <c r="E530" t="s">
        <v>3077</v>
      </c>
      <c r="F530" t="s">
        <v>3078</v>
      </c>
      <c r="G530" t="s">
        <v>3079</v>
      </c>
      <c r="H530" t="s">
        <v>18</v>
      </c>
      <c r="I530" t="s">
        <v>3080</v>
      </c>
      <c r="J530" t="s">
        <v>18</v>
      </c>
      <c r="K530" t="s">
        <v>3081</v>
      </c>
      <c r="L530" t="s">
        <v>3082</v>
      </c>
    </row>
    <row r="531" spans="1:12" x14ac:dyDescent="0.3">
      <c r="A531" t="s">
        <v>3083</v>
      </c>
      <c r="B531" t="s">
        <v>14</v>
      </c>
      <c r="C531" t="s">
        <v>108</v>
      </c>
      <c r="D531" t="s">
        <v>16</v>
      </c>
      <c r="E531" t="s">
        <v>3084</v>
      </c>
      <c r="F531" t="s">
        <v>3085</v>
      </c>
      <c r="G531" t="s">
        <v>3086</v>
      </c>
      <c r="H531" t="s">
        <v>18</v>
      </c>
      <c r="I531" t="s">
        <v>3087</v>
      </c>
      <c r="J531" t="s">
        <v>18</v>
      </c>
      <c r="K531" t="s">
        <v>3088</v>
      </c>
      <c r="L531" t="s">
        <v>3089</v>
      </c>
    </row>
    <row r="532" spans="1:12" x14ac:dyDescent="0.3">
      <c r="A532" t="s">
        <v>3090</v>
      </c>
      <c r="B532" t="s">
        <v>14</v>
      </c>
      <c r="C532" t="s">
        <v>3091</v>
      </c>
      <c r="D532" t="s">
        <v>16</v>
      </c>
      <c r="E532" t="s">
        <v>3092</v>
      </c>
      <c r="F532" t="s">
        <v>3093</v>
      </c>
      <c r="G532" t="s">
        <v>3094</v>
      </c>
      <c r="H532" t="s">
        <v>3095</v>
      </c>
      <c r="I532" t="s">
        <v>3096</v>
      </c>
      <c r="J532" t="s">
        <v>3097</v>
      </c>
      <c r="K532" t="s">
        <v>3098</v>
      </c>
      <c r="L532" t="s">
        <v>3099</v>
      </c>
    </row>
    <row r="533" spans="1:12" x14ac:dyDescent="0.3">
      <c r="A533" t="s">
        <v>3100</v>
      </c>
      <c r="B533" t="s">
        <v>14</v>
      </c>
      <c r="C533" t="s">
        <v>900</v>
      </c>
      <c r="D533" t="s">
        <v>16</v>
      </c>
      <c r="E533" t="s">
        <v>3101</v>
      </c>
      <c r="F533" t="s">
        <v>3101</v>
      </c>
      <c r="G533" t="s">
        <v>18</v>
      </c>
      <c r="H533" t="s">
        <v>18</v>
      </c>
      <c r="I533" t="s">
        <v>3102</v>
      </c>
      <c r="J533" t="s">
        <v>18</v>
      </c>
      <c r="K533" t="s">
        <v>3103</v>
      </c>
      <c r="L533" t="s">
        <v>3104</v>
      </c>
    </row>
    <row r="534" spans="1:12" x14ac:dyDescent="0.3">
      <c r="A534" t="s">
        <v>3105</v>
      </c>
      <c r="B534" t="s">
        <v>14</v>
      </c>
      <c r="C534" t="s">
        <v>3106</v>
      </c>
      <c r="D534" t="s">
        <v>170</v>
      </c>
      <c r="E534" t="s">
        <v>3107</v>
      </c>
      <c r="F534" t="s">
        <v>3108</v>
      </c>
      <c r="G534" t="s">
        <v>3109</v>
      </c>
      <c r="H534" t="s">
        <v>3110</v>
      </c>
      <c r="I534" t="s">
        <v>3111</v>
      </c>
      <c r="J534" t="s">
        <v>18</v>
      </c>
      <c r="K534" t="s">
        <v>3112</v>
      </c>
      <c r="L534" t="s">
        <v>3113</v>
      </c>
    </row>
    <row r="535" spans="1:12" x14ac:dyDescent="0.3">
      <c r="A535" t="s">
        <v>3114</v>
      </c>
      <c r="B535" t="s">
        <v>14</v>
      </c>
      <c r="C535" t="s">
        <v>101</v>
      </c>
      <c r="D535" t="s">
        <v>16</v>
      </c>
      <c r="E535" t="s">
        <v>3115</v>
      </c>
      <c r="F535" t="s">
        <v>3116</v>
      </c>
      <c r="G535" t="s">
        <v>3117</v>
      </c>
      <c r="H535" t="s">
        <v>18</v>
      </c>
      <c r="I535" t="s">
        <v>3118</v>
      </c>
      <c r="J535" t="s">
        <v>18</v>
      </c>
      <c r="K535" t="s">
        <v>3119</v>
      </c>
      <c r="L535" t="s">
        <v>3120</v>
      </c>
    </row>
    <row r="536" spans="1:12" x14ac:dyDescent="0.3">
      <c r="A536" t="s">
        <v>3121</v>
      </c>
      <c r="B536" t="s">
        <v>14</v>
      </c>
      <c r="C536" t="s">
        <v>445</v>
      </c>
      <c r="D536" t="s">
        <v>16</v>
      </c>
      <c r="E536" t="s">
        <v>3122</v>
      </c>
      <c r="F536" t="s">
        <v>3123</v>
      </c>
      <c r="G536" t="s">
        <v>3124</v>
      </c>
      <c r="H536" t="s">
        <v>18</v>
      </c>
      <c r="I536" t="s">
        <v>778</v>
      </c>
      <c r="J536" t="s">
        <v>18</v>
      </c>
      <c r="K536" t="s">
        <v>779</v>
      </c>
      <c r="L536" t="s">
        <v>780</v>
      </c>
    </row>
    <row r="537" spans="1:12" x14ac:dyDescent="0.3">
      <c r="A537" t="s">
        <v>3125</v>
      </c>
      <c r="B537" t="s">
        <v>14</v>
      </c>
      <c r="C537" t="s">
        <v>3126</v>
      </c>
      <c r="D537" t="s">
        <v>16</v>
      </c>
      <c r="E537" t="s">
        <v>3127</v>
      </c>
      <c r="F537" t="s">
        <v>3128</v>
      </c>
      <c r="G537" t="s">
        <v>3129</v>
      </c>
      <c r="H537" t="s">
        <v>3130</v>
      </c>
      <c r="I537" t="s">
        <v>3096</v>
      </c>
      <c r="J537" t="s">
        <v>3097</v>
      </c>
      <c r="K537" t="s">
        <v>3098</v>
      </c>
      <c r="L537" t="s">
        <v>3099</v>
      </c>
    </row>
    <row r="538" spans="1:12" x14ac:dyDescent="0.3">
      <c r="A538" t="s">
        <v>3131</v>
      </c>
      <c r="B538" t="s">
        <v>14</v>
      </c>
      <c r="C538" t="s">
        <v>3132</v>
      </c>
      <c r="D538" t="s">
        <v>16</v>
      </c>
      <c r="E538" t="s">
        <v>3133</v>
      </c>
      <c r="F538" t="s">
        <v>3134</v>
      </c>
      <c r="G538" t="s">
        <v>3135</v>
      </c>
      <c r="H538" t="s">
        <v>3136</v>
      </c>
      <c r="I538" t="s">
        <v>1833</v>
      </c>
      <c r="J538" t="s">
        <v>18</v>
      </c>
      <c r="K538" t="s">
        <v>1834</v>
      </c>
      <c r="L538" t="s">
        <v>1835</v>
      </c>
    </row>
    <row r="539" spans="1:12" x14ac:dyDescent="0.3">
      <c r="A539" t="s">
        <v>3137</v>
      </c>
      <c r="B539" t="s">
        <v>14</v>
      </c>
      <c r="C539" t="s">
        <v>3138</v>
      </c>
      <c r="D539" t="s">
        <v>16</v>
      </c>
      <c r="E539" t="s">
        <v>3139</v>
      </c>
      <c r="F539" t="s">
        <v>3140</v>
      </c>
      <c r="G539" t="s">
        <v>3141</v>
      </c>
      <c r="H539" t="s">
        <v>18</v>
      </c>
      <c r="I539" t="s">
        <v>3142</v>
      </c>
      <c r="J539" t="s">
        <v>18</v>
      </c>
      <c r="K539" t="s">
        <v>3143</v>
      </c>
      <c r="L539" t="s">
        <v>3144</v>
      </c>
    </row>
    <row r="540" spans="1:12" x14ac:dyDescent="0.3">
      <c r="A540" t="s">
        <v>3145</v>
      </c>
      <c r="B540" t="s">
        <v>14</v>
      </c>
      <c r="C540" t="s">
        <v>204</v>
      </c>
      <c r="D540" t="s">
        <v>16</v>
      </c>
      <c r="E540" t="s">
        <v>3146</v>
      </c>
      <c r="F540" t="s">
        <v>3147</v>
      </c>
      <c r="G540" t="s">
        <v>3148</v>
      </c>
      <c r="H540" t="s">
        <v>18</v>
      </c>
      <c r="I540" t="s">
        <v>224</v>
      </c>
      <c r="J540" t="s">
        <v>225</v>
      </c>
      <c r="K540" t="s">
        <v>226</v>
      </c>
      <c r="L540" t="s">
        <v>227</v>
      </c>
    </row>
    <row r="541" spans="1:12" x14ac:dyDescent="0.3">
      <c r="A541" t="s">
        <v>3149</v>
      </c>
      <c r="B541" t="s">
        <v>14</v>
      </c>
      <c r="C541" t="s">
        <v>3150</v>
      </c>
      <c r="D541" t="s">
        <v>33</v>
      </c>
      <c r="E541" t="s">
        <v>3151</v>
      </c>
      <c r="F541" t="s">
        <v>3152</v>
      </c>
      <c r="G541" t="s">
        <v>3153</v>
      </c>
      <c r="H541" t="s">
        <v>3154</v>
      </c>
      <c r="I541" t="s">
        <v>3155</v>
      </c>
      <c r="J541" t="s">
        <v>3156</v>
      </c>
      <c r="K541" t="s">
        <v>3157</v>
      </c>
      <c r="L541" t="s">
        <v>3158</v>
      </c>
    </row>
    <row r="542" spans="1:12" x14ac:dyDescent="0.3">
      <c r="A542" t="s">
        <v>3159</v>
      </c>
      <c r="B542" t="s">
        <v>14</v>
      </c>
      <c r="C542" t="s">
        <v>3160</v>
      </c>
      <c r="D542" t="s">
        <v>251</v>
      </c>
      <c r="E542" t="s">
        <v>3161</v>
      </c>
      <c r="F542" t="s">
        <v>3162</v>
      </c>
      <c r="G542" t="s">
        <v>3163</v>
      </c>
      <c r="H542" t="s">
        <v>18</v>
      </c>
      <c r="I542" t="s">
        <v>3164</v>
      </c>
      <c r="J542" t="s">
        <v>3165</v>
      </c>
      <c r="K542" t="s">
        <v>3166</v>
      </c>
      <c r="L542" t="s">
        <v>3167</v>
      </c>
    </row>
    <row r="543" spans="1:12" x14ac:dyDescent="0.3">
      <c r="A543" t="s">
        <v>3168</v>
      </c>
      <c r="B543" t="s">
        <v>14</v>
      </c>
      <c r="C543" t="s">
        <v>101</v>
      </c>
      <c r="D543" t="s">
        <v>16</v>
      </c>
      <c r="E543" t="s">
        <v>3169</v>
      </c>
      <c r="F543" t="s">
        <v>3170</v>
      </c>
      <c r="G543" t="s">
        <v>3171</v>
      </c>
      <c r="H543" t="s">
        <v>18</v>
      </c>
      <c r="I543" t="s">
        <v>3172</v>
      </c>
      <c r="J543" t="s">
        <v>18</v>
      </c>
      <c r="K543" t="s">
        <v>3173</v>
      </c>
      <c r="L543" t="s">
        <v>3174</v>
      </c>
    </row>
    <row r="544" spans="1:12" x14ac:dyDescent="0.3">
      <c r="A544" t="s">
        <v>3175</v>
      </c>
      <c r="B544" t="s">
        <v>14</v>
      </c>
      <c r="C544" t="s">
        <v>3176</v>
      </c>
      <c r="D544" t="s">
        <v>33</v>
      </c>
      <c r="E544" t="s">
        <v>3177</v>
      </c>
      <c r="F544" t="s">
        <v>3178</v>
      </c>
      <c r="G544" t="s">
        <v>3179</v>
      </c>
      <c r="H544" t="s">
        <v>18</v>
      </c>
      <c r="I544" t="s">
        <v>1486</v>
      </c>
      <c r="J544" t="s">
        <v>18</v>
      </c>
      <c r="K544" t="s">
        <v>929</v>
      </c>
      <c r="L544" t="s">
        <v>1487</v>
      </c>
    </row>
    <row r="545" spans="1:12" x14ac:dyDescent="0.3">
      <c r="A545" t="s">
        <v>3180</v>
      </c>
      <c r="B545" t="s">
        <v>14</v>
      </c>
      <c r="C545" t="s">
        <v>1694</v>
      </c>
      <c r="D545" t="s">
        <v>79</v>
      </c>
      <c r="E545" t="s">
        <v>3181</v>
      </c>
      <c r="F545" t="s">
        <v>3182</v>
      </c>
      <c r="G545" t="s">
        <v>3183</v>
      </c>
      <c r="H545" t="s">
        <v>3184</v>
      </c>
      <c r="I545" t="s">
        <v>1682</v>
      </c>
      <c r="J545" t="s">
        <v>1683</v>
      </c>
      <c r="K545" t="s">
        <v>1684</v>
      </c>
      <c r="L545" t="s">
        <v>1685</v>
      </c>
    </row>
    <row r="546" spans="1:12" x14ac:dyDescent="0.3">
      <c r="A546" t="s">
        <v>3185</v>
      </c>
      <c r="B546" t="s">
        <v>14</v>
      </c>
      <c r="C546" t="s">
        <v>3186</v>
      </c>
      <c r="D546" t="s">
        <v>33</v>
      </c>
      <c r="E546" t="s">
        <v>3187</v>
      </c>
      <c r="F546" t="s">
        <v>3188</v>
      </c>
      <c r="G546" t="s">
        <v>3189</v>
      </c>
      <c r="H546" t="s">
        <v>18</v>
      </c>
      <c r="I546" t="s">
        <v>993</v>
      </c>
      <c r="J546" t="s">
        <v>994</v>
      </c>
      <c r="K546" t="s">
        <v>995</v>
      </c>
      <c r="L546" t="s">
        <v>996</v>
      </c>
    </row>
    <row r="547" spans="1:12" x14ac:dyDescent="0.3">
      <c r="A547" t="s">
        <v>3190</v>
      </c>
      <c r="B547" t="s">
        <v>14</v>
      </c>
      <c r="C547" t="s">
        <v>3191</v>
      </c>
      <c r="D547" t="s">
        <v>704</v>
      </c>
      <c r="E547" t="s">
        <v>3192</v>
      </c>
      <c r="F547" t="s">
        <v>3193</v>
      </c>
      <c r="G547" t="s">
        <v>3194</v>
      </c>
      <c r="H547" t="s">
        <v>18</v>
      </c>
      <c r="I547" t="s">
        <v>3195</v>
      </c>
      <c r="J547" t="s">
        <v>3196</v>
      </c>
      <c r="K547" t="s">
        <v>3197</v>
      </c>
      <c r="L547" t="s">
        <v>3198</v>
      </c>
    </row>
    <row r="548" spans="1:12" x14ac:dyDescent="0.3">
      <c r="A548" t="s">
        <v>3199</v>
      </c>
      <c r="B548" t="s">
        <v>14</v>
      </c>
      <c r="C548" t="s">
        <v>471</v>
      </c>
      <c r="D548" t="s">
        <v>16</v>
      </c>
      <c r="E548" t="s">
        <v>3200</v>
      </c>
      <c r="F548" t="s">
        <v>3201</v>
      </c>
      <c r="G548" t="s">
        <v>3202</v>
      </c>
      <c r="H548" t="s">
        <v>18</v>
      </c>
      <c r="I548" t="s">
        <v>69</v>
      </c>
      <c r="J548" t="s">
        <v>18</v>
      </c>
      <c r="K548" t="s">
        <v>70</v>
      </c>
      <c r="L548" t="s">
        <v>71</v>
      </c>
    </row>
    <row r="549" spans="1:12" x14ac:dyDescent="0.3">
      <c r="A549" t="s">
        <v>3203</v>
      </c>
      <c r="B549" t="s">
        <v>14</v>
      </c>
      <c r="C549" t="s">
        <v>3204</v>
      </c>
      <c r="D549" t="s">
        <v>16</v>
      </c>
      <c r="E549" t="s">
        <v>3205</v>
      </c>
      <c r="F549" t="s">
        <v>3205</v>
      </c>
      <c r="G549" t="s">
        <v>18</v>
      </c>
      <c r="H549" t="s">
        <v>18</v>
      </c>
      <c r="I549" t="s">
        <v>3206</v>
      </c>
      <c r="J549" t="s">
        <v>18</v>
      </c>
      <c r="K549" t="s">
        <v>3207</v>
      </c>
      <c r="L549" t="s">
        <v>3208</v>
      </c>
    </row>
    <row r="550" spans="1:12" x14ac:dyDescent="0.3">
      <c r="A550" t="s">
        <v>3209</v>
      </c>
      <c r="B550" t="s">
        <v>14</v>
      </c>
      <c r="C550" t="s">
        <v>413</v>
      </c>
      <c r="D550" t="s">
        <v>16</v>
      </c>
      <c r="E550" t="s">
        <v>3210</v>
      </c>
      <c r="F550" t="s">
        <v>3211</v>
      </c>
      <c r="G550" t="s">
        <v>3212</v>
      </c>
      <c r="H550" t="s">
        <v>18</v>
      </c>
      <c r="I550" t="s">
        <v>2886</v>
      </c>
      <c r="J550" t="s">
        <v>18</v>
      </c>
      <c r="K550" t="s">
        <v>2887</v>
      </c>
      <c r="L550" t="s">
        <v>2888</v>
      </c>
    </row>
    <row r="551" spans="1:12" x14ac:dyDescent="0.3">
      <c r="A551" t="s">
        <v>3213</v>
      </c>
      <c r="B551" t="s">
        <v>14</v>
      </c>
      <c r="C551" t="s">
        <v>3214</v>
      </c>
      <c r="D551" t="s">
        <v>704</v>
      </c>
      <c r="E551" t="s">
        <v>3215</v>
      </c>
      <c r="F551" t="s">
        <v>3215</v>
      </c>
      <c r="G551" t="s">
        <v>18</v>
      </c>
      <c r="H551" t="s">
        <v>18</v>
      </c>
      <c r="I551" t="s">
        <v>3216</v>
      </c>
      <c r="J551" t="s">
        <v>3217</v>
      </c>
      <c r="K551" t="s">
        <v>3218</v>
      </c>
      <c r="L551" t="s">
        <v>3219</v>
      </c>
    </row>
    <row r="552" spans="1:12" x14ac:dyDescent="0.3">
      <c r="A552" t="s">
        <v>3220</v>
      </c>
      <c r="B552" t="s">
        <v>14</v>
      </c>
      <c r="C552" t="s">
        <v>386</v>
      </c>
      <c r="D552" t="s">
        <v>16</v>
      </c>
      <c r="E552" t="s">
        <v>3221</v>
      </c>
      <c r="F552" t="s">
        <v>3222</v>
      </c>
      <c r="G552" t="s">
        <v>3223</v>
      </c>
      <c r="H552" t="s">
        <v>3224</v>
      </c>
      <c r="I552" t="s">
        <v>3225</v>
      </c>
      <c r="J552" t="s">
        <v>18</v>
      </c>
      <c r="K552" t="s">
        <v>3226</v>
      </c>
      <c r="L552" t="s">
        <v>3227</v>
      </c>
    </row>
    <row r="553" spans="1:12" x14ac:dyDescent="0.3">
      <c r="A553" t="s">
        <v>3228</v>
      </c>
      <c r="B553" t="s">
        <v>14</v>
      </c>
      <c r="C553" t="s">
        <v>101</v>
      </c>
      <c r="D553" t="s">
        <v>16</v>
      </c>
      <c r="E553" t="s">
        <v>3229</v>
      </c>
      <c r="F553" t="s">
        <v>3230</v>
      </c>
      <c r="G553" t="s">
        <v>3231</v>
      </c>
      <c r="H553" t="s">
        <v>3232</v>
      </c>
      <c r="I553" t="s">
        <v>2886</v>
      </c>
      <c r="J553" t="s">
        <v>18</v>
      </c>
      <c r="K553" t="s">
        <v>2887</v>
      </c>
      <c r="L553" t="s">
        <v>2888</v>
      </c>
    </row>
    <row r="554" spans="1:12" x14ac:dyDescent="0.3">
      <c r="A554" t="s">
        <v>3233</v>
      </c>
      <c r="B554" t="s">
        <v>14</v>
      </c>
      <c r="C554" t="s">
        <v>101</v>
      </c>
      <c r="D554" t="s">
        <v>16</v>
      </c>
      <c r="E554" t="s">
        <v>3234</v>
      </c>
      <c r="F554" t="s">
        <v>3235</v>
      </c>
      <c r="G554" t="s">
        <v>3236</v>
      </c>
      <c r="H554" t="s">
        <v>3237</v>
      </c>
      <c r="I554" t="s">
        <v>1649</v>
      </c>
      <c r="J554" t="s">
        <v>1650</v>
      </c>
      <c r="K554" t="s">
        <v>1651</v>
      </c>
      <c r="L554" t="s">
        <v>1652</v>
      </c>
    </row>
    <row r="555" spans="1:12" x14ac:dyDescent="0.3">
      <c r="A555" t="s">
        <v>3238</v>
      </c>
      <c r="B555" t="s">
        <v>14</v>
      </c>
      <c r="C555" t="s">
        <v>3067</v>
      </c>
      <c r="D555" t="s">
        <v>94</v>
      </c>
      <c r="E555" t="s">
        <v>3239</v>
      </c>
      <c r="F555" t="s">
        <v>3239</v>
      </c>
      <c r="G555" t="s">
        <v>18</v>
      </c>
      <c r="H555" t="s">
        <v>18</v>
      </c>
      <c r="I555" t="s">
        <v>3240</v>
      </c>
      <c r="J555" t="s">
        <v>3241</v>
      </c>
      <c r="K555" t="s">
        <v>3242</v>
      </c>
      <c r="L555" t="s">
        <v>3243</v>
      </c>
    </row>
    <row r="556" spans="1:12" x14ac:dyDescent="0.3">
      <c r="A556" t="s">
        <v>3244</v>
      </c>
      <c r="B556" t="s">
        <v>14</v>
      </c>
      <c r="C556" t="s">
        <v>101</v>
      </c>
      <c r="D556" t="s">
        <v>16</v>
      </c>
      <c r="E556" t="s">
        <v>3245</v>
      </c>
      <c r="F556" t="s">
        <v>3245</v>
      </c>
      <c r="G556" t="s">
        <v>18</v>
      </c>
      <c r="H556" t="s">
        <v>18</v>
      </c>
      <c r="I556" t="s">
        <v>565</v>
      </c>
      <c r="J556" t="s">
        <v>566</v>
      </c>
      <c r="K556" t="s">
        <v>567</v>
      </c>
      <c r="L556" t="s">
        <v>568</v>
      </c>
    </row>
    <row r="557" spans="1:12" x14ac:dyDescent="0.3">
      <c r="A557" t="s">
        <v>3246</v>
      </c>
      <c r="B557" t="s">
        <v>14</v>
      </c>
      <c r="C557" t="s">
        <v>273</v>
      </c>
      <c r="D557" t="s">
        <v>16</v>
      </c>
      <c r="E557" t="e">
        <f>-기본적인 심리상담 이론과 심리검사를 이해하고 내담자를 대상으로 사회성 향상, 정서치유를 할 수 있으며, 상담기록 및 사례분석이 가능한 전문가로서 직무를 수행할 수 있다. -심리상담 이론과 심리검사를 이해하고, 내담자를 대상으로 개인, 가족, 집단 상담을 실시할 수 있으며, 상담기록 및 사례분석이 가능한 전문가로서 직무를 수행할 수 있다.</f>
        <v>#NAME?</v>
      </c>
      <c r="F557" t="s">
        <v>3247</v>
      </c>
      <c r="G557" t="s">
        <v>3248</v>
      </c>
      <c r="H557" t="s">
        <v>18</v>
      </c>
      <c r="I557" t="s">
        <v>3249</v>
      </c>
      <c r="J557" t="s">
        <v>3250</v>
      </c>
      <c r="K557" t="s">
        <v>3251</v>
      </c>
      <c r="L557" t="s">
        <v>3252</v>
      </c>
    </row>
    <row r="558" spans="1:12" x14ac:dyDescent="0.3">
      <c r="A558" t="s">
        <v>3253</v>
      </c>
      <c r="B558" t="s">
        <v>14</v>
      </c>
      <c r="C558" t="s">
        <v>229</v>
      </c>
      <c r="D558" t="s">
        <v>94</v>
      </c>
      <c r="E558" t="s">
        <v>3254</v>
      </c>
      <c r="F558" t="s">
        <v>3255</v>
      </c>
      <c r="G558" t="s">
        <v>3256</v>
      </c>
      <c r="H558" t="s">
        <v>18</v>
      </c>
      <c r="I558" t="s">
        <v>397</v>
      </c>
      <c r="J558" t="s">
        <v>18</v>
      </c>
      <c r="K558" t="s">
        <v>399</v>
      </c>
      <c r="L558" t="s">
        <v>1082</v>
      </c>
    </row>
    <row r="559" spans="1:12" x14ac:dyDescent="0.3">
      <c r="A559" t="s">
        <v>3257</v>
      </c>
      <c r="B559" t="s">
        <v>14</v>
      </c>
      <c r="C559" t="s">
        <v>157</v>
      </c>
      <c r="D559" t="s">
        <v>79</v>
      </c>
      <c r="E559" t="s">
        <v>3258</v>
      </c>
      <c r="F559" t="s">
        <v>3259</v>
      </c>
      <c r="G559" t="s">
        <v>18</v>
      </c>
      <c r="H559" t="s">
        <v>18</v>
      </c>
      <c r="I559" t="s">
        <v>3260</v>
      </c>
      <c r="J559" t="s">
        <v>3261</v>
      </c>
      <c r="K559" t="s">
        <v>3262</v>
      </c>
      <c r="L559" t="s">
        <v>3263</v>
      </c>
    </row>
    <row r="560" spans="1:12" x14ac:dyDescent="0.3">
      <c r="A560" t="s">
        <v>3264</v>
      </c>
      <c r="B560" t="s">
        <v>14</v>
      </c>
      <c r="C560" t="s">
        <v>3265</v>
      </c>
      <c r="D560" t="s">
        <v>33</v>
      </c>
      <c r="E560" t="s">
        <v>3266</v>
      </c>
      <c r="F560" t="s">
        <v>3267</v>
      </c>
      <c r="G560" t="s">
        <v>3268</v>
      </c>
      <c r="H560" t="s">
        <v>3269</v>
      </c>
      <c r="I560" t="s">
        <v>326</v>
      </c>
      <c r="J560" t="s">
        <v>327</v>
      </c>
      <c r="K560" t="s">
        <v>328</v>
      </c>
      <c r="L560" t="s">
        <v>329</v>
      </c>
    </row>
    <row r="561" spans="1:12" x14ac:dyDescent="0.3">
      <c r="A561" t="s">
        <v>3270</v>
      </c>
      <c r="B561" t="s">
        <v>14</v>
      </c>
      <c r="C561" t="s">
        <v>3271</v>
      </c>
      <c r="D561" t="s">
        <v>33</v>
      </c>
      <c r="E561" t="s">
        <v>3272</v>
      </c>
      <c r="F561" t="s">
        <v>3273</v>
      </c>
      <c r="G561" t="s">
        <v>3274</v>
      </c>
      <c r="H561" t="s">
        <v>18</v>
      </c>
      <c r="I561" t="s">
        <v>619</v>
      </c>
      <c r="J561" t="s">
        <v>18</v>
      </c>
      <c r="K561" t="s">
        <v>620</v>
      </c>
      <c r="L561" t="s">
        <v>621</v>
      </c>
    </row>
    <row r="562" spans="1:12" x14ac:dyDescent="0.3">
      <c r="A562" t="s">
        <v>3275</v>
      </c>
      <c r="B562" t="s">
        <v>14</v>
      </c>
      <c r="C562" t="s">
        <v>3276</v>
      </c>
      <c r="D562" t="s">
        <v>79</v>
      </c>
      <c r="E562" t="s">
        <v>3277</v>
      </c>
      <c r="F562" t="s">
        <v>3277</v>
      </c>
      <c r="G562" t="s">
        <v>18</v>
      </c>
      <c r="H562" t="s">
        <v>18</v>
      </c>
      <c r="I562" t="s">
        <v>2551</v>
      </c>
      <c r="J562" t="s">
        <v>18</v>
      </c>
      <c r="K562" t="s">
        <v>2552</v>
      </c>
      <c r="L562" t="s">
        <v>2553</v>
      </c>
    </row>
    <row r="563" spans="1:12" x14ac:dyDescent="0.3">
      <c r="A563" t="s">
        <v>3278</v>
      </c>
      <c r="B563" t="s">
        <v>14</v>
      </c>
      <c r="C563" t="s">
        <v>3279</v>
      </c>
      <c r="D563" t="s">
        <v>16</v>
      </c>
      <c r="E563" t="s">
        <v>3280</v>
      </c>
      <c r="F563" t="s">
        <v>3281</v>
      </c>
      <c r="G563" t="s">
        <v>18</v>
      </c>
      <c r="H563" t="s">
        <v>18</v>
      </c>
      <c r="I563" t="s">
        <v>3142</v>
      </c>
      <c r="J563" t="s">
        <v>18</v>
      </c>
      <c r="K563" t="s">
        <v>3143</v>
      </c>
      <c r="L563" t="s">
        <v>3144</v>
      </c>
    </row>
    <row r="564" spans="1:12" x14ac:dyDescent="0.3">
      <c r="A564" t="s">
        <v>3282</v>
      </c>
      <c r="B564" t="s">
        <v>14</v>
      </c>
      <c r="C564" t="s">
        <v>50</v>
      </c>
      <c r="D564" t="s">
        <v>16</v>
      </c>
      <c r="E564" t="s">
        <v>3283</v>
      </c>
      <c r="F564" t="s">
        <v>3284</v>
      </c>
      <c r="G564" t="s">
        <v>3285</v>
      </c>
      <c r="H564" t="s">
        <v>18</v>
      </c>
      <c r="I564" t="s">
        <v>3286</v>
      </c>
      <c r="J564" t="s">
        <v>18</v>
      </c>
      <c r="K564" t="s">
        <v>3287</v>
      </c>
      <c r="L564" t="s">
        <v>3288</v>
      </c>
    </row>
    <row r="565" spans="1:12" x14ac:dyDescent="0.3">
      <c r="A565" t="s">
        <v>3289</v>
      </c>
      <c r="B565" t="s">
        <v>14</v>
      </c>
      <c r="C565" t="s">
        <v>15</v>
      </c>
      <c r="D565" t="s">
        <v>16</v>
      </c>
      <c r="E565" t="s">
        <v>3290</v>
      </c>
      <c r="F565" t="s">
        <v>3290</v>
      </c>
      <c r="G565" t="s">
        <v>18</v>
      </c>
      <c r="H565" t="s">
        <v>18</v>
      </c>
      <c r="I565" t="s">
        <v>778</v>
      </c>
      <c r="J565" t="s">
        <v>18</v>
      </c>
      <c r="K565" t="s">
        <v>779</v>
      </c>
      <c r="L565" t="s">
        <v>780</v>
      </c>
    </row>
    <row r="566" spans="1:12" x14ac:dyDescent="0.3">
      <c r="A566" t="s">
        <v>3291</v>
      </c>
      <c r="B566" t="s">
        <v>14</v>
      </c>
      <c r="C566" t="s">
        <v>413</v>
      </c>
      <c r="D566" t="s">
        <v>16</v>
      </c>
      <c r="E566" t="s">
        <v>3292</v>
      </c>
      <c r="F566" t="s">
        <v>3293</v>
      </c>
      <c r="G566" t="s">
        <v>3294</v>
      </c>
      <c r="H566" t="s">
        <v>3295</v>
      </c>
      <c r="I566" t="s">
        <v>3296</v>
      </c>
      <c r="J566" t="s">
        <v>3297</v>
      </c>
      <c r="K566" t="s">
        <v>3298</v>
      </c>
      <c r="L566" t="s">
        <v>3299</v>
      </c>
    </row>
    <row r="567" spans="1:12" x14ac:dyDescent="0.3">
      <c r="A567" t="s">
        <v>3300</v>
      </c>
      <c r="B567" t="s">
        <v>14</v>
      </c>
      <c r="C567" t="s">
        <v>86</v>
      </c>
      <c r="D567" t="s">
        <v>16</v>
      </c>
      <c r="E567" t="s">
        <v>3301</v>
      </c>
      <c r="F567" t="s">
        <v>3302</v>
      </c>
      <c r="G567" t="s">
        <v>3303</v>
      </c>
      <c r="H567" t="s">
        <v>18</v>
      </c>
      <c r="I567" t="s">
        <v>3286</v>
      </c>
      <c r="J567" t="s">
        <v>18</v>
      </c>
      <c r="K567" t="s">
        <v>3287</v>
      </c>
      <c r="L567" t="s">
        <v>3288</v>
      </c>
    </row>
    <row r="568" spans="1:12" x14ac:dyDescent="0.3">
      <c r="A568" t="s">
        <v>3304</v>
      </c>
      <c r="B568" t="s">
        <v>14</v>
      </c>
      <c r="C568" t="s">
        <v>1995</v>
      </c>
      <c r="D568" t="s">
        <v>16</v>
      </c>
      <c r="E568" t="s">
        <v>3305</v>
      </c>
      <c r="F568" t="s">
        <v>3306</v>
      </c>
      <c r="G568" t="s">
        <v>3307</v>
      </c>
      <c r="H568" t="s">
        <v>18</v>
      </c>
      <c r="I568" t="s">
        <v>1096</v>
      </c>
      <c r="J568" t="s">
        <v>1097</v>
      </c>
      <c r="K568" t="s">
        <v>1098</v>
      </c>
      <c r="L568" t="s">
        <v>1099</v>
      </c>
    </row>
    <row r="569" spans="1:12" x14ac:dyDescent="0.3">
      <c r="A569" t="s">
        <v>3308</v>
      </c>
      <c r="B569" t="s">
        <v>14</v>
      </c>
      <c r="C569" t="s">
        <v>229</v>
      </c>
      <c r="D569" t="s">
        <v>94</v>
      </c>
      <c r="E569" t="s">
        <v>3309</v>
      </c>
      <c r="F569" t="s">
        <v>3310</v>
      </c>
      <c r="G569" t="s">
        <v>3311</v>
      </c>
      <c r="H569" t="s">
        <v>18</v>
      </c>
      <c r="I569" t="s">
        <v>397</v>
      </c>
      <c r="J569" t="s">
        <v>398</v>
      </c>
      <c r="K569" t="s">
        <v>399</v>
      </c>
      <c r="L569" t="s">
        <v>400</v>
      </c>
    </row>
    <row r="570" spans="1:12" x14ac:dyDescent="0.3">
      <c r="A570" t="s">
        <v>3312</v>
      </c>
      <c r="B570" t="s">
        <v>14</v>
      </c>
      <c r="C570" t="s">
        <v>188</v>
      </c>
      <c r="D570" t="s">
        <v>16</v>
      </c>
      <c r="E570" t="s">
        <v>3313</v>
      </c>
      <c r="F570" t="s">
        <v>2575</v>
      </c>
      <c r="G570" t="s">
        <v>191</v>
      </c>
      <c r="H570" t="s">
        <v>18</v>
      </c>
      <c r="I570" t="s">
        <v>3314</v>
      </c>
      <c r="J570" t="s">
        <v>18</v>
      </c>
      <c r="K570" t="s">
        <v>3315</v>
      </c>
      <c r="L570" t="s">
        <v>3316</v>
      </c>
    </row>
    <row r="571" spans="1:12" x14ac:dyDescent="0.3">
      <c r="A571" t="s">
        <v>3317</v>
      </c>
      <c r="B571" t="s">
        <v>14</v>
      </c>
      <c r="C571" t="s">
        <v>2460</v>
      </c>
      <c r="D571" t="s">
        <v>170</v>
      </c>
      <c r="E571" t="s">
        <v>3318</v>
      </c>
      <c r="F571" t="s">
        <v>3318</v>
      </c>
      <c r="G571" t="s">
        <v>18</v>
      </c>
      <c r="H571" t="s">
        <v>18</v>
      </c>
      <c r="I571" t="s">
        <v>3319</v>
      </c>
      <c r="J571" t="s">
        <v>3320</v>
      </c>
      <c r="K571" t="s">
        <v>3321</v>
      </c>
      <c r="L571" t="s">
        <v>3322</v>
      </c>
    </row>
    <row r="572" spans="1:12" x14ac:dyDescent="0.3">
      <c r="A572" t="s">
        <v>3323</v>
      </c>
      <c r="B572" t="s">
        <v>14</v>
      </c>
      <c r="C572" t="s">
        <v>3324</v>
      </c>
      <c r="D572" t="s">
        <v>16</v>
      </c>
      <c r="E572" t="s">
        <v>3325</v>
      </c>
      <c r="F572" t="s">
        <v>3326</v>
      </c>
      <c r="G572" t="s">
        <v>3327</v>
      </c>
      <c r="H572" t="s">
        <v>18</v>
      </c>
      <c r="I572" t="s">
        <v>3328</v>
      </c>
      <c r="J572" t="s">
        <v>3329</v>
      </c>
      <c r="K572" t="s">
        <v>3330</v>
      </c>
      <c r="L572" t="s">
        <v>3331</v>
      </c>
    </row>
    <row r="573" spans="1:12" x14ac:dyDescent="0.3">
      <c r="A573" t="s">
        <v>3332</v>
      </c>
      <c r="B573" t="s">
        <v>14</v>
      </c>
      <c r="C573" t="s">
        <v>50</v>
      </c>
      <c r="D573" t="s">
        <v>16</v>
      </c>
      <c r="E573" t="s">
        <v>3333</v>
      </c>
      <c r="F573" t="s">
        <v>3334</v>
      </c>
      <c r="G573" t="s">
        <v>3335</v>
      </c>
      <c r="H573" t="s">
        <v>3336</v>
      </c>
      <c r="I573" t="s">
        <v>1212</v>
      </c>
      <c r="J573" t="s">
        <v>1213</v>
      </c>
      <c r="K573" t="s">
        <v>1214</v>
      </c>
      <c r="L573" t="s">
        <v>1215</v>
      </c>
    </row>
    <row r="574" spans="1:12" x14ac:dyDescent="0.3">
      <c r="A574" t="s">
        <v>3337</v>
      </c>
      <c r="B574" t="s">
        <v>14</v>
      </c>
      <c r="C574" t="s">
        <v>86</v>
      </c>
      <c r="D574" t="s">
        <v>16</v>
      </c>
      <c r="E574" t="s">
        <v>3338</v>
      </c>
      <c r="F574" t="s">
        <v>3339</v>
      </c>
      <c r="G574" t="s">
        <v>3340</v>
      </c>
      <c r="H574" t="s">
        <v>18</v>
      </c>
      <c r="I574" t="s">
        <v>778</v>
      </c>
      <c r="J574" t="s">
        <v>18</v>
      </c>
      <c r="K574" t="s">
        <v>779</v>
      </c>
      <c r="L574" t="s">
        <v>780</v>
      </c>
    </row>
    <row r="575" spans="1:12" x14ac:dyDescent="0.3">
      <c r="A575" t="s">
        <v>3341</v>
      </c>
      <c r="B575" t="s">
        <v>14</v>
      </c>
      <c r="C575" t="s">
        <v>188</v>
      </c>
      <c r="D575" t="s">
        <v>16</v>
      </c>
      <c r="E575" t="s">
        <v>3342</v>
      </c>
      <c r="F575" t="s">
        <v>2575</v>
      </c>
      <c r="G575" t="s">
        <v>191</v>
      </c>
      <c r="H575" t="s">
        <v>18</v>
      </c>
      <c r="I575" t="s">
        <v>3343</v>
      </c>
      <c r="J575" t="s">
        <v>18</v>
      </c>
      <c r="K575" t="s">
        <v>3344</v>
      </c>
      <c r="L575" t="s">
        <v>3345</v>
      </c>
    </row>
    <row r="576" spans="1:12" x14ac:dyDescent="0.3">
      <c r="A576" t="s">
        <v>3346</v>
      </c>
      <c r="B576" t="s">
        <v>14</v>
      </c>
      <c r="C576" t="s">
        <v>50</v>
      </c>
      <c r="D576" t="s">
        <v>16</v>
      </c>
      <c r="E576" t="s">
        <v>3347</v>
      </c>
      <c r="F576" t="s">
        <v>3348</v>
      </c>
      <c r="G576" t="s">
        <v>3349</v>
      </c>
      <c r="H576" t="s">
        <v>18</v>
      </c>
      <c r="I576" t="s">
        <v>3350</v>
      </c>
      <c r="J576" t="s">
        <v>3351</v>
      </c>
      <c r="K576" t="s">
        <v>3352</v>
      </c>
      <c r="L576" t="s">
        <v>3353</v>
      </c>
    </row>
    <row r="577" spans="1:12" x14ac:dyDescent="0.3">
      <c r="A577" t="s">
        <v>3354</v>
      </c>
      <c r="B577" t="s">
        <v>14</v>
      </c>
      <c r="C577" t="s">
        <v>3355</v>
      </c>
      <c r="D577" t="s">
        <v>16</v>
      </c>
      <c r="E577" t="s">
        <v>3356</v>
      </c>
      <c r="F577" t="s">
        <v>3357</v>
      </c>
      <c r="G577" t="s">
        <v>3358</v>
      </c>
      <c r="H577" t="s">
        <v>18</v>
      </c>
      <c r="I577" t="s">
        <v>3328</v>
      </c>
      <c r="J577" t="s">
        <v>3329</v>
      </c>
      <c r="K577" t="s">
        <v>3330</v>
      </c>
      <c r="L577" t="s">
        <v>3331</v>
      </c>
    </row>
    <row r="578" spans="1:12" x14ac:dyDescent="0.3">
      <c r="A578" t="s">
        <v>3359</v>
      </c>
      <c r="B578" t="s">
        <v>14</v>
      </c>
      <c r="C578" t="s">
        <v>273</v>
      </c>
      <c r="D578" t="s">
        <v>16</v>
      </c>
      <c r="E578" t="s">
        <v>2839</v>
      </c>
      <c r="F578" t="s">
        <v>2839</v>
      </c>
      <c r="G578" t="s">
        <v>18</v>
      </c>
      <c r="H578" t="s">
        <v>18</v>
      </c>
      <c r="I578" t="s">
        <v>123</v>
      </c>
      <c r="J578" t="s">
        <v>124</v>
      </c>
      <c r="K578" t="s">
        <v>125</v>
      </c>
      <c r="L578" t="s">
        <v>126</v>
      </c>
    </row>
    <row r="579" spans="1:12" x14ac:dyDescent="0.3">
      <c r="A579" t="s">
        <v>3360</v>
      </c>
      <c r="B579" t="s">
        <v>14</v>
      </c>
      <c r="C579" t="s">
        <v>3361</v>
      </c>
      <c r="D579" t="s">
        <v>16</v>
      </c>
      <c r="E579" t="s">
        <v>3362</v>
      </c>
      <c r="F579" t="s">
        <v>3363</v>
      </c>
      <c r="G579" t="s">
        <v>3364</v>
      </c>
      <c r="H579" t="s">
        <v>3365</v>
      </c>
      <c r="I579" t="s">
        <v>3366</v>
      </c>
      <c r="J579" t="s">
        <v>18</v>
      </c>
      <c r="K579" t="s">
        <v>3367</v>
      </c>
      <c r="L579" t="s">
        <v>3368</v>
      </c>
    </row>
    <row r="580" spans="1:12" x14ac:dyDescent="0.3">
      <c r="A580" t="s">
        <v>3369</v>
      </c>
      <c r="B580" t="s">
        <v>14</v>
      </c>
      <c r="C580" t="s">
        <v>3370</v>
      </c>
      <c r="D580" t="s">
        <v>94</v>
      </c>
      <c r="E580" t="s">
        <v>3371</v>
      </c>
      <c r="F580" t="s">
        <v>3371</v>
      </c>
      <c r="G580" t="s">
        <v>3372</v>
      </c>
      <c r="H580" t="s">
        <v>18</v>
      </c>
      <c r="I580" t="s">
        <v>1311</v>
      </c>
      <c r="J580" t="s">
        <v>1312</v>
      </c>
      <c r="K580" t="s">
        <v>1313</v>
      </c>
      <c r="L580" t="s">
        <v>1314</v>
      </c>
    </row>
    <row r="581" spans="1:12" x14ac:dyDescent="0.3">
      <c r="A581" t="s">
        <v>3373</v>
      </c>
      <c r="B581" t="s">
        <v>14</v>
      </c>
      <c r="C581" t="s">
        <v>3374</v>
      </c>
      <c r="D581" t="s">
        <v>16</v>
      </c>
      <c r="E581" t="s">
        <v>3375</v>
      </c>
      <c r="F581" t="s">
        <v>3376</v>
      </c>
      <c r="G581" t="s">
        <v>18</v>
      </c>
      <c r="H581" t="s">
        <v>18</v>
      </c>
      <c r="I581" t="s">
        <v>3377</v>
      </c>
      <c r="J581" t="s">
        <v>3378</v>
      </c>
      <c r="K581" t="s">
        <v>3379</v>
      </c>
      <c r="L581" t="s">
        <v>3380</v>
      </c>
    </row>
    <row r="582" spans="1:12" x14ac:dyDescent="0.3">
      <c r="A582" t="s">
        <v>3381</v>
      </c>
      <c r="B582" t="s">
        <v>14</v>
      </c>
      <c r="C582" t="s">
        <v>273</v>
      </c>
      <c r="D582" t="s">
        <v>16</v>
      </c>
      <c r="E582" t="s">
        <v>3382</v>
      </c>
      <c r="F582" t="s">
        <v>3383</v>
      </c>
      <c r="G582" t="s">
        <v>3384</v>
      </c>
      <c r="H582" t="s">
        <v>18</v>
      </c>
      <c r="I582" t="s">
        <v>367</v>
      </c>
      <c r="J582" t="s">
        <v>18</v>
      </c>
      <c r="K582" t="s">
        <v>368</v>
      </c>
      <c r="L582" t="s">
        <v>369</v>
      </c>
    </row>
    <row r="583" spans="1:12" x14ac:dyDescent="0.3">
      <c r="A583" t="s">
        <v>3385</v>
      </c>
      <c r="B583" t="s">
        <v>14</v>
      </c>
      <c r="C583" t="s">
        <v>3386</v>
      </c>
      <c r="D583" t="s">
        <v>1317</v>
      </c>
      <c r="E583" t="s">
        <v>3387</v>
      </c>
      <c r="F583" t="s">
        <v>3387</v>
      </c>
      <c r="G583" t="s">
        <v>18</v>
      </c>
      <c r="H583" t="s">
        <v>18</v>
      </c>
      <c r="I583" t="s">
        <v>3240</v>
      </c>
      <c r="J583" t="s">
        <v>3241</v>
      </c>
      <c r="K583" t="s">
        <v>3242</v>
      </c>
      <c r="L583" t="s">
        <v>3243</v>
      </c>
    </row>
    <row r="584" spans="1:12" x14ac:dyDescent="0.3">
      <c r="A584" t="s">
        <v>3388</v>
      </c>
      <c r="B584" t="s">
        <v>14</v>
      </c>
      <c r="C584" t="s">
        <v>3389</v>
      </c>
      <c r="D584" t="s">
        <v>170</v>
      </c>
      <c r="E584" t="s">
        <v>3390</v>
      </c>
      <c r="F584" t="s">
        <v>3390</v>
      </c>
      <c r="G584" t="s">
        <v>18</v>
      </c>
      <c r="H584" t="s">
        <v>18</v>
      </c>
      <c r="I584" t="s">
        <v>3391</v>
      </c>
      <c r="J584" t="s">
        <v>3392</v>
      </c>
      <c r="K584" t="s">
        <v>3393</v>
      </c>
      <c r="L584" t="s">
        <v>3394</v>
      </c>
    </row>
    <row r="585" spans="1:12" x14ac:dyDescent="0.3">
      <c r="A585" t="s">
        <v>3395</v>
      </c>
      <c r="B585" t="s">
        <v>14</v>
      </c>
      <c r="C585" t="s">
        <v>3396</v>
      </c>
      <c r="D585" t="s">
        <v>33</v>
      </c>
      <c r="E585" t="s">
        <v>3397</v>
      </c>
      <c r="F585" t="s">
        <v>3398</v>
      </c>
      <c r="G585" t="s">
        <v>3399</v>
      </c>
      <c r="H585" t="s">
        <v>3400</v>
      </c>
      <c r="I585" t="s">
        <v>3401</v>
      </c>
      <c r="J585" t="s">
        <v>3402</v>
      </c>
      <c r="K585" t="s">
        <v>3403</v>
      </c>
      <c r="L585" t="s">
        <v>3404</v>
      </c>
    </row>
    <row r="586" spans="1:12" x14ac:dyDescent="0.3">
      <c r="A586" t="s">
        <v>3405</v>
      </c>
      <c r="B586" t="s">
        <v>14</v>
      </c>
      <c r="C586" t="s">
        <v>73</v>
      </c>
      <c r="D586" t="s">
        <v>33</v>
      </c>
      <c r="E586" t="s">
        <v>3406</v>
      </c>
      <c r="F586" t="s">
        <v>3406</v>
      </c>
      <c r="G586" t="s">
        <v>3407</v>
      </c>
      <c r="H586" t="s">
        <v>18</v>
      </c>
      <c r="I586" t="s">
        <v>3408</v>
      </c>
      <c r="J586" t="s">
        <v>18</v>
      </c>
      <c r="K586" t="s">
        <v>1006</v>
      </c>
      <c r="L586" t="s">
        <v>3409</v>
      </c>
    </row>
    <row r="587" spans="1:12" x14ac:dyDescent="0.3">
      <c r="A587" t="s">
        <v>3410</v>
      </c>
      <c r="B587" t="s">
        <v>14</v>
      </c>
      <c r="C587" t="s">
        <v>3411</v>
      </c>
      <c r="D587" t="s">
        <v>94</v>
      </c>
      <c r="E587" t="s">
        <v>3412</v>
      </c>
      <c r="F587" t="s">
        <v>3412</v>
      </c>
      <c r="G587" t="s">
        <v>18</v>
      </c>
      <c r="H587" t="s">
        <v>18</v>
      </c>
      <c r="I587" t="s">
        <v>3413</v>
      </c>
      <c r="J587" t="s">
        <v>18</v>
      </c>
      <c r="K587" t="s">
        <v>3414</v>
      </c>
      <c r="L587" t="s">
        <v>3415</v>
      </c>
    </row>
    <row r="588" spans="1:12" x14ac:dyDescent="0.3">
      <c r="A588" t="s">
        <v>3416</v>
      </c>
      <c r="B588" t="s">
        <v>14</v>
      </c>
      <c r="C588" t="s">
        <v>807</v>
      </c>
      <c r="D588" t="s">
        <v>79</v>
      </c>
      <c r="E588" t="s">
        <v>3417</v>
      </c>
      <c r="F588" t="s">
        <v>3418</v>
      </c>
      <c r="G588" t="s">
        <v>18</v>
      </c>
      <c r="H588" t="s">
        <v>18</v>
      </c>
      <c r="I588" t="s">
        <v>3419</v>
      </c>
      <c r="J588" t="s">
        <v>3420</v>
      </c>
      <c r="K588" t="s">
        <v>3421</v>
      </c>
      <c r="L588" t="s">
        <v>3422</v>
      </c>
    </row>
    <row r="589" spans="1:12" x14ac:dyDescent="0.3">
      <c r="A589" t="s">
        <v>3423</v>
      </c>
      <c r="B589" t="s">
        <v>14</v>
      </c>
      <c r="C589" t="s">
        <v>975</v>
      </c>
      <c r="D589" t="s">
        <v>16</v>
      </c>
      <c r="E589" t="s">
        <v>3424</v>
      </c>
      <c r="F589" t="s">
        <v>3425</v>
      </c>
      <c r="G589" t="s">
        <v>3426</v>
      </c>
      <c r="H589" t="s">
        <v>3427</v>
      </c>
      <c r="I589" t="s">
        <v>3428</v>
      </c>
      <c r="J589" t="s">
        <v>3429</v>
      </c>
      <c r="K589" t="s">
        <v>3430</v>
      </c>
      <c r="L589" t="s">
        <v>3431</v>
      </c>
    </row>
    <row r="590" spans="1:12" x14ac:dyDescent="0.3">
      <c r="A590" t="s">
        <v>3432</v>
      </c>
      <c r="B590" t="s">
        <v>14</v>
      </c>
      <c r="C590" t="s">
        <v>43</v>
      </c>
      <c r="D590" t="s">
        <v>170</v>
      </c>
      <c r="E590" t="s">
        <v>3433</v>
      </c>
      <c r="F590" t="s">
        <v>3433</v>
      </c>
      <c r="G590" t="s">
        <v>18</v>
      </c>
      <c r="H590" t="s">
        <v>18</v>
      </c>
      <c r="I590" t="s">
        <v>3434</v>
      </c>
      <c r="J590" t="s">
        <v>3435</v>
      </c>
      <c r="K590" t="s">
        <v>3436</v>
      </c>
      <c r="L590" t="s">
        <v>3437</v>
      </c>
    </row>
    <row r="591" spans="1:12" x14ac:dyDescent="0.3">
      <c r="A591" t="s">
        <v>3438</v>
      </c>
      <c r="B591" t="s">
        <v>14</v>
      </c>
      <c r="C591" t="s">
        <v>93</v>
      </c>
      <c r="D591" t="s">
        <v>94</v>
      </c>
      <c r="E591" t="s">
        <v>3439</v>
      </c>
      <c r="F591" t="s">
        <v>3439</v>
      </c>
      <c r="G591" t="s">
        <v>3440</v>
      </c>
      <c r="H591" t="s">
        <v>18</v>
      </c>
      <c r="I591" t="s">
        <v>430</v>
      </c>
      <c r="J591" t="s">
        <v>18</v>
      </c>
      <c r="K591" t="s">
        <v>431</v>
      </c>
      <c r="L591" t="s">
        <v>432</v>
      </c>
    </row>
    <row r="592" spans="1:12" x14ac:dyDescent="0.3">
      <c r="A592" t="s">
        <v>3441</v>
      </c>
      <c r="B592" t="s">
        <v>14</v>
      </c>
      <c r="C592" t="s">
        <v>3442</v>
      </c>
      <c r="D592" t="s">
        <v>33</v>
      </c>
      <c r="E592" t="s">
        <v>3443</v>
      </c>
      <c r="F592" t="s">
        <v>3444</v>
      </c>
      <c r="G592" t="s">
        <v>3445</v>
      </c>
      <c r="H592" t="s">
        <v>3446</v>
      </c>
      <c r="I592" t="s">
        <v>3447</v>
      </c>
      <c r="J592" t="s">
        <v>3448</v>
      </c>
      <c r="K592" t="s">
        <v>3449</v>
      </c>
      <c r="L592" t="s">
        <v>3450</v>
      </c>
    </row>
    <row r="593" spans="1:12" x14ac:dyDescent="0.3">
      <c r="A593" t="s">
        <v>3451</v>
      </c>
      <c r="B593" t="s">
        <v>14</v>
      </c>
      <c r="C593" t="s">
        <v>3452</v>
      </c>
      <c r="D593" t="s">
        <v>94</v>
      </c>
      <c r="E593" t="s">
        <v>3453</v>
      </c>
      <c r="F593" t="s">
        <v>3453</v>
      </c>
      <c r="G593" t="s">
        <v>3454</v>
      </c>
      <c r="H593" t="s">
        <v>18</v>
      </c>
      <c r="I593" t="s">
        <v>1311</v>
      </c>
      <c r="J593" t="s">
        <v>1312</v>
      </c>
      <c r="K593" t="s">
        <v>1313</v>
      </c>
      <c r="L593" t="s">
        <v>1314</v>
      </c>
    </row>
    <row r="594" spans="1:12" x14ac:dyDescent="0.3">
      <c r="A594" t="s">
        <v>3455</v>
      </c>
      <c r="B594" t="s">
        <v>14</v>
      </c>
      <c r="C594" t="s">
        <v>3456</v>
      </c>
      <c r="D594" t="s">
        <v>79</v>
      </c>
      <c r="E594" t="s">
        <v>3457</v>
      </c>
      <c r="F594" t="s">
        <v>3458</v>
      </c>
      <c r="G594" t="s">
        <v>3459</v>
      </c>
      <c r="H594" t="s">
        <v>3460</v>
      </c>
      <c r="I594" t="s">
        <v>698</v>
      </c>
      <c r="J594" t="s">
        <v>699</v>
      </c>
      <c r="K594" t="s">
        <v>700</v>
      </c>
      <c r="L594" t="s">
        <v>701</v>
      </c>
    </row>
    <row r="595" spans="1:12" x14ac:dyDescent="0.3">
      <c r="A595" t="s">
        <v>3461</v>
      </c>
      <c r="B595" t="s">
        <v>14</v>
      </c>
      <c r="C595" t="s">
        <v>774</v>
      </c>
      <c r="D595" t="s">
        <v>16</v>
      </c>
      <c r="E595" t="s">
        <v>3462</v>
      </c>
      <c r="F595" t="s">
        <v>3463</v>
      </c>
      <c r="G595" t="s">
        <v>3464</v>
      </c>
      <c r="H595" t="s">
        <v>18</v>
      </c>
      <c r="I595" t="s">
        <v>1649</v>
      </c>
      <c r="J595" t="s">
        <v>1650</v>
      </c>
      <c r="K595" t="s">
        <v>1651</v>
      </c>
      <c r="L595" t="s">
        <v>1652</v>
      </c>
    </row>
    <row r="596" spans="1:12" x14ac:dyDescent="0.3">
      <c r="A596" t="s">
        <v>3465</v>
      </c>
      <c r="B596" t="s">
        <v>14</v>
      </c>
      <c r="C596" t="s">
        <v>1332</v>
      </c>
      <c r="D596" t="s">
        <v>16</v>
      </c>
      <c r="E596" t="s">
        <v>3466</v>
      </c>
      <c r="F596" t="s">
        <v>3466</v>
      </c>
      <c r="G596" t="s">
        <v>18</v>
      </c>
      <c r="H596" t="s">
        <v>18</v>
      </c>
      <c r="I596" t="s">
        <v>3467</v>
      </c>
      <c r="J596" t="s">
        <v>18</v>
      </c>
      <c r="K596" t="s">
        <v>3468</v>
      </c>
      <c r="L596" t="s">
        <v>3469</v>
      </c>
    </row>
    <row r="597" spans="1:12" x14ac:dyDescent="0.3">
      <c r="A597" t="s">
        <v>3470</v>
      </c>
      <c r="B597" t="s">
        <v>14</v>
      </c>
      <c r="C597" t="s">
        <v>3471</v>
      </c>
      <c r="D597" t="s">
        <v>94</v>
      </c>
      <c r="E597" t="s">
        <v>3472</v>
      </c>
      <c r="F597" t="s">
        <v>3473</v>
      </c>
      <c r="G597" t="s">
        <v>18</v>
      </c>
      <c r="H597" t="s">
        <v>18</v>
      </c>
      <c r="I597" t="s">
        <v>3474</v>
      </c>
      <c r="J597" t="s">
        <v>3475</v>
      </c>
      <c r="K597" t="s">
        <v>3476</v>
      </c>
      <c r="L597" t="s">
        <v>3477</v>
      </c>
    </row>
    <row r="598" spans="1:12" x14ac:dyDescent="0.3">
      <c r="A598" t="s">
        <v>3478</v>
      </c>
      <c r="B598" t="s">
        <v>14</v>
      </c>
      <c r="C598" t="s">
        <v>3479</v>
      </c>
      <c r="D598" t="s">
        <v>79</v>
      </c>
      <c r="E598" t="s">
        <v>3480</v>
      </c>
      <c r="F598" t="s">
        <v>3481</v>
      </c>
      <c r="G598" t="s">
        <v>3482</v>
      </c>
      <c r="H598" t="s">
        <v>3483</v>
      </c>
      <c r="I598" t="s">
        <v>698</v>
      </c>
      <c r="J598" t="s">
        <v>699</v>
      </c>
      <c r="K598" t="s">
        <v>700</v>
      </c>
      <c r="L598" t="s">
        <v>701</v>
      </c>
    </row>
    <row r="599" spans="1:12" x14ac:dyDescent="0.3">
      <c r="A599" t="s">
        <v>3484</v>
      </c>
      <c r="B599" t="s">
        <v>14</v>
      </c>
      <c r="C599" t="s">
        <v>3485</v>
      </c>
      <c r="D599" t="s">
        <v>16</v>
      </c>
      <c r="E599" t="s">
        <v>3486</v>
      </c>
      <c r="F599" t="s">
        <v>3486</v>
      </c>
      <c r="G599" t="s">
        <v>18</v>
      </c>
      <c r="H599" t="s">
        <v>18</v>
      </c>
      <c r="I599" t="s">
        <v>3487</v>
      </c>
      <c r="J599" t="s">
        <v>3488</v>
      </c>
      <c r="K599" t="s">
        <v>3489</v>
      </c>
      <c r="L599" t="s">
        <v>3490</v>
      </c>
    </row>
    <row r="600" spans="1:12" x14ac:dyDescent="0.3">
      <c r="A600" t="s">
        <v>3491</v>
      </c>
      <c r="B600" t="s">
        <v>14</v>
      </c>
      <c r="C600" t="s">
        <v>3492</v>
      </c>
      <c r="D600" t="s">
        <v>16</v>
      </c>
      <c r="E600" t="s">
        <v>2731</v>
      </c>
      <c r="F600" t="s">
        <v>2732</v>
      </c>
      <c r="G600" t="s">
        <v>2731</v>
      </c>
      <c r="H600" t="s">
        <v>18</v>
      </c>
      <c r="I600" t="s">
        <v>2698</v>
      </c>
      <c r="J600" t="s">
        <v>2699</v>
      </c>
      <c r="K600" t="s">
        <v>2700</v>
      </c>
      <c r="L600" t="s">
        <v>2701</v>
      </c>
    </row>
    <row r="601" spans="1:12" x14ac:dyDescent="0.3">
      <c r="A601" t="s">
        <v>3493</v>
      </c>
      <c r="B601" t="s">
        <v>14</v>
      </c>
      <c r="C601" t="s">
        <v>3494</v>
      </c>
      <c r="D601" t="s">
        <v>16</v>
      </c>
      <c r="E601" t="s">
        <v>3495</v>
      </c>
      <c r="F601" t="s">
        <v>3496</v>
      </c>
      <c r="G601" t="s">
        <v>18</v>
      </c>
      <c r="H601" t="s">
        <v>18</v>
      </c>
      <c r="I601" t="s">
        <v>3497</v>
      </c>
      <c r="J601" t="s">
        <v>3498</v>
      </c>
      <c r="K601" t="s">
        <v>3499</v>
      </c>
      <c r="L601" t="s">
        <v>3500</v>
      </c>
    </row>
    <row r="602" spans="1:12" x14ac:dyDescent="0.3">
      <c r="A602" t="s">
        <v>3501</v>
      </c>
      <c r="B602" t="s">
        <v>14</v>
      </c>
      <c r="C602" t="s">
        <v>3502</v>
      </c>
      <c r="D602" t="s">
        <v>16</v>
      </c>
      <c r="E602" t="s">
        <v>3503</v>
      </c>
      <c r="F602" t="s">
        <v>3503</v>
      </c>
      <c r="G602" t="s">
        <v>3504</v>
      </c>
      <c r="H602" t="s">
        <v>18</v>
      </c>
      <c r="I602" t="s">
        <v>3505</v>
      </c>
      <c r="J602" t="s">
        <v>3506</v>
      </c>
      <c r="K602" t="s">
        <v>3507</v>
      </c>
      <c r="L602" t="s">
        <v>3508</v>
      </c>
    </row>
    <row r="603" spans="1:12" x14ac:dyDescent="0.3">
      <c r="A603" t="s">
        <v>3509</v>
      </c>
      <c r="B603" t="s">
        <v>14</v>
      </c>
      <c r="C603" t="s">
        <v>93</v>
      </c>
      <c r="D603" t="s">
        <v>94</v>
      </c>
      <c r="E603" t="s">
        <v>3510</v>
      </c>
      <c r="F603" t="s">
        <v>3511</v>
      </c>
      <c r="G603" t="s">
        <v>18</v>
      </c>
      <c r="H603" t="s">
        <v>18</v>
      </c>
      <c r="I603" t="s">
        <v>1649</v>
      </c>
      <c r="J603" t="s">
        <v>1650</v>
      </c>
      <c r="K603" t="s">
        <v>1651</v>
      </c>
      <c r="L603" t="s">
        <v>1652</v>
      </c>
    </row>
    <row r="604" spans="1:12" x14ac:dyDescent="0.3">
      <c r="A604" t="s">
        <v>3512</v>
      </c>
      <c r="B604" t="s">
        <v>14</v>
      </c>
      <c r="C604" t="s">
        <v>1633</v>
      </c>
      <c r="D604" t="s">
        <v>16</v>
      </c>
      <c r="E604" t="s">
        <v>3513</v>
      </c>
      <c r="F604" t="s">
        <v>3514</v>
      </c>
      <c r="G604" t="s">
        <v>3515</v>
      </c>
      <c r="H604" t="s">
        <v>18</v>
      </c>
      <c r="I604" t="s">
        <v>3343</v>
      </c>
      <c r="J604" t="s">
        <v>18</v>
      </c>
      <c r="K604" t="s">
        <v>3344</v>
      </c>
      <c r="L604" t="s">
        <v>3345</v>
      </c>
    </row>
    <row r="605" spans="1:12" x14ac:dyDescent="0.3">
      <c r="A605" t="s">
        <v>3516</v>
      </c>
      <c r="B605" t="s">
        <v>14</v>
      </c>
      <c r="C605" t="s">
        <v>43</v>
      </c>
      <c r="D605" t="s">
        <v>170</v>
      </c>
      <c r="E605" t="s">
        <v>3517</v>
      </c>
      <c r="F605" t="s">
        <v>3518</v>
      </c>
      <c r="G605" t="s">
        <v>3519</v>
      </c>
      <c r="H605" t="s">
        <v>3520</v>
      </c>
      <c r="I605" t="s">
        <v>3521</v>
      </c>
      <c r="J605" t="s">
        <v>18</v>
      </c>
      <c r="K605" t="s">
        <v>3522</v>
      </c>
      <c r="L605" t="s">
        <v>3523</v>
      </c>
    </row>
    <row r="606" spans="1:12" x14ac:dyDescent="0.3">
      <c r="A606" t="s">
        <v>3524</v>
      </c>
      <c r="B606" t="s">
        <v>14</v>
      </c>
      <c r="C606" t="s">
        <v>3525</v>
      </c>
      <c r="D606" t="s">
        <v>79</v>
      </c>
      <c r="E606" t="s">
        <v>3526</v>
      </c>
      <c r="F606" t="s">
        <v>3527</v>
      </c>
      <c r="G606" t="s">
        <v>3528</v>
      </c>
      <c r="H606" t="s">
        <v>3529</v>
      </c>
      <c r="I606" t="s">
        <v>698</v>
      </c>
      <c r="J606" t="s">
        <v>699</v>
      </c>
      <c r="K606" t="s">
        <v>700</v>
      </c>
      <c r="L606" t="s">
        <v>701</v>
      </c>
    </row>
    <row r="607" spans="1:12" x14ac:dyDescent="0.3">
      <c r="A607" t="s">
        <v>3530</v>
      </c>
      <c r="B607" t="s">
        <v>14</v>
      </c>
      <c r="C607" t="s">
        <v>3531</v>
      </c>
      <c r="D607" t="s">
        <v>16</v>
      </c>
      <c r="E607" t="s">
        <v>3532</v>
      </c>
      <c r="F607" t="s">
        <v>3532</v>
      </c>
      <c r="G607" t="s">
        <v>18</v>
      </c>
      <c r="H607" t="s">
        <v>18</v>
      </c>
      <c r="I607" t="s">
        <v>3533</v>
      </c>
      <c r="J607" t="s">
        <v>18</v>
      </c>
      <c r="K607" t="s">
        <v>3534</v>
      </c>
      <c r="L607" t="s">
        <v>3535</v>
      </c>
    </row>
    <row r="608" spans="1:12" x14ac:dyDescent="0.3">
      <c r="A608" t="s">
        <v>3536</v>
      </c>
      <c r="B608" t="s">
        <v>14</v>
      </c>
      <c r="C608" t="s">
        <v>86</v>
      </c>
      <c r="D608" t="s">
        <v>16</v>
      </c>
      <c r="E608" t="s">
        <v>3537</v>
      </c>
      <c r="F608" t="s">
        <v>3537</v>
      </c>
      <c r="G608" t="s">
        <v>18</v>
      </c>
      <c r="H608" t="s">
        <v>18</v>
      </c>
      <c r="I608" t="s">
        <v>118</v>
      </c>
      <c r="J608" t="s">
        <v>18</v>
      </c>
      <c r="K608" t="s">
        <v>119</v>
      </c>
      <c r="L608" t="s">
        <v>120</v>
      </c>
    </row>
    <row r="609" spans="1:12" x14ac:dyDescent="0.3">
      <c r="A609" t="s">
        <v>3538</v>
      </c>
      <c r="B609" t="s">
        <v>14</v>
      </c>
      <c r="C609" t="s">
        <v>3539</v>
      </c>
      <c r="D609" t="s">
        <v>16</v>
      </c>
      <c r="E609" t="s">
        <v>3540</v>
      </c>
      <c r="F609" t="s">
        <v>3541</v>
      </c>
      <c r="G609" t="s">
        <v>3542</v>
      </c>
      <c r="H609" t="s">
        <v>3543</v>
      </c>
      <c r="I609" t="s">
        <v>3544</v>
      </c>
      <c r="J609" t="s">
        <v>3545</v>
      </c>
      <c r="K609" t="s">
        <v>3546</v>
      </c>
      <c r="L609" t="s">
        <v>3547</v>
      </c>
    </row>
    <row r="610" spans="1:12" x14ac:dyDescent="0.3">
      <c r="A610" t="s">
        <v>3548</v>
      </c>
      <c r="B610" t="s">
        <v>14</v>
      </c>
      <c r="C610" t="s">
        <v>3549</v>
      </c>
      <c r="D610" t="s">
        <v>16</v>
      </c>
      <c r="E610" t="s">
        <v>3550</v>
      </c>
      <c r="F610" t="s">
        <v>3551</v>
      </c>
      <c r="G610" t="s">
        <v>3552</v>
      </c>
      <c r="H610" t="s">
        <v>18</v>
      </c>
      <c r="I610" t="s">
        <v>2143</v>
      </c>
      <c r="J610" t="s">
        <v>18</v>
      </c>
      <c r="K610" t="s">
        <v>2144</v>
      </c>
      <c r="L610" t="s">
        <v>2145</v>
      </c>
    </row>
    <row r="611" spans="1:12" x14ac:dyDescent="0.3">
      <c r="A611" t="s">
        <v>3553</v>
      </c>
      <c r="B611" t="s">
        <v>14</v>
      </c>
      <c r="C611" t="s">
        <v>3554</v>
      </c>
      <c r="D611" t="s">
        <v>170</v>
      </c>
      <c r="E611" t="s">
        <v>3555</v>
      </c>
      <c r="F611" t="s">
        <v>3556</v>
      </c>
      <c r="G611" t="s">
        <v>3557</v>
      </c>
      <c r="H611" t="s">
        <v>3558</v>
      </c>
      <c r="I611" t="s">
        <v>3521</v>
      </c>
      <c r="J611" t="s">
        <v>18</v>
      </c>
      <c r="K611" t="s">
        <v>3522</v>
      </c>
      <c r="L611" t="s">
        <v>3523</v>
      </c>
    </row>
    <row r="612" spans="1:12" x14ac:dyDescent="0.3">
      <c r="A612" t="s">
        <v>3559</v>
      </c>
      <c r="B612" t="s">
        <v>14</v>
      </c>
      <c r="C612" t="s">
        <v>273</v>
      </c>
      <c r="D612" t="s">
        <v>16</v>
      </c>
      <c r="E612" t="s">
        <v>3560</v>
      </c>
      <c r="F612" t="s">
        <v>3560</v>
      </c>
      <c r="G612" t="s">
        <v>3561</v>
      </c>
      <c r="H612" t="s">
        <v>3562</v>
      </c>
      <c r="I612" t="s">
        <v>3563</v>
      </c>
      <c r="J612" t="s">
        <v>18</v>
      </c>
      <c r="K612" t="s">
        <v>3564</v>
      </c>
      <c r="L612" t="s">
        <v>3565</v>
      </c>
    </row>
    <row r="613" spans="1:12" x14ac:dyDescent="0.3">
      <c r="A613" t="s">
        <v>3566</v>
      </c>
      <c r="B613" t="s">
        <v>14</v>
      </c>
      <c r="C613" t="s">
        <v>157</v>
      </c>
      <c r="D613" t="s">
        <v>79</v>
      </c>
      <c r="E613" t="s">
        <v>3567</v>
      </c>
      <c r="F613" t="s">
        <v>3568</v>
      </c>
      <c r="G613" t="s">
        <v>18</v>
      </c>
      <c r="H613" t="s">
        <v>18</v>
      </c>
      <c r="I613" t="s">
        <v>3419</v>
      </c>
      <c r="J613" t="s">
        <v>3420</v>
      </c>
      <c r="K613" t="s">
        <v>3421</v>
      </c>
      <c r="L613" t="s">
        <v>3422</v>
      </c>
    </row>
    <row r="614" spans="1:12" x14ac:dyDescent="0.3">
      <c r="A614" t="s">
        <v>3569</v>
      </c>
      <c r="B614" t="s">
        <v>14</v>
      </c>
      <c r="C614" t="s">
        <v>3471</v>
      </c>
      <c r="D614" t="s">
        <v>94</v>
      </c>
      <c r="E614" t="s">
        <v>3570</v>
      </c>
      <c r="F614" t="s">
        <v>3571</v>
      </c>
      <c r="G614" t="s">
        <v>3572</v>
      </c>
      <c r="H614" t="s">
        <v>18</v>
      </c>
      <c r="I614" t="s">
        <v>3573</v>
      </c>
      <c r="J614" t="s">
        <v>18</v>
      </c>
      <c r="K614" t="s">
        <v>3574</v>
      </c>
      <c r="L614" t="s">
        <v>3575</v>
      </c>
    </row>
    <row r="615" spans="1:12" x14ac:dyDescent="0.3">
      <c r="A615" t="s">
        <v>3576</v>
      </c>
      <c r="B615" t="s">
        <v>14</v>
      </c>
      <c r="C615" t="s">
        <v>273</v>
      </c>
      <c r="D615" t="s">
        <v>16</v>
      </c>
      <c r="E615" t="s">
        <v>3577</v>
      </c>
      <c r="F615" t="s">
        <v>3577</v>
      </c>
      <c r="G615" t="s">
        <v>18</v>
      </c>
      <c r="H615" t="s">
        <v>18</v>
      </c>
      <c r="I615" t="s">
        <v>3048</v>
      </c>
      <c r="J615" t="s">
        <v>3049</v>
      </c>
      <c r="K615" t="s">
        <v>3050</v>
      </c>
      <c r="L615" t="s">
        <v>3051</v>
      </c>
    </row>
    <row r="616" spans="1:12" x14ac:dyDescent="0.3">
      <c r="A616" t="s">
        <v>3578</v>
      </c>
      <c r="B616" t="s">
        <v>14</v>
      </c>
      <c r="C616" t="s">
        <v>3579</v>
      </c>
      <c r="D616" t="s">
        <v>16</v>
      </c>
      <c r="E616" t="s">
        <v>3580</v>
      </c>
      <c r="F616" t="s">
        <v>3581</v>
      </c>
      <c r="G616" t="s">
        <v>3582</v>
      </c>
      <c r="H616" t="s">
        <v>3583</v>
      </c>
      <c r="I616" t="s">
        <v>3584</v>
      </c>
      <c r="J616" t="s">
        <v>3585</v>
      </c>
      <c r="K616" t="s">
        <v>3586</v>
      </c>
      <c r="L616" t="s">
        <v>3587</v>
      </c>
    </row>
    <row r="617" spans="1:12" x14ac:dyDescent="0.3">
      <c r="A617" t="s">
        <v>3588</v>
      </c>
      <c r="B617" t="s">
        <v>14</v>
      </c>
      <c r="C617" t="s">
        <v>3589</v>
      </c>
      <c r="D617" t="s">
        <v>79</v>
      </c>
      <c r="E617" t="s">
        <v>3590</v>
      </c>
      <c r="F617" t="s">
        <v>3590</v>
      </c>
      <c r="G617" t="s">
        <v>18</v>
      </c>
      <c r="H617" t="s">
        <v>18</v>
      </c>
      <c r="I617" t="s">
        <v>3591</v>
      </c>
      <c r="J617" t="s">
        <v>18</v>
      </c>
      <c r="K617" t="s">
        <v>3592</v>
      </c>
      <c r="L617" t="s">
        <v>3593</v>
      </c>
    </row>
    <row r="618" spans="1:12" x14ac:dyDescent="0.3">
      <c r="A618" t="s">
        <v>3594</v>
      </c>
      <c r="B618" t="s">
        <v>14</v>
      </c>
      <c r="C618" t="s">
        <v>341</v>
      </c>
      <c r="D618" t="s">
        <v>16</v>
      </c>
      <c r="E618" t="s">
        <v>3595</v>
      </c>
      <c r="F618" t="s">
        <v>3596</v>
      </c>
      <c r="G618" t="s">
        <v>3597</v>
      </c>
      <c r="H618" t="s">
        <v>18</v>
      </c>
      <c r="I618" t="s">
        <v>3598</v>
      </c>
      <c r="J618" t="s">
        <v>18</v>
      </c>
      <c r="K618" t="s">
        <v>3599</v>
      </c>
      <c r="L618" t="s">
        <v>3600</v>
      </c>
    </row>
    <row r="619" spans="1:12" x14ac:dyDescent="0.3">
      <c r="A619" t="s">
        <v>3601</v>
      </c>
      <c r="B619" t="s">
        <v>14</v>
      </c>
      <c r="C619" t="s">
        <v>3602</v>
      </c>
      <c r="D619" t="s">
        <v>1317</v>
      </c>
      <c r="E619" t="s">
        <v>3603</v>
      </c>
      <c r="F619" t="s">
        <v>3604</v>
      </c>
      <c r="G619" t="s">
        <v>3605</v>
      </c>
      <c r="H619" t="s">
        <v>18</v>
      </c>
      <c r="I619" t="s">
        <v>3606</v>
      </c>
      <c r="J619" t="s">
        <v>18</v>
      </c>
      <c r="K619" t="s">
        <v>3607</v>
      </c>
      <c r="L619" t="s">
        <v>3608</v>
      </c>
    </row>
    <row r="620" spans="1:12" x14ac:dyDescent="0.3">
      <c r="A620" t="s">
        <v>3609</v>
      </c>
      <c r="B620" t="s">
        <v>14</v>
      </c>
      <c r="C620" t="s">
        <v>65</v>
      </c>
      <c r="D620" t="s">
        <v>16</v>
      </c>
      <c r="E620" t="s">
        <v>3610</v>
      </c>
      <c r="F620" t="s">
        <v>3611</v>
      </c>
      <c r="G620" t="s">
        <v>18</v>
      </c>
      <c r="H620" t="s">
        <v>18</v>
      </c>
      <c r="I620" t="s">
        <v>3612</v>
      </c>
      <c r="J620" t="s">
        <v>18</v>
      </c>
      <c r="K620" t="s">
        <v>3613</v>
      </c>
      <c r="L620" t="s">
        <v>3614</v>
      </c>
    </row>
    <row r="621" spans="1:12" x14ac:dyDescent="0.3">
      <c r="A621" t="s">
        <v>3615</v>
      </c>
      <c r="B621" t="s">
        <v>14</v>
      </c>
      <c r="C621" t="s">
        <v>3616</v>
      </c>
      <c r="D621" t="s">
        <v>170</v>
      </c>
      <c r="E621" t="s">
        <v>3617</v>
      </c>
      <c r="F621" t="s">
        <v>3618</v>
      </c>
      <c r="G621" t="s">
        <v>3619</v>
      </c>
      <c r="H621" t="s">
        <v>18</v>
      </c>
      <c r="I621" t="s">
        <v>3620</v>
      </c>
      <c r="J621" t="s">
        <v>18</v>
      </c>
      <c r="K621" t="s">
        <v>3621</v>
      </c>
      <c r="L621" t="s">
        <v>3622</v>
      </c>
    </row>
    <row r="622" spans="1:12" x14ac:dyDescent="0.3">
      <c r="A622" t="s">
        <v>3623</v>
      </c>
      <c r="B622" t="s">
        <v>14</v>
      </c>
      <c r="C622" t="s">
        <v>830</v>
      </c>
      <c r="D622" t="s">
        <v>33</v>
      </c>
      <c r="E622" t="s">
        <v>3624</v>
      </c>
      <c r="F622" t="s">
        <v>3625</v>
      </c>
      <c r="G622" t="s">
        <v>3626</v>
      </c>
      <c r="H622" t="s">
        <v>18</v>
      </c>
      <c r="I622" t="s">
        <v>2143</v>
      </c>
      <c r="J622" t="s">
        <v>18</v>
      </c>
      <c r="K622" t="s">
        <v>2144</v>
      </c>
      <c r="L622" t="s">
        <v>2145</v>
      </c>
    </row>
    <row r="623" spans="1:12" x14ac:dyDescent="0.3">
      <c r="A623" t="s">
        <v>3627</v>
      </c>
      <c r="B623" t="s">
        <v>14</v>
      </c>
      <c r="C623" t="s">
        <v>3628</v>
      </c>
      <c r="D623" t="s">
        <v>170</v>
      </c>
      <c r="E623" t="s">
        <v>3629</v>
      </c>
      <c r="F623" t="s">
        <v>3630</v>
      </c>
      <c r="G623" t="s">
        <v>18</v>
      </c>
      <c r="H623" t="s">
        <v>18</v>
      </c>
      <c r="I623" t="s">
        <v>3631</v>
      </c>
      <c r="J623" t="s">
        <v>3632</v>
      </c>
      <c r="K623" t="s">
        <v>3633</v>
      </c>
      <c r="L623" t="s">
        <v>3634</v>
      </c>
    </row>
    <row r="624" spans="1:12" x14ac:dyDescent="0.3">
      <c r="A624" t="s">
        <v>3635</v>
      </c>
      <c r="B624" t="s">
        <v>14</v>
      </c>
      <c r="C624" t="s">
        <v>101</v>
      </c>
      <c r="D624" t="s">
        <v>16</v>
      </c>
      <c r="E624" t="s">
        <v>3636</v>
      </c>
      <c r="F624" t="s">
        <v>3637</v>
      </c>
      <c r="G624" t="s">
        <v>18</v>
      </c>
      <c r="H624" t="s">
        <v>18</v>
      </c>
      <c r="I624" t="s">
        <v>3638</v>
      </c>
      <c r="J624" t="s">
        <v>3639</v>
      </c>
      <c r="K624" t="s">
        <v>3640</v>
      </c>
      <c r="L624" t="s">
        <v>3641</v>
      </c>
    </row>
    <row r="625" spans="1:12" x14ac:dyDescent="0.3">
      <c r="A625" t="s">
        <v>3642</v>
      </c>
      <c r="B625" t="s">
        <v>14</v>
      </c>
      <c r="C625" t="s">
        <v>3643</v>
      </c>
      <c r="D625" t="s">
        <v>33</v>
      </c>
      <c r="E625" t="s">
        <v>3644</v>
      </c>
      <c r="F625" t="s">
        <v>3644</v>
      </c>
      <c r="G625" t="s">
        <v>18</v>
      </c>
      <c r="H625" t="s">
        <v>18</v>
      </c>
      <c r="I625" t="s">
        <v>268</v>
      </c>
      <c r="J625" t="s">
        <v>269</v>
      </c>
      <c r="K625" t="s">
        <v>270</v>
      </c>
      <c r="L625" t="s">
        <v>271</v>
      </c>
    </row>
    <row r="626" spans="1:12" x14ac:dyDescent="0.3">
      <c r="A626" t="s">
        <v>3645</v>
      </c>
      <c r="B626" t="s">
        <v>14</v>
      </c>
      <c r="C626" t="s">
        <v>1995</v>
      </c>
      <c r="D626" t="s">
        <v>16</v>
      </c>
      <c r="E626" t="s">
        <v>3646</v>
      </c>
      <c r="F626" t="s">
        <v>3646</v>
      </c>
      <c r="G626" t="s">
        <v>3647</v>
      </c>
      <c r="H626" t="s">
        <v>18</v>
      </c>
      <c r="I626" t="s">
        <v>674</v>
      </c>
      <c r="J626" t="s">
        <v>675</v>
      </c>
      <c r="K626" t="s">
        <v>676</v>
      </c>
      <c r="L626" t="s">
        <v>677</v>
      </c>
    </row>
    <row r="627" spans="1:12" x14ac:dyDescent="0.3">
      <c r="A627" t="s">
        <v>3648</v>
      </c>
      <c r="B627" t="s">
        <v>14</v>
      </c>
      <c r="C627" t="s">
        <v>3649</v>
      </c>
      <c r="D627" t="s">
        <v>79</v>
      </c>
      <c r="E627" t="s">
        <v>3650</v>
      </c>
      <c r="F627" t="s">
        <v>3651</v>
      </c>
      <c r="G627" t="s">
        <v>3652</v>
      </c>
      <c r="H627" t="s">
        <v>18</v>
      </c>
      <c r="I627" t="s">
        <v>3653</v>
      </c>
      <c r="J627" t="s">
        <v>18</v>
      </c>
      <c r="K627" t="s">
        <v>3654</v>
      </c>
      <c r="L627" t="s">
        <v>3655</v>
      </c>
    </row>
    <row r="628" spans="1:12" x14ac:dyDescent="0.3">
      <c r="A628" t="s">
        <v>3656</v>
      </c>
      <c r="B628" t="s">
        <v>14</v>
      </c>
      <c r="C628" t="s">
        <v>273</v>
      </c>
      <c r="D628" t="s">
        <v>16</v>
      </c>
      <c r="E628" t="s">
        <v>3657</v>
      </c>
      <c r="F628" t="s">
        <v>3658</v>
      </c>
      <c r="G628" t="s">
        <v>3659</v>
      </c>
      <c r="H628" t="s">
        <v>18</v>
      </c>
      <c r="I628" t="s">
        <v>3660</v>
      </c>
      <c r="J628" t="s">
        <v>18</v>
      </c>
      <c r="K628" t="s">
        <v>3661</v>
      </c>
      <c r="L628" t="s">
        <v>3662</v>
      </c>
    </row>
    <row r="629" spans="1:12" x14ac:dyDescent="0.3">
      <c r="A629" t="s">
        <v>3663</v>
      </c>
      <c r="B629" t="s">
        <v>14</v>
      </c>
      <c r="C629" t="s">
        <v>108</v>
      </c>
      <c r="D629" t="s">
        <v>16</v>
      </c>
      <c r="E629" t="s">
        <v>3664</v>
      </c>
      <c r="F629" t="s">
        <v>3665</v>
      </c>
      <c r="G629" t="s">
        <v>3664</v>
      </c>
      <c r="H629" t="s">
        <v>18</v>
      </c>
      <c r="I629" t="s">
        <v>1110</v>
      </c>
      <c r="J629" t="s">
        <v>1111</v>
      </c>
      <c r="K629" t="s">
        <v>1112</v>
      </c>
      <c r="L629" t="s">
        <v>1113</v>
      </c>
    </row>
    <row r="630" spans="1:12" x14ac:dyDescent="0.3">
      <c r="A630" t="s">
        <v>3666</v>
      </c>
      <c r="B630" t="s">
        <v>14</v>
      </c>
      <c r="C630" t="s">
        <v>591</v>
      </c>
      <c r="D630" t="s">
        <v>94</v>
      </c>
      <c r="E630" t="s">
        <v>3667</v>
      </c>
      <c r="F630" t="s">
        <v>3668</v>
      </c>
      <c r="G630" t="s">
        <v>3669</v>
      </c>
      <c r="H630" t="s">
        <v>3670</v>
      </c>
      <c r="I630" t="s">
        <v>3671</v>
      </c>
      <c r="J630" t="s">
        <v>3672</v>
      </c>
      <c r="K630" t="s">
        <v>3673</v>
      </c>
      <c r="L630" t="s">
        <v>3674</v>
      </c>
    </row>
    <row r="631" spans="1:12" x14ac:dyDescent="0.3">
      <c r="A631" t="s">
        <v>3675</v>
      </c>
      <c r="B631" t="s">
        <v>14</v>
      </c>
      <c r="C631" t="s">
        <v>3676</v>
      </c>
      <c r="D631" t="s">
        <v>79</v>
      </c>
      <c r="E631" t="s">
        <v>3677</v>
      </c>
      <c r="F631" t="s">
        <v>3677</v>
      </c>
      <c r="G631" t="s">
        <v>18</v>
      </c>
      <c r="H631" t="s">
        <v>18</v>
      </c>
      <c r="I631" t="s">
        <v>3591</v>
      </c>
      <c r="J631" t="s">
        <v>18</v>
      </c>
      <c r="K631" t="s">
        <v>3592</v>
      </c>
      <c r="L631" t="s">
        <v>3593</v>
      </c>
    </row>
    <row r="632" spans="1:12" x14ac:dyDescent="0.3">
      <c r="A632" t="s">
        <v>3678</v>
      </c>
      <c r="B632" t="s">
        <v>14</v>
      </c>
      <c r="C632" t="s">
        <v>341</v>
      </c>
      <c r="D632" t="s">
        <v>16</v>
      </c>
      <c r="E632" t="s">
        <v>3679</v>
      </c>
      <c r="F632" t="s">
        <v>3679</v>
      </c>
      <c r="G632" t="s">
        <v>18</v>
      </c>
      <c r="H632" t="s">
        <v>18</v>
      </c>
      <c r="I632" t="s">
        <v>717</v>
      </c>
      <c r="J632" t="s">
        <v>718</v>
      </c>
      <c r="K632" t="s">
        <v>719</v>
      </c>
      <c r="L632" t="s">
        <v>720</v>
      </c>
    </row>
    <row r="633" spans="1:12" x14ac:dyDescent="0.3">
      <c r="A633" t="s">
        <v>3680</v>
      </c>
      <c r="B633" t="s">
        <v>14</v>
      </c>
      <c r="C633" t="s">
        <v>3681</v>
      </c>
      <c r="D633" t="s">
        <v>16</v>
      </c>
      <c r="E633" t="s">
        <v>3682</v>
      </c>
      <c r="F633" t="s">
        <v>3683</v>
      </c>
      <c r="G633" t="s">
        <v>18</v>
      </c>
      <c r="H633" t="s">
        <v>18</v>
      </c>
      <c r="I633" t="s">
        <v>1833</v>
      </c>
      <c r="J633" t="s">
        <v>18</v>
      </c>
      <c r="K633" t="s">
        <v>1834</v>
      </c>
      <c r="L633" t="s">
        <v>1835</v>
      </c>
    </row>
    <row r="634" spans="1:12" x14ac:dyDescent="0.3">
      <c r="A634" t="s">
        <v>3684</v>
      </c>
      <c r="B634" t="s">
        <v>14</v>
      </c>
      <c r="C634" t="s">
        <v>3685</v>
      </c>
      <c r="D634" t="s">
        <v>33</v>
      </c>
      <c r="E634" t="s">
        <v>3686</v>
      </c>
      <c r="F634" t="s">
        <v>3687</v>
      </c>
      <c r="G634" t="s">
        <v>18</v>
      </c>
      <c r="H634" t="s">
        <v>18</v>
      </c>
      <c r="I634" t="s">
        <v>3688</v>
      </c>
      <c r="J634" t="s">
        <v>3689</v>
      </c>
      <c r="K634" t="s">
        <v>3690</v>
      </c>
      <c r="L634" t="s">
        <v>3691</v>
      </c>
    </row>
    <row r="635" spans="1:12" x14ac:dyDescent="0.3">
      <c r="A635" t="s">
        <v>3692</v>
      </c>
      <c r="B635" t="s">
        <v>14</v>
      </c>
      <c r="C635" t="s">
        <v>1590</v>
      </c>
      <c r="D635" t="s">
        <v>170</v>
      </c>
      <c r="E635" t="s">
        <v>3693</v>
      </c>
      <c r="F635" t="s">
        <v>3693</v>
      </c>
      <c r="G635" t="s">
        <v>3694</v>
      </c>
      <c r="H635" t="s">
        <v>18</v>
      </c>
      <c r="I635" t="s">
        <v>1074</v>
      </c>
      <c r="J635" t="s">
        <v>1075</v>
      </c>
      <c r="K635" t="s">
        <v>1076</v>
      </c>
      <c r="L635" t="s">
        <v>1077</v>
      </c>
    </row>
    <row r="636" spans="1:12" x14ac:dyDescent="0.3">
      <c r="A636" t="s">
        <v>3695</v>
      </c>
      <c r="B636" t="s">
        <v>14</v>
      </c>
      <c r="C636" t="s">
        <v>101</v>
      </c>
      <c r="D636" t="s">
        <v>16</v>
      </c>
      <c r="E636" t="s">
        <v>3696</v>
      </c>
      <c r="F636" t="s">
        <v>3696</v>
      </c>
      <c r="G636" t="s">
        <v>18</v>
      </c>
      <c r="H636" t="s">
        <v>18</v>
      </c>
      <c r="I636" t="s">
        <v>3697</v>
      </c>
      <c r="J636" t="s">
        <v>18</v>
      </c>
      <c r="K636" t="s">
        <v>3698</v>
      </c>
      <c r="L636" t="s">
        <v>3699</v>
      </c>
    </row>
    <row r="637" spans="1:12" x14ac:dyDescent="0.3">
      <c r="A637" t="s">
        <v>3700</v>
      </c>
      <c r="B637" t="s">
        <v>14</v>
      </c>
      <c r="C637" t="s">
        <v>3701</v>
      </c>
      <c r="D637" t="s">
        <v>888</v>
      </c>
      <c r="E637" t="s">
        <v>3702</v>
      </c>
      <c r="F637" t="s">
        <v>3703</v>
      </c>
      <c r="G637" t="s">
        <v>18</v>
      </c>
      <c r="H637" t="s">
        <v>18</v>
      </c>
      <c r="I637" t="s">
        <v>112</v>
      </c>
      <c r="J637" t="s">
        <v>18</v>
      </c>
      <c r="K637" t="s">
        <v>113</v>
      </c>
      <c r="L637" t="s">
        <v>114</v>
      </c>
    </row>
    <row r="638" spans="1:12" x14ac:dyDescent="0.3">
      <c r="A638" t="s">
        <v>3704</v>
      </c>
      <c r="B638" t="s">
        <v>14</v>
      </c>
      <c r="C638" t="s">
        <v>273</v>
      </c>
      <c r="D638" t="s">
        <v>16</v>
      </c>
      <c r="E638" t="s">
        <v>3705</v>
      </c>
      <c r="F638" t="s">
        <v>3706</v>
      </c>
      <c r="G638" t="s">
        <v>18</v>
      </c>
      <c r="H638" t="s">
        <v>18</v>
      </c>
      <c r="I638" t="s">
        <v>1864</v>
      </c>
      <c r="J638" t="s">
        <v>18</v>
      </c>
      <c r="K638" t="s">
        <v>1865</v>
      </c>
      <c r="L638" t="s">
        <v>1866</v>
      </c>
    </row>
    <row r="639" spans="1:12" x14ac:dyDescent="0.3">
      <c r="A639" t="s">
        <v>3707</v>
      </c>
      <c r="B639" t="s">
        <v>14</v>
      </c>
      <c r="C639" t="s">
        <v>101</v>
      </c>
      <c r="D639" t="s">
        <v>16</v>
      </c>
      <c r="E639" t="s">
        <v>3708</v>
      </c>
      <c r="F639" t="s">
        <v>3709</v>
      </c>
      <c r="G639" t="s">
        <v>3710</v>
      </c>
      <c r="H639" t="s">
        <v>3711</v>
      </c>
      <c r="I639" t="s">
        <v>3712</v>
      </c>
      <c r="J639" t="s">
        <v>18</v>
      </c>
      <c r="K639" t="s">
        <v>3713</v>
      </c>
      <c r="L639" t="s">
        <v>3714</v>
      </c>
    </row>
    <row r="640" spans="1:12" x14ac:dyDescent="0.3">
      <c r="A640" t="s">
        <v>3715</v>
      </c>
      <c r="B640" t="s">
        <v>14</v>
      </c>
      <c r="C640" t="s">
        <v>3716</v>
      </c>
      <c r="D640" t="s">
        <v>16</v>
      </c>
      <c r="E640" t="s">
        <v>3717</v>
      </c>
      <c r="F640" t="s">
        <v>3718</v>
      </c>
      <c r="G640" t="s">
        <v>3719</v>
      </c>
      <c r="H640" t="s">
        <v>3720</v>
      </c>
      <c r="I640" t="s">
        <v>3721</v>
      </c>
      <c r="J640" t="s">
        <v>18</v>
      </c>
      <c r="K640" t="s">
        <v>3722</v>
      </c>
      <c r="L640" t="s">
        <v>3723</v>
      </c>
    </row>
    <row r="641" spans="1:12" x14ac:dyDescent="0.3">
      <c r="A641" t="s">
        <v>3724</v>
      </c>
      <c r="B641" t="s">
        <v>14</v>
      </c>
      <c r="C641" t="s">
        <v>3725</v>
      </c>
      <c r="D641" t="s">
        <v>94</v>
      </c>
      <c r="E641" t="s">
        <v>3726</v>
      </c>
      <c r="F641" t="s">
        <v>3727</v>
      </c>
      <c r="G641" t="s">
        <v>3728</v>
      </c>
      <c r="H641" t="s">
        <v>18</v>
      </c>
      <c r="I641" t="s">
        <v>3729</v>
      </c>
      <c r="J641" t="s">
        <v>3730</v>
      </c>
      <c r="K641" t="s">
        <v>3731</v>
      </c>
      <c r="L641" t="s">
        <v>3732</v>
      </c>
    </row>
    <row r="642" spans="1:12" x14ac:dyDescent="0.3">
      <c r="A642" t="s">
        <v>3733</v>
      </c>
      <c r="B642" t="s">
        <v>14</v>
      </c>
      <c r="C642" t="s">
        <v>774</v>
      </c>
      <c r="D642" t="s">
        <v>16</v>
      </c>
      <c r="E642" t="s">
        <v>3734</v>
      </c>
      <c r="F642" t="s">
        <v>3735</v>
      </c>
      <c r="G642" t="s">
        <v>18</v>
      </c>
      <c r="H642" t="s">
        <v>18</v>
      </c>
      <c r="I642" t="s">
        <v>3736</v>
      </c>
      <c r="J642" t="s">
        <v>3737</v>
      </c>
      <c r="K642" t="s">
        <v>3738</v>
      </c>
      <c r="L642" t="s">
        <v>3739</v>
      </c>
    </row>
    <row r="643" spans="1:12" x14ac:dyDescent="0.3">
      <c r="A643" t="s">
        <v>3740</v>
      </c>
      <c r="B643" t="s">
        <v>14</v>
      </c>
      <c r="C643" t="s">
        <v>3741</v>
      </c>
      <c r="D643" t="s">
        <v>79</v>
      </c>
      <c r="E643" t="s">
        <v>3742</v>
      </c>
      <c r="F643" t="s">
        <v>3742</v>
      </c>
      <c r="G643" t="s">
        <v>18</v>
      </c>
      <c r="H643" t="s">
        <v>18</v>
      </c>
      <c r="I643" t="s">
        <v>3743</v>
      </c>
      <c r="J643" t="s">
        <v>18</v>
      </c>
      <c r="K643" t="s">
        <v>3744</v>
      </c>
      <c r="L643" t="s">
        <v>3745</v>
      </c>
    </row>
    <row r="644" spans="1:12" x14ac:dyDescent="0.3">
      <c r="A644" t="s">
        <v>3746</v>
      </c>
      <c r="B644" t="s">
        <v>14</v>
      </c>
      <c r="C644" t="s">
        <v>15</v>
      </c>
      <c r="D644" t="s">
        <v>16</v>
      </c>
      <c r="E644" t="s">
        <v>3747</v>
      </c>
      <c r="F644" t="s">
        <v>3748</v>
      </c>
      <c r="G644" t="s">
        <v>3749</v>
      </c>
      <c r="H644" t="s">
        <v>18</v>
      </c>
      <c r="I644" t="s">
        <v>3286</v>
      </c>
      <c r="J644" t="s">
        <v>18</v>
      </c>
      <c r="K644" t="s">
        <v>3287</v>
      </c>
      <c r="L644" t="s">
        <v>3288</v>
      </c>
    </row>
    <row r="645" spans="1:12" x14ac:dyDescent="0.3">
      <c r="A645" t="s">
        <v>3750</v>
      </c>
      <c r="B645" t="s">
        <v>14</v>
      </c>
      <c r="C645" t="s">
        <v>2022</v>
      </c>
      <c r="D645" t="s">
        <v>33</v>
      </c>
      <c r="E645" t="s">
        <v>3751</v>
      </c>
      <c r="F645" t="s">
        <v>3751</v>
      </c>
      <c r="G645" t="s">
        <v>18</v>
      </c>
      <c r="H645" t="s">
        <v>18</v>
      </c>
      <c r="I645" t="s">
        <v>118</v>
      </c>
      <c r="J645" t="s">
        <v>18</v>
      </c>
      <c r="K645" t="s">
        <v>119</v>
      </c>
      <c r="L645" t="s">
        <v>120</v>
      </c>
    </row>
    <row r="646" spans="1:12" x14ac:dyDescent="0.3">
      <c r="A646" t="s">
        <v>3752</v>
      </c>
      <c r="B646" t="s">
        <v>14</v>
      </c>
      <c r="C646" t="s">
        <v>1862</v>
      </c>
      <c r="D646" t="s">
        <v>16</v>
      </c>
      <c r="E646" t="s">
        <v>3753</v>
      </c>
      <c r="F646" t="s">
        <v>3754</v>
      </c>
      <c r="G646" t="s">
        <v>18</v>
      </c>
      <c r="H646" t="s">
        <v>18</v>
      </c>
      <c r="I646" t="s">
        <v>152</v>
      </c>
      <c r="J646" t="s">
        <v>153</v>
      </c>
      <c r="K646" t="s">
        <v>154</v>
      </c>
      <c r="L646" t="s">
        <v>155</v>
      </c>
    </row>
    <row r="647" spans="1:12" x14ac:dyDescent="0.3">
      <c r="A647" t="s">
        <v>3755</v>
      </c>
      <c r="B647" t="s">
        <v>14</v>
      </c>
      <c r="C647" t="s">
        <v>3756</v>
      </c>
      <c r="D647" t="s">
        <v>129</v>
      </c>
      <c r="E647" t="s">
        <v>3757</v>
      </c>
      <c r="F647" t="s">
        <v>3758</v>
      </c>
      <c r="G647" t="s">
        <v>3759</v>
      </c>
      <c r="H647" t="s">
        <v>18</v>
      </c>
      <c r="I647" t="s">
        <v>390</v>
      </c>
      <c r="J647" t="s">
        <v>18</v>
      </c>
      <c r="K647" t="s">
        <v>391</v>
      </c>
      <c r="L647" t="s">
        <v>392</v>
      </c>
    </row>
    <row r="648" spans="1:12" x14ac:dyDescent="0.3">
      <c r="A648" t="s">
        <v>3760</v>
      </c>
      <c r="B648" t="s">
        <v>14</v>
      </c>
      <c r="C648" t="s">
        <v>3761</v>
      </c>
      <c r="D648" t="s">
        <v>16</v>
      </c>
      <c r="E648" t="s">
        <v>3762</v>
      </c>
      <c r="F648" t="s">
        <v>3762</v>
      </c>
      <c r="G648" t="s">
        <v>18</v>
      </c>
      <c r="H648" t="s">
        <v>18</v>
      </c>
      <c r="I648" t="s">
        <v>3763</v>
      </c>
      <c r="J648" t="s">
        <v>18</v>
      </c>
      <c r="K648" t="s">
        <v>3764</v>
      </c>
      <c r="L648" t="s">
        <v>3765</v>
      </c>
    </row>
    <row r="649" spans="1:12" x14ac:dyDescent="0.3">
      <c r="A649" t="s">
        <v>3766</v>
      </c>
      <c r="B649" t="s">
        <v>14</v>
      </c>
      <c r="C649" t="s">
        <v>93</v>
      </c>
      <c r="D649" t="s">
        <v>94</v>
      </c>
      <c r="E649" t="s">
        <v>3767</v>
      </c>
      <c r="F649" t="s">
        <v>3767</v>
      </c>
      <c r="G649" t="s">
        <v>3768</v>
      </c>
      <c r="H649" t="s">
        <v>18</v>
      </c>
      <c r="I649" t="s">
        <v>1074</v>
      </c>
      <c r="J649" t="s">
        <v>1075</v>
      </c>
      <c r="K649" t="s">
        <v>1076</v>
      </c>
      <c r="L649" t="s">
        <v>1077</v>
      </c>
    </row>
    <row r="650" spans="1:12" x14ac:dyDescent="0.3">
      <c r="A650" t="s">
        <v>3769</v>
      </c>
      <c r="B650" t="s">
        <v>14</v>
      </c>
      <c r="C650" t="s">
        <v>341</v>
      </c>
      <c r="D650" t="s">
        <v>16</v>
      </c>
      <c r="E650" t="s">
        <v>3770</v>
      </c>
      <c r="F650" t="s">
        <v>3770</v>
      </c>
      <c r="G650" t="s">
        <v>18</v>
      </c>
      <c r="H650" t="s">
        <v>18</v>
      </c>
      <c r="I650" t="s">
        <v>3771</v>
      </c>
      <c r="J650" t="s">
        <v>3772</v>
      </c>
      <c r="K650" t="s">
        <v>3773</v>
      </c>
      <c r="L650" t="s">
        <v>3774</v>
      </c>
    </row>
    <row r="651" spans="1:12" x14ac:dyDescent="0.3">
      <c r="A651" t="s">
        <v>3775</v>
      </c>
      <c r="B651" t="s">
        <v>14</v>
      </c>
      <c r="C651" t="s">
        <v>3776</v>
      </c>
      <c r="D651" t="s">
        <v>16</v>
      </c>
      <c r="E651" t="s">
        <v>3777</v>
      </c>
      <c r="F651" t="s">
        <v>3777</v>
      </c>
      <c r="G651" t="s">
        <v>18</v>
      </c>
      <c r="H651" t="s">
        <v>18</v>
      </c>
      <c r="I651" t="s">
        <v>2647</v>
      </c>
      <c r="J651" t="s">
        <v>2648</v>
      </c>
      <c r="K651" t="s">
        <v>2649</v>
      </c>
      <c r="L651" t="s">
        <v>2650</v>
      </c>
    </row>
    <row r="652" spans="1:12" x14ac:dyDescent="0.3">
      <c r="A652" t="s">
        <v>3778</v>
      </c>
      <c r="B652" t="s">
        <v>14</v>
      </c>
      <c r="C652" t="s">
        <v>3779</v>
      </c>
      <c r="D652" t="s">
        <v>16</v>
      </c>
      <c r="E652" t="s">
        <v>3780</v>
      </c>
      <c r="F652" t="s">
        <v>3781</v>
      </c>
      <c r="G652" t="s">
        <v>3782</v>
      </c>
      <c r="H652" t="s">
        <v>3783</v>
      </c>
      <c r="I652" t="s">
        <v>3784</v>
      </c>
      <c r="J652" t="s">
        <v>3785</v>
      </c>
      <c r="K652" t="s">
        <v>3786</v>
      </c>
      <c r="L652" t="s">
        <v>3787</v>
      </c>
    </row>
    <row r="653" spans="1:12" x14ac:dyDescent="0.3">
      <c r="A653" t="s">
        <v>3788</v>
      </c>
      <c r="B653" t="s">
        <v>14</v>
      </c>
      <c r="C653" t="s">
        <v>73</v>
      </c>
      <c r="D653" t="s">
        <v>33</v>
      </c>
      <c r="E653" t="s">
        <v>3789</v>
      </c>
      <c r="F653" t="s">
        <v>3789</v>
      </c>
      <c r="G653" t="s">
        <v>18</v>
      </c>
      <c r="H653" t="s">
        <v>18</v>
      </c>
      <c r="I653" t="s">
        <v>268</v>
      </c>
      <c r="J653" t="s">
        <v>269</v>
      </c>
      <c r="K653" t="s">
        <v>270</v>
      </c>
      <c r="L653" t="s">
        <v>271</v>
      </c>
    </row>
    <row r="654" spans="1:12" x14ac:dyDescent="0.3">
      <c r="A654" t="s">
        <v>3790</v>
      </c>
      <c r="B654" t="s">
        <v>14</v>
      </c>
      <c r="C654" t="s">
        <v>236</v>
      </c>
      <c r="D654" t="s">
        <v>16</v>
      </c>
      <c r="E654" t="s">
        <v>3791</v>
      </c>
      <c r="F654" t="s">
        <v>3792</v>
      </c>
      <c r="G654" t="s">
        <v>3793</v>
      </c>
      <c r="H654" t="s">
        <v>3794</v>
      </c>
      <c r="I654" t="s">
        <v>3795</v>
      </c>
      <c r="J654" t="s">
        <v>18</v>
      </c>
      <c r="K654" t="s">
        <v>3796</v>
      </c>
      <c r="L654" t="s">
        <v>3797</v>
      </c>
    </row>
    <row r="655" spans="1:12" x14ac:dyDescent="0.3">
      <c r="A655" t="s">
        <v>3798</v>
      </c>
      <c r="B655" t="s">
        <v>14</v>
      </c>
      <c r="C655" t="s">
        <v>3411</v>
      </c>
      <c r="D655" t="s">
        <v>94</v>
      </c>
      <c r="E655" t="s">
        <v>3799</v>
      </c>
      <c r="F655" t="s">
        <v>3800</v>
      </c>
      <c r="G655" t="s">
        <v>3801</v>
      </c>
      <c r="H655" t="s">
        <v>18</v>
      </c>
      <c r="I655" t="s">
        <v>518</v>
      </c>
      <c r="J655" t="s">
        <v>18</v>
      </c>
      <c r="K655" t="s">
        <v>519</v>
      </c>
      <c r="L655" t="s">
        <v>520</v>
      </c>
    </row>
    <row r="656" spans="1:12" x14ac:dyDescent="0.3">
      <c r="A656" t="s">
        <v>3802</v>
      </c>
      <c r="B656" t="s">
        <v>14</v>
      </c>
      <c r="C656" t="s">
        <v>3803</v>
      </c>
      <c r="D656" t="s">
        <v>170</v>
      </c>
      <c r="E656" t="s">
        <v>3804</v>
      </c>
      <c r="F656" t="s">
        <v>3805</v>
      </c>
      <c r="G656" t="s">
        <v>3804</v>
      </c>
      <c r="H656" t="s">
        <v>18</v>
      </c>
      <c r="I656" t="s">
        <v>3806</v>
      </c>
      <c r="J656" t="s">
        <v>18</v>
      </c>
      <c r="K656" t="s">
        <v>3807</v>
      </c>
      <c r="L656" t="s">
        <v>3808</v>
      </c>
    </row>
    <row r="657" spans="1:12" x14ac:dyDescent="0.3">
      <c r="A657" t="s">
        <v>3809</v>
      </c>
      <c r="B657" t="s">
        <v>14</v>
      </c>
      <c r="C657" t="s">
        <v>3810</v>
      </c>
      <c r="D657" t="s">
        <v>79</v>
      </c>
      <c r="E657" t="s">
        <v>3811</v>
      </c>
      <c r="F657" t="s">
        <v>3812</v>
      </c>
      <c r="G657" t="s">
        <v>3813</v>
      </c>
      <c r="H657" t="s">
        <v>3814</v>
      </c>
      <c r="I657" t="s">
        <v>3815</v>
      </c>
      <c r="J657" t="s">
        <v>18</v>
      </c>
      <c r="K657" t="s">
        <v>3816</v>
      </c>
      <c r="L657" t="s">
        <v>3817</v>
      </c>
    </row>
    <row r="658" spans="1:12" x14ac:dyDescent="0.3">
      <c r="A658" t="s">
        <v>3818</v>
      </c>
      <c r="B658" t="s">
        <v>14</v>
      </c>
      <c r="C658" t="s">
        <v>273</v>
      </c>
      <c r="D658" t="s">
        <v>16</v>
      </c>
      <c r="E658" t="s">
        <v>3819</v>
      </c>
      <c r="F658" t="s">
        <v>3820</v>
      </c>
      <c r="G658" t="s">
        <v>3821</v>
      </c>
      <c r="H658" t="s">
        <v>18</v>
      </c>
      <c r="I658" t="s">
        <v>3822</v>
      </c>
      <c r="J658" t="s">
        <v>18</v>
      </c>
      <c r="K658" t="s">
        <v>3823</v>
      </c>
      <c r="L658" t="s">
        <v>3824</v>
      </c>
    </row>
    <row r="659" spans="1:12" x14ac:dyDescent="0.3">
      <c r="A659" t="s">
        <v>3825</v>
      </c>
      <c r="B659" t="s">
        <v>14</v>
      </c>
      <c r="C659" t="s">
        <v>101</v>
      </c>
      <c r="D659" t="s">
        <v>16</v>
      </c>
      <c r="E659" t="s">
        <v>3826</v>
      </c>
      <c r="F659" t="s">
        <v>3827</v>
      </c>
      <c r="G659" t="s">
        <v>3828</v>
      </c>
      <c r="H659" t="s">
        <v>18</v>
      </c>
      <c r="I659" t="s">
        <v>3612</v>
      </c>
      <c r="J659" t="s">
        <v>18</v>
      </c>
      <c r="K659" t="s">
        <v>3613</v>
      </c>
      <c r="L659" t="s">
        <v>3614</v>
      </c>
    </row>
    <row r="660" spans="1:12" x14ac:dyDescent="0.3">
      <c r="A660" t="s">
        <v>3829</v>
      </c>
      <c r="B660" t="s">
        <v>14</v>
      </c>
      <c r="C660" t="s">
        <v>3830</v>
      </c>
      <c r="D660" t="s">
        <v>79</v>
      </c>
      <c r="E660" t="s">
        <v>3831</v>
      </c>
      <c r="F660" t="s">
        <v>3832</v>
      </c>
      <c r="G660" t="s">
        <v>3833</v>
      </c>
      <c r="H660" t="s">
        <v>18</v>
      </c>
      <c r="I660" t="s">
        <v>3401</v>
      </c>
      <c r="J660" t="s">
        <v>3402</v>
      </c>
      <c r="K660" t="s">
        <v>3403</v>
      </c>
      <c r="L660" t="s">
        <v>3404</v>
      </c>
    </row>
    <row r="661" spans="1:12" x14ac:dyDescent="0.3">
      <c r="A661" t="s">
        <v>3834</v>
      </c>
      <c r="B661" t="s">
        <v>14</v>
      </c>
      <c r="C661" t="s">
        <v>463</v>
      </c>
      <c r="D661" t="s">
        <v>16</v>
      </c>
      <c r="E661" t="s">
        <v>3835</v>
      </c>
      <c r="F661" t="s">
        <v>3836</v>
      </c>
      <c r="G661" t="s">
        <v>3837</v>
      </c>
      <c r="H661" t="s">
        <v>3838</v>
      </c>
      <c r="I661" t="s">
        <v>3544</v>
      </c>
      <c r="J661" t="s">
        <v>3545</v>
      </c>
      <c r="K661" t="s">
        <v>3546</v>
      </c>
      <c r="L661" t="s">
        <v>3547</v>
      </c>
    </row>
    <row r="662" spans="1:12" x14ac:dyDescent="0.3">
      <c r="A662" t="s">
        <v>3839</v>
      </c>
      <c r="B662" t="s">
        <v>14</v>
      </c>
      <c r="C662" t="s">
        <v>3840</v>
      </c>
      <c r="D662" t="s">
        <v>33</v>
      </c>
      <c r="E662" t="s">
        <v>3841</v>
      </c>
      <c r="F662" t="s">
        <v>3842</v>
      </c>
      <c r="G662" t="s">
        <v>3843</v>
      </c>
      <c r="H662" t="s">
        <v>18</v>
      </c>
      <c r="I662" t="s">
        <v>3844</v>
      </c>
      <c r="J662" t="s">
        <v>18</v>
      </c>
      <c r="K662" t="s">
        <v>3845</v>
      </c>
      <c r="L662" t="s">
        <v>3846</v>
      </c>
    </row>
    <row r="663" spans="1:12" x14ac:dyDescent="0.3">
      <c r="A663" t="s">
        <v>3847</v>
      </c>
      <c r="B663" t="s">
        <v>14</v>
      </c>
      <c r="C663" t="s">
        <v>434</v>
      </c>
      <c r="D663" t="s">
        <v>16</v>
      </c>
      <c r="E663" t="s">
        <v>3848</v>
      </c>
      <c r="F663" t="s">
        <v>3665</v>
      </c>
      <c r="G663" t="s">
        <v>3664</v>
      </c>
      <c r="H663" t="s">
        <v>18</v>
      </c>
      <c r="I663" t="s">
        <v>123</v>
      </c>
      <c r="J663" t="s">
        <v>124</v>
      </c>
      <c r="K663" t="s">
        <v>125</v>
      </c>
      <c r="L663" t="s">
        <v>126</v>
      </c>
    </row>
    <row r="664" spans="1:12" x14ac:dyDescent="0.3">
      <c r="A664" t="s">
        <v>3849</v>
      </c>
      <c r="B664" t="s">
        <v>14</v>
      </c>
      <c r="C664" t="s">
        <v>273</v>
      </c>
      <c r="D664" t="s">
        <v>16</v>
      </c>
      <c r="E664" t="s">
        <v>3850</v>
      </c>
      <c r="F664" t="s">
        <v>3851</v>
      </c>
      <c r="G664" t="s">
        <v>3852</v>
      </c>
      <c r="H664" t="s">
        <v>18</v>
      </c>
      <c r="I664" t="s">
        <v>3286</v>
      </c>
      <c r="J664" t="s">
        <v>18</v>
      </c>
      <c r="K664" t="s">
        <v>3287</v>
      </c>
      <c r="L664" t="s">
        <v>3288</v>
      </c>
    </row>
    <row r="665" spans="1:12" x14ac:dyDescent="0.3">
      <c r="A665" t="s">
        <v>3853</v>
      </c>
      <c r="B665" t="s">
        <v>14</v>
      </c>
      <c r="C665" t="s">
        <v>3854</v>
      </c>
      <c r="D665" t="s">
        <v>16</v>
      </c>
      <c r="E665" t="s">
        <v>3855</v>
      </c>
      <c r="F665" t="s">
        <v>3856</v>
      </c>
      <c r="G665" t="s">
        <v>18</v>
      </c>
      <c r="H665" t="s">
        <v>18</v>
      </c>
      <c r="I665" t="s">
        <v>3857</v>
      </c>
      <c r="J665" t="s">
        <v>3858</v>
      </c>
      <c r="K665" t="s">
        <v>3859</v>
      </c>
      <c r="L665" t="s">
        <v>3860</v>
      </c>
    </row>
    <row r="666" spans="1:12" x14ac:dyDescent="0.3">
      <c r="A666" t="s">
        <v>3861</v>
      </c>
      <c r="B666" t="s">
        <v>14</v>
      </c>
      <c r="C666" t="s">
        <v>3862</v>
      </c>
      <c r="D666" t="s">
        <v>16</v>
      </c>
      <c r="E666" t="s">
        <v>3863</v>
      </c>
      <c r="F666" t="s">
        <v>3864</v>
      </c>
      <c r="G666" t="s">
        <v>3865</v>
      </c>
      <c r="H666" t="s">
        <v>3866</v>
      </c>
      <c r="I666" t="s">
        <v>3867</v>
      </c>
      <c r="J666" t="s">
        <v>3868</v>
      </c>
      <c r="K666" t="s">
        <v>3869</v>
      </c>
      <c r="L666" t="s">
        <v>3870</v>
      </c>
    </row>
    <row r="667" spans="1:12" x14ac:dyDescent="0.3">
      <c r="A667" t="s">
        <v>3871</v>
      </c>
      <c r="B667" t="s">
        <v>14</v>
      </c>
      <c r="C667" t="s">
        <v>3872</v>
      </c>
      <c r="D667" t="s">
        <v>94</v>
      </c>
      <c r="E667" t="s">
        <v>3873</v>
      </c>
      <c r="F667" t="s">
        <v>3873</v>
      </c>
      <c r="G667" t="s">
        <v>18</v>
      </c>
      <c r="H667" t="s">
        <v>18</v>
      </c>
      <c r="I667" t="s">
        <v>3874</v>
      </c>
      <c r="J667" t="s">
        <v>18</v>
      </c>
      <c r="K667" t="s">
        <v>3875</v>
      </c>
      <c r="L667" t="s">
        <v>3876</v>
      </c>
    </row>
    <row r="668" spans="1:12" x14ac:dyDescent="0.3">
      <c r="A668" t="s">
        <v>3877</v>
      </c>
      <c r="B668" t="s">
        <v>14</v>
      </c>
      <c r="C668" t="s">
        <v>73</v>
      </c>
      <c r="D668" t="s">
        <v>1193</v>
      </c>
      <c r="E668" t="s">
        <v>3878</v>
      </c>
      <c r="F668" t="s">
        <v>3879</v>
      </c>
      <c r="G668" t="s">
        <v>18</v>
      </c>
      <c r="H668" t="s">
        <v>18</v>
      </c>
      <c r="I668" t="s">
        <v>3880</v>
      </c>
      <c r="J668" t="s">
        <v>3881</v>
      </c>
      <c r="K668" t="s">
        <v>3882</v>
      </c>
      <c r="L668" t="s">
        <v>3883</v>
      </c>
    </row>
    <row r="669" spans="1:12" x14ac:dyDescent="0.3">
      <c r="A669" t="s">
        <v>3884</v>
      </c>
      <c r="B669" t="s">
        <v>14</v>
      </c>
      <c r="C669" t="s">
        <v>273</v>
      </c>
      <c r="D669" t="s">
        <v>16</v>
      </c>
      <c r="E669" t="s">
        <v>3885</v>
      </c>
      <c r="F669" t="s">
        <v>3886</v>
      </c>
      <c r="G669" t="s">
        <v>3887</v>
      </c>
      <c r="H669" t="s">
        <v>3888</v>
      </c>
      <c r="I669" t="s">
        <v>1212</v>
      </c>
      <c r="J669" t="s">
        <v>1213</v>
      </c>
      <c r="K669" t="s">
        <v>1214</v>
      </c>
      <c r="L669" t="s">
        <v>1215</v>
      </c>
    </row>
    <row r="670" spans="1:12" x14ac:dyDescent="0.3">
      <c r="A670" t="s">
        <v>3889</v>
      </c>
      <c r="B670" t="s">
        <v>14</v>
      </c>
      <c r="C670" t="s">
        <v>3890</v>
      </c>
      <c r="D670" t="s">
        <v>16</v>
      </c>
      <c r="E670" t="s">
        <v>3891</v>
      </c>
      <c r="F670" t="s">
        <v>3892</v>
      </c>
      <c r="G670" t="s">
        <v>3893</v>
      </c>
      <c r="H670" t="s">
        <v>3894</v>
      </c>
      <c r="I670" t="s">
        <v>2826</v>
      </c>
      <c r="J670" t="s">
        <v>18</v>
      </c>
      <c r="K670" t="s">
        <v>2827</v>
      </c>
      <c r="L670" t="s">
        <v>2828</v>
      </c>
    </row>
    <row r="671" spans="1:12" x14ac:dyDescent="0.3">
      <c r="A671" t="s">
        <v>3895</v>
      </c>
      <c r="B671" t="s">
        <v>14</v>
      </c>
      <c r="C671" t="s">
        <v>1901</v>
      </c>
      <c r="D671" t="s">
        <v>16</v>
      </c>
      <c r="E671" t="s">
        <v>3896</v>
      </c>
      <c r="F671" t="s">
        <v>3897</v>
      </c>
      <c r="G671" t="s">
        <v>3898</v>
      </c>
      <c r="H671" t="s">
        <v>3899</v>
      </c>
      <c r="I671" t="s">
        <v>3544</v>
      </c>
      <c r="J671" t="s">
        <v>3545</v>
      </c>
      <c r="K671" t="s">
        <v>3546</v>
      </c>
      <c r="L671" t="s">
        <v>3547</v>
      </c>
    </row>
    <row r="672" spans="1:12" x14ac:dyDescent="0.3">
      <c r="A672" t="s">
        <v>3900</v>
      </c>
      <c r="B672" t="s">
        <v>14</v>
      </c>
      <c r="C672" t="s">
        <v>3901</v>
      </c>
      <c r="D672" t="s">
        <v>251</v>
      </c>
      <c r="E672" t="s">
        <v>3902</v>
      </c>
      <c r="F672" t="s">
        <v>3903</v>
      </c>
      <c r="G672" t="s">
        <v>3904</v>
      </c>
      <c r="H672" t="s">
        <v>18</v>
      </c>
      <c r="I672" t="s">
        <v>3172</v>
      </c>
      <c r="J672" t="s">
        <v>18</v>
      </c>
      <c r="K672" t="s">
        <v>3173</v>
      </c>
      <c r="L672" t="s">
        <v>3174</v>
      </c>
    </row>
    <row r="673" spans="1:12" x14ac:dyDescent="0.3">
      <c r="A673" t="s">
        <v>3905</v>
      </c>
      <c r="B673" t="s">
        <v>14</v>
      </c>
      <c r="C673" t="s">
        <v>3906</v>
      </c>
      <c r="D673" t="s">
        <v>16</v>
      </c>
      <c r="E673" t="s">
        <v>3907</v>
      </c>
      <c r="F673" t="s">
        <v>3907</v>
      </c>
      <c r="G673" t="s">
        <v>18</v>
      </c>
      <c r="H673" t="s">
        <v>18</v>
      </c>
      <c r="I673" t="s">
        <v>3908</v>
      </c>
      <c r="J673" t="s">
        <v>3909</v>
      </c>
      <c r="K673" t="s">
        <v>3910</v>
      </c>
      <c r="L673" t="s">
        <v>3911</v>
      </c>
    </row>
    <row r="674" spans="1:12" x14ac:dyDescent="0.3">
      <c r="A674" t="s">
        <v>3912</v>
      </c>
      <c r="B674" t="s">
        <v>14</v>
      </c>
      <c r="C674" t="s">
        <v>463</v>
      </c>
      <c r="D674" t="s">
        <v>16</v>
      </c>
      <c r="E674" t="s">
        <v>3913</v>
      </c>
      <c r="F674" t="s">
        <v>3914</v>
      </c>
      <c r="G674" t="s">
        <v>3913</v>
      </c>
      <c r="H674" t="s">
        <v>18</v>
      </c>
      <c r="I674" t="s">
        <v>2698</v>
      </c>
      <c r="J674" t="s">
        <v>2699</v>
      </c>
      <c r="K674" t="s">
        <v>2700</v>
      </c>
      <c r="L674" t="s">
        <v>2701</v>
      </c>
    </row>
    <row r="675" spans="1:12" x14ac:dyDescent="0.3">
      <c r="A675" t="s">
        <v>3915</v>
      </c>
      <c r="B675" t="s">
        <v>14</v>
      </c>
      <c r="C675" t="s">
        <v>273</v>
      </c>
      <c r="D675" t="s">
        <v>16</v>
      </c>
      <c r="E675" t="s">
        <v>3916</v>
      </c>
      <c r="F675" t="s">
        <v>3917</v>
      </c>
      <c r="G675" t="s">
        <v>3918</v>
      </c>
      <c r="H675" t="s">
        <v>18</v>
      </c>
      <c r="I675" t="s">
        <v>2143</v>
      </c>
      <c r="J675" t="s">
        <v>18</v>
      </c>
      <c r="K675" t="s">
        <v>2144</v>
      </c>
      <c r="L675" t="s">
        <v>2145</v>
      </c>
    </row>
    <row r="676" spans="1:12" x14ac:dyDescent="0.3">
      <c r="A676" t="s">
        <v>3919</v>
      </c>
      <c r="B676" t="s">
        <v>14</v>
      </c>
      <c r="C676" t="s">
        <v>101</v>
      </c>
      <c r="D676" t="s">
        <v>16</v>
      </c>
      <c r="E676" t="s">
        <v>3920</v>
      </c>
      <c r="F676" t="s">
        <v>3921</v>
      </c>
      <c r="G676" t="s">
        <v>3922</v>
      </c>
      <c r="H676" t="s">
        <v>18</v>
      </c>
      <c r="I676" t="s">
        <v>3428</v>
      </c>
      <c r="J676" t="s">
        <v>3429</v>
      </c>
      <c r="K676" t="s">
        <v>3430</v>
      </c>
      <c r="L676" t="s">
        <v>3431</v>
      </c>
    </row>
    <row r="677" spans="1:12" x14ac:dyDescent="0.3">
      <c r="A677" t="s">
        <v>3923</v>
      </c>
      <c r="B677" t="s">
        <v>14</v>
      </c>
      <c r="C677" t="s">
        <v>3924</v>
      </c>
      <c r="D677" t="s">
        <v>170</v>
      </c>
      <c r="E677" t="s">
        <v>3925</v>
      </c>
      <c r="F677" t="s">
        <v>3925</v>
      </c>
      <c r="G677" t="s">
        <v>18</v>
      </c>
      <c r="H677" t="s">
        <v>18</v>
      </c>
      <c r="I677" t="s">
        <v>3926</v>
      </c>
      <c r="J677" t="s">
        <v>3927</v>
      </c>
      <c r="K677" t="s">
        <v>3928</v>
      </c>
      <c r="L677" t="s">
        <v>3929</v>
      </c>
    </row>
    <row r="678" spans="1:12" x14ac:dyDescent="0.3">
      <c r="A678" t="s">
        <v>3930</v>
      </c>
      <c r="B678" t="s">
        <v>14</v>
      </c>
      <c r="C678" t="s">
        <v>463</v>
      </c>
      <c r="D678" t="s">
        <v>16</v>
      </c>
      <c r="E678" t="s">
        <v>3931</v>
      </c>
      <c r="F678" t="s">
        <v>3932</v>
      </c>
      <c r="G678" t="s">
        <v>18</v>
      </c>
      <c r="H678" t="s">
        <v>18</v>
      </c>
      <c r="I678" t="s">
        <v>152</v>
      </c>
      <c r="J678" t="s">
        <v>153</v>
      </c>
      <c r="K678" t="s">
        <v>154</v>
      </c>
      <c r="L678" t="s">
        <v>155</v>
      </c>
    </row>
    <row r="679" spans="1:12" x14ac:dyDescent="0.3">
      <c r="A679" t="s">
        <v>3933</v>
      </c>
      <c r="B679" t="s">
        <v>14</v>
      </c>
      <c r="C679" t="s">
        <v>2022</v>
      </c>
      <c r="D679" t="s">
        <v>33</v>
      </c>
      <c r="E679" t="s">
        <v>3751</v>
      </c>
      <c r="F679" t="s">
        <v>3751</v>
      </c>
      <c r="G679" t="s">
        <v>18</v>
      </c>
      <c r="H679" t="s">
        <v>18</v>
      </c>
      <c r="I679" t="s">
        <v>123</v>
      </c>
      <c r="J679" t="s">
        <v>124</v>
      </c>
      <c r="K679" t="s">
        <v>125</v>
      </c>
      <c r="L679" t="s">
        <v>126</v>
      </c>
    </row>
    <row r="680" spans="1:12" x14ac:dyDescent="0.3">
      <c r="A680" t="s">
        <v>3934</v>
      </c>
      <c r="B680" t="s">
        <v>14</v>
      </c>
      <c r="C680" t="s">
        <v>463</v>
      </c>
      <c r="D680" t="s">
        <v>16</v>
      </c>
      <c r="E680" t="s">
        <v>3935</v>
      </c>
      <c r="F680" t="s">
        <v>3936</v>
      </c>
      <c r="G680" t="s">
        <v>18</v>
      </c>
      <c r="H680" t="s">
        <v>18</v>
      </c>
      <c r="I680" t="s">
        <v>3612</v>
      </c>
      <c r="J680" t="s">
        <v>18</v>
      </c>
      <c r="K680" t="s">
        <v>3613</v>
      </c>
      <c r="L680" t="s">
        <v>3614</v>
      </c>
    </row>
    <row r="681" spans="1:12" x14ac:dyDescent="0.3">
      <c r="A681" t="s">
        <v>3937</v>
      </c>
      <c r="B681" t="s">
        <v>14</v>
      </c>
      <c r="C681" t="s">
        <v>1174</v>
      </c>
      <c r="D681" t="s">
        <v>16</v>
      </c>
      <c r="E681" t="s">
        <v>3938</v>
      </c>
      <c r="F681" t="s">
        <v>3938</v>
      </c>
      <c r="G681" t="s">
        <v>18</v>
      </c>
      <c r="H681" t="s">
        <v>18</v>
      </c>
      <c r="I681" t="s">
        <v>1223</v>
      </c>
      <c r="J681" t="s">
        <v>1224</v>
      </c>
      <c r="K681" t="s">
        <v>1225</v>
      </c>
      <c r="L681" t="s">
        <v>1226</v>
      </c>
    </row>
    <row r="682" spans="1:12" x14ac:dyDescent="0.3">
      <c r="A682" t="s">
        <v>3939</v>
      </c>
      <c r="B682" t="s">
        <v>14</v>
      </c>
      <c r="C682" t="s">
        <v>3940</v>
      </c>
      <c r="D682" t="s">
        <v>16</v>
      </c>
      <c r="E682" t="s">
        <v>3941</v>
      </c>
      <c r="F682" t="s">
        <v>3942</v>
      </c>
      <c r="G682" t="s">
        <v>3943</v>
      </c>
      <c r="H682" t="s">
        <v>18</v>
      </c>
      <c r="I682" t="s">
        <v>3944</v>
      </c>
      <c r="J682" t="s">
        <v>18</v>
      </c>
      <c r="K682" t="s">
        <v>3945</v>
      </c>
      <c r="L682" t="s">
        <v>3946</v>
      </c>
    </row>
    <row r="683" spans="1:12" x14ac:dyDescent="0.3">
      <c r="A683" t="s">
        <v>3947</v>
      </c>
      <c r="B683" t="s">
        <v>14</v>
      </c>
      <c r="C683" t="s">
        <v>3948</v>
      </c>
      <c r="D683" t="s">
        <v>16</v>
      </c>
      <c r="E683" t="s">
        <v>3949</v>
      </c>
      <c r="F683" t="s">
        <v>3949</v>
      </c>
      <c r="G683" t="s">
        <v>3950</v>
      </c>
      <c r="H683" t="s">
        <v>18</v>
      </c>
      <c r="I683" t="s">
        <v>1833</v>
      </c>
      <c r="J683" t="s">
        <v>18</v>
      </c>
      <c r="K683" t="s">
        <v>1834</v>
      </c>
      <c r="L683" t="s">
        <v>1835</v>
      </c>
    </row>
    <row r="684" spans="1:12" x14ac:dyDescent="0.3">
      <c r="A684" t="s">
        <v>3951</v>
      </c>
      <c r="B684" t="s">
        <v>14</v>
      </c>
      <c r="C684" t="s">
        <v>15</v>
      </c>
      <c r="D684" t="s">
        <v>16</v>
      </c>
      <c r="E684" t="s">
        <v>3952</v>
      </c>
      <c r="F684" t="s">
        <v>3952</v>
      </c>
      <c r="G684" t="s">
        <v>18</v>
      </c>
      <c r="H684" t="s">
        <v>18</v>
      </c>
      <c r="I684" t="s">
        <v>1754</v>
      </c>
      <c r="J684" t="s">
        <v>1755</v>
      </c>
      <c r="K684" t="s">
        <v>1756</v>
      </c>
      <c r="L684" t="s">
        <v>1757</v>
      </c>
    </row>
    <row r="685" spans="1:12" x14ac:dyDescent="0.3">
      <c r="A685" t="s">
        <v>3953</v>
      </c>
      <c r="B685" t="s">
        <v>14</v>
      </c>
      <c r="C685" t="s">
        <v>93</v>
      </c>
      <c r="D685" t="s">
        <v>94</v>
      </c>
      <c r="E685" t="s">
        <v>2744</v>
      </c>
      <c r="F685" t="s">
        <v>2744</v>
      </c>
      <c r="G685" t="s">
        <v>18</v>
      </c>
      <c r="H685" t="s">
        <v>18</v>
      </c>
      <c r="I685" t="s">
        <v>123</v>
      </c>
      <c r="J685" t="s">
        <v>124</v>
      </c>
      <c r="K685" t="s">
        <v>125</v>
      </c>
      <c r="L685" t="s">
        <v>126</v>
      </c>
    </row>
    <row r="686" spans="1:12" x14ac:dyDescent="0.3">
      <c r="A686" t="s">
        <v>3954</v>
      </c>
      <c r="B686" t="s">
        <v>14</v>
      </c>
      <c r="C686" t="s">
        <v>3955</v>
      </c>
      <c r="D686" t="s">
        <v>2466</v>
      </c>
      <c r="E686" t="s">
        <v>3956</v>
      </c>
      <c r="F686" t="s">
        <v>3956</v>
      </c>
      <c r="G686" t="s">
        <v>18</v>
      </c>
      <c r="H686" t="s">
        <v>18</v>
      </c>
      <c r="I686" t="s">
        <v>459</v>
      </c>
      <c r="J686" t="s">
        <v>18</v>
      </c>
      <c r="K686" t="s">
        <v>460</v>
      </c>
      <c r="L686" t="s">
        <v>461</v>
      </c>
    </row>
    <row r="687" spans="1:12" x14ac:dyDescent="0.3">
      <c r="A687" t="s">
        <v>3957</v>
      </c>
      <c r="B687" t="s">
        <v>14</v>
      </c>
      <c r="C687" t="s">
        <v>73</v>
      </c>
      <c r="D687" t="s">
        <v>33</v>
      </c>
      <c r="E687" t="s">
        <v>3958</v>
      </c>
      <c r="F687" t="s">
        <v>3958</v>
      </c>
      <c r="G687" t="s">
        <v>18</v>
      </c>
      <c r="H687" t="s">
        <v>18</v>
      </c>
      <c r="I687" t="s">
        <v>118</v>
      </c>
      <c r="J687" t="s">
        <v>18</v>
      </c>
      <c r="K687" t="s">
        <v>119</v>
      </c>
      <c r="L687" t="s">
        <v>120</v>
      </c>
    </row>
    <row r="688" spans="1:12" x14ac:dyDescent="0.3">
      <c r="A688" t="s">
        <v>3959</v>
      </c>
      <c r="B688" t="s">
        <v>14</v>
      </c>
      <c r="C688" t="s">
        <v>3960</v>
      </c>
      <c r="D688" t="s">
        <v>79</v>
      </c>
      <c r="E688" t="s">
        <v>3961</v>
      </c>
      <c r="F688" t="s">
        <v>3962</v>
      </c>
      <c r="G688" t="s">
        <v>3963</v>
      </c>
      <c r="H688" t="s">
        <v>18</v>
      </c>
      <c r="I688" t="s">
        <v>3964</v>
      </c>
      <c r="J688" t="s">
        <v>3965</v>
      </c>
      <c r="K688" t="s">
        <v>3966</v>
      </c>
      <c r="L688" t="s">
        <v>3967</v>
      </c>
    </row>
    <row r="689" spans="1:12" x14ac:dyDescent="0.3">
      <c r="A689" t="s">
        <v>3968</v>
      </c>
      <c r="B689" t="s">
        <v>14</v>
      </c>
      <c r="C689" t="s">
        <v>839</v>
      </c>
      <c r="D689" t="s">
        <v>16</v>
      </c>
      <c r="E689" t="s">
        <v>3969</v>
      </c>
      <c r="F689" t="s">
        <v>3970</v>
      </c>
      <c r="G689" t="s">
        <v>3971</v>
      </c>
      <c r="H689" t="s">
        <v>18</v>
      </c>
      <c r="I689" t="s">
        <v>3972</v>
      </c>
      <c r="J689" t="s">
        <v>18</v>
      </c>
      <c r="K689" t="s">
        <v>3973</v>
      </c>
      <c r="L689" t="s">
        <v>3974</v>
      </c>
    </row>
    <row r="690" spans="1:12" x14ac:dyDescent="0.3">
      <c r="A690" t="s">
        <v>3975</v>
      </c>
      <c r="B690" t="s">
        <v>14</v>
      </c>
      <c r="C690" t="s">
        <v>1716</v>
      </c>
      <c r="D690" t="s">
        <v>16</v>
      </c>
      <c r="E690" t="s">
        <v>3976</v>
      </c>
      <c r="F690" t="s">
        <v>3977</v>
      </c>
      <c r="G690" t="s">
        <v>18</v>
      </c>
      <c r="H690" t="s">
        <v>18</v>
      </c>
      <c r="I690" t="s">
        <v>819</v>
      </c>
      <c r="J690" t="s">
        <v>820</v>
      </c>
      <c r="K690" t="s">
        <v>821</v>
      </c>
      <c r="L690" t="s">
        <v>822</v>
      </c>
    </row>
    <row r="691" spans="1:12" x14ac:dyDescent="0.3">
      <c r="A691" t="s">
        <v>3978</v>
      </c>
      <c r="B691" t="s">
        <v>14</v>
      </c>
      <c r="C691" t="s">
        <v>273</v>
      </c>
      <c r="D691" t="s">
        <v>16</v>
      </c>
      <c r="E691" t="s">
        <v>3979</v>
      </c>
      <c r="F691" t="s">
        <v>3980</v>
      </c>
      <c r="G691" t="s">
        <v>3981</v>
      </c>
      <c r="H691" t="s">
        <v>18</v>
      </c>
      <c r="I691" t="s">
        <v>3982</v>
      </c>
      <c r="J691" t="s">
        <v>3983</v>
      </c>
      <c r="K691" t="s">
        <v>3984</v>
      </c>
      <c r="L691" t="s">
        <v>3985</v>
      </c>
    </row>
    <row r="692" spans="1:12" x14ac:dyDescent="0.3">
      <c r="A692" t="s">
        <v>3986</v>
      </c>
      <c r="B692" t="s">
        <v>14</v>
      </c>
      <c r="C692" t="s">
        <v>3987</v>
      </c>
      <c r="D692" t="s">
        <v>16</v>
      </c>
      <c r="E692" t="s">
        <v>3988</v>
      </c>
      <c r="F692" t="s">
        <v>3988</v>
      </c>
      <c r="G692" t="s">
        <v>18</v>
      </c>
      <c r="H692" t="s">
        <v>18</v>
      </c>
      <c r="I692" t="s">
        <v>3989</v>
      </c>
      <c r="J692" t="s">
        <v>3990</v>
      </c>
      <c r="K692" t="s">
        <v>3991</v>
      </c>
      <c r="L692" t="s">
        <v>3992</v>
      </c>
    </row>
    <row r="693" spans="1:12" x14ac:dyDescent="0.3">
      <c r="A693" t="s">
        <v>3993</v>
      </c>
      <c r="B693" t="s">
        <v>14</v>
      </c>
      <c r="C693" t="s">
        <v>3994</v>
      </c>
      <c r="D693" t="s">
        <v>94</v>
      </c>
      <c r="E693" t="s">
        <v>3995</v>
      </c>
      <c r="F693" t="s">
        <v>3996</v>
      </c>
      <c r="G693" t="s">
        <v>3997</v>
      </c>
      <c r="H693" t="s">
        <v>18</v>
      </c>
      <c r="I693" t="s">
        <v>3998</v>
      </c>
      <c r="J693" t="s">
        <v>3999</v>
      </c>
      <c r="K693" t="s">
        <v>4000</v>
      </c>
      <c r="L693" t="s">
        <v>4001</v>
      </c>
    </row>
    <row r="694" spans="1:12" x14ac:dyDescent="0.3">
      <c r="A694" t="s">
        <v>4002</v>
      </c>
      <c r="B694" t="s">
        <v>14</v>
      </c>
      <c r="C694" t="s">
        <v>1975</v>
      </c>
      <c r="D694" t="s">
        <v>33</v>
      </c>
      <c r="E694" t="s">
        <v>4003</v>
      </c>
      <c r="F694" t="s">
        <v>1976</v>
      </c>
      <c r="G694" t="s">
        <v>18</v>
      </c>
      <c r="H694" t="s">
        <v>18</v>
      </c>
      <c r="I694" t="s">
        <v>529</v>
      </c>
      <c r="J694" t="s">
        <v>530</v>
      </c>
      <c r="K694" t="s">
        <v>531</v>
      </c>
      <c r="L694" t="s">
        <v>532</v>
      </c>
    </row>
    <row r="695" spans="1:12" x14ac:dyDescent="0.3">
      <c r="A695" t="s">
        <v>4004</v>
      </c>
      <c r="B695" t="s">
        <v>14</v>
      </c>
      <c r="C695" t="s">
        <v>4005</v>
      </c>
      <c r="D695" t="s">
        <v>16</v>
      </c>
      <c r="E695" t="s">
        <v>4006</v>
      </c>
      <c r="F695" t="s">
        <v>4007</v>
      </c>
      <c r="G695" t="s">
        <v>18</v>
      </c>
      <c r="H695" t="s">
        <v>18</v>
      </c>
      <c r="I695" t="s">
        <v>45</v>
      </c>
      <c r="J695" t="s">
        <v>46</v>
      </c>
      <c r="K695" t="s">
        <v>47</v>
      </c>
      <c r="L695" t="s">
        <v>48</v>
      </c>
    </row>
    <row r="696" spans="1:12" x14ac:dyDescent="0.3">
      <c r="A696" t="s">
        <v>4008</v>
      </c>
      <c r="B696" t="s">
        <v>14</v>
      </c>
      <c r="C696" t="s">
        <v>273</v>
      </c>
      <c r="D696" t="s">
        <v>16</v>
      </c>
      <c r="E696" t="s">
        <v>4009</v>
      </c>
      <c r="F696" t="s">
        <v>4010</v>
      </c>
      <c r="G696" t="s">
        <v>4011</v>
      </c>
      <c r="H696" t="s">
        <v>18</v>
      </c>
      <c r="I696" t="s">
        <v>2224</v>
      </c>
      <c r="J696" t="s">
        <v>2225</v>
      </c>
      <c r="K696" t="s">
        <v>2226</v>
      </c>
      <c r="L696" t="s">
        <v>2227</v>
      </c>
    </row>
    <row r="697" spans="1:12" x14ac:dyDescent="0.3">
      <c r="A697" t="s">
        <v>4012</v>
      </c>
      <c r="B697" t="s">
        <v>14</v>
      </c>
      <c r="C697" t="s">
        <v>2949</v>
      </c>
      <c r="D697" t="s">
        <v>16</v>
      </c>
      <c r="E697" t="s">
        <v>4013</v>
      </c>
      <c r="F697" t="s">
        <v>4013</v>
      </c>
      <c r="G697" t="s">
        <v>18</v>
      </c>
      <c r="H697" t="s">
        <v>18</v>
      </c>
      <c r="I697" t="s">
        <v>1833</v>
      </c>
      <c r="J697" t="s">
        <v>18</v>
      </c>
      <c r="K697" t="s">
        <v>1834</v>
      </c>
      <c r="L697" t="s">
        <v>1835</v>
      </c>
    </row>
    <row r="698" spans="1:12" x14ac:dyDescent="0.3">
      <c r="A698" t="s">
        <v>4014</v>
      </c>
      <c r="B698" t="s">
        <v>14</v>
      </c>
      <c r="C698" t="s">
        <v>4015</v>
      </c>
      <c r="D698" t="s">
        <v>16</v>
      </c>
      <c r="E698" t="s">
        <v>4016</v>
      </c>
      <c r="F698" t="s">
        <v>4017</v>
      </c>
      <c r="G698" t="s">
        <v>4018</v>
      </c>
      <c r="H698" t="s">
        <v>18</v>
      </c>
      <c r="I698" t="s">
        <v>4019</v>
      </c>
      <c r="J698" t="s">
        <v>18</v>
      </c>
      <c r="K698" t="s">
        <v>4020</v>
      </c>
      <c r="L698" t="s">
        <v>4021</v>
      </c>
    </row>
    <row r="699" spans="1:12" x14ac:dyDescent="0.3">
      <c r="A699" t="s">
        <v>4022</v>
      </c>
      <c r="B699" t="s">
        <v>14</v>
      </c>
      <c r="C699" t="s">
        <v>244</v>
      </c>
      <c r="D699" t="s">
        <v>16</v>
      </c>
      <c r="E699" t="s">
        <v>4023</v>
      </c>
      <c r="F699" t="s">
        <v>4024</v>
      </c>
      <c r="G699" t="s">
        <v>4025</v>
      </c>
      <c r="H699" t="s">
        <v>4026</v>
      </c>
      <c r="I699" t="s">
        <v>4027</v>
      </c>
      <c r="J699" t="s">
        <v>4028</v>
      </c>
      <c r="K699" t="s">
        <v>4029</v>
      </c>
      <c r="L699" t="s">
        <v>4030</v>
      </c>
    </row>
    <row r="700" spans="1:12" x14ac:dyDescent="0.3">
      <c r="A700" t="s">
        <v>4031</v>
      </c>
      <c r="B700" t="s">
        <v>14</v>
      </c>
      <c r="C700" t="s">
        <v>4032</v>
      </c>
      <c r="D700" t="s">
        <v>1193</v>
      </c>
      <c r="E700" t="s">
        <v>4033</v>
      </c>
      <c r="F700" t="s">
        <v>4034</v>
      </c>
      <c r="G700" t="s">
        <v>4035</v>
      </c>
      <c r="H700" t="s">
        <v>18</v>
      </c>
      <c r="I700" t="s">
        <v>2867</v>
      </c>
      <c r="J700" t="s">
        <v>2868</v>
      </c>
      <c r="K700" t="s">
        <v>2869</v>
      </c>
      <c r="L700" t="s">
        <v>2870</v>
      </c>
    </row>
    <row r="701" spans="1:12" x14ac:dyDescent="0.3">
      <c r="A701" t="s">
        <v>4036</v>
      </c>
      <c r="B701" t="s">
        <v>14</v>
      </c>
      <c r="C701" t="s">
        <v>4037</v>
      </c>
      <c r="D701" t="s">
        <v>16</v>
      </c>
      <c r="E701" t="s">
        <v>4038</v>
      </c>
      <c r="F701" t="s">
        <v>4039</v>
      </c>
      <c r="G701" t="s">
        <v>4040</v>
      </c>
      <c r="H701" t="s">
        <v>18</v>
      </c>
      <c r="I701" t="s">
        <v>4041</v>
      </c>
      <c r="J701" t="s">
        <v>18</v>
      </c>
      <c r="K701" t="s">
        <v>4042</v>
      </c>
      <c r="L701" t="s">
        <v>4043</v>
      </c>
    </row>
    <row r="702" spans="1:12" x14ac:dyDescent="0.3">
      <c r="A702" t="s">
        <v>4044</v>
      </c>
      <c r="B702" t="s">
        <v>14</v>
      </c>
      <c r="C702" t="s">
        <v>4045</v>
      </c>
      <c r="D702" t="s">
        <v>16</v>
      </c>
      <c r="E702" t="s">
        <v>4046</v>
      </c>
      <c r="F702" t="s">
        <v>4046</v>
      </c>
      <c r="G702" t="s">
        <v>18</v>
      </c>
      <c r="H702" t="s">
        <v>18</v>
      </c>
      <c r="I702" t="s">
        <v>4047</v>
      </c>
      <c r="J702" t="s">
        <v>4048</v>
      </c>
      <c r="K702" t="s">
        <v>4049</v>
      </c>
      <c r="L702" t="s">
        <v>4050</v>
      </c>
    </row>
    <row r="703" spans="1:12" x14ac:dyDescent="0.3">
      <c r="A703" t="s">
        <v>4051</v>
      </c>
      <c r="B703" t="s">
        <v>14</v>
      </c>
      <c r="C703" t="s">
        <v>4052</v>
      </c>
      <c r="D703" t="s">
        <v>33</v>
      </c>
      <c r="E703" t="s">
        <v>4053</v>
      </c>
      <c r="F703" t="s">
        <v>4054</v>
      </c>
      <c r="G703" t="s">
        <v>4055</v>
      </c>
      <c r="H703" t="s">
        <v>18</v>
      </c>
      <c r="I703" t="s">
        <v>4056</v>
      </c>
      <c r="J703" t="s">
        <v>18</v>
      </c>
      <c r="K703" t="s">
        <v>4057</v>
      </c>
      <c r="L703" t="s">
        <v>4058</v>
      </c>
    </row>
    <row r="704" spans="1:12" x14ac:dyDescent="0.3">
      <c r="A704" t="s">
        <v>4059</v>
      </c>
      <c r="B704" t="s">
        <v>14</v>
      </c>
      <c r="C704" t="s">
        <v>4060</v>
      </c>
      <c r="D704" t="s">
        <v>16</v>
      </c>
      <c r="E704" t="s">
        <v>4061</v>
      </c>
      <c r="F704" t="s">
        <v>4062</v>
      </c>
      <c r="G704" t="s">
        <v>4063</v>
      </c>
      <c r="H704" t="s">
        <v>18</v>
      </c>
      <c r="I704" t="s">
        <v>4064</v>
      </c>
      <c r="J704" t="s">
        <v>4065</v>
      </c>
      <c r="K704" t="s">
        <v>4066</v>
      </c>
      <c r="L704" t="s">
        <v>4067</v>
      </c>
    </row>
    <row r="705" spans="1:12" x14ac:dyDescent="0.3">
      <c r="A705" t="s">
        <v>4068</v>
      </c>
      <c r="B705" t="s">
        <v>14</v>
      </c>
      <c r="C705" t="s">
        <v>4069</v>
      </c>
      <c r="D705" t="s">
        <v>79</v>
      </c>
      <c r="E705" t="s">
        <v>4070</v>
      </c>
      <c r="F705" t="s">
        <v>4071</v>
      </c>
      <c r="G705" t="s">
        <v>4072</v>
      </c>
      <c r="H705" t="s">
        <v>18</v>
      </c>
      <c r="I705" t="s">
        <v>4073</v>
      </c>
      <c r="J705" t="s">
        <v>18</v>
      </c>
      <c r="K705" t="s">
        <v>4074</v>
      </c>
      <c r="L705" t="s">
        <v>4075</v>
      </c>
    </row>
    <row r="706" spans="1:12" x14ac:dyDescent="0.3">
      <c r="A706" t="s">
        <v>4076</v>
      </c>
      <c r="B706" t="s">
        <v>14</v>
      </c>
      <c r="C706" t="s">
        <v>273</v>
      </c>
      <c r="D706" t="s">
        <v>16</v>
      </c>
      <c r="E706" t="s">
        <v>4077</v>
      </c>
      <c r="F706" t="s">
        <v>4078</v>
      </c>
      <c r="G706" t="s">
        <v>4079</v>
      </c>
      <c r="H706" t="s">
        <v>18</v>
      </c>
      <c r="I706" t="s">
        <v>4080</v>
      </c>
      <c r="J706" t="s">
        <v>4081</v>
      </c>
      <c r="K706" t="s">
        <v>4082</v>
      </c>
      <c r="L706" t="s">
        <v>4083</v>
      </c>
    </row>
    <row r="707" spans="1:12" x14ac:dyDescent="0.3">
      <c r="A707" t="s">
        <v>4084</v>
      </c>
      <c r="B707" t="s">
        <v>14</v>
      </c>
      <c r="C707" t="s">
        <v>4085</v>
      </c>
      <c r="D707" t="s">
        <v>129</v>
      </c>
      <c r="E707" t="s">
        <v>4086</v>
      </c>
      <c r="F707" t="s">
        <v>4087</v>
      </c>
      <c r="G707" t="s">
        <v>4088</v>
      </c>
      <c r="H707" t="s">
        <v>4089</v>
      </c>
      <c r="I707" t="s">
        <v>4090</v>
      </c>
      <c r="J707" t="s">
        <v>4091</v>
      </c>
      <c r="K707" t="s">
        <v>4092</v>
      </c>
      <c r="L707" t="s">
        <v>4093</v>
      </c>
    </row>
    <row r="708" spans="1:12" x14ac:dyDescent="0.3">
      <c r="A708" t="s">
        <v>4094</v>
      </c>
      <c r="B708" t="s">
        <v>14</v>
      </c>
      <c r="C708" t="s">
        <v>4095</v>
      </c>
      <c r="D708" t="s">
        <v>16</v>
      </c>
      <c r="E708" t="s">
        <v>4096</v>
      </c>
      <c r="F708" t="s">
        <v>4096</v>
      </c>
      <c r="G708" t="s">
        <v>18</v>
      </c>
      <c r="H708" t="s">
        <v>18</v>
      </c>
      <c r="I708" t="s">
        <v>4097</v>
      </c>
      <c r="J708" t="s">
        <v>18</v>
      </c>
      <c r="K708" t="s">
        <v>4098</v>
      </c>
      <c r="L708" t="s">
        <v>4099</v>
      </c>
    </row>
    <row r="709" spans="1:12" x14ac:dyDescent="0.3">
      <c r="A709" t="s">
        <v>4100</v>
      </c>
      <c r="B709" t="s">
        <v>14</v>
      </c>
      <c r="C709" t="s">
        <v>591</v>
      </c>
      <c r="D709" t="s">
        <v>94</v>
      </c>
      <c r="E709" t="s">
        <v>4101</v>
      </c>
      <c r="F709" t="s">
        <v>4101</v>
      </c>
      <c r="G709" t="s">
        <v>4102</v>
      </c>
      <c r="H709" t="s">
        <v>18</v>
      </c>
      <c r="I709" t="s">
        <v>1074</v>
      </c>
      <c r="J709" t="s">
        <v>1075</v>
      </c>
      <c r="K709" t="s">
        <v>1076</v>
      </c>
      <c r="L709" t="s">
        <v>1077</v>
      </c>
    </row>
    <row r="710" spans="1:12" x14ac:dyDescent="0.3">
      <c r="A710" t="s">
        <v>4103</v>
      </c>
      <c r="B710" t="s">
        <v>14</v>
      </c>
      <c r="C710" t="s">
        <v>445</v>
      </c>
      <c r="D710" t="s">
        <v>16</v>
      </c>
      <c r="E710" t="s">
        <v>4104</v>
      </c>
      <c r="F710" t="s">
        <v>4105</v>
      </c>
      <c r="G710" t="s">
        <v>4106</v>
      </c>
      <c r="H710" t="s">
        <v>18</v>
      </c>
      <c r="I710" t="s">
        <v>3598</v>
      </c>
      <c r="J710" t="s">
        <v>18</v>
      </c>
      <c r="K710" t="s">
        <v>3599</v>
      </c>
      <c r="L710" t="s">
        <v>3600</v>
      </c>
    </row>
    <row r="711" spans="1:12" x14ac:dyDescent="0.3">
      <c r="A711" t="s">
        <v>4107</v>
      </c>
      <c r="B711" t="s">
        <v>14</v>
      </c>
      <c r="C711" t="s">
        <v>4108</v>
      </c>
      <c r="D711" t="s">
        <v>16</v>
      </c>
      <c r="E711" t="s">
        <v>4109</v>
      </c>
      <c r="F711" t="s">
        <v>4110</v>
      </c>
      <c r="G711" t="s">
        <v>4111</v>
      </c>
      <c r="H711" t="s">
        <v>18</v>
      </c>
      <c r="I711" t="s">
        <v>4112</v>
      </c>
      <c r="J711" t="s">
        <v>4113</v>
      </c>
      <c r="K711" t="s">
        <v>4114</v>
      </c>
      <c r="L711" t="s">
        <v>4115</v>
      </c>
    </row>
    <row r="712" spans="1:12" x14ac:dyDescent="0.3">
      <c r="A712" t="s">
        <v>4116</v>
      </c>
      <c r="B712" t="s">
        <v>14</v>
      </c>
      <c r="C712" t="s">
        <v>4117</v>
      </c>
      <c r="D712" t="s">
        <v>16</v>
      </c>
      <c r="E712" t="s">
        <v>4118</v>
      </c>
      <c r="F712" t="s">
        <v>4119</v>
      </c>
      <c r="G712" t="s">
        <v>4120</v>
      </c>
      <c r="H712" t="s">
        <v>4121</v>
      </c>
      <c r="I712" t="s">
        <v>4122</v>
      </c>
      <c r="J712" t="s">
        <v>18</v>
      </c>
      <c r="K712" t="s">
        <v>4123</v>
      </c>
      <c r="L712" t="s">
        <v>4124</v>
      </c>
    </row>
    <row r="713" spans="1:12" x14ac:dyDescent="0.3">
      <c r="A713" t="s">
        <v>4125</v>
      </c>
      <c r="B713" t="s">
        <v>14</v>
      </c>
      <c r="C713" t="s">
        <v>1694</v>
      </c>
      <c r="D713" t="s">
        <v>16</v>
      </c>
      <c r="E713" t="s">
        <v>4126</v>
      </c>
      <c r="F713" t="s">
        <v>4127</v>
      </c>
      <c r="G713" t="s">
        <v>4128</v>
      </c>
      <c r="H713" t="s">
        <v>18</v>
      </c>
      <c r="I713" t="s">
        <v>4129</v>
      </c>
      <c r="J713" t="s">
        <v>4130</v>
      </c>
      <c r="K713" t="s">
        <v>4131</v>
      </c>
      <c r="L713" t="s">
        <v>4132</v>
      </c>
    </row>
    <row r="714" spans="1:12" x14ac:dyDescent="0.3">
      <c r="A714" t="s">
        <v>4133</v>
      </c>
      <c r="B714" t="s">
        <v>14</v>
      </c>
      <c r="C714" t="s">
        <v>4134</v>
      </c>
      <c r="D714" t="s">
        <v>16</v>
      </c>
      <c r="E714" t="s">
        <v>4135</v>
      </c>
      <c r="F714" t="s">
        <v>4136</v>
      </c>
      <c r="G714" t="s">
        <v>4137</v>
      </c>
      <c r="H714" t="s">
        <v>18</v>
      </c>
      <c r="I714" t="s">
        <v>3598</v>
      </c>
      <c r="J714" t="s">
        <v>18</v>
      </c>
      <c r="K714" t="s">
        <v>3599</v>
      </c>
      <c r="L714" t="s">
        <v>3600</v>
      </c>
    </row>
    <row r="715" spans="1:12" x14ac:dyDescent="0.3">
      <c r="A715" t="s">
        <v>4138</v>
      </c>
      <c r="B715" t="s">
        <v>14</v>
      </c>
      <c r="C715" t="s">
        <v>188</v>
      </c>
      <c r="D715" t="s">
        <v>16</v>
      </c>
      <c r="E715" t="s">
        <v>2575</v>
      </c>
      <c r="F715" t="s">
        <v>2575</v>
      </c>
      <c r="G715" t="s">
        <v>191</v>
      </c>
      <c r="H715" t="s">
        <v>18</v>
      </c>
      <c r="I715" t="s">
        <v>1273</v>
      </c>
      <c r="J715" t="s">
        <v>18</v>
      </c>
      <c r="K715" t="s">
        <v>1274</v>
      </c>
      <c r="L715" t="s">
        <v>1275</v>
      </c>
    </row>
    <row r="716" spans="1:12" x14ac:dyDescent="0.3">
      <c r="A716" t="s">
        <v>4139</v>
      </c>
      <c r="B716" t="s">
        <v>14</v>
      </c>
      <c r="C716" t="s">
        <v>4140</v>
      </c>
      <c r="D716" t="s">
        <v>16</v>
      </c>
      <c r="E716" t="s">
        <v>4141</v>
      </c>
      <c r="F716" t="s">
        <v>4142</v>
      </c>
      <c r="G716" t="s">
        <v>4143</v>
      </c>
      <c r="H716" t="s">
        <v>4144</v>
      </c>
      <c r="I716" t="s">
        <v>4145</v>
      </c>
      <c r="J716" t="s">
        <v>4146</v>
      </c>
      <c r="K716" t="s">
        <v>4147</v>
      </c>
      <c r="L716" t="s">
        <v>4148</v>
      </c>
    </row>
    <row r="717" spans="1:12" x14ac:dyDescent="0.3">
      <c r="A717" t="s">
        <v>4149</v>
      </c>
      <c r="B717" t="s">
        <v>14</v>
      </c>
      <c r="C717" t="s">
        <v>4150</v>
      </c>
      <c r="D717" t="s">
        <v>79</v>
      </c>
      <c r="E717" t="s">
        <v>4151</v>
      </c>
      <c r="F717" t="s">
        <v>4151</v>
      </c>
      <c r="G717" t="s">
        <v>18</v>
      </c>
      <c r="H717" t="s">
        <v>18</v>
      </c>
      <c r="I717" t="s">
        <v>1833</v>
      </c>
      <c r="J717" t="s">
        <v>18</v>
      </c>
      <c r="K717" t="s">
        <v>1834</v>
      </c>
      <c r="L717" t="s">
        <v>1835</v>
      </c>
    </row>
    <row r="718" spans="1:12" x14ac:dyDescent="0.3">
      <c r="A718" t="s">
        <v>4152</v>
      </c>
      <c r="B718" t="s">
        <v>14</v>
      </c>
      <c r="C718" t="s">
        <v>4153</v>
      </c>
      <c r="D718" t="s">
        <v>79</v>
      </c>
      <c r="E718" t="s">
        <v>4154</v>
      </c>
      <c r="F718" t="s">
        <v>4155</v>
      </c>
      <c r="G718" t="s">
        <v>18</v>
      </c>
      <c r="H718" t="s">
        <v>18</v>
      </c>
      <c r="I718" t="s">
        <v>4156</v>
      </c>
      <c r="J718" t="s">
        <v>4157</v>
      </c>
      <c r="K718" t="s">
        <v>4158</v>
      </c>
      <c r="L718" t="s">
        <v>4159</v>
      </c>
    </row>
    <row r="719" spans="1:12" x14ac:dyDescent="0.3">
      <c r="A719" t="s">
        <v>4160</v>
      </c>
      <c r="B719" t="s">
        <v>14</v>
      </c>
      <c r="C719" t="s">
        <v>4161</v>
      </c>
      <c r="D719" t="s">
        <v>16</v>
      </c>
      <c r="E719" t="s">
        <v>4162</v>
      </c>
      <c r="F719" t="s">
        <v>4162</v>
      </c>
      <c r="G719" t="s">
        <v>18</v>
      </c>
      <c r="H719" t="s">
        <v>18</v>
      </c>
      <c r="I719" t="s">
        <v>4163</v>
      </c>
      <c r="J719" t="s">
        <v>18</v>
      </c>
      <c r="K719" t="s">
        <v>4164</v>
      </c>
      <c r="L719" t="s">
        <v>4165</v>
      </c>
    </row>
    <row r="720" spans="1:12" x14ac:dyDescent="0.3">
      <c r="A720" t="s">
        <v>4166</v>
      </c>
      <c r="B720" t="s">
        <v>14</v>
      </c>
      <c r="C720" t="s">
        <v>4167</v>
      </c>
      <c r="D720" t="s">
        <v>33</v>
      </c>
      <c r="E720" t="s">
        <v>4168</v>
      </c>
      <c r="F720" t="s">
        <v>4169</v>
      </c>
      <c r="G720" t="s">
        <v>4170</v>
      </c>
      <c r="H720" t="s">
        <v>4171</v>
      </c>
      <c r="I720" t="s">
        <v>4172</v>
      </c>
      <c r="J720" t="s">
        <v>4173</v>
      </c>
      <c r="K720" t="s">
        <v>4174</v>
      </c>
      <c r="L720" t="s">
        <v>4175</v>
      </c>
    </row>
    <row r="721" spans="1:12" x14ac:dyDescent="0.3">
      <c r="A721" t="s">
        <v>4176</v>
      </c>
      <c r="B721" t="s">
        <v>14</v>
      </c>
      <c r="C721" t="s">
        <v>3452</v>
      </c>
      <c r="D721" t="s">
        <v>94</v>
      </c>
      <c r="E721" t="s">
        <v>4177</v>
      </c>
      <c r="F721" t="s">
        <v>4178</v>
      </c>
      <c r="G721" t="s">
        <v>4179</v>
      </c>
      <c r="H721" t="s">
        <v>4180</v>
      </c>
      <c r="I721" t="s">
        <v>993</v>
      </c>
      <c r="J721" t="s">
        <v>994</v>
      </c>
      <c r="K721" t="s">
        <v>995</v>
      </c>
      <c r="L721" t="s">
        <v>996</v>
      </c>
    </row>
    <row r="722" spans="1:12" x14ac:dyDescent="0.3">
      <c r="A722" t="s">
        <v>4181</v>
      </c>
      <c r="B722" t="s">
        <v>14</v>
      </c>
      <c r="C722" t="s">
        <v>457</v>
      </c>
      <c r="D722" t="s">
        <v>251</v>
      </c>
      <c r="E722" t="s">
        <v>4182</v>
      </c>
      <c r="F722" t="s">
        <v>4183</v>
      </c>
      <c r="G722" t="s">
        <v>18</v>
      </c>
      <c r="H722" t="s">
        <v>18</v>
      </c>
      <c r="I722" t="s">
        <v>4184</v>
      </c>
      <c r="J722" t="s">
        <v>4185</v>
      </c>
      <c r="K722" t="s">
        <v>4186</v>
      </c>
      <c r="L722" t="s">
        <v>4187</v>
      </c>
    </row>
    <row r="723" spans="1:12" x14ac:dyDescent="0.3">
      <c r="A723" t="s">
        <v>4188</v>
      </c>
      <c r="B723" t="s">
        <v>14</v>
      </c>
      <c r="C723" t="s">
        <v>4189</v>
      </c>
      <c r="D723" t="s">
        <v>16</v>
      </c>
      <c r="E723" t="s">
        <v>4190</v>
      </c>
      <c r="F723" t="s">
        <v>4191</v>
      </c>
      <c r="G723" t="s">
        <v>18</v>
      </c>
      <c r="H723" t="s">
        <v>18</v>
      </c>
      <c r="I723" t="s">
        <v>152</v>
      </c>
      <c r="J723" t="s">
        <v>153</v>
      </c>
      <c r="K723" t="s">
        <v>154</v>
      </c>
      <c r="L723" t="s">
        <v>155</v>
      </c>
    </row>
    <row r="724" spans="1:12" x14ac:dyDescent="0.3">
      <c r="A724" t="s">
        <v>4192</v>
      </c>
      <c r="B724" t="s">
        <v>14</v>
      </c>
      <c r="C724" t="s">
        <v>65</v>
      </c>
      <c r="D724" t="s">
        <v>16</v>
      </c>
      <c r="E724" t="s">
        <v>4193</v>
      </c>
      <c r="F724" t="s">
        <v>4193</v>
      </c>
      <c r="G724" t="s">
        <v>18</v>
      </c>
      <c r="H724" t="s">
        <v>18</v>
      </c>
      <c r="I724" t="s">
        <v>430</v>
      </c>
      <c r="J724" t="s">
        <v>18</v>
      </c>
      <c r="K724" t="s">
        <v>431</v>
      </c>
      <c r="L724" t="s">
        <v>432</v>
      </c>
    </row>
    <row r="725" spans="1:12" x14ac:dyDescent="0.3">
      <c r="A725" t="s">
        <v>4194</v>
      </c>
      <c r="B725" t="s">
        <v>14</v>
      </c>
      <c r="C725" t="s">
        <v>591</v>
      </c>
      <c r="D725" t="s">
        <v>94</v>
      </c>
      <c r="E725" t="s">
        <v>3053</v>
      </c>
      <c r="F725" t="s">
        <v>3053</v>
      </c>
      <c r="G725" t="s">
        <v>18</v>
      </c>
      <c r="H725" t="s">
        <v>18</v>
      </c>
      <c r="I725" t="s">
        <v>118</v>
      </c>
      <c r="J725" t="s">
        <v>18</v>
      </c>
      <c r="K725" t="s">
        <v>119</v>
      </c>
      <c r="L725" t="s">
        <v>120</v>
      </c>
    </row>
    <row r="726" spans="1:12" x14ac:dyDescent="0.3">
      <c r="A726" t="s">
        <v>4195</v>
      </c>
      <c r="B726" t="s">
        <v>14</v>
      </c>
      <c r="C726" t="s">
        <v>445</v>
      </c>
      <c r="D726" t="s">
        <v>16</v>
      </c>
      <c r="E726" t="s">
        <v>4196</v>
      </c>
      <c r="F726" t="s">
        <v>4196</v>
      </c>
      <c r="G726" t="s">
        <v>18</v>
      </c>
      <c r="H726" t="s">
        <v>18</v>
      </c>
      <c r="I726" t="s">
        <v>680</v>
      </c>
      <c r="J726" t="s">
        <v>18</v>
      </c>
      <c r="K726" t="s">
        <v>681</v>
      </c>
      <c r="L726" t="s">
        <v>682</v>
      </c>
    </row>
    <row r="727" spans="1:12" x14ac:dyDescent="0.3">
      <c r="A727" t="s">
        <v>4197</v>
      </c>
      <c r="B727" t="s">
        <v>14</v>
      </c>
      <c r="C727" t="s">
        <v>900</v>
      </c>
      <c r="D727" t="s">
        <v>16</v>
      </c>
      <c r="E727" t="s">
        <v>4198</v>
      </c>
      <c r="F727" t="s">
        <v>4199</v>
      </c>
      <c r="G727" t="s">
        <v>4200</v>
      </c>
      <c r="H727" t="s">
        <v>18</v>
      </c>
      <c r="I727" t="s">
        <v>4201</v>
      </c>
      <c r="J727" t="s">
        <v>4202</v>
      </c>
      <c r="K727" t="s">
        <v>4203</v>
      </c>
      <c r="L727" t="s">
        <v>4204</v>
      </c>
    </row>
    <row r="728" spans="1:12" x14ac:dyDescent="0.3">
      <c r="A728" t="s">
        <v>4205</v>
      </c>
      <c r="B728" t="s">
        <v>14</v>
      </c>
      <c r="C728" t="s">
        <v>4206</v>
      </c>
      <c r="D728" t="s">
        <v>33</v>
      </c>
      <c r="E728" t="s">
        <v>4207</v>
      </c>
      <c r="F728" t="s">
        <v>4207</v>
      </c>
      <c r="G728" t="s">
        <v>18</v>
      </c>
      <c r="H728" t="s">
        <v>18</v>
      </c>
      <c r="I728" t="s">
        <v>287</v>
      </c>
      <c r="J728" t="s">
        <v>18</v>
      </c>
      <c r="K728" t="s">
        <v>288</v>
      </c>
      <c r="L728" t="s">
        <v>289</v>
      </c>
    </row>
    <row r="729" spans="1:12" x14ac:dyDescent="0.3">
      <c r="A729" t="s">
        <v>4208</v>
      </c>
      <c r="B729" t="s">
        <v>14</v>
      </c>
      <c r="C729" t="s">
        <v>4209</v>
      </c>
      <c r="D729" t="s">
        <v>16</v>
      </c>
      <c r="E729" t="s">
        <v>4210</v>
      </c>
      <c r="F729" t="s">
        <v>4211</v>
      </c>
      <c r="G729" t="s">
        <v>4212</v>
      </c>
      <c r="H729" t="s">
        <v>4213</v>
      </c>
      <c r="I729" t="s">
        <v>3544</v>
      </c>
      <c r="J729" t="s">
        <v>3545</v>
      </c>
      <c r="K729" t="s">
        <v>3546</v>
      </c>
      <c r="L729" t="s">
        <v>3547</v>
      </c>
    </row>
    <row r="730" spans="1:12" x14ac:dyDescent="0.3">
      <c r="A730" t="s">
        <v>4214</v>
      </c>
      <c r="B730" t="s">
        <v>14</v>
      </c>
      <c r="C730" t="s">
        <v>50</v>
      </c>
      <c r="D730" t="s">
        <v>16</v>
      </c>
      <c r="E730" t="s">
        <v>4215</v>
      </c>
      <c r="F730" t="s">
        <v>4215</v>
      </c>
      <c r="G730" t="s">
        <v>18</v>
      </c>
      <c r="H730" t="s">
        <v>18</v>
      </c>
      <c r="I730" t="s">
        <v>3172</v>
      </c>
      <c r="J730" t="s">
        <v>18</v>
      </c>
      <c r="K730" t="s">
        <v>3173</v>
      </c>
      <c r="L730" t="s">
        <v>3174</v>
      </c>
    </row>
    <row r="731" spans="1:12" x14ac:dyDescent="0.3">
      <c r="A731" t="s">
        <v>4216</v>
      </c>
      <c r="B731" t="s">
        <v>14</v>
      </c>
      <c r="C731" t="s">
        <v>4217</v>
      </c>
      <c r="D731" t="s">
        <v>79</v>
      </c>
      <c r="E731" t="s">
        <v>4218</v>
      </c>
      <c r="F731" t="s">
        <v>4219</v>
      </c>
      <c r="G731" t="s">
        <v>4220</v>
      </c>
      <c r="H731" t="s">
        <v>18</v>
      </c>
      <c r="I731" t="s">
        <v>4221</v>
      </c>
      <c r="J731" t="s">
        <v>18</v>
      </c>
      <c r="K731" t="s">
        <v>4222</v>
      </c>
      <c r="L731" t="s">
        <v>4223</v>
      </c>
    </row>
    <row r="732" spans="1:12" x14ac:dyDescent="0.3">
      <c r="A732" t="s">
        <v>4224</v>
      </c>
      <c r="B732" t="s">
        <v>14</v>
      </c>
      <c r="C732" t="s">
        <v>86</v>
      </c>
      <c r="D732" t="s">
        <v>16</v>
      </c>
      <c r="E732" t="s">
        <v>4225</v>
      </c>
      <c r="F732" t="s">
        <v>4226</v>
      </c>
      <c r="G732" t="s">
        <v>4227</v>
      </c>
      <c r="H732" t="s">
        <v>18</v>
      </c>
      <c r="I732" t="s">
        <v>1363</v>
      </c>
      <c r="J732" t="s">
        <v>1364</v>
      </c>
      <c r="K732" t="s">
        <v>1365</v>
      </c>
      <c r="L732" t="s">
        <v>1366</v>
      </c>
    </row>
    <row r="733" spans="1:12" x14ac:dyDescent="0.3">
      <c r="A733" t="s">
        <v>4228</v>
      </c>
      <c r="B733" t="s">
        <v>14</v>
      </c>
      <c r="C733" t="s">
        <v>750</v>
      </c>
      <c r="D733" t="s">
        <v>16</v>
      </c>
      <c r="E733" t="s">
        <v>1607</v>
      </c>
      <c r="F733" t="s">
        <v>1607</v>
      </c>
      <c r="G733" t="s">
        <v>4229</v>
      </c>
      <c r="H733" t="s">
        <v>18</v>
      </c>
      <c r="I733" t="s">
        <v>1639</v>
      </c>
      <c r="J733" t="s">
        <v>18</v>
      </c>
      <c r="K733" t="s">
        <v>1640</v>
      </c>
      <c r="L733" t="s">
        <v>1641</v>
      </c>
    </row>
    <row r="734" spans="1:12" x14ac:dyDescent="0.3">
      <c r="A734" t="s">
        <v>4230</v>
      </c>
      <c r="B734" t="s">
        <v>14</v>
      </c>
      <c r="C734" t="s">
        <v>471</v>
      </c>
      <c r="D734" t="s">
        <v>16</v>
      </c>
      <c r="E734" t="s">
        <v>4231</v>
      </c>
      <c r="F734" t="s">
        <v>4232</v>
      </c>
      <c r="G734" t="s">
        <v>4233</v>
      </c>
      <c r="H734" t="s">
        <v>18</v>
      </c>
      <c r="I734" t="s">
        <v>374</v>
      </c>
      <c r="J734" t="s">
        <v>18</v>
      </c>
      <c r="K734" t="s">
        <v>375</v>
      </c>
      <c r="L734" t="s">
        <v>376</v>
      </c>
    </row>
    <row r="735" spans="1:12" x14ac:dyDescent="0.3">
      <c r="A735" t="s">
        <v>4234</v>
      </c>
      <c r="B735" t="s">
        <v>14</v>
      </c>
      <c r="C735" t="s">
        <v>4235</v>
      </c>
      <c r="D735" t="s">
        <v>704</v>
      </c>
      <c r="E735" t="s">
        <v>4236</v>
      </c>
      <c r="F735" t="s">
        <v>4236</v>
      </c>
      <c r="G735" t="s">
        <v>18</v>
      </c>
      <c r="H735" t="s">
        <v>18</v>
      </c>
      <c r="I735" t="s">
        <v>4237</v>
      </c>
      <c r="J735" t="s">
        <v>4238</v>
      </c>
      <c r="K735" t="s">
        <v>4239</v>
      </c>
      <c r="L735" t="s">
        <v>4240</v>
      </c>
    </row>
    <row r="736" spans="1:12" x14ac:dyDescent="0.3">
      <c r="A736" t="s">
        <v>4241</v>
      </c>
      <c r="B736" t="s">
        <v>14</v>
      </c>
      <c r="C736" t="s">
        <v>1606</v>
      </c>
      <c r="D736" t="s">
        <v>16</v>
      </c>
      <c r="E736" t="s">
        <v>1607</v>
      </c>
      <c r="F736" t="s">
        <v>1607</v>
      </c>
      <c r="G736" t="s">
        <v>753</v>
      </c>
      <c r="H736" t="s">
        <v>18</v>
      </c>
      <c r="I736" t="s">
        <v>1273</v>
      </c>
      <c r="J736" t="s">
        <v>18</v>
      </c>
      <c r="K736" t="s">
        <v>1274</v>
      </c>
      <c r="L736" t="s">
        <v>1275</v>
      </c>
    </row>
    <row r="737" spans="1:12" x14ac:dyDescent="0.3">
      <c r="A737" t="s">
        <v>4242</v>
      </c>
      <c r="B737" t="s">
        <v>14</v>
      </c>
      <c r="C737" t="s">
        <v>2776</v>
      </c>
      <c r="D737" t="s">
        <v>16</v>
      </c>
      <c r="E737" t="s">
        <v>4243</v>
      </c>
      <c r="F737" t="s">
        <v>4244</v>
      </c>
      <c r="G737" t="s">
        <v>4245</v>
      </c>
      <c r="H737" t="s">
        <v>18</v>
      </c>
      <c r="I737" t="s">
        <v>3048</v>
      </c>
      <c r="J737" t="s">
        <v>3049</v>
      </c>
      <c r="K737" t="s">
        <v>3050</v>
      </c>
      <c r="L737" t="s">
        <v>3051</v>
      </c>
    </row>
    <row r="738" spans="1:12" x14ac:dyDescent="0.3">
      <c r="A738" t="s">
        <v>4246</v>
      </c>
      <c r="B738" t="s">
        <v>14</v>
      </c>
      <c r="C738" t="s">
        <v>4247</v>
      </c>
      <c r="D738" t="s">
        <v>16</v>
      </c>
      <c r="E738" t="s">
        <v>4248</v>
      </c>
      <c r="F738" t="s">
        <v>4249</v>
      </c>
      <c r="G738" t="s">
        <v>4250</v>
      </c>
      <c r="H738" t="s">
        <v>4251</v>
      </c>
      <c r="I738" t="s">
        <v>4252</v>
      </c>
      <c r="J738" t="s">
        <v>4253</v>
      </c>
      <c r="K738" t="s">
        <v>4254</v>
      </c>
      <c r="L738" t="s">
        <v>4255</v>
      </c>
    </row>
    <row r="739" spans="1:12" x14ac:dyDescent="0.3">
      <c r="A739" t="s">
        <v>4256</v>
      </c>
      <c r="B739" t="s">
        <v>14</v>
      </c>
      <c r="C739" t="s">
        <v>4257</v>
      </c>
      <c r="D739" t="s">
        <v>16</v>
      </c>
      <c r="E739" t="s">
        <v>4258</v>
      </c>
      <c r="F739" t="s">
        <v>4259</v>
      </c>
      <c r="G739" t="s">
        <v>4260</v>
      </c>
      <c r="H739" t="s">
        <v>18</v>
      </c>
      <c r="I739" t="s">
        <v>4112</v>
      </c>
      <c r="J739" t="s">
        <v>4113</v>
      </c>
      <c r="K739" t="s">
        <v>4114</v>
      </c>
      <c r="L739" t="s">
        <v>4115</v>
      </c>
    </row>
    <row r="740" spans="1:12" x14ac:dyDescent="0.3">
      <c r="A740" t="s">
        <v>4261</v>
      </c>
      <c r="B740" t="s">
        <v>14</v>
      </c>
      <c r="C740" t="s">
        <v>101</v>
      </c>
      <c r="D740" t="s">
        <v>16</v>
      </c>
      <c r="E740" t="s">
        <v>4262</v>
      </c>
      <c r="F740" t="s">
        <v>4263</v>
      </c>
      <c r="G740" t="s">
        <v>4264</v>
      </c>
      <c r="H740" t="s">
        <v>4265</v>
      </c>
      <c r="I740" t="s">
        <v>4266</v>
      </c>
      <c r="J740" t="s">
        <v>4267</v>
      </c>
      <c r="K740" t="s">
        <v>4268</v>
      </c>
      <c r="L740" t="s">
        <v>4269</v>
      </c>
    </row>
    <row r="741" spans="1:12" x14ac:dyDescent="0.3">
      <c r="A741" t="s">
        <v>4270</v>
      </c>
      <c r="B741" t="s">
        <v>14</v>
      </c>
      <c r="C741" t="s">
        <v>4271</v>
      </c>
      <c r="D741" t="s">
        <v>16</v>
      </c>
      <c r="E741" t="s">
        <v>4272</v>
      </c>
      <c r="F741" t="s">
        <v>4273</v>
      </c>
      <c r="G741" t="s">
        <v>18</v>
      </c>
      <c r="H741" t="s">
        <v>18</v>
      </c>
      <c r="I741" t="s">
        <v>1567</v>
      </c>
      <c r="J741" t="s">
        <v>1568</v>
      </c>
      <c r="K741" t="s">
        <v>1569</v>
      </c>
      <c r="L741" t="s">
        <v>1570</v>
      </c>
    </row>
    <row r="742" spans="1:12" x14ac:dyDescent="0.3">
      <c r="A742" t="s">
        <v>4274</v>
      </c>
      <c r="B742" t="s">
        <v>14</v>
      </c>
      <c r="C742" t="s">
        <v>15</v>
      </c>
      <c r="D742" t="s">
        <v>16</v>
      </c>
      <c r="E742" t="s">
        <v>4275</v>
      </c>
      <c r="F742" t="s">
        <v>4275</v>
      </c>
      <c r="G742" t="s">
        <v>18</v>
      </c>
      <c r="H742" t="s">
        <v>18</v>
      </c>
      <c r="I742" t="s">
        <v>436</v>
      </c>
      <c r="J742" t="s">
        <v>437</v>
      </c>
      <c r="K742" t="s">
        <v>438</v>
      </c>
      <c r="L742" t="s">
        <v>439</v>
      </c>
    </row>
    <row r="743" spans="1:12" x14ac:dyDescent="0.3">
      <c r="A743" t="s">
        <v>4276</v>
      </c>
      <c r="B743" t="s">
        <v>14</v>
      </c>
      <c r="C743" t="s">
        <v>101</v>
      </c>
      <c r="D743" t="s">
        <v>16</v>
      </c>
      <c r="E743" t="s">
        <v>4277</v>
      </c>
      <c r="F743" t="s">
        <v>4278</v>
      </c>
      <c r="G743" t="s">
        <v>4279</v>
      </c>
      <c r="H743" t="s">
        <v>18</v>
      </c>
      <c r="I743" t="s">
        <v>4280</v>
      </c>
      <c r="J743" t="s">
        <v>4281</v>
      </c>
      <c r="K743" t="s">
        <v>4282</v>
      </c>
      <c r="L743" t="s">
        <v>4283</v>
      </c>
    </row>
    <row r="744" spans="1:12" x14ac:dyDescent="0.3">
      <c r="A744" t="s">
        <v>4284</v>
      </c>
      <c r="B744" t="s">
        <v>14</v>
      </c>
      <c r="C744" t="s">
        <v>65</v>
      </c>
      <c r="D744" t="s">
        <v>16</v>
      </c>
      <c r="E744" t="s">
        <v>4285</v>
      </c>
      <c r="F744" t="s">
        <v>4286</v>
      </c>
      <c r="G744" t="s">
        <v>4287</v>
      </c>
      <c r="H744" t="s">
        <v>4288</v>
      </c>
      <c r="I744" t="s">
        <v>4289</v>
      </c>
      <c r="J744" t="s">
        <v>4290</v>
      </c>
      <c r="K744" t="s">
        <v>4291</v>
      </c>
      <c r="L744" t="s">
        <v>4292</v>
      </c>
    </row>
    <row r="745" spans="1:12" x14ac:dyDescent="0.3">
      <c r="A745" t="s">
        <v>4293</v>
      </c>
      <c r="B745" t="s">
        <v>14</v>
      </c>
      <c r="C745" t="s">
        <v>73</v>
      </c>
      <c r="D745" t="s">
        <v>33</v>
      </c>
      <c r="E745" t="s">
        <v>4294</v>
      </c>
      <c r="F745" t="s">
        <v>4295</v>
      </c>
      <c r="G745" t="s">
        <v>18</v>
      </c>
      <c r="H745" t="s">
        <v>18</v>
      </c>
      <c r="I745" t="s">
        <v>4296</v>
      </c>
      <c r="J745" t="s">
        <v>4297</v>
      </c>
      <c r="K745" t="s">
        <v>4298</v>
      </c>
      <c r="L745" t="s">
        <v>4299</v>
      </c>
    </row>
    <row r="746" spans="1:12" x14ac:dyDescent="0.3">
      <c r="A746" t="s">
        <v>4300</v>
      </c>
      <c r="B746" t="s">
        <v>14</v>
      </c>
      <c r="C746" t="s">
        <v>900</v>
      </c>
      <c r="D746" t="s">
        <v>170</v>
      </c>
      <c r="E746" t="s">
        <v>4301</v>
      </c>
      <c r="F746" t="s">
        <v>4302</v>
      </c>
      <c r="G746" t="s">
        <v>4303</v>
      </c>
      <c r="H746" t="s">
        <v>18</v>
      </c>
      <c r="I746" t="s">
        <v>529</v>
      </c>
      <c r="J746" t="s">
        <v>530</v>
      </c>
      <c r="K746" t="s">
        <v>531</v>
      </c>
      <c r="L746" t="s">
        <v>532</v>
      </c>
    </row>
    <row r="747" spans="1:12" x14ac:dyDescent="0.3">
      <c r="A747" t="s">
        <v>4304</v>
      </c>
      <c r="B747" t="s">
        <v>14</v>
      </c>
      <c r="C747" t="s">
        <v>4305</v>
      </c>
      <c r="D747" t="s">
        <v>16</v>
      </c>
      <c r="E747" t="e">
        <f>- 무의식의 상처와 생활속의 깊은 갈등과 혼란을 그림카드를 활용한 상담기법으로서 내담자의 갈등과 상처를 회복하게 도와주어 일상적인 생활을 원활 하게할 수있도록 하는 그림카드 상담전문가로 활동함.</f>
        <v>#NAME?</v>
      </c>
      <c r="F747" t="s">
        <v>4306</v>
      </c>
      <c r="G747" t="e">
        <f>- 전문 상담기관에서 그림카드 상담의 전문분야인 투사적기법의   분석과 다양한 사례에 대한 이해와 숙달을 통해서상담전문가로서 활동한다. -수련감독급의 지도아래 심적 고통과 갈등을 겪고 있는 내담자를  그림카드를 통해서 상담을 진행한다.</f>
        <v>#NAME?</v>
      </c>
      <c r="H747" t="s">
        <v>4307</v>
      </c>
      <c r="I747" t="s">
        <v>661</v>
      </c>
      <c r="J747" t="s">
        <v>662</v>
      </c>
      <c r="K747" t="s">
        <v>663</v>
      </c>
      <c r="L747" t="s">
        <v>664</v>
      </c>
    </row>
    <row r="748" spans="1:12" x14ac:dyDescent="0.3">
      <c r="A748" t="s">
        <v>4308</v>
      </c>
      <c r="B748" t="s">
        <v>14</v>
      </c>
      <c r="C748" t="s">
        <v>128</v>
      </c>
      <c r="D748" t="s">
        <v>129</v>
      </c>
      <c r="E748" t="s">
        <v>4309</v>
      </c>
      <c r="F748" t="s">
        <v>4310</v>
      </c>
      <c r="G748" t="s">
        <v>4311</v>
      </c>
      <c r="H748" t="s">
        <v>4312</v>
      </c>
      <c r="I748" t="s">
        <v>4313</v>
      </c>
      <c r="J748" t="s">
        <v>18</v>
      </c>
      <c r="K748" t="s">
        <v>4314</v>
      </c>
      <c r="L748" t="s">
        <v>4315</v>
      </c>
    </row>
    <row r="749" spans="1:12" x14ac:dyDescent="0.3">
      <c r="A749" t="s">
        <v>4316</v>
      </c>
      <c r="B749" t="s">
        <v>14</v>
      </c>
      <c r="C749" t="s">
        <v>4317</v>
      </c>
      <c r="D749" t="s">
        <v>16</v>
      </c>
      <c r="E749" t="s">
        <v>4318</v>
      </c>
      <c r="F749" t="s">
        <v>4319</v>
      </c>
      <c r="G749" t="s">
        <v>4320</v>
      </c>
      <c r="H749" t="s">
        <v>4321</v>
      </c>
      <c r="I749" t="s">
        <v>4322</v>
      </c>
      <c r="J749" t="s">
        <v>4323</v>
      </c>
      <c r="K749" t="s">
        <v>4324</v>
      </c>
      <c r="L749" t="s">
        <v>4325</v>
      </c>
    </row>
    <row r="750" spans="1:12" x14ac:dyDescent="0.3">
      <c r="A750" t="s">
        <v>4326</v>
      </c>
      <c r="B750" t="s">
        <v>14</v>
      </c>
      <c r="C750" t="s">
        <v>101</v>
      </c>
      <c r="D750" t="s">
        <v>16</v>
      </c>
      <c r="E750" t="s">
        <v>4327</v>
      </c>
      <c r="F750" t="s">
        <v>4328</v>
      </c>
      <c r="G750" t="s">
        <v>4329</v>
      </c>
      <c r="H750" t="s">
        <v>4330</v>
      </c>
      <c r="I750" t="s">
        <v>3544</v>
      </c>
      <c r="J750" t="s">
        <v>3545</v>
      </c>
      <c r="K750" t="s">
        <v>3546</v>
      </c>
      <c r="L750" t="s">
        <v>3547</v>
      </c>
    </row>
    <row r="751" spans="1:12" x14ac:dyDescent="0.3">
      <c r="A751" t="s">
        <v>4331</v>
      </c>
      <c r="B751" t="s">
        <v>14</v>
      </c>
      <c r="C751" t="s">
        <v>229</v>
      </c>
      <c r="D751" t="s">
        <v>94</v>
      </c>
      <c r="E751" t="s">
        <v>4332</v>
      </c>
      <c r="F751" t="s">
        <v>4333</v>
      </c>
      <c r="G751" t="s">
        <v>4334</v>
      </c>
      <c r="H751" t="s">
        <v>4335</v>
      </c>
      <c r="I751" t="s">
        <v>1795</v>
      </c>
      <c r="J751" t="s">
        <v>1796</v>
      </c>
      <c r="K751" t="s">
        <v>1797</v>
      </c>
      <c r="L751" t="s">
        <v>1798</v>
      </c>
    </row>
    <row r="752" spans="1:12" x14ac:dyDescent="0.3">
      <c r="A752" t="s">
        <v>4336</v>
      </c>
      <c r="B752" t="s">
        <v>14</v>
      </c>
      <c r="C752" t="s">
        <v>4337</v>
      </c>
      <c r="D752" t="s">
        <v>16</v>
      </c>
      <c r="E752" t="s">
        <v>4338</v>
      </c>
      <c r="F752" t="s">
        <v>4339</v>
      </c>
      <c r="G752" t="s">
        <v>4340</v>
      </c>
      <c r="H752" t="s">
        <v>4341</v>
      </c>
      <c r="I752" t="s">
        <v>4122</v>
      </c>
      <c r="J752" t="s">
        <v>18</v>
      </c>
      <c r="K752" t="s">
        <v>4123</v>
      </c>
      <c r="L752" t="s">
        <v>4124</v>
      </c>
    </row>
    <row r="753" spans="1:12" x14ac:dyDescent="0.3">
      <c r="A753" t="s">
        <v>4342</v>
      </c>
      <c r="B753" t="s">
        <v>14</v>
      </c>
      <c r="C753" t="s">
        <v>4343</v>
      </c>
      <c r="D753" t="s">
        <v>16</v>
      </c>
      <c r="E753" t="s">
        <v>4344</v>
      </c>
      <c r="F753" t="s">
        <v>4345</v>
      </c>
      <c r="G753" t="s">
        <v>18</v>
      </c>
      <c r="H753" t="s">
        <v>18</v>
      </c>
      <c r="I753" t="s">
        <v>4346</v>
      </c>
      <c r="J753" t="s">
        <v>4347</v>
      </c>
      <c r="K753" t="s">
        <v>4348</v>
      </c>
      <c r="L753" t="s">
        <v>4349</v>
      </c>
    </row>
    <row r="754" spans="1:12" x14ac:dyDescent="0.3">
      <c r="A754" t="s">
        <v>4350</v>
      </c>
      <c r="B754" t="s">
        <v>14</v>
      </c>
      <c r="C754" t="s">
        <v>591</v>
      </c>
      <c r="D754" t="s">
        <v>94</v>
      </c>
      <c r="E754" t="s">
        <v>3053</v>
      </c>
      <c r="F754" t="s">
        <v>3053</v>
      </c>
      <c r="G754" t="s">
        <v>18</v>
      </c>
      <c r="H754" t="s">
        <v>18</v>
      </c>
      <c r="I754" t="s">
        <v>103</v>
      </c>
      <c r="J754" t="s">
        <v>104</v>
      </c>
      <c r="K754" t="s">
        <v>105</v>
      </c>
      <c r="L754" t="s">
        <v>106</v>
      </c>
    </row>
    <row r="755" spans="1:12" x14ac:dyDescent="0.3">
      <c r="A755" t="s">
        <v>4351</v>
      </c>
      <c r="B755" t="s">
        <v>14</v>
      </c>
      <c r="C755" t="s">
        <v>73</v>
      </c>
      <c r="D755" t="s">
        <v>33</v>
      </c>
      <c r="E755" t="s">
        <v>3958</v>
      </c>
      <c r="F755" t="s">
        <v>3958</v>
      </c>
      <c r="G755" t="s">
        <v>18</v>
      </c>
      <c r="H755" t="s">
        <v>18</v>
      </c>
      <c r="I755" t="s">
        <v>123</v>
      </c>
      <c r="J755" t="s">
        <v>124</v>
      </c>
      <c r="K755" t="s">
        <v>125</v>
      </c>
      <c r="L755" t="s">
        <v>126</v>
      </c>
    </row>
    <row r="756" spans="1:12" x14ac:dyDescent="0.3">
      <c r="A756" t="s">
        <v>4352</v>
      </c>
      <c r="B756" t="s">
        <v>14</v>
      </c>
      <c r="C756" t="s">
        <v>1418</v>
      </c>
      <c r="D756" t="s">
        <v>129</v>
      </c>
      <c r="E756" t="s">
        <v>4353</v>
      </c>
      <c r="F756" t="s">
        <v>4354</v>
      </c>
      <c r="G756" t="s">
        <v>4353</v>
      </c>
      <c r="H756" t="s">
        <v>4355</v>
      </c>
      <c r="I756" t="s">
        <v>2063</v>
      </c>
      <c r="J756" t="s">
        <v>18</v>
      </c>
      <c r="K756" t="s">
        <v>2064</v>
      </c>
      <c r="L756" t="s">
        <v>2065</v>
      </c>
    </row>
    <row r="757" spans="1:12" x14ac:dyDescent="0.3">
      <c r="A757" t="s">
        <v>4356</v>
      </c>
      <c r="B757" t="s">
        <v>14</v>
      </c>
      <c r="C757" t="s">
        <v>15</v>
      </c>
      <c r="D757" t="s">
        <v>16</v>
      </c>
      <c r="E757" t="s">
        <v>4357</v>
      </c>
      <c r="F757" t="s">
        <v>4357</v>
      </c>
      <c r="G757" t="s">
        <v>4358</v>
      </c>
      <c r="H757" t="s">
        <v>18</v>
      </c>
      <c r="I757" t="s">
        <v>1165</v>
      </c>
      <c r="J757" t="s">
        <v>1166</v>
      </c>
      <c r="K757" t="s">
        <v>1167</v>
      </c>
      <c r="L757" t="s">
        <v>1168</v>
      </c>
    </row>
    <row r="758" spans="1:12" x14ac:dyDescent="0.3">
      <c r="A758" t="s">
        <v>4359</v>
      </c>
      <c r="B758" t="s">
        <v>14</v>
      </c>
      <c r="C758" t="s">
        <v>1250</v>
      </c>
      <c r="D758" t="s">
        <v>16</v>
      </c>
      <c r="E758" t="s">
        <v>4360</v>
      </c>
      <c r="F758" t="s">
        <v>4360</v>
      </c>
      <c r="G758" t="s">
        <v>18</v>
      </c>
      <c r="H758" t="s">
        <v>18</v>
      </c>
      <c r="I758" t="s">
        <v>4361</v>
      </c>
      <c r="J758" t="s">
        <v>4362</v>
      </c>
      <c r="K758" t="s">
        <v>4363</v>
      </c>
      <c r="L758" t="s">
        <v>4364</v>
      </c>
    </row>
    <row r="759" spans="1:12" x14ac:dyDescent="0.3">
      <c r="A759" t="s">
        <v>4365</v>
      </c>
      <c r="B759" t="s">
        <v>14</v>
      </c>
      <c r="C759" t="s">
        <v>4366</v>
      </c>
      <c r="D759" t="s">
        <v>33</v>
      </c>
      <c r="E759" t="s">
        <v>4367</v>
      </c>
      <c r="F759" t="s">
        <v>4368</v>
      </c>
      <c r="G759" t="s">
        <v>4369</v>
      </c>
      <c r="H759" t="s">
        <v>4370</v>
      </c>
      <c r="I759" t="s">
        <v>4313</v>
      </c>
      <c r="J759" t="s">
        <v>18</v>
      </c>
      <c r="K759" t="s">
        <v>4314</v>
      </c>
      <c r="L759" t="s">
        <v>4315</v>
      </c>
    </row>
    <row r="760" spans="1:12" x14ac:dyDescent="0.3">
      <c r="A760" t="s">
        <v>4371</v>
      </c>
      <c r="B760" t="s">
        <v>14</v>
      </c>
      <c r="C760" t="s">
        <v>4372</v>
      </c>
      <c r="D760" t="s">
        <v>16</v>
      </c>
      <c r="E760" t="s">
        <v>4373</v>
      </c>
      <c r="F760" t="s">
        <v>4374</v>
      </c>
      <c r="G760" t="s">
        <v>4375</v>
      </c>
      <c r="H760" t="s">
        <v>4373</v>
      </c>
      <c r="I760" t="s">
        <v>4376</v>
      </c>
      <c r="J760" t="s">
        <v>4377</v>
      </c>
      <c r="K760" t="s">
        <v>4378</v>
      </c>
      <c r="L760" t="s">
        <v>4379</v>
      </c>
    </row>
    <row r="761" spans="1:12" x14ac:dyDescent="0.3">
      <c r="A761" t="s">
        <v>4380</v>
      </c>
      <c r="B761" t="s">
        <v>14</v>
      </c>
      <c r="C761" t="s">
        <v>273</v>
      </c>
      <c r="D761" t="s">
        <v>16</v>
      </c>
      <c r="E761" t="s">
        <v>4381</v>
      </c>
      <c r="F761" t="s">
        <v>4381</v>
      </c>
      <c r="G761" t="s">
        <v>18</v>
      </c>
      <c r="H761" t="s">
        <v>18</v>
      </c>
      <c r="I761" t="s">
        <v>103</v>
      </c>
      <c r="J761" t="s">
        <v>104</v>
      </c>
      <c r="K761" t="s">
        <v>105</v>
      </c>
      <c r="L761" t="s">
        <v>106</v>
      </c>
    </row>
    <row r="762" spans="1:12" x14ac:dyDescent="0.3">
      <c r="A762" t="s">
        <v>4382</v>
      </c>
      <c r="B762" t="s">
        <v>14</v>
      </c>
      <c r="C762" t="s">
        <v>4383</v>
      </c>
      <c r="D762" t="s">
        <v>16</v>
      </c>
      <c r="E762" t="s">
        <v>4384</v>
      </c>
      <c r="F762" t="s">
        <v>4384</v>
      </c>
      <c r="G762" t="s">
        <v>4385</v>
      </c>
      <c r="H762" t="s">
        <v>4386</v>
      </c>
      <c r="I762" t="s">
        <v>2624</v>
      </c>
      <c r="J762" t="s">
        <v>2625</v>
      </c>
      <c r="K762" t="s">
        <v>2626</v>
      </c>
      <c r="L762" t="s">
        <v>2627</v>
      </c>
    </row>
    <row r="763" spans="1:12" x14ac:dyDescent="0.3">
      <c r="A763" t="s">
        <v>4387</v>
      </c>
      <c r="B763" t="s">
        <v>14</v>
      </c>
      <c r="C763" t="s">
        <v>2302</v>
      </c>
      <c r="D763" t="s">
        <v>16</v>
      </c>
      <c r="E763" t="s">
        <v>4388</v>
      </c>
      <c r="F763" t="s">
        <v>4389</v>
      </c>
      <c r="G763" t="s">
        <v>4388</v>
      </c>
      <c r="H763" t="s">
        <v>18</v>
      </c>
      <c r="I763" t="s">
        <v>4390</v>
      </c>
      <c r="J763" t="s">
        <v>4391</v>
      </c>
      <c r="K763" t="s">
        <v>4392</v>
      </c>
      <c r="L763" t="s">
        <v>4393</v>
      </c>
    </row>
    <row r="764" spans="1:12" x14ac:dyDescent="0.3">
      <c r="A764" t="s">
        <v>4394</v>
      </c>
      <c r="B764" t="s">
        <v>14</v>
      </c>
      <c r="C764" t="s">
        <v>157</v>
      </c>
      <c r="D764" t="s">
        <v>79</v>
      </c>
      <c r="E764" t="s">
        <v>4395</v>
      </c>
      <c r="F764" t="s">
        <v>4395</v>
      </c>
      <c r="G764" t="s">
        <v>18</v>
      </c>
      <c r="H764" t="s">
        <v>18</v>
      </c>
      <c r="I764" t="s">
        <v>4396</v>
      </c>
      <c r="J764" t="s">
        <v>4397</v>
      </c>
      <c r="K764" t="s">
        <v>4398</v>
      </c>
      <c r="L764" t="s">
        <v>4399</v>
      </c>
    </row>
    <row r="765" spans="1:12" x14ac:dyDescent="0.3">
      <c r="A765" t="s">
        <v>4400</v>
      </c>
      <c r="B765" t="s">
        <v>14</v>
      </c>
      <c r="C765" t="s">
        <v>4401</v>
      </c>
      <c r="D765" t="s">
        <v>94</v>
      </c>
      <c r="E765" t="s">
        <v>4402</v>
      </c>
      <c r="F765" t="s">
        <v>4403</v>
      </c>
      <c r="G765" t="s">
        <v>4404</v>
      </c>
      <c r="H765" t="s">
        <v>4405</v>
      </c>
      <c r="I765" t="s">
        <v>2929</v>
      </c>
      <c r="J765" t="s">
        <v>2930</v>
      </c>
      <c r="K765" t="s">
        <v>2931</v>
      </c>
      <c r="L765" t="s">
        <v>2932</v>
      </c>
    </row>
    <row r="766" spans="1:12" x14ac:dyDescent="0.3">
      <c r="A766" t="s">
        <v>4406</v>
      </c>
      <c r="B766" t="s">
        <v>14</v>
      </c>
      <c r="C766" t="s">
        <v>4407</v>
      </c>
      <c r="D766" t="s">
        <v>16</v>
      </c>
      <c r="E766" t="s">
        <v>4408</v>
      </c>
      <c r="F766" t="s">
        <v>4408</v>
      </c>
      <c r="G766" t="s">
        <v>18</v>
      </c>
      <c r="H766" t="s">
        <v>18</v>
      </c>
      <c r="I766" t="s">
        <v>979</v>
      </c>
      <c r="J766" t="s">
        <v>18</v>
      </c>
      <c r="K766" t="s">
        <v>980</v>
      </c>
      <c r="L766" t="s">
        <v>981</v>
      </c>
    </row>
    <row r="767" spans="1:12" x14ac:dyDescent="0.3">
      <c r="A767" t="s">
        <v>4409</v>
      </c>
      <c r="B767" t="s">
        <v>14</v>
      </c>
      <c r="C767" t="s">
        <v>4410</v>
      </c>
      <c r="D767" t="s">
        <v>16</v>
      </c>
      <c r="E767" t="s">
        <v>4411</v>
      </c>
      <c r="F767" t="s">
        <v>4411</v>
      </c>
      <c r="G767" t="s">
        <v>18</v>
      </c>
      <c r="H767" t="s">
        <v>18</v>
      </c>
      <c r="I767" t="s">
        <v>4412</v>
      </c>
      <c r="J767" t="s">
        <v>18</v>
      </c>
      <c r="K767" t="s">
        <v>4413</v>
      </c>
      <c r="L767" t="s">
        <v>4414</v>
      </c>
    </row>
    <row r="768" spans="1:12" x14ac:dyDescent="0.3">
      <c r="A768" t="s">
        <v>4415</v>
      </c>
      <c r="B768" t="s">
        <v>14</v>
      </c>
      <c r="C768" t="s">
        <v>273</v>
      </c>
      <c r="D768" t="s">
        <v>16</v>
      </c>
      <c r="E768" t="s">
        <v>4416</v>
      </c>
      <c r="F768" t="s">
        <v>4417</v>
      </c>
      <c r="G768" t="s">
        <v>4418</v>
      </c>
      <c r="H768" t="s">
        <v>4419</v>
      </c>
      <c r="I768" t="s">
        <v>4420</v>
      </c>
      <c r="J768" t="s">
        <v>18</v>
      </c>
      <c r="K768" t="s">
        <v>4421</v>
      </c>
      <c r="L768" t="s">
        <v>4422</v>
      </c>
    </row>
    <row r="769" spans="1:12" x14ac:dyDescent="0.3">
      <c r="A769" t="s">
        <v>4423</v>
      </c>
      <c r="B769" t="s">
        <v>14</v>
      </c>
      <c r="C769" t="s">
        <v>975</v>
      </c>
      <c r="D769" t="s">
        <v>16</v>
      </c>
      <c r="E769" t="s">
        <v>4424</v>
      </c>
      <c r="F769" t="s">
        <v>4425</v>
      </c>
      <c r="G769" t="s">
        <v>18</v>
      </c>
      <c r="H769" t="s">
        <v>18</v>
      </c>
      <c r="I769" t="s">
        <v>423</v>
      </c>
      <c r="J769" t="s">
        <v>18</v>
      </c>
      <c r="K769" t="s">
        <v>424</v>
      </c>
      <c r="L769" t="s">
        <v>425</v>
      </c>
    </row>
    <row r="770" spans="1:12" x14ac:dyDescent="0.3">
      <c r="A770" t="s">
        <v>4426</v>
      </c>
      <c r="B770" t="s">
        <v>14</v>
      </c>
      <c r="C770" t="s">
        <v>900</v>
      </c>
      <c r="D770" t="s">
        <v>16</v>
      </c>
      <c r="E770" t="s">
        <v>4427</v>
      </c>
      <c r="F770" t="s">
        <v>4428</v>
      </c>
      <c r="G770" t="s">
        <v>4429</v>
      </c>
      <c r="H770" t="s">
        <v>4430</v>
      </c>
      <c r="I770" t="s">
        <v>4027</v>
      </c>
      <c r="J770" t="s">
        <v>4028</v>
      </c>
      <c r="K770" t="s">
        <v>4029</v>
      </c>
      <c r="L770" t="s">
        <v>4030</v>
      </c>
    </row>
    <row r="771" spans="1:12" x14ac:dyDescent="0.3">
      <c r="A771" t="s">
        <v>4431</v>
      </c>
      <c r="B771" t="s">
        <v>14</v>
      </c>
      <c r="C771" t="s">
        <v>15</v>
      </c>
      <c r="D771" t="s">
        <v>16</v>
      </c>
      <c r="E771" t="s">
        <v>4432</v>
      </c>
      <c r="F771" t="s">
        <v>4432</v>
      </c>
      <c r="G771" t="s">
        <v>18</v>
      </c>
      <c r="H771" t="s">
        <v>18</v>
      </c>
      <c r="I771" t="s">
        <v>103</v>
      </c>
      <c r="J771" t="s">
        <v>104</v>
      </c>
      <c r="K771" t="s">
        <v>105</v>
      </c>
      <c r="L771" t="s">
        <v>106</v>
      </c>
    </row>
    <row r="772" spans="1:12" x14ac:dyDescent="0.3">
      <c r="A772" t="s">
        <v>4433</v>
      </c>
      <c r="B772" t="s">
        <v>14</v>
      </c>
      <c r="C772" t="s">
        <v>4434</v>
      </c>
      <c r="D772" t="s">
        <v>33</v>
      </c>
      <c r="E772" t="s">
        <v>4435</v>
      </c>
      <c r="F772" t="s">
        <v>4436</v>
      </c>
      <c r="G772" t="s">
        <v>4437</v>
      </c>
      <c r="H772" t="s">
        <v>18</v>
      </c>
      <c r="I772" t="s">
        <v>1682</v>
      </c>
      <c r="J772" t="s">
        <v>1683</v>
      </c>
      <c r="K772" t="s">
        <v>1684</v>
      </c>
      <c r="L772" t="s">
        <v>1685</v>
      </c>
    </row>
    <row r="773" spans="1:12" x14ac:dyDescent="0.3">
      <c r="A773" t="s">
        <v>4438</v>
      </c>
      <c r="B773" t="s">
        <v>14</v>
      </c>
      <c r="C773" t="s">
        <v>3471</v>
      </c>
      <c r="D773" t="s">
        <v>94</v>
      </c>
      <c r="E773" t="s">
        <v>4439</v>
      </c>
      <c r="F773" t="s">
        <v>4439</v>
      </c>
      <c r="G773" t="s">
        <v>18</v>
      </c>
      <c r="H773" t="s">
        <v>18</v>
      </c>
      <c r="I773" t="s">
        <v>825</v>
      </c>
      <c r="J773" t="s">
        <v>826</v>
      </c>
      <c r="K773" t="s">
        <v>827</v>
      </c>
      <c r="L773" t="s">
        <v>828</v>
      </c>
    </row>
    <row r="774" spans="1:12" x14ac:dyDescent="0.3">
      <c r="A774" t="s">
        <v>4440</v>
      </c>
      <c r="B774" t="s">
        <v>14</v>
      </c>
      <c r="C774" t="s">
        <v>4441</v>
      </c>
      <c r="D774" t="s">
        <v>16</v>
      </c>
      <c r="E774" t="s">
        <v>4442</v>
      </c>
      <c r="F774" t="s">
        <v>4443</v>
      </c>
      <c r="G774" t="s">
        <v>4444</v>
      </c>
      <c r="H774" t="s">
        <v>18</v>
      </c>
      <c r="I774" t="s">
        <v>4445</v>
      </c>
      <c r="J774" t="s">
        <v>4446</v>
      </c>
      <c r="K774" t="s">
        <v>4447</v>
      </c>
      <c r="L774" t="s">
        <v>4448</v>
      </c>
    </row>
    <row r="775" spans="1:12" x14ac:dyDescent="0.3">
      <c r="A775" t="s">
        <v>4449</v>
      </c>
      <c r="B775" t="s">
        <v>14</v>
      </c>
      <c r="C775" t="s">
        <v>4450</v>
      </c>
      <c r="D775" t="s">
        <v>79</v>
      </c>
      <c r="E775" t="s">
        <v>4451</v>
      </c>
      <c r="F775" t="s">
        <v>4451</v>
      </c>
      <c r="G775" t="s">
        <v>18</v>
      </c>
      <c r="H775" t="s">
        <v>18</v>
      </c>
      <c r="I775" t="s">
        <v>1180</v>
      </c>
      <c r="J775" t="s">
        <v>1181</v>
      </c>
      <c r="K775" t="s">
        <v>1182</v>
      </c>
      <c r="L775" t="s">
        <v>1183</v>
      </c>
    </row>
    <row r="776" spans="1:12" x14ac:dyDescent="0.3">
      <c r="A776" t="s">
        <v>4452</v>
      </c>
      <c r="B776" t="s">
        <v>14</v>
      </c>
      <c r="C776" t="s">
        <v>4085</v>
      </c>
      <c r="D776" t="s">
        <v>129</v>
      </c>
      <c r="E776" t="s">
        <v>4453</v>
      </c>
      <c r="F776" t="s">
        <v>4454</v>
      </c>
      <c r="G776" t="s">
        <v>4455</v>
      </c>
      <c r="H776" t="s">
        <v>4456</v>
      </c>
      <c r="I776" t="s">
        <v>390</v>
      </c>
      <c r="J776" t="s">
        <v>18</v>
      </c>
      <c r="K776" t="s">
        <v>391</v>
      </c>
      <c r="L776" t="s">
        <v>392</v>
      </c>
    </row>
    <row r="777" spans="1:12" x14ac:dyDescent="0.3">
      <c r="A777" t="s">
        <v>4457</v>
      </c>
      <c r="B777" t="s">
        <v>14</v>
      </c>
      <c r="C777" t="s">
        <v>4458</v>
      </c>
      <c r="D777" t="s">
        <v>79</v>
      </c>
      <c r="E777" t="s">
        <v>4459</v>
      </c>
      <c r="F777" t="s">
        <v>4460</v>
      </c>
      <c r="G777" t="s">
        <v>4461</v>
      </c>
      <c r="H777" t="s">
        <v>18</v>
      </c>
      <c r="I777" t="s">
        <v>4221</v>
      </c>
      <c r="J777" t="s">
        <v>18</v>
      </c>
      <c r="K777" t="s">
        <v>4222</v>
      </c>
      <c r="L777" t="s">
        <v>4223</v>
      </c>
    </row>
    <row r="778" spans="1:12" x14ac:dyDescent="0.3">
      <c r="A778" t="s">
        <v>4462</v>
      </c>
      <c r="B778" t="s">
        <v>14</v>
      </c>
      <c r="C778" t="s">
        <v>4434</v>
      </c>
      <c r="D778" t="s">
        <v>33</v>
      </c>
      <c r="E778" t="s">
        <v>4463</v>
      </c>
      <c r="F778" t="s">
        <v>4464</v>
      </c>
      <c r="G778" t="s">
        <v>4465</v>
      </c>
      <c r="H778" t="s">
        <v>18</v>
      </c>
      <c r="I778" t="s">
        <v>4466</v>
      </c>
      <c r="J778" t="s">
        <v>18</v>
      </c>
      <c r="K778" t="s">
        <v>4467</v>
      </c>
      <c r="L778" t="s">
        <v>4468</v>
      </c>
    </row>
    <row r="779" spans="1:12" x14ac:dyDescent="0.3">
      <c r="A779" t="s">
        <v>4469</v>
      </c>
      <c r="B779" t="s">
        <v>14</v>
      </c>
      <c r="C779" t="s">
        <v>4470</v>
      </c>
      <c r="D779" t="s">
        <v>16</v>
      </c>
      <c r="E779" t="s">
        <v>4471</v>
      </c>
      <c r="F779" t="s">
        <v>4472</v>
      </c>
      <c r="G779" t="s">
        <v>4473</v>
      </c>
      <c r="H779" t="s">
        <v>4474</v>
      </c>
      <c r="I779" t="s">
        <v>4475</v>
      </c>
      <c r="J779" t="s">
        <v>4476</v>
      </c>
      <c r="K779" t="s">
        <v>4477</v>
      </c>
      <c r="L779" t="s">
        <v>4478</v>
      </c>
    </row>
    <row r="780" spans="1:12" x14ac:dyDescent="0.3">
      <c r="A780" t="s">
        <v>4479</v>
      </c>
      <c r="B780" t="s">
        <v>14</v>
      </c>
      <c r="C780" t="s">
        <v>341</v>
      </c>
      <c r="D780" t="s">
        <v>16</v>
      </c>
      <c r="E780" t="s">
        <v>4480</v>
      </c>
      <c r="F780" t="s">
        <v>4480</v>
      </c>
      <c r="G780" t="s">
        <v>18</v>
      </c>
      <c r="H780" t="s">
        <v>18</v>
      </c>
      <c r="I780" t="s">
        <v>680</v>
      </c>
      <c r="J780" t="s">
        <v>18</v>
      </c>
      <c r="K780" t="s">
        <v>681</v>
      </c>
      <c r="L780" t="s">
        <v>682</v>
      </c>
    </row>
    <row r="781" spans="1:12" x14ac:dyDescent="0.3">
      <c r="A781" t="s">
        <v>4481</v>
      </c>
      <c r="B781" t="s">
        <v>14</v>
      </c>
      <c r="C781" t="s">
        <v>1633</v>
      </c>
      <c r="D781" t="s">
        <v>16</v>
      </c>
      <c r="E781" t="e">
        <f>-인지행동심리상담 교육프로그램을 기획 및 운영-인지행동심리상담 교육훈련과 수련활동에 대한 프로그램 기획및 운영-인지행동심리상담 사무실 운영및 관리-인지행동심리상담 양성과정 교수요원 활동 수행-인지행동심리상담사 상담 및 자문지도</f>
        <v>#NAME?</v>
      </c>
      <c r="F781" t="e">
        <f>-인지행동심리상담 교육프로그램을 기획 및 운영-인지행동심리상담 교육훈련과 수련활동에 대한 프로그램 기획및 운영</f>
        <v>#NAME?</v>
      </c>
      <c r="G781" t="e">
        <f>-인지행동심리상담 교육프로그램 기획 및 운영-인지행동심리상담 교육훈련과 수련활동에 대한 프로그램 기획및 운영-인지행동심리상담 사무실의 운영 및 관리-인지행동심리상담 양성과정 교슈요원 활동수행-인지행동심리상담사 상담 및 자문지도</f>
        <v>#NAME?</v>
      </c>
      <c r="H781" t="s">
        <v>18</v>
      </c>
      <c r="I781" t="s">
        <v>74</v>
      </c>
      <c r="J781" t="s">
        <v>18</v>
      </c>
      <c r="K781" t="s">
        <v>75</v>
      </c>
      <c r="L781" t="s">
        <v>76</v>
      </c>
    </row>
    <row r="782" spans="1:12" x14ac:dyDescent="0.3">
      <c r="A782" t="s">
        <v>4482</v>
      </c>
      <c r="B782" t="s">
        <v>14</v>
      </c>
      <c r="C782" t="s">
        <v>4483</v>
      </c>
      <c r="D782" t="s">
        <v>79</v>
      </c>
      <c r="E782" t="s">
        <v>4484</v>
      </c>
      <c r="F782" t="s">
        <v>4485</v>
      </c>
      <c r="G782" t="s">
        <v>4486</v>
      </c>
      <c r="H782" t="s">
        <v>18</v>
      </c>
      <c r="I782" t="s">
        <v>4487</v>
      </c>
      <c r="J782" t="s">
        <v>4488</v>
      </c>
      <c r="K782" t="s">
        <v>4489</v>
      </c>
      <c r="L782" t="s">
        <v>4490</v>
      </c>
    </row>
    <row r="783" spans="1:12" x14ac:dyDescent="0.3">
      <c r="A783" t="s">
        <v>4491</v>
      </c>
      <c r="B783" t="s">
        <v>14</v>
      </c>
      <c r="C783" t="s">
        <v>1975</v>
      </c>
      <c r="D783" t="s">
        <v>33</v>
      </c>
      <c r="E783" t="s">
        <v>4492</v>
      </c>
      <c r="F783" t="s">
        <v>4492</v>
      </c>
      <c r="G783" t="s">
        <v>18</v>
      </c>
      <c r="H783" t="s">
        <v>18</v>
      </c>
      <c r="I783" t="s">
        <v>96</v>
      </c>
      <c r="J783" t="s">
        <v>97</v>
      </c>
      <c r="K783" t="s">
        <v>98</v>
      </c>
      <c r="L783" t="s">
        <v>99</v>
      </c>
    </row>
    <row r="784" spans="1:12" x14ac:dyDescent="0.3">
      <c r="A784" t="s">
        <v>4493</v>
      </c>
      <c r="B784" t="s">
        <v>14</v>
      </c>
      <c r="C784" t="s">
        <v>4494</v>
      </c>
      <c r="D784" t="s">
        <v>129</v>
      </c>
      <c r="E784" t="s">
        <v>4495</v>
      </c>
      <c r="F784" t="s">
        <v>4496</v>
      </c>
      <c r="G784" t="s">
        <v>4497</v>
      </c>
      <c r="H784" t="s">
        <v>18</v>
      </c>
      <c r="I784" t="s">
        <v>4498</v>
      </c>
      <c r="J784" t="s">
        <v>18</v>
      </c>
      <c r="K784" t="s">
        <v>4499</v>
      </c>
      <c r="L784" t="s">
        <v>4500</v>
      </c>
    </row>
    <row r="785" spans="1:12" x14ac:dyDescent="0.3">
      <c r="A785" t="s">
        <v>4501</v>
      </c>
      <c r="B785" t="s">
        <v>14</v>
      </c>
      <c r="C785" t="s">
        <v>4502</v>
      </c>
      <c r="D785" t="s">
        <v>16</v>
      </c>
      <c r="E785" t="s">
        <v>4503</v>
      </c>
      <c r="F785" t="s">
        <v>4503</v>
      </c>
      <c r="G785" t="s">
        <v>18</v>
      </c>
      <c r="H785" t="s">
        <v>18</v>
      </c>
      <c r="I785" t="s">
        <v>4504</v>
      </c>
      <c r="J785" t="s">
        <v>4505</v>
      </c>
      <c r="K785" t="s">
        <v>4506</v>
      </c>
      <c r="L785" t="s">
        <v>4507</v>
      </c>
    </row>
    <row r="786" spans="1:12" x14ac:dyDescent="0.3">
      <c r="A786" t="s">
        <v>4508</v>
      </c>
      <c r="B786" t="s">
        <v>14</v>
      </c>
      <c r="C786" t="s">
        <v>15</v>
      </c>
      <c r="D786" t="s">
        <v>16</v>
      </c>
      <c r="E786" t="s">
        <v>4509</v>
      </c>
      <c r="F786" t="s">
        <v>4510</v>
      </c>
      <c r="G786" t="s">
        <v>4511</v>
      </c>
      <c r="H786" t="s">
        <v>4512</v>
      </c>
      <c r="I786" t="s">
        <v>3844</v>
      </c>
      <c r="J786" t="s">
        <v>18</v>
      </c>
      <c r="K786" t="s">
        <v>3845</v>
      </c>
      <c r="L786" t="s">
        <v>3846</v>
      </c>
    </row>
    <row r="787" spans="1:12" x14ac:dyDescent="0.3">
      <c r="A787" t="s">
        <v>4513</v>
      </c>
      <c r="B787" t="s">
        <v>14</v>
      </c>
      <c r="C787" t="s">
        <v>101</v>
      </c>
      <c r="D787" t="s">
        <v>16</v>
      </c>
      <c r="E787" t="s">
        <v>4514</v>
      </c>
      <c r="F787" t="s">
        <v>4515</v>
      </c>
      <c r="G787" t="s">
        <v>4516</v>
      </c>
      <c r="H787" t="s">
        <v>18</v>
      </c>
      <c r="I787" t="s">
        <v>2537</v>
      </c>
      <c r="J787" t="s">
        <v>2538</v>
      </c>
      <c r="K787" t="s">
        <v>2539</v>
      </c>
      <c r="L787" t="s">
        <v>2540</v>
      </c>
    </row>
    <row r="788" spans="1:12" x14ac:dyDescent="0.3">
      <c r="A788" t="s">
        <v>4517</v>
      </c>
      <c r="B788" t="s">
        <v>14</v>
      </c>
      <c r="C788" t="s">
        <v>471</v>
      </c>
      <c r="D788" t="s">
        <v>16</v>
      </c>
      <c r="E788" t="s">
        <v>564</v>
      </c>
      <c r="F788" t="s">
        <v>564</v>
      </c>
      <c r="G788" t="s">
        <v>18</v>
      </c>
      <c r="H788" t="s">
        <v>18</v>
      </c>
      <c r="I788" t="s">
        <v>4518</v>
      </c>
      <c r="J788" t="s">
        <v>4519</v>
      </c>
      <c r="K788" t="s">
        <v>4520</v>
      </c>
      <c r="L788" t="s">
        <v>4521</v>
      </c>
    </row>
    <row r="789" spans="1:12" x14ac:dyDescent="0.3">
      <c r="A789" t="s">
        <v>4522</v>
      </c>
      <c r="B789" t="s">
        <v>14</v>
      </c>
      <c r="C789" t="s">
        <v>4523</v>
      </c>
      <c r="D789" t="s">
        <v>4524</v>
      </c>
      <c r="E789" t="s">
        <v>4525</v>
      </c>
      <c r="F789" t="s">
        <v>4525</v>
      </c>
      <c r="G789" t="s">
        <v>18</v>
      </c>
      <c r="H789" t="s">
        <v>18</v>
      </c>
      <c r="I789" t="s">
        <v>4526</v>
      </c>
      <c r="J789" t="s">
        <v>4527</v>
      </c>
      <c r="K789" t="s">
        <v>4528</v>
      </c>
      <c r="L789" t="s">
        <v>4529</v>
      </c>
    </row>
    <row r="790" spans="1:12" x14ac:dyDescent="0.3">
      <c r="A790" t="s">
        <v>4530</v>
      </c>
      <c r="B790" t="s">
        <v>14</v>
      </c>
      <c r="C790" t="s">
        <v>101</v>
      </c>
      <c r="D790" t="s">
        <v>16</v>
      </c>
      <c r="E790" t="s">
        <v>4531</v>
      </c>
      <c r="F790" t="s">
        <v>4531</v>
      </c>
      <c r="G790" t="s">
        <v>4532</v>
      </c>
      <c r="H790" t="s">
        <v>18</v>
      </c>
      <c r="I790" t="s">
        <v>1074</v>
      </c>
      <c r="J790" t="s">
        <v>1075</v>
      </c>
      <c r="K790" t="s">
        <v>1076</v>
      </c>
      <c r="L790" t="s">
        <v>1077</v>
      </c>
    </row>
    <row r="791" spans="1:12" x14ac:dyDescent="0.3">
      <c r="A791" t="s">
        <v>4533</v>
      </c>
      <c r="B791" t="s">
        <v>14</v>
      </c>
      <c r="C791" t="s">
        <v>4534</v>
      </c>
      <c r="D791" t="s">
        <v>79</v>
      </c>
      <c r="E791" t="s">
        <v>4535</v>
      </c>
      <c r="F791" t="s">
        <v>4536</v>
      </c>
      <c r="G791" t="s">
        <v>4535</v>
      </c>
      <c r="H791" t="s">
        <v>18</v>
      </c>
      <c r="I791" t="s">
        <v>4537</v>
      </c>
      <c r="J791" t="s">
        <v>18</v>
      </c>
      <c r="K791" t="s">
        <v>4538</v>
      </c>
      <c r="L791" t="s">
        <v>4539</v>
      </c>
    </row>
    <row r="792" spans="1:12" x14ac:dyDescent="0.3">
      <c r="A792" t="s">
        <v>4540</v>
      </c>
      <c r="B792" t="s">
        <v>14</v>
      </c>
      <c r="C792" t="s">
        <v>108</v>
      </c>
      <c r="D792" t="s">
        <v>16</v>
      </c>
      <c r="E792" t="s">
        <v>4541</v>
      </c>
      <c r="F792" t="s">
        <v>4541</v>
      </c>
      <c r="G792" t="s">
        <v>18</v>
      </c>
      <c r="H792" t="s">
        <v>18</v>
      </c>
      <c r="I792" t="s">
        <v>1511</v>
      </c>
      <c r="J792" t="s">
        <v>1512</v>
      </c>
      <c r="K792" t="s">
        <v>1513</v>
      </c>
      <c r="L792" t="s">
        <v>1514</v>
      </c>
    </row>
    <row r="793" spans="1:12" x14ac:dyDescent="0.3">
      <c r="A793" t="s">
        <v>4542</v>
      </c>
      <c r="B793" t="s">
        <v>14</v>
      </c>
      <c r="C793" t="s">
        <v>1713</v>
      </c>
      <c r="D793" t="s">
        <v>16</v>
      </c>
      <c r="E793" t="s">
        <v>4543</v>
      </c>
      <c r="F793" t="s">
        <v>4543</v>
      </c>
      <c r="G793" t="s">
        <v>18</v>
      </c>
      <c r="H793" t="s">
        <v>18</v>
      </c>
      <c r="I793" t="s">
        <v>459</v>
      </c>
      <c r="J793" t="s">
        <v>18</v>
      </c>
      <c r="K793" t="s">
        <v>460</v>
      </c>
      <c r="L793" t="s">
        <v>461</v>
      </c>
    </row>
    <row r="794" spans="1:12" x14ac:dyDescent="0.3">
      <c r="A794" t="s">
        <v>4544</v>
      </c>
      <c r="B794" t="s">
        <v>14</v>
      </c>
      <c r="C794" t="s">
        <v>4545</v>
      </c>
      <c r="D794" t="s">
        <v>16</v>
      </c>
      <c r="E794" t="s">
        <v>4546</v>
      </c>
      <c r="F794" t="s">
        <v>4546</v>
      </c>
      <c r="G794" t="s">
        <v>18</v>
      </c>
      <c r="H794" t="s">
        <v>18</v>
      </c>
      <c r="I794" t="s">
        <v>239</v>
      </c>
      <c r="J794" t="s">
        <v>240</v>
      </c>
      <c r="K794" t="s">
        <v>241</v>
      </c>
      <c r="L794" t="s">
        <v>242</v>
      </c>
    </row>
    <row r="795" spans="1:12" x14ac:dyDescent="0.3">
      <c r="A795" t="s">
        <v>4547</v>
      </c>
      <c r="B795" t="s">
        <v>14</v>
      </c>
      <c r="C795" t="s">
        <v>4548</v>
      </c>
      <c r="D795" t="s">
        <v>16</v>
      </c>
      <c r="E795" t="s">
        <v>4549</v>
      </c>
      <c r="F795" t="s">
        <v>4550</v>
      </c>
      <c r="G795" t="s">
        <v>4551</v>
      </c>
      <c r="H795" t="s">
        <v>4552</v>
      </c>
      <c r="I795" t="s">
        <v>4313</v>
      </c>
      <c r="J795" t="s">
        <v>18</v>
      </c>
      <c r="K795" t="s">
        <v>4314</v>
      </c>
      <c r="L795" t="s">
        <v>4315</v>
      </c>
    </row>
    <row r="796" spans="1:12" x14ac:dyDescent="0.3">
      <c r="A796" t="s">
        <v>4553</v>
      </c>
      <c r="B796" t="s">
        <v>14</v>
      </c>
      <c r="C796" t="s">
        <v>4554</v>
      </c>
      <c r="D796" t="s">
        <v>79</v>
      </c>
      <c r="E796" t="s">
        <v>4555</v>
      </c>
      <c r="F796" t="s">
        <v>4556</v>
      </c>
      <c r="G796" t="s">
        <v>18</v>
      </c>
      <c r="H796" t="s">
        <v>18</v>
      </c>
      <c r="I796" t="s">
        <v>152</v>
      </c>
      <c r="J796" t="s">
        <v>153</v>
      </c>
      <c r="K796" t="s">
        <v>154</v>
      </c>
      <c r="L796" t="s">
        <v>155</v>
      </c>
    </row>
    <row r="797" spans="1:12" x14ac:dyDescent="0.3">
      <c r="A797" t="s">
        <v>4557</v>
      </c>
      <c r="B797" t="s">
        <v>14</v>
      </c>
      <c r="C797" t="s">
        <v>4558</v>
      </c>
      <c r="D797" t="s">
        <v>16</v>
      </c>
      <c r="E797" t="s">
        <v>4559</v>
      </c>
      <c r="F797" t="s">
        <v>4560</v>
      </c>
      <c r="G797" t="s">
        <v>4561</v>
      </c>
      <c r="H797" t="s">
        <v>18</v>
      </c>
      <c r="I797" t="s">
        <v>688</v>
      </c>
      <c r="J797" t="s">
        <v>689</v>
      </c>
      <c r="K797" t="s">
        <v>690</v>
      </c>
      <c r="L797" t="s">
        <v>691</v>
      </c>
    </row>
    <row r="798" spans="1:12" x14ac:dyDescent="0.3">
      <c r="A798" t="s">
        <v>4562</v>
      </c>
      <c r="B798" t="s">
        <v>14</v>
      </c>
      <c r="C798" t="s">
        <v>341</v>
      </c>
      <c r="D798" t="s">
        <v>16</v>
      </c>
      <c r="E798" t="s">
        <v>4563</v>
      </c>
      <c r="F798" t="s">
        <v>4564</v>
      </c>
      <c r="G798" t="s">
        <v>4565</v>
      </c>
      <c r="H798" t="s">
        <v>18</v>
      </c>
      <c r="I798" t="s">
        <v>4566</v>
      </c>
      <c r="J798" t="s">
        <v>4567</v>
      </c>
      <c r="K798" t="s">
        <v>4568</v>
      </c>
      <c r="L798" t="s">
        <v>4569</v>
      </c>
    </row>
    <row r="799" spans="1:12" x14ac:dyDescent="0.3">
      <c r="A799" t="s">
        <v>4570</v>
      </c>
      <c r="B799" t="s">
        <v>14</v>
      </c>
      <c r="C799" t="s">
        <v>4571</v>
      </c>
      <c r="D799" t="s">
        <v>79</v>
      </c>
      <c r="E799" t="s">
        <v>4572</v>
      </c>
      <c r="F799" t="s">
        <v>4572</v>
      </c>
      <c r="G799" t="s">
        <v>4573</v>
      </c>
      <c r="H799" t="s">
        <v>18</v>
      </c>
      <c r="I799" t="s">
        <v>1833</v>
      </c>
      <c r="J799" t="s">
        <v>18</v>
      </c>
      <c r="K799" t="s">
        <v>1834</v>
      </c>
      <c r="L799" t="s">
        <v>1835</v>
      </c>
    </row>
    <row r="800" spans="1:12" x14ac:dyDescent="0.3">
      <c r="A800" t="s">
        <v>4574</v>
      </c>
      <c r="B800" t="s">
        <v>14</v>
      </c>
      <c r="C800" t="s">
        <v>830</v>
      </c>
      <c r="D800" t="s">
        <v>33</v>
      </c>
      <c r="E800" t="s">
        <v>4575</v>
      </c>
      <c r="F800" t="s">
        <v>4575</v>
      </c>
      <c r="G800" t="s">
        <v>18</v>
      </c>
      <c r="H800" t="s">
        <v>18</v>
      </c>
      <c r="I800" t="s">
        <v>4576</v>
      </c>
      <c r="J800" t="s">
        <v>4577</v>
      </c>
      <c r="K800" t="s">
        <v>4578</v>
      </c>
      <c r="L800" t="s">
        <v>4579</v>
      </c>
    </row>
    <row r="801" spans="1:12" x14ac:dyDescent="0.3">
      <c r="A801" t="s">
        <v>4580</v>
      </c>
      <c r="B801" t="s">
        <v>14</v>
      </c>
      <c r="C801" t="s">
        <v>3701</v>
      </c>
      <c r="D801" t="s">
        <v>888</v>
      </c>
      <c r="E801" t="s">
        <v>4581</v>
      </c>
      <c r="F801" t="s">
        <v>4581</v>
      </c>
      <c r="G801" t="s">
        <v>18</v>
      </c>
      <c r="H801" t="s">
        <v>18</v>
      </c>
      <c r="I801" t="s">
        <v>4582</v>
      </c>
      <c r="J801" t="s">
        <v>4583</v>
      </c>
      <c r="K801" t="s">
        <v>4584</v>
      </c>
      <c r="L801" t="s">
        <v>4585</v>
      </c>
    </row>
    <row r="802" spans="1:12" x14ac:dyDescent="0.3">
      <c r="A802" t="s">
        <v>4586</v>
      </c>
      <c r="B802" t="s">
        <v>14</v>
      </c>
      <c r="C802" t="s">
        <v>1561</v>
      </c>
      <c r="D802" t="s">
        <v>16</v>
      </c>
      <c r="E802" t="s">
        <v>4587</v>
      </c>
      <c r="F802" t="s">
        <v>4588</v>
      </c>
      <c r="G802" t="s">
        <v>4589</v>
      </c>
      <c r="H802" t="s">
        <v>18</v>
      </c>
      <c r="I802" t="s">
        <v>69</v>
      </c>
      <c r="J802" t="s">
        <v>18</v>
      </c>
      <c r="K802" t="s">
        <v>70</v>
      </c>
      <c r="L802" t="s">
        <v>71</v>
      </c>
    </row>
    <row r="803" spans="1:12" x14ac:dyDescent="0.3">
      <c r="A803" t="s">
        <v>4590</v>
      </c>
      <c r="B803" t="s">
        <v>14</v>
      </c>
      <c r="C803" t="s">
        <v>2882</v>
      </c>
      <c r="D803" t="s">
        <v>16</v>
      </c>
      <c r="E803" t="s">
        <v>4591</v>
      </c>
      <c r="F803" t="s">
        <v>4592</v>
      </c>
      <c r="G803" t="s">
        <v>18</v>
      </c>
      <c r="H803" t="s">
        <v>18</v>
      </c>
      <c r="I803" t="s">
        <v>423</v>
      </c>
      <c r="J803" t="s">
        <v>18</v>
      </c>
      <c r="K803" t="s">
        <v>424</v>
      </c>
      <c r="L803" t="s">
        <v>425</v>
      </c>
    </row>
    <row r="804" spans="1:12" x14ac:dyDescent="0.3">
      <c r="A804" t="s">
        <v>4593</v>
      </c>
      <c r="B804" t="s">
        <v>14</v>
      </c>
      <c r="C804" t="s">
        <v>3872</v>
      </c>
      <c r="D804" t="s">
        <v>94</v>
      </c>
      <c r="E804" t="s">
        <v>4594</v>
      </c>
      <c r="F804" t="s">
        <v>4594</v>
      </c>
      <c r="G804" t="s">
        <v>18</v>
      </c>
      <c r="H804" t="s">
        <v>18</v>
      </c>
      <c r="I804" t="s">
        <v>825</v>
      </c>
      <c r="J804" t="s">
        <v>826</v>
      </c>
      <c r="K804" t="s">
        <v>827</v>
      </c>
      <c r="L804" t="s">
        <v>828</v>
      </c>
    </row>
    <row r="805" spans="1:12" x14ac:dyDescent="0.3">
      <c r="A805" t="s">
        <v>4595</v>
      </c>
      <c r="B805" t="s">
        <v>14</v>
      </c>
      <c r="C805" t="s">
        <v>4596</v>
      </c>
      <c r="D805" t="s">
        <v>16</v>
      </c>
      <c r="E805" t="s">
        <v>4597</v>
      </c>
      <c r="F805" t="s">
        <v>4598</v>
      </c>
      <c r="G805" t="s">
        <v>4599</v>
      </c>
      <c r="H805" t="s">
        <v>18</v>
      </c>
      <c r="I805" t="s">
        <v>4600</v>
      </c>
      <c r="J805" t="s">
        <v>4601</v>
      </c>
      <c r="K805" t="s">
        <v>4602</v>
      </c>
      <c r="L805" t="s">
        <v>4603</v>
      </c>
    </row>
    <row r="806" spans="1:12" x14ac:dyDescent="0.3">
      <c r="A806" t="s">
        <v>4604</v>
      </c>
      <c r="B806" t="s">
        <v>14</v>
      </c>
      <c r="C806" t="s">
        <v>4605</v>
      </c>
      <c r="D806" t="s">
        <v>16</v>
      </c>
      <c r="E806" t="s">
        <v>4606</v>
      </c>
      <c r="F806" t="s">
        <v>4607</v>
      </c>
      <c r="G806" t="s">
        <v>18</v>
      </c>
      <c r="H806" t="s">
        <v>18</v>
      </c>
      <c r="I806" t="s">
        <v>287</v>
      </c>
      <c r="J806" t="s">
        <v>18</v>
      </c>
      <c r="K806" t="s">
        <v>288</v>
      </c>
      <c r="L806" t="s">
        <v>289</v>
      </c>
    </row>
    <row r="807" spans="1:12" x14ac:dyDescent="0.3">
      <c r="A807" t="s">
        <v>4608</v>
      </c>
      <c r="B807" t="s">
        <v>14</v>
      </c>
      <c r="C807" t="s">
        <v>4609</v>
      </c>
      <c r="D807" t="s">
        <v>1193</v>
      </c>
      <c r="E807" t="s">
        <v>4610</v>
      </c>
      <c r="F807" t="s">
        <v>4611</v>
      </c>
      <c r="G807" t="s">
        <v>4612</v>
      </c>
      <c r="H807" t="s">
        <v>18</v>
      </c>
      <c r="I807" t="s">
        <v>4613</v>
      </c>
      <c r="J807" t="s">
        <v>4614</v>
      </c>
      <c r="K807" t="s">
        <v>4615</v>
      </c>
      <c r="L807" t="s">
        <v>4616</v>
      </c>
    </row>
    <row r="808" spans="1:12" x14ac:dyDescent="0.3">
      <c r="A808" t="s">
        <v>4617</v>
      </c>
      <c r="B808" t="s">
        <v>14</v>
      </c>
      <c r="C808" t="s">
        <v>591</v>
      </c>
      <c r="D808" t="s">
        <v>94</v>
      </c>
      <c r="E808" t="s">
        <v>4618</v>
      </c>
      <c r="F808" t="s">
        <v>4618</v>
      </c>
      <c r="G808" t="s">
        <v>18</v>
      </c>
      <c r="H808" t="s">
        <v>18</v>
      </c>
      <c r="I808" t="s">
        <v>625</v>
      </c>
      <c r="J808" t="s">
        <v>18</v>
      </c>
      <c r="K808" t="s">
        <v>626</v>
      </c>
      <c r="L808" t="s">
        <v>627</v>
      </c>
    </row>
    <row r="809" spans="1:12" x14ac:dyDescent="0.3">
      <c r="A809" t="s">
        <v>4619</v>
      </c>
      <c r="B809" t="s">
        <v>14</v>
      </c>
      <c r="C809" t="s">
        <v>4620</v>
      </c>
      <c r="D809" t="s">
        <v>94</v>
      </c>
      <c r="E809" t="s">
        <v>4621</v>
      </c>
      <c r="F809" t="e">
        <f>-부부가족상담 모델에 대한 통합적 이해 능력과 전문적 상담 능력을 가지고 있으며 수퍼비전, 상담관련 교육, 상담관련 연구 -다양한 슈퍼비전 상황에서 슈퍼비전의 구조화와 지도감독-부부가족상담 슈퍼비전 모델에 대한 전문적인 교육과 지도</f>
        <v>#NAME?</v>
      </c>
      <c r="G809" t="e">
        <f>-다양한 전문영역에서 가족구성원 개인, 부부 및 가족의 기능향상과 적응력 강화를 위한 상담 능력을 가지고 있으며 상담관련 연구 수행 능력을 보유-전문적인 부부가족상담 업무-상담 연구 수행</f>
        <v>#NAME?</v>
      </c>
      <c r="H809" t="s">
        <v>4622</v>
      </c>
      <c r="I809" t="s">
        <v>4623</v>
      </c>
      <c r="J809" t="s">
        <v>4624</v>
      </c>
      <c r="K809" t="s">
        <v>4625</v>
      </c>
      <c r="L809" t="s">
        <v>4626</v>
      </c>
    </row>
    <row r="810" spans="1:12" x14ac:dyDescent="0.3">
      <c r="A810" t="s">
        <v>4627</v>
      </c>
      <c r="B810" t="s">
        <v>14</v>
      </c>
      <c r="C810" t="s">
        <v>273</v>
      </c>
      <c r="D810" t="s">
        <v>16</v>
      </c>
      <c r="E810" t="s">
        <v>4628</v>
      </c>
      <c r="F810" t="s">
        <v>4628</v>
      </c>
      <c r="G810" t="s">
        <v>18</v>
      </c>
      <c r="H810" t="s">
        <v>18</v>
      </c>
      <c r="I810" t="s">
        <v>4518</v>
      </c>
      <c r="J810" t="s">
        <v>4519</v>
      </c>
      <c r="K810" t="s">
        <v>4520</v>
      </c>
      <c r="L810" t="s">
        <v>4521</v>
      </c>
    </row>
    <row r="811" spans="1:12" x14ac:dyDescent="0.3">
      <c r="A811" t="s">
        <v>4629</v>
      </c>
      <c r="B811" t="s">
        <v>14</v>
      </c>
      <c r="C811" t="s">
        <v>50</v>
      </c>
      <c r="D811" t="s">
        <v>16</v>
      </c>
      <c r="E811" t="s">
        <v>4630</v>
      </c>
      <c r="F811" t="s">
        <v>4631</v>
      </c>
      <c r="G811" t="s">
        <v>4632</v>
      </c>
      <c r="H811" t="s">
        <v>18</v>
      </c>
      <c r="I811" t="s">
        <v>4633</v>
      </c>
      <c r="J811" t="s">
        <v>18</v>
      </c>
      <c r="K811" t="s">
        <v>4634</v>
      </c>
      <c r="L811" t="s">
        <v>4635</v>
      </c>
    </row>
    <row r="812" spans="1:12" x14ac:dyDescent="0.3">
      <c r="A812" t="s">
        <v>4636</v>
      </c>
      <c r="B812" t="s">
        <v>14</v>
      </c>
      <c r="C812" t="s">
        <v>15</v>
      </c>
      <c r="D812" t="s">
        <v>16</v>
      </c>
      <c r="E812" t="s">
        <v>4637</v>
      </c>
      <c r="F812" t="s">
        <v>4638</v>
      </c>
      <c r="G812" t="s">
        <v>18</v>
      </c>
      <c r="H812" t="s">
        <v>18</v>
      </c>
      <c r="I812" t="s">
        <v>374</v>
      </c>
      <c r="J812" t="s">
        <v>18</v>
      </c>
      <c r="K812" t="s">
        <v>375</v>
      </c>
      <c r="L812" t="s">
        <v>376</v>
      </c>
    </row>
    <row r="813" spans="1:12" x14ac:dyDescent="0.3">
      <c r="A813" t="s">
        <v>4639</v>
      </c>
      <c r="B813" t="s">
        <v>14</v>
      </c>
      <c r="C813" t="s">
        <v>273</v>
      </c>
      <c r="D813" t="s">
        <v>16</v>
      </c>
      <c r="E813" t="s">
        <v>4640</v>
      </c>
      <c r="F813" t="s">
        <v>4641</v>
      </c>
      <c r="G813" t="s">
        <v>4642</v>
      </c>
      <c r="H813" t="s">
        <v>18</v>
      </c>
      <c r="I813" t="s">
        <v>979</v>
      </c>
      <c r="J813" t="s">
        <v>18</v>
      </c>
      <c r="K813" t="s">
        <v>980</v>
      </c>
      <c r="L813" t="s">
        <v>981</v>
      </c>
    </row>
    <row r="814" spans="1:12" x14ac:dyDescent="0.3">
      <c r="A814" t="s">
        <v>4643</v>
      </c>
      <c r="B814" t="s">
        <v>14</v>
      </c>
      <c r="C814" t="s">
        <v>471</v>
      </c>
      <c r="D814" t="s">
        <v>16</v>
      </c>
      <c r="E814" t="s">
        <v>4644</v>
      </c>
      <c r="F814" t="s">
        <v>4645</v>
      </c>
      <c r="G814" t="s">
        <v>4646</v>
      </c>
      <c r="H814" t="s">
        <v>4647</v>
      </c>
      <c r="I814" t="s">
        <v>1795</v>
      </c>
      <c r="J814" t="s">
        <v>1796</v>
      </c>
      <c r="K814" t="s">
        <v>1797</v>
      </c>
      <c r="L814" t="s">
        <v>1798</v>
      </c>
    </row>
    <row r="815" spans="1:12" x14ac:dyDescent="0.3">
      <c r="A815" t="s">
        <v>4648</v>
      </c>
      <c r="B815" t="s">
        <v>14</v>
      </c>
      <c r="C815" t="s">
        <v>4649</v>
      </c>
      <c r="D815" t="s">
        <v>94</v>
      </c>
      <c r="E815" t="s">
        <v>4650</v>
      </c>
      <c r="F815" t="s">
        <v>4650</v>
      </c>
      <c r="G815" t="s">
        <v>18</v>
      </c>
      <c r="H815" t="s">
        <v>18</v>
      </c>
      <c r="I815" t="s">
        <v>825</v>
      </c>
      <c r="J815" t="s">
        <v>826</v>
      </c>
      <c r="K815" t="s">
        <v>827</v>
      </c>
      <c r="L815" t="s">
        <v>828</v>
      </c>
    </row>
    <row r="816" spans="1:12" x14ac:dyDescent="0.3">
      <c r="A816" t="s">
        <v>4651</v>
      </c>
      <c r="B816" t="s">
        <v>14</v>
      </c>
      <c r="C816" t="s">
        <v>4652</v>
      </c>
      <c r="D816" t="s">
        <v>33</v>
      </c>
      <c r="E816" t="s">
        <v>4653</v>
      </c>
      <c r="F816" t="s">
        <v>4654</v>
      </c>
      <c r="G816" t="s">
        <v>18</v>
      </c>
      <c r="H816" t="s">
        <v>18</v>
      </c>
      <c r="I816" t="s">
        <v>4655</v>
      </c>
      <c r="J816" t="s">
        <v>18</v>
      </c>
      <c r="K816" t="s">
        <v>4656</v>
      </c>
      <c r="L816" t="s">
        <v>4657</v>
      </c>
    </row>
    <row r="817" spans="1:12" x14ac:dyDescent="0.3">
      <c r="A817" t="s">
        <v>4658</v>
      </c>
      <c r="B817" t="s">
        <v>14</v>
      </c>
      <c r="C817" t="s">
        <v>4659</v>
      </c>
      <c r="D817" t="s">
        <v>33</v>
      </c>
      <c r="E817" t="s">
        <v>4660</v>
      </c>
      <c r="F817" t="s">
        <v>4661</v>
      </c>
      <c r="G817" t="s">
        <v>18</v>
      </c>
      <c r="H817" t="s">
        <v>18</v>
      </c>
      <c r="I817" t="s">
        <v>674</v>
      </c>
      <c r="J817" t="s">
        <v>675</v>
      </c>
      <c r="K817" t="s">
        <v>676</v>
      </c>
      <c r="L817" t="s">
        <v>677</v>
      </c>
    </row>
    <row r="818" spans="1:12" x14ac:dyDescent="0.3">
      <c r="A818" t="s">
        <v>4662</v>
      </c>
      <c r="B818" t="s">
        <v>14</v>
      </c>
      <c r="C818" t="s">
        <v>101</v>
      </c>
      <c r="D818" t="s">
        <v>16</v>
      </c>
      <c r="E818" t="s">
        <v>4663</v>
      </c>
      <c r="F818" t="s">
        <v>4664</v>
      </c>
      <c r="G818" t="s">
        <v>18</v>
      </c>
      <c r="H818" t="s">
        <v>18</v>
      </c>
      <c r="I818" t="s">
        <v>152</v>
      </c>
      <c r="J818" t="s">
        <v>153</v>
      </c>
      <c r="K818" t="s">
        <v>154</v>
      </c>
      <c r="L818" t="s">
        <v>155</v>
      </c>
    </row>
    <row r="819" spans="1:12" x14ac:dyDescent="0.3">
      <c r="A819" t="s">
        <v>4665</v>
      </c>
      <c r="B819" t="s">
        <v>14</v>
      </c>
      <c r="C819" t="s">
        <v>2727</v>
      </c>
      <c r="D819" t="s">
        <v>16</v>
      </c>
      <c r="E819" t="s">
        <v>4666</v>
      </c>
      <c r="F819" t="s">
        <v>2728</v>
      </c>
      <c r="G819" t="s">
        <v>18</v>
      </c>
      <c r="H819" t="s">
        <v>18</v>
      </c>
      <c r="I819" t="s">
        <v>529</v>
      </c>
      <c r="J819" t="s">
        <v>530</v>
      </c>
      <c r="K819" t="s">
        <v>531</v>
      </c>
      <c r="L819" t="s">
        <v>532</v>
      </c>
    </row>
    <row r="820" spans="1:12" x14ac:dyDescent="0.3">
      <c r="A820" t="s">
        <v>4667</v>
      </c>
      <c r="B820" t="s">
        <v>14</v>
      </c>
      <c r="C820" t="s">
        <v>623</v>
      </c>
      <c r="D820" t="s">
        <v>16</v>
      </c>
      <c r="E820" t="s">
        <v>4668</v>
      </c>
      <c r="F820" t="s">
        <v>4668</v>
      </c>
      <c r="G820" t="s">
        <v>18</v>
      </c>
      <c r="H820" t="s">
        <v>18</v>
      </c>
      <c r="I820" t="s">
        <v>118</v>
      </c>
      <c r="J820" t="s">
        <v>18</v>
      </c>
      <c r="K820" t="s">
        <v>119</v>
      </c>
      <c r="L820" t="s">
        <v>120</v>
      </c>
    </row>
    <row r="821" spans="1:12" x14ac:dyDescent="0.3">
      <c r="A821" t="s">
        <v>4669</v>
      </c>
      <c r="B821" t="s">
        <v>14</v>
      </c>
      <c r="C821" t="s">
        <v>15</v>
      </c>
      <c r="D821" t="s">
        <v>16</v>
      </c>
      <c r="E821" t="s">
        <v>4670</v>
      </c>
      <c r="F821" t="s">
        <v>4671</v>
      </c>
      <c r="G821" t="s">
        <v>18</v>
      </c>
      <c r="H821" t="s">
        <v>18</v>
      </c>
      <c r="I821" t="s">
        <v>4672</v>
      </c>
      <c r="J821" t="s">
        <v>4673</v>
      </c>
      <c r="K821" t="s">
        <v>4674</v>
      </c>
      <c r="L821" t="s">
        <v>4675</v>
      </c>
    </row>
    <row r="822" spans="1:12" x14ac:dyDescent="0.3">
      <c r="A822" t="s">
        <v>4676</v>
      </c>
      <c r="B822" t="s">
        <v>14</v>
      </c>
      <c r="C822" t="s">
        <v>273</v>
      </c>
      <c r="D822" t="s">
        <v>16</v>
      </c>
      <c r="E822" t="s">
        <v>4677</v>
      </c>
      <c r="F822" t="s">
        <v>4677</v>
      </c>
      <c r="G822" t="s">
        <v>4678</v>
      </c>
      <c r="H822" t="s">
        <v>18</v>
      </c>
      <c r="I822" t="s">
        <v>112</v>
      </c>
      <c r="J822" t="s">
        <v>18</v>
      </c>
      <c r="K822" t="s">
        <v>113</v>
      </c>
      <c r="L822" t="s">
        <v>114</v>
      </c>
    </row>
    <row r="823" spans="1:12" x14ac:dyDescent="0.3">
      <c r="A823" t="s">
        <v>4679</v>
      </c>
      <c r="B823" t="s">
        <v>14</v>
      </c>
      <c r="C823" t="s">
        <v>4680</v>
      </c>
      <c r="D823" t="s">
        <v>16</v>
      </c>
      <c r="E823" t="s">
        <v>4681</v>
      </c>
      <c r="F823" t="s">
        <v>4682</v>
      </c>
      <c r="G823" t="s">
        <v>4683</v>
      </c>
      <c r="H823" t="s">
        <v>4684</v>
      </c>
      <c r="I823" t="s">
        <v>4685</v>
      </c>
      <c r="J823" t="s">
        <v>4686</v>
      </c>
      <c r="K823" t="s">
        <v>4687</v>
      </c>
      <c r="L823" t="s">
        <v>4688</v>
      </c>
    </row>
    <row r="824" spans="1:12" x14ac:dyDescent="0.3">
      <c r="A824" t="s">
        <v>4689</v>
      </c>
      <c r="B824" t="s">
        <v>14</v>
      </c>
      <c r="C824" t="s">
        <v>4690</v>
      </c>
      <c r="D824" t="s">
        <v>94</v>
      </c>
      <c r="E824" t="s">
        <v>4691</v>
      </c>
      <c r="F824" t="s">
        <v>4692</v>
      </c>
      <c r="G824" t="s">
        <v>4693</v>
      </c>
      <c r="H824" t="s">
        <v>18</v>
      </c>
      <c r="I824" t="s">
        <v>2344</v>
      </c>
      <c r="J824" t="s">
        <v>2345</v>
      </c>
      <c r="K824" t="s">
        <v>2346</v>
      </c>
      <c r="L824" t="s">
        <v>2347</v>
      </c>
    </row>
    <row r="825" spans="1:12" x14ac:dyDescent="0.3">
      <c r="A825" t="s">
        <v>4694</v>
      </c>
      <c r="B825" t="s">
        <v>14</v>
      </c>
      <c r="C825" t="s">
        <v>2662</v>
      </c>
      <c r="D825" t="s">
        <v>16</v>
      </c>
      <c r="E825" t="s">
        <v>4695</v>
      </c>
      <c r="F825" t="s">
        <v>4696</v>
      </c>
      <c r="G825" t="s">
        <v>4697</v>
      </c>
      <c r="H825" t="s">
        <v>4698</v>
      </c>
      <c r="I825" t="s">
        <v>4699</v>
      </c>
      <c r="J825" t="s">
        <v>4700</v>
      </c>
      <c r="K825" t="s">
        <v>4701</v>
      </c>
      <c r="L825" t="s">
        <v>4702</v>
      </c>
    </row>
    <row r="826" spans="1:12" x14ac:dyDescent="0.3">
      <c r="A826" t="s">
        <v>4703</v>
      </c>
      <c r="B826" t="s">
        <v>14</v>
      </c>
      <c r="C826" t="s">
        <v>1975</v>
      </c>
      <c r="D826" t="s">
        <v>33</v>
      </c>
      <c r="E826" t="s">
        <v>4704</v>
      </c>
      <c r="F826" t="s">
        <v>4705</v>
      </c>
      <c r="G826" t="s">
        <v>18</v>
      </c>
      <c r="H826" t="s">
        <v>18</v>
      </c>
      <c r="I826" t="s">
        <v>1567</v>
      </c>
      <c r="J826" t="s">
        <v>1568</v>
      </c>
      <c r="K826" t="s">
        <v>1569</v>
      </c>
      <c r="L826" t="s">
        <v>1570</v>
      </c>
    </row>
    <row r="827" spans="1:12" x14ac:dyDescent="0.3">
      <c r="A827" t="s">
        <v>4706</v>
      </c>
      <c r="B827" t="s">
        <v>14</v>
      </c>
      <c r="C827" t="s">
        <v>4707</v>
      </c>
      <c r="D827" t="s">
        <v>94</v>
      </c>
      <c r="E827" t="s">
        <v>4708</v>
      </c>
      <c r="F827" t="s">
        <v>4709</v>
      </c>
      <c r="G827" t="s">
        <v>4710</v>
      </c>
      <c r="H827" t="s">
        <v>2528</v>
      </c>
      <c r="I827" t="s">
        <v>2529</v>
      </c>
      <c r="J827" t="s">
        <v>18</v>
      </c>
      <c r="K827" t="s">
        <v>2530</v>
      </c>
      <c r="L827" t="s">
        <v>2531</v>
      </c>
    </row>
    <row r="828" spans="1:12" x14ac:dyDescent="0.3">
      <c r="A828" t="s">
        <v>4711</v>
      </c>
      <c r="B828" t="s">
        <v>14</v>
      </c>
      <c r="C828" t="s">
        <v>887</v>
      </c>
      <c r="D828" t="s">
        <v>888</v>
      </c>
      <c r="E828" t="s">
        <v>4712</v>
      </c>
      <c r="F828" t="s">
        <v>4713</v>
      </c>
      <c r="G828" t="s">
        <v>18</v>
      </c>
      <c r="H828" t="s">
        <v>18</v>
      </c>
      <c r="I828" t="s">
        <v>883</v>
      </c>
      <c r="J828" t="s">
        <v>18</v>
      </c>
      <c r="K828" t="s">
        <v>884</v>
      </c>
      <c r="L828" t="s">
        <v>885</v>
      </c>
    </row>
    <row r="829" spans="1:12" x14ac:dyDescent="0.3">
      <c r="A829" t="s">
        <v>4714</v>
      </c>
      <c r="B829" t="s">
        <v>14</v>
      </c>
      <c r="C829" t="s">
        <v>463</v>
      </c>
      <c r="D829" t="s">
        <v>16</v>
      </c>
      <c r="E829" t="s">
        <v>4715</v>
      </c>
      <c r="F829" t="s">
        <v>4716</v>
      </c>
      <c r="G829" t="s">
        <v>4717</v>
      </c>
      <c r="H829" t="s">
        <v>18</v>
      </c>
      <c r="I829" t="s">
        <v>1165</v>
      </c>
      <c r="J829" t="s">
        <v>1166</v>
      </c>
      <c r="K829" t="s">
        <v>1167</v>
      </c>
      <c r="L829" t="s">
        <v>1168</v>
      </c>
    </row>
    <row r="830" spans="1:12" x14ac:dyDescent="0.3">
      <c r="A830" t="s">
        <v>4718</v>
      </c>
      <c r="B830" t="s">
        <v>14</v>
      </c>
      <c r="C830" t="s">
        <v>93</v>
      </c>
      <c r="D830" t="s">
        <v>94</v>
      </c>
      <c r="E830" t="s">
        <v>4719</v>
      </c>
      <c r="F830" t="s">
        <v>4720</v>
      </c>
      <c r="G830" t="s">
        <v>4721</v>
      </c>
      <c r="H830" t="s">
        <v>18</v>
      </c>
      <c r="I830" t="s">
        <v>2990</v>
      </c>
      <c r="J830" t="s">
        <v>18</v>
      </c>
      <c r="K830" t="s">
        <v>2991</v>
      </c>
      <c r="L830" t="s">
        <v>2992</v>
      </c>
    </row>
    <row r="831" spans="1:12" x14ac:dyDescent="0.3">
      <c r="A831" t="s">
        <v>4722</v>
      </c>
      <c r="B831" t="s">
        <v>14</v>
      </c>
      <c r="C831" t="s">
        <v>4723</v>
      </c>
      <c r="D831" t="s">
        <v>16</v>
      </c>
      <c r="E831" t="s">
        <v>4724</v>
      </c>
      <c r="F831" t="s">
        <v>4725</v>
      </c>
      <c r="G831" t="s">
        <v>4726</v>
      </c>
      <c r="H831" t="s">
        <v>18</v>
      </c>
      <c r="I831" t="s">
        <v>778</v>
      </c>
      <c r="J831" t="s">
        <v>18</v>
      </c>
      <c r="K831" t="s">
        <v>779</v>
      </c>
      <c r="L831" t="s">
        <v>780</v>
      </c>
    </row>
    <row r="832" spans="1:12" x14ac:dyDescent="0.3">
      <c r="A832" t="s">
        <v>4727</v>
      </c>
      <c r="B832" t="s">
        <v>14</v>
      </c>
      <c r="C832" t="s">
        <v>15</v>
      </c>
      <c r="D832" t="s">
        <v>16</v>
      </c>
      <c r="E832" t="s">
        <v>4728</v>
      </c>
      <c r="F832" t="s">
        <v>4729</v>
      </c>
      <c r="G832" t="s">
        <v>4730</v>
      </c>
      <c r="H832" t="s">
        <v>4731</v>
      </c>
      <c r="I832" t="s">
        <v>4732</v>
      </c>
      <c r="J832" t="s">
        <v>18</v>
      </c>
      <c r="K832" t="s">
        <v>4733</v>
      </c>
      <c r="L832" t="s">
        <v>4734</v>
      </c>
    </row>
    <row r="833" spans="1:12" x14ac:dyDescent="0.3">
      <c r="A833" t="s">
        <v>4735</v>
      </c>
      <c r="B833" t="s">
        <v>14</v>
      </c>
      <c r="C833" t="s">
        <v>1982</v>
      </c>
      <c r="D833" t="s">
        <v>16</v>
      </c>
      <c r="E833" t="s">
        <v>4736</v>
      </c>
      <c r="F833" t="s">
        <v>4736</v>
      </c>
      <c r="G833" t="s">
        <v>18</v>
      </c>
      <c r="H833" t="s">
        <v>18</v>
      </c>
      <c r="I833" t="s">
        <v>1659</v>
      </c>
      <c r="J833" t="s">
        <v>18</v>
      </c>
      <c r="K833" t="s">
        <v>1660</v>
      </c>
      <c r="L833" t="s">
        <v>1661</v>
      </c>
    </row>
    <row r="834" spans="1:12" x14ac:dyDescent="0.3">
      <c r="A834" t="s">
        <v>4737</v>
      </c>
      <c r="B834" t="s">
        <v>14</v>
      </c>
      <c r="C834" t="s">
        <v>4738</v>
      </c>
      <c r="D834" t="s">
        <v>16</v>
      </c>
      <c r="E834" t="s">
        <v>4739</v>
      </c>
      <c r="F834" t="s">
        <v>4740</v>
      </c>
      <c r="G834" t="s">
        <v>18</v>
      </c>
      <c r="H834" t="s">
        <v>18</v>
      </c>
      <c r="I834" t="s">
        <v>27</v>
      </c>
      <c r="J834" t="s">
        <v>28</v>
      </c>
      <c r="K834" t="s">
        <v>29</v>
      </c>
      <c r="L834" t="s">
        <v>30</v>
      </c>
    </row>
    <row r="835" spans="1:12" x14ac:dyDescent="0.3">
      <c r="A835" t="s">
        <v>4741</v>
      </c>
      <c r="B835" t="s">
        <v>14</v>
      </c>
      <c r="C835" t="s">
        <v>341</v>
      </c>
      <c r="D835" t="s">
        <v>16</v>
      </c>
      <c r="E835" t="s">
        <v>4742</v>
      </c>
      <c r="F835" t="s">
        <v>4742</v>
      </c>
      <c r="G835" t="s">
        <v>18</v>
      </c>
      <c r="H835" t="s">
        <v>18</v>
      </c>
      <c r="I835" t="s">
        <v>1129</v>
      </c>
      <c r="J835" t="s">
        <v>1130</v>
      </c>
      <c r="K835" t="s">
        <v>1131</v>
      </c>
      <c r="L835" t="s">
        <v>1132</v>
      </c>
    </row>
    <row r="836" spans="1:12" x14ac:dyDescent="0.3">
      <c r="A836" t="s">
        <v>4743</v>
      </c>
      <c r="B836" t="s">
        <v>14</v>
      </c>
      <c r="C836" t="s">
        <v>851</v>
      </c>
      <c r="D836" t="s">
        <v>94</v>
      </c>
      <c r="E836" t="s">
        <v>1643</v>
      </c>
      <c r="F836" t="s">
        <v>1643</v>
      </c>
      <c r="G836" t="s">
        <v>18</v>
      </c>
      <c r="H836" t="s">
        <v>18</v>
      </c>
      <c r="I836" t="s">
        <v>459</v>
      </c>
      <c r="J836" t="s">
        <v>18</v>
      </c>
      <c r="K836" t="s">
        <v>460</v>
      </c>
      <c r="L836" t="s">
        <v>461</v>
      </c>
    </row>
    <row r="837" spans="1:12" x14ac:dyDescent="0.3">
      <c r="A837" t="s">
        <v>4744</v>
      </c>
      <c r="B837" t="s">
        <v>14</v>
      </c>
      <c r="C837" t="s">
        <v>15</v>
      </c>
      <c r="D837" t="s">
        <v>16</v>
      </c>
      <c r="E837" t="s">
        <v>4745</v>
      </c>
      <c r="F837" t="s">
        <v>4746</v>
      </c>
      <c r="G837" t="s">
        <v>4747</v>
      </c>
      <c r="H837" t="s">
        <v>18</v>
      </c>
      <c r="I837" t="s">
        <v>69</v>
      </c>
      <c r="J837" t="s">
        <v>18</v>
      </c>
      <c r="K837" t="s">
        <v>70</v>
      </c>
      <c r="L837" t="s">
        <v>71</v>
      </c>
    </row>
    <row r="838" spans="1:12" x14ac:dyDescent="0.3">
      <c r="A838" t="s">
        <v>4748</v>
      </c>
      <c r="B838" t="s">
        <v>14</v>
      </c>
      <c r="C838" t="s">
        <v>4749</v>
      </c>
      <c r="D838" t="s">
        <v>4750</v>
      </c>
      <c r="E838" t="s">
        <v>4751</v>
      </c>
      <c r="F838" t="s">
        <v>4752</v>
      </c>
      <c r="G838" t="s">
        <v>4753</v>
      </c>
      <c r="H838" t="s">
        <v>18</v>
      </c>
      <c r="I838" t="s">
        <v>4754</v>
      </c>
      <c r="J838" t="s">
        <v>4755</v>
      </c>
      <c r="K838" t="s">
        <v>4756</v>
      </c>
      <c r="L838" t="s">
        <v>4757</v>
      </c>
    </row>
    <row r="839" spans="1:12" x14ac:dyDescent="0.3">
      <c r="A839" t="s">
        <v>4758</v>
      </c>
      <c r="B839" t="s">
        <v>14</v>
      </c>
      <c r="C839" t="s">
        <v>1982</v>
      </c>
      <c r="D839" t="s">
        <v>16</v>
      </c>
      <c r="E839" t="s">
        <v>4759</v>
      </c>
      <c r="F839" t="s">
        <v>4759</v>
      </c>
      <c r="G839" t="s">
        <v>18</v>
      </c>
      <c r="H839" t="s">
        <v>18</v>
      </c>
      <c r="I839" t="s">
        <v>4760</v>
      </c>
      <c r="J839" t="s">
        <v>18</v>
      </c>
      <c r="K839" t="s">
        <v>4761</v>
      </c>
      <c r="L839" t="s">
        <v>4762</v>
      </c>
    </row>
    <row r="840" spans="1:12" x14ac:dyDescent="0.3">
      <c r="A840" t="s">
        <v>4763</v>
      </c>
      <c r="B840" t="s">
        <v>14</v>
      </c>
      <c r="C840" t="s">
        <v>4764</v>
      </c>
      <c r="D840" t="s">
        <v>33</v>
      </c>
      <c r="E840" t="s">
        <v>4765</v>
      </c>
      <c r="F840" t="s">
        <v>4766</v>
      </c>
      <c r="G840" t="s">
        <v>4767</v>
      </c>
      <c r="H840" t="s">
        <v>18</v>
      </c>
      <c r="I840" t="s">
        <v>4768</v>
      </c>
      <c r="J840" t="s">
        <v>4769</v>
      </c>
      <c r="K840" t="s">
        <v>4770</v>
      </c>
      <c r="L840" t="s">
        <v>4771</v>
      </c>
    </row>
    <row r="841" spans="1:12" x14ac:dyDescent="0.3">
      <c r="A841" t="s">
        <v>4772</v>
      </c>
      <c r="B841" t="s">
        <v>14</v>
      </c>
      <c r="C841" t="s">
        <v>86</v>
      </c>
      <c r="D841" t="s">
        <v>16</v>
      </c>
      <c r="E841" t="s">
        <v>4773</v>
      </c>
      <c r="F841" t="s">
        <v>4774</v>
      </c>
      <c r="G841" t="s">
        <v>4775</v>
      </c>
      <c r="H841" t="s">
        <v>4776</v>
      </c>
      <c r="I841" t="s">
        <v>4777</v>
      </c>
      <c r="J841" t="s">
        <v>4778</v>
      </c>
      <c r="K841" t="s">
        <v>4779</v>
      </c>
      <c r="L841" t="s">
        <v>4780</v>
      </c>
    </row>
    <row r="842" spans="1:12" x14ac:dyDescent="0.3">
      <c r="A842" t="s">
        <v>4781</v>
      </c>
      <c r="B842" t="s">
        <v>14</v>
      </c>
      <c r="C842" t="s">
        <v>101</v>
      </c>
      <c r="D842" t="s">
        <v>16</v>
      </c>
      <c r="E842" t="s">
        <v>4782</v>
      </c>
      <c r="F842" t="s">
        <v>4783</v>
      </c>
      <c r="G842" t="s">
        <v>4784</v>
      </c>
      <c r="H842" t="s">
        <v>18</v>
      </c>
      <c r="I842" t="s">
        <v>847</v>
      </c>
      <c r="J842" t="s">
        <v>18</v>
      </c>
      <c r="K842" t="s">
        <v>848</v>
      </c>
      <c r="L842" t="s">
        <v>849</v>
      </c>
    </row>
    <row r="843" spans="1:12" x14ac:dyDescent="0.3">
      <c r="A843" t="s">
        <v>4785</v>
      </c>
      <c r="B843" t="s">
        <v>14</v>
      </c>
      <c r="C843" t="s">
        <v>273</v>
      </c>
      <c r="D843" t="s">
        <v>16</v>
      </c>
      <c r="E843" t="s">
        <v>4786</v>
      </c>
      <c r="F843" t="s">
        <v>4787</v>
      </c>
      <c r="G843" t="s">
        <v>4788</v>
      </c>
      <c r="H843" t="s">
        <v>18</v>
      </c>
      <c r="I843" t="s">
        <v>4789</v>
      </c>
      <c r="J843" t="s">
        <v>18</v>
      </c>
      <c r="K843" t="s">
        <v>4790</v>
      </c>
      <c r="L843" t="s">
        <v>4791</v>
      </c>
    </row>
    <row r="844" spans="1:12" x14ac:dyDescent="0.3">
      <c r="A844" t="s">
        <v>4792</v>
      </c>
      <c r="B844" t="s">
        <v>14</v>
      </c>
      <c r="C844" t="s">
        <v>43</v>
      </c>
      <c r="D844" t="s">
        <v>16</v>
      </c>
      <c r="E844" t="s">
        <v>4793</v>
      </c>
      <c r="F844" t="s">
        <v>4794</v>
      </c>
      <c r="G844" t="s">
        <v>4795</v>
      </c>
      <c r="H844" t="s">
        <v>18</v>
      </c>
      <c r="I844" t="s">
        <v>152</v>
      </c>
      <c r="J844" t="s">
        <v>153</v>
      </c>
      <c r="K844" t="s">
        <v>154</v>
      </c>
      <c r="L844" t="s">
        <v>155</v>
      </c>
    </row>
    <row r="845" spans="1:12" x14ac:dyDescent="0.3">
      <c r="A845" t="s">
        <v>4796</v>
      </c>
      <c r="B845" t="s">
        <v>14</v>
      </c>
      <c r="C845" t="s">
        <v>50</v>
      </c>
      <c r="D845" t="s">
        <v>16</v>
      </c>
      <c r="E845" t="s">
        <v>4797</v>
      </c>
      <c r="F845" t="s">
        <v>4798</v>
      </c>
      <c r="G845" t="s">
        <v>4799</v>
      </c>
      <c r="H845" t="s">
        <v>18</v>
      </c>
      <c r="I845" t="s">
        <v>4800</v>
      </c>
      <c r="J845" t="s">
        <v>18</v>
      </c>
      <c r="K845" t="s">
        <v>4801</v>
      </c>
      <c r="L845" t="s">
        <v>4802</v>
      </c>
    </row>
    <row r="846" spans="1:12" x14ac:dyDescent="0.3">
      <c r="A846" t="s">
        <v>4803</v>
      </c>
      <c r="B846" t="s">
        <v>14</v>
      </c>
      <c r="C846" t="s">
        <v>1975</v>
      </c>
      <c r="D846" t="s">
        <v>33</v>
      </c>
      <c r="E846" t="s">
        <v>4804</v>
      </c>
      <c r="F846" t="s">
        <v>4805</v>
      </c>
      <c r="G846" t="s">
        <v>4806</v>
      </c>
      <c r="H846" t="s">
        <v>18</v>
      </c>
      <c r="I846" t="s">
        <v>1096</v>
      </c>
      <c r="J846" t="s">
        <v>1097</v>
      </c>
      <c r="K846" t="s">
        <v>1098</v>
      </c>
      <c r="L846" t="s">
        <v>1099</v>
      </c>
    </row>
    <row r="847" spans="1:12" x14ac:dyDescent="0.3">
      <c r="A847" t="s">
        <v>4807</v>
      </c>
      <c r="B847" t="s">
        <v>14</v>
      </c>
      <c r="C847" t="s">
        <v>4808</v>
      </c>
      <c r="D847" t="s">
        <v>251</v>
      </c>
      <c r="E847" t="s">
        <v>4809</v>
      </c>
      <c r="F847" t="s">
        <v>4810</v>
      </c>
      <c r="G847" t="s">
        <v>18</v>
      </c>
      <c r="H847" t="s">
        <v>18</v>
      </c>
      <c r="I847" t="s">
        <v>960</v>
      </c>
      <c r="J847" t="s">
        <v>961</v>
      </c>
      <c r="K847" t="s">
        <v>962</v>
      </c>
      <c r="L847" t="s">
        <v>963</v>
      </c>
    </row>
    <row r="848" spans="1:12" x14ac:dyDescent="0.3">
      <c r="A848" t="s">
        <v>4811</v>
      </c>
      <c r="B848" t="s">
        <v>14</v>
      </c>
      <c r="C848" t="s">
        <v>4812</v>
      </c>
      <c r="D848" t="s">
        <v>16</v>
      </c>
      <c r="E848" t="s">
        <v>4813</v>
      </c>
      <c r="F848" t="s">
        <v>4814</v>
      </c>
      <c r="G848" t="s">
        <v>4813</v>
      </c>
      <c r="H848" t="s">
        <v>18</v>
      </c>
      <c r="I848" t="s">
        <v>2201</v>
      </c>
      <c r="J848" t="s">
        <v>18</v>
      </c>
      <c r="K848" t="s">
        <v>2202</v>
      </c>
      <c r="L848" t="s">
        <v>2203</v>
      </c>
    </row>
    <row r="849" spans="1:12" x14ac:dyDescent="0.3">
      <c r="A849" t="s">
        <v>4815</v>
      </c>
      <c r="B849" t="s">
        <v>14</v>
      </c>
      <c r="C849" t="s">
        <v>591</v>
      </c>
      <c r="D849" t="s">
        <v>94</v>
      </c>
      <c r="E849" t="s">
        <v>4816</v>
      </c>
      <c r="F849" t="s">
        <v>4817</v>
      </c>
      <c r="G849" t="s">
        <v>4818</v>
      </c>
      <c r="H849" t="s">
        <v>4819</v>
      </c>
      <c r="I849" t="s">
        <v>4820</v>
      </c>
      <c r="J849" t="s">
        <v>18</v>
      </c>
      <c r="K849" t="s">
        <v>4821</v>
      </c>
      <c r="L849" t="s">
        <v>4822</v>
      </c>
    </row>
    <row r="850" spans="1:12" x14ac:dyDescent="0.3">
      <c r="A850" t="s">
        <v>4823</v>
      </c>
      <c r="B850" t="s">
        <v>14</v>
      </c>
      <c r="C850" t="s">
        <v>413</v>
      </c>
      <c r="D850" t="s">
        <v>16</v>
      </c>
      <c r="E850" t="s">
        <v>4824</v>
      </c>
      <c r="F850" t="s">
        <v>4824</v>
      </c>
      <c r="G850" t="s">
        <v>18</v>
      </c>
      <c r="H850" t="s">
        <v>18</v>
      </c>
      <c r="I850" t="s">
        <v>922</v>
      </c>
      <c r="J850" t="s">
        <v>18</v>
      </c>
      <c r="K850" t="s">
        <v>923</v>
      </c>
      <c r="L850" t="s">
        <v>924</v>
      </c>
    </row>
    <row r="851" spans="1:12" x14ac:dyDescent="0.3">
      <c r="A851" t="s">
        <v>4825</v>
      </c>
      <c r="B851" t="s">
        <v>14</v>
      </c>
      <c r="C851" t="s">
        <v>1084</v>
      </c>
      <c r="D851" t="s">
        <v>704</v>
      </c>
      <c r="E851" t="s">
        <v>4826</v>
      </c>
      <c r="F851" t="s">
        <v>4827</v>
      </c>
      <c r="G851" t="s">
        <v>4826</v>
      </c>
      <c r="H851" t="s">
        <v>18</v>
      </c>
      <c r="I851" t="s">
        <v>2698</v>
      </c>
      <c r="J851" t="s">
        <v>2699</v>
      </c>
      <c r="K851" t="s">
        <v>2700</v>
      </c>
      <c r="L851" t="s">
        <v>2701</v>
      </c>
    </row>
    <row r="852" spans="1:12" x14ac:dyDescent="0.3">
      <c r="A852" t="s">
        <v>4828</v>
      </c>
      <c r="B852" t="s">
        <v>14</v>
      </c>
      <c r="C852" t="s">
        <v>4134</v>
      </c>
      <c r="D852" t="s">
        <v>79</v>
      </c>
      <c r="E852" t="s">
        <v>4829</v>
      </c>
      <c r="F852" t="s">
        <v>4830</v>
      </c>
      <c r="G852" t="s">
        <v>4831</v>
      </c>
      <c r="H852" t="s">
        <v>4832</v>
      </c>
      <c r="I852" t="s">
        <v>4833</v>
      </c>
      <c r="J852" t="s">
        <v>4834</v>
      </c>
      <c r="K852" t="s">
        <v>4835</v>
      </c>
      <c r="L852" t="s">
        <v>4836</v>
      </c>
    </row>
    <row r="853" spans="1:12" x14ac:dyDescent="0.3">
      <c r="A853" t="s">
        <v>4837</v>
      </c>
      <c r="B853" t="s">
        <v>14</v>
      </c>
      <c r="C853" t="s">
        <v>50</v>
      </c>
      <c r="D853" t="s">
        <v>16</v>
      </c>
      <c r="E853" t="s">
        <v>4838</v>
      </c>
      <c r="F853" t="s">
        <v>4839</v>
      </c>
      <c r="G853" t="s">
        <v>4840</v>
      </c>
      <c r="H853" t="s">
        <v>18</v>
      </c>
      <c r="I853" t="s">
        <v>922</v>
      </c>
      <c r="J853" t="s">
        <v>18</v>
      </c>
      <c r="K853" t="s">
        <v>923</v>
      </c>
      <c r="L853" t="s">
        <v>924</v>
      </c>
    </row>
    <row r="854" spans="1:12" x14ac:dyDescent="0.3">
      <c r="A854" t="s">
        <v>4841</v>
      </c>
      <c r="B854" t="s">
        <v>14</v>
      </c>
      <c r="C854" t="s">
        <v>101</v>
      </c>
      <c r="D854" t="s">
        <v>16</v>
      </c>
      <c r="E854" t="s">
        <v>4842</v>
      </c>
      <c r="F854" t="s">
        <v>4843</v>
      </c>
      <c r="G854" t="s">
        <v>4844</v>
      </c>
      <c r="H854" t="s">
        <v>18</v>
      </c>
      <c r="I854" t="s">
        <v>1157</v>
      </c>
      <c r="J854" t="s">
        <v>18</v>
      </c>
      <c r="K854" t="s">
        <v>1158</v>
      </c>
      <c r="L854" t="s">
        <v>1159</v>
      </c>
    </row>
    <row r="855" spans="1:12" x14ac:dyDescent="0.3">
      <c r="A855" t="s">
        <v>4845</v>
      </c>
      <c r="B855" t="s">
        <v>14</v>
      </c>
      <c r="C855" t="s">
        <v>4846</v>
      </c>
      <c r="D855" t="s">
        <v>79</v>
      </c>
      <c r="E855" t="s">
        <v>4847</v>
      </c>
      <c r="F855" t="s">
        <v>4848</v>
      </c>
      <c r="G855" t="s">
        <v>4849</v>
      </c>
      <c r="H855" t="s">
        <v>4850</v>
      </c>
      <c r="I855" t="s">
        <v>4475</v>
      </c>
      <c r="J855" t="s">
        <v>4476</v>
      </c>
      <c r="K855" t="s">
        <v>4477</v>
      </c>
      <c r="L855" t="s">
        <v>4478</v>
      </c>
    </row>
    <row r="856" spans="1:12" x14ac:dyDescent="0.3">
      <c r="A856" t="s">
        <v>4851</v>
      </c>
      <c r="B856" t="s">
        <v>14</v>
      </c>
      <c r="C856" t="s">
        <v>4852</v>
      </c>
      <c r="D856" t="s">
        <v>16</v>
      </c>
      <c r="E856" t="s">
        <v>4853</v>
      </c>
      <c r="F856" t="s">
        <v>4854</v>
      </c>
      <c r="G856" t="s">
        <v>4855</v>
      </c>
      <c r="H856" t="s">
        <v>18</v>
      </c>
      <c r="I856" t="s">
        <v>4856</v>
      </c>
      <c r="J856" t="s">
        <v>4857</v>
      </c>
      <c r="K856" t="s">
        <v>4858</v>
      </c>
      <c r="L856" t="s">
        <v>4859</v>
      </c>
    </row>
    <row r="857" spans="1:12" x14ac:dyDescent="0.3">
      <c r="A857" t="s">
        <v>4860</v>
      </c>
      <c r="B857" t="s">
        <v>14</v>
      </c>
      <c r="C857" t="s">
        <v>4861</v>
      </c>
      <c r="D857" t="s">
        <v>79</v>
      </c>
      <c r="E857" t="s">
        <v>4862</v>
      </c>
      <c r="F857" t="s">
        <v>4863</v>
      </c>
      <c r="G857" t="s">
        <v>4864</v>
      </c>
      <c r="H857" t="s">
        <v>4865</v>
      </c>
      <c r="I857" t="s">
        <v>4866</v>
      </c>
      <c r="J857" t="s">
        <v>4867</v>
      </c>
      <c r="K857" t="s">
        <v>4868</v>
      </c>
      <c r="L857" t="s">
        <v>4869</v>
      </c>
    </row>
    <row r="858" spans="1:12" x14ac:dyDescent="0.3">
      <c r="A858" t="s">
        <v>4870</v>
      </c>
      <c r="B858" t="s">
        <v>14</v>
      </c>
      <c r="C858" t="s">
        <v>839</v>
      </c>
      <c r="D858" t="s">
        <v>33</v>
      </c>
      <c r="E858" t="s">
        <v>4871</v>
      </c>
      <c r="F858" t="s">
        <v>4872</v>
      </c>
      <c r="G858" t="s">
        <v>4873</v>
      </c>
      <c r="H858" t="s">
        <v>18</v>
      </c>
      <c r="I858" t="s">
        <v>3087</v>
      </c>
      <c r="J858" t="s">
        <v>18</v>
      </c>
      <c r="K858" t="s">
        <v>3088</v>
      </c>
      <c r="L858" t="s">
        <v>3089</v>
      </c>
    </row>
    <row r="859" spans="1:12" x14ac:dyDescent="0.3">
      <c r="A859" t="s">
        <v>4874</v>
      </c>
      <c r="B859" t="s">
        <v>14</v>
      </c>
      <c r="C859" t="s">
        <v>93</v>
      </c>
      <c r="D859" t="s">
        <v>94</v>
      </c>
      <c r="E859" t="s">
        <v>4875</v>
      </c>
      <c r="F859" t="s">
        <v>4876</v>
      </c>
      <c r="G859" t="s">
        <v>4877</v>
      </c>
      <c r="H859" t="s">
        <v>18</v>
      </c>
      <c r="I859" t="s">
        <v>2537</v>
      </c>
      <c r="J859" t="s">
        <v>2538</v>
      </c>
      <c r="K859" t="s">
        <v>2539</v>
      </c>
      <c r="L859" t="s">
        <v>2540</v>
      </c>
    </row>
    <row r="860" spans="1:12" x14ac:dyDescent="0.3">
      <c r="A860" t="s">
        <v>4878</v>
      </c>
      <c r="B860" t="s">
        <v>14</v>
      </c>
      <c r="C860" t="s">
        <v>273</v>
      </c>
      <c r="D860" t="s">
        <v>16</v>
      </c>
      <c r="E860" t="s">
        <v>4879</v>
      </c>
      <c r="F860" t="s">
        <v>4880</v>
      </c>
      <c r="G860" t="s">
        <v>4881</v>
      </c>
      <c r="H860" t="s">
        <v>4882</v>
      </c>
      <c r="I860" t="s">
        <v>3118</v>
      </c>
      <c r="J860" t="s">
        <v>18</v>
      </c>
      <c r="K860" t="s">
        <v>3119</v>
      </c>
      <c r="L860" t="s">
        <v>3120</v>
      </c>
    </row>
    <row r="861" spans="1:12" x14ac:dyDescent="0.3">
      <c r="A861" t="s">
        <v>4883</v>
      </c>
      <c r="B861" t="s">
        <v>14</v>
      </c>
      <c r="C861" t="s">
        <v>975</v>
      </c>
      <c r="D861" t="s">
        <v>16</v>
      </c>
      <c r="E861" t="s">
        <v>4884</v>
      </c>
      <c r="F861" t="s">
        <v>4885</v>
      </c>
      <c r="G861" t="s">
        <v>4886</v>
      </c>
      <c r="H861" t="s">
        <v>4887</v>
      </c>
      <c r="I861" t="s">
        <v>2500</v>
      </c>
      <c r="J861" t="s">
        <v>18</v>
      </c>
      <c r="K861" t="s">
        <v>2501</v>
      </c>
      <c r="L861" t="s">
        <v>2502</v>
      </c>
    </row>
    <row r="862" spans="1:12" x14ac:dyDescent="0.3">
      <c r="A862" t="s">
        <v>4888</v>
      </c>
      <c r="B862" t="s">
        <v>14</v>
      </c>
      <c r="C862" t="s">
        <v>774</v>
      </c>
      <c r="D862" t="s">
        <v>16</v>
      </c>
      <c r="E862" t="s">
        <v>4889</v>
      </c>
      <c r="F862" t="s">
        <v>4890</v>
      </c>
      <c r="G862" t="s">
        <v>4891</v>
      </c>
      <c r="H862" t="s">
        <v>18</v>
      </c>
      <c r="I862" t="s">
        <v>4892</v>
      </c>
      <c r="J862" t="s">
        <v>4893</v>
      </c>
      <c r="K862" t="s">
        <v>4894</v>
      </c>
      <c r="L862" t="s">
        <v>4895</v>
      </c>
    </row>
    <row r="863" spans="1:12" x14ac:dyDescent="0.3">
      <c r="A863" t="s">
        <v>4896</v>
      </c>
      <c r="B863" t="s">
        <v>14</v>
      </c>
      <c r="C863" t="s">
        <v>15</v>
      </c>
      <c r="D863" t="s">
        <v>16</v>
      </c>
      <c r="E863" t="e">
        <f>-노인심리상담 교육프로그램을 기획 및 운영-노인심리상담 교육훈련과 수련활동에 관한 프로그램 기획및 운영-노인심리상담 사무실 운영 및 관리-노인심리상담 양성과정 교수요원 활동 수행-노인심리상담에 대한 상담 및 자문지도</f>
        <v>#NAME?</v>
      </c>
      <c r="F863" t="e">
        <f>-노인심리상담 교육프로그램 기획및 운영-노인심리상담 교육훈련과 수련활동에 관한 프로그램 기획 및 운영</f>
        <v>#NAME?</v>
      </c>
      <c r="G863" t="e">
        <f>-노인심리상담 교육프로그램 기획 및 운영-노인심리상담 교육훈련과 수련활동에 관한 프로그램 기획및 운영-노인심리상담 사무실의 운영 및 관리-노인심리상담 양성과정 교수요원 활동 수행-노인심리상담사 상담 및 자문지도,각종프로그램 진행</f>
        <v>#NAME?</v>
      </c>
      <c r="H863" t="s">
        <v>18</v>
      </c>
      <c r="I863" t="s">
        <v>74</v>
      </c>
      <c r="J863" t="s">
        <v>18</v>
      </c>
      <c r="K863" t="s">
        <v>75</v>
      </c>
      <c r="L863" t="s">
        <v>76</v>
      </c>
    </row>
    <row r="864" spans="1:12" x14ac:dyDescent="0.3">
      <c r="A864" t="s">
        <v>4897</v>
      </c>
      <c r="B864" t="s">
        <v>14</v>
      </c>
      <c r="C864" t="s">
        <v>4898</v>
      </c>
      <c r="D864" t="s">
        <v>16</v>
      </c>
      <c r="E864" t="s">
        <v>4899</v>
      </c>
      <c r="F864" t="s">
        <v>4900</v>
      </c>
      <c r="G864" t="s">
        <v>4901</v>
      </c>
      <c r="H864" t="s">
        <v>18</v>
      </c>
      <c r="I864" t="s">
        <v>3195</v>
      </c>
      <c r="J864" t="s">
        <v>3196</v>
      </c>
      <c r="K864" t="s">
        <v>3197</v>
      </c>
      <c r="L864" t="s">
        <v>3198</v>
      </c>
    </row>
    <row r="865" spans="1:12" x14ac:dyDescent="0.3">
      <c r="A865" t="s">
        <v>4902</v>
      </c>
      <c r="B865" t="s">
        <v>14</v>
      </c>
      <c r="C865" t="s">
        <v>101</v>
      </c>
      <c r="D865" t="s">
        <v>16</v>
      </c>
      <c r="E865" t="s">
        <v>4903</v>
      </c>
      <c r="F865" t="s">
        <v>4904</v>
      </c>
      <c r="G865" t="s">
        <v>4905</v>
      </c>
      <c r="H865" t="s">
        <v>4906</v>
      </c>
      <c r="I865" t="s">
        <v>4907</v>
      </c>
      <c r="J865" t="s">
        <v>4908</v>
      </c>
      <c r="K865" t="s">
        <v>4909</v>
      </c>
      <c r="L865" t="s">
        <v>4910</v>
      </c>
    </row>
    <row r="866" spans="1:12" x14ac:dyDescent="0.3">
      <c r="A866" t="s">
        <v>4911</v>
      </c>
      <c r="B866" t="s">
        <v>14</v>
      </c>
      <c r="C866" t="s">
        <v>4912</v>
      </c>
      <c r="D866" t="s">
        <v>16</v>
      </c>
      <c r="E866" t="s">
        <v>4913</v>
      </c>
      <c r="F866" t="s">
        <v>4914</v>
      </c>
      <c r="G866" t="s">
        <v>4915</v>
      </c>
      <c r="H866" t="s">
        <v>4916</v>
      </c>
      <c r="I866" t="s">
        <v>1833</v>
      </c>
      <c r="J866" t="s">
        <v>18</v>
      </c>
      <c r="K866" t="s">
        <v>1834</v>
      </c>
      <c r="L866" t="s">
        <v>1835</v>
      </c>
    </row>
    <row r="867" spans="1:12" x14ac:dyDescent="0.3">
      <c r="A867" t="s">
        <v>4917</v>
      </c>
      <c r="B867" t="s">
        <v>14</v>
      </c>
      <c r="C867" t="s">
        <v>15</v>
      </c>
      <c r="D867" t="s">
        <v>16</v>
      </c>
      <c r="E867" t="s">
        <v>4918</v>
      </c>
      <c r="F867" t="s">
        <v>4919</v>
      </c>
      <c r="G867" t="s">
        <v>4920</v>
      </c>
      <c r="H867" t="s">
        <v>18</v>
      </c>
      <c r="I867" t="s">
        <v>4921</v>
      </c>
      <c r="J867" t="s">
        <v>4922</v>
      </c>
      <c r="K867" t="s">
        <v>1182</v>
      </c>
      <c r="L867" t="s">
        <v>4923</v>
      </c>
    </row>
    <row r="868" spans="1:12" x14ac:dyDescent="0.3">
      <c r="A868" t="s">
        <v>4924</v>
      </c>
      <c r="B868" t="s">
        <v>14</v>
      </c>
      <c r="C868" t="s">
        <v>638</v>
      </c>
      <c r="D868" t="s">
        <v>16</v>
      </c>
      <c r="E868" t="s">
        <v>4925</v>
      </c>
      <c r="F868" t="s">
        <v>4926</v>
      </c>
      <c r="G868" t="s">
        <v>4927</v>
      </c>
      <c r="H868" t="s">
        <v>4928</v>
      </c>
      <c r="I868" t="s">
        <v>4027</v>
      </c>
      <c r="J868" t="s">
        <v>4028</v>
      </c>
      <c r="K868" t="s">
        <v>4029</v>
      </c>
      <c r="L868" t="s">
        <v>4030</v>
      </c>
    </row>
    <row r="869" spans="1:12" x14ac:dyDescent="0.3">
      <c r="A869" t="s">
        <v>4929</v>
      </c>
      <c r="B869" t="s">
        <v>14</v>
      </c>
      <c r="C869" t="s">
        <v>4930</v>
      </c>
      <c r="D869" t="s">
        <v>16</v>
      </c>
      <c r="E869" t="s">
        <v>4931</v>
      </c>
      <c r="F869" t="s">
        <v>4931</v>
      </c>
      <c r="G869" t="s">
        <v>18</v>
      </c>
      <c r="H869" t="s">
        <v>18</v>
      </c>
      <c r="I869" t="s">
        <v>4932</v>
      </c>
      <c r="J869" t="s">
        <v>4933</v>
      </c>
      <c r="K869" t="s">
        <v>4934</v>
      </c>
      <c r="L869" t="s">
        <v>4935</v>
      </c>
    </row>
    <row r="870" spans="1:12" x14ac:dyDescent="0.3">
      <c r="A870" t="s">
        <v>4936</v>
      </c>
      <c r="B870" t="s">
        <v>14</v>
      </c>
      <c r="C870" t="s">
        <v>4937</v>
      </c>
      <c r="D870" t="s">
        <v>16</v>
      </c>
      <c r="E870" t="s">
        <v>4938</v>
      </c>
      <c r="F870" t="s">
        <v>4939</v>
      </c>
      <c r="G870" t="s">
        <v>4940</v>
      </c>
      <c r="H870" t="s">
        <v>18</v>
      </c>
      <c r="I870" t="s">
        <v>4941</v>
      </c>
      <c r="J870" t="s">
        <v>4942</v>
      </c>
      <c r="K870" t="s">
        <v>4943</v>
      </c>
      <c r="L870" t="s">
        <v>4944</v>
      </c>
    </row>
    <row r="871" spans="1:12" x14ac:dyDescent="0.3">
      <c r="A871" t="s">
        <v>4945</v>
      </c>
      <c r="B871" t="s">
        <v>14</v>
      </c>
      <c r="C871" t="s">
        <v>1633</v>
      </c>
      <c r="D871" t="s">
        <v>16</v>
      </c>
      <c r="E871" t="s">
        <v>753</v>
      </c>
      <c r="F871" t="s">
        <v>1607</v>
      </c>
      <c r="G871" t="s">
        <v>18</v>
      </c>
      <c r="H871" t="s">
        <v>18</v>
      </c>
      <c r="I871" t="s">
        <v>4946</v>
      </c>
      <c r="J871" t="s">
        <v>4947</v>
      </c>
      <c r="K871" t="s">
        <v>4948</v>
      </c>
      <c r="L871" t="s">
        <v>4949</v>
      </c>
    </row>
    <row r="872" spans="1:12" x14ac:dyDescent="0.3">
      <c r="A872" t="s">
        <v>4950</v>
      </c>
      <c r="B872" t="s">
        <v>14</v>
      </c>
      <c r="C872" t="s">
        <v>1079</v>
      </c>
      <c r="D872" t="s">
        <v>33</v>
      </c>
      <c r="E872" t="s">
        <v>4951</v>
      </c>
      <c r="F872" t="s">
        <v>4952</v>
      </c>
      <c r="G872" t="s">
        <v>4953</v>
      </c>
      <c r="H872" t="s">
        <v>18</v>
      </c>
      <c r="I872" t="s">
        <v>397</v>
      </c>
      <c r="J872" t="s">
        <v>398</v>
      </c>
      <c r="K872" t="s">
        <v>399</v>
      </c>
      <c r="L872" t="s">
        <v>400</v>
      </c>
    </row>
    <row r="873" spans="1:12" x14ac:dyDescent="0.3">
      <c r="A873" t="s">
        <v>4954</v>
      </c>
      <c r="B873" t="s">
        <v>14</v>
      </c>
      <c r="C873" t="s">
        <v>4955</v>
      </c>
      <c r="D873" t="s">
        <v>16</v>
      </c>
      <c r="E873" t="s">
        <v>4956</v>
      </c>
      <c r="F873" t="s">
        <v>4957</v>
      </c>
      <c r="G873" t="s">
        <v>4958</v>
      </c>
      <c r="H873" t="s">
        <v>18</v>
      </c>
      <c r="I873" t="s">
        <v>2344</v>
      </c>
      <c r="J873" t="s">
        <v>2345</v>
      </c>
      <c r="K873" t="s">
        <v>2346</v>
      </c>
      <c r="L873" t="s">
        <v>2347</v>
      </c>
    </row>
    <row r="874" spans="1:12" x14ac:dyDescent="0.3">
      <c r="A874" t="s">
        <v>4959</v>
      </c>
      <c r="B874" t="s">
        <v>14</v>
      </c>
      <c r="C874" t="s">
        <v>1084</v>
      </c>
      <c r="D874" t="s">
        <v>704</v>
      </c>
      <c r="E874" t="s">
        <v>4960</v>
      </c>
      <c r="F874" t="s">
        <v>4960</v>
      </c>
      <c r="G874" t="s">
        <v>18</v>
      </c>
      <c r="H874" t="s">
        <v>18</v>
      </c>
      <c r="I874" t="s">
        <v>459</v>
      </c>
      <c r="J874" t="s">
        <v>18</v>
      </c>
      <c r="K874" t="s">
        <v>460</v>
      </c>
      <c r="L874" t="s">
        <v>461</v>
      </c>
    </row>
    <row r="875" spans="1:12" x14ac:dyDescent="0.3">
      <c r="A875" t="s">
        <v>4961</v>
      </c>
      <c r="B875" t="s">
        <v>14</v>
      </c>
      <c r="C875" t="s">
        <v>1694</v>
      </c>
      <c r="D875" t="s">
        <v>79</v>
      </c>
      <c r="E875" t="s">
        <v>4962</v>
      </c>
      <c r="F875" t="s">
        <v>4962</v>
      </c>
      <c r="G875" t="s">
        <v>18</v>
      </c>
      <c r="H875" t="s">
        <v>18</v>
      </c>
      <c r="I875" t="s">
        <v>459</v>
      </c>
      <c r="J875" t="s">
        <v>18</v>
      </c>
      <c r="K875" t="s">
        <v>460</v>
      </c>
      <c r="L875" t="s">
        <v>461</v>
      </c>
    </row>
    <row r="876" spans="1:12" x14ac:dyDescent="0.3">
      <c r="A876" t="s">
        <v>4963</v>
      </c>
      <c r="B876" t="s">
        <v>14</v>
      </c>
      <c r="C876" t="s">
        <v>4964</v>
      </c>
      <c r="D876" t="s">
        <v>16</v>
      </c>
      <c r="E876" t="s">
        <v>4965</v>
      </c>
      <c r="F876" t="s">
        <v>4965</v>
      </c>
      <c r="G876" t="s">
        <v>18</v>
      </c>
      <c r="H876" t="s">
        <v>18</v>
      </c>
      <c r="I876" t="s">
        <v>979</v>
      </c>
      <c r="J876" t="s">
        <v>18</v>
      </c>
      <c r="K876" t="s">
        <v>980</v>
      </c>
      <c r="L876" t="s">
        <v>981</v>
      </c>
    </row>
    <row r="877" spans="1:12" x14ac:dyDescent="0.3">
      <c r="A877" t="s">
        <v>4966</v>
      </c>
      <c r="B877" t="s">
        <v>14</v>
      </c>
      <c r="C877" t="s">
        <v>4967</v>
      </c>
      <c r="D877" t="s">
        <v>16</v>
      </c>
      <c r="E877" t="s">
        <v>4968</v>
      </c>
      <c r="F877" t="s">
        <v>4969</v>
      </c>
      <c r="G877" t="s">
        <v>4970</v>
      </c>
      <c r="H877" t="s">
        <v>18</v>
      </c>
      <c r="I877" t="s">
        <v>2814</v>
      </c>
      <c r="J877" t="s">
        <v>2815</v>
      </c>
      <c r="K877" t="s">
        <v>2816</v>
      </c>
      <c r="L877" t="s">
        <v>2817</v>
      </c>
    </row>
    <row r="878" spans="1:12" x14ac:dyDescent="0.3">
      <c r="A878" t="s">
        <v>4971</v>
      </c>
      <c r="B878" t="s">
        <v>14</v>
      </c>
      <c r="C878" t="s">
        <v>830</v>
      </c>
      <c r="D878" t="s">
        <v>33</v>
      </c>
      <c r="E878" t="s">
        <v>4972</v>
      </c>
      <c r="F878" t="s">
        <v>4972</v>
      </c>
      <c r="G878" t="s">
        <v>4973</v>
      </c>
      <c r="H878" t="s">
        <v>18</v>
      </c>
      <c r="I878" t="s">
        <v>1165</v>
      </c>
      <c r="J878" t="s">
        <v>1166</v>
      </c>
      <c r="K878" t="s">
        <v>1167</v>
      </c>
      <c r="L878" t="s">
        <v>1168</v>
      </c>
    </row>
    <row r="879" spans="1:12" x14ac:dyDescent="0.3">
      <c r="A879" t="s">
        <v>4974</v>
      </c>
      <c r="B879" t="s">
        <v>14</v>
      </c>
      <c r="C879" t="s">
        <v>1896</v>
      </c>
      <c r="D879" t="s">
        <v>94</v>
      </c>
      <c r="E879" t="s">
        <v>4975</v>
      </c>
      <c r="F879" t="s">
        <v>4976</v>
      </c>
      <c r="G879" t="s">
        <v>4977</v>
      </c>
      <c r="H879" t="s">
        <v>18</v>
      </c>
      <c r="I879" t="s">
        <v>688</v>
      </c>
      <c r="J879" t="s">
        <v>689</v>
      </c>
      <c r="K879" t="s">
        <v>690</v>
      </c>
      <c r="L879" t="s">
        <v>691</v>
      </c>
    </row>
    <row r="880" spans="1:12" x14ac:dyDescent="0.3">
      <c r="A880" t="s">
        <v>4978</v>
      </c>
      <c r="B880" t="s">
        <v>14</v>
      </c>
      <c r="C880" t="s">
        <v>229</v>
      </c>
      <c r="D880" t="s">
        <v>94</v>
      </c>
      <c r="E880" t="s">
        <v>4979</v>
      </c>
      <c r="F880" t="s">
        <v>4980</v>
      </c>
      <c r="G880" t="s">
        <v>4981</v>
      </c>
      <c r="H880" t="s">
        <v>18</v>
      </c>
      <c r="I880" t="s">
        <v>1987</v>
      </c>
      <c r="J880" t="s">
        <v>1988</v>
      </c>
      <c r="K880" t="s">
        <v>1989</v>
      </c>
      <c r="L880" t="s">
        <v>1990</v>
      </c>
    </row>
    <row r="881" spans="1:12" x14ac:dyDescent="0.3">
      <c r="A881" t="s">
        <v>4982</v>
      </c>
      <c r="B881" t="s">
        <v>14</v>
      </c>
      <c r="C881" t="s">
        <v>4983</v>
      </c>
      <c r="D881" t="s">
        <v>16</v>
      </c>
      <c r="E881" t="s">
        <v>4984</v>
      </c>
      <c r="F881" t="s">
        <v>4985</v>
      </c>
      <c r="G881" t="s">
        <v>4986</v>
      </c>
      <c r="H881" t="s">
        <v>4987</v>
      </c>
      <c r="I881" t="s">
        <v>4064</v>
      </c>
      <c r="J881" t="s">
        <v>4065</v>
      </c>
      <c r="K881" t="s">
        <v>4066</v>
      </c>
      <c r="L881" t="s">
        <v>4067</v>
      </c>
    </row>
    <row r="882" spans="1:12" x14ac:dyDescent="0.3">
      <c r="A882" t="s">
        <v>4988</v>
      </c>
      <c r="B882" t="s">
        <v>14</v>
      </c>
      <c r="C882" t="s">
        <v>4989</v>
      </c>
      <c r="D882" t="s">
        <v>16</v>
      </c>
      <c r="E882" t="s">
        <v>4990</v>
      </c>
      <c r="F882" t="s">
        <v>4991</v>
      </c>
      <c r="G882" t="s">
        <v>4992</v>
      </c>
      <c r="H882" t="s">
        <v>4993</v>
      </c>
      <c r="I882" t="s">
        <v>4994</v>
      </c>
      <c r="J882" t="s">
        <v>18</v>
      </c>
      <c r="K882" t="s">
        <v>4995</v>
      </c>
      <c r="L882" t="s">
        <v>4996</v>
      </c>
    </row>
    <row r="883" spans="1:12" x14ac:dyDescent="0.3">
      <c r="A883" t="s">
        <v>4997</v>
      </c>
      <c r="B883" t="s">
        <v>14</v>
      </c>
      <c r="C883" t="s">
        <v>4998</v>
      </c>
      <c r="D883" t="s">
        <v>16</v>
      </c>
      <c r="E883" t="s">
        <v>4999</v>
      </c>
      <c r="F883" t="s">
        <v>4999</v>
      </c>
      <c r="G883" t="s">
        <v>18</v>
      </c>
      <c r="H883" t="s">
        <v>18</v>
      </c>
      <c r="I883" t="s">
        <v>4129</v>
      </c>
      <c r="J883" t="s">
        <v>4130</v>
      </c>
      <c r="K883" t="s">
        <v>4131</v>
      </c>
      <c r="L883" t="s">
        <v>4132</v>
      </c>
    </row>
    <row r="884" spans="1:12" x14ac:dyDescent="0.3">
      <c r="A884" t="s">
        <v>5000</v>
      </c>
      <c r="B884" t="s">
        <v>14</v>
      </c>
      <c r="C884" t="s">
        <v>86</v>
      </c>
      <c r="D884" t="s">
        <v>16</v>
      </c>
      <c r="E884" t="s">
        <v>5001</v>
      </c>
      <c r="F884" t="s">
        <v>5002</v>
      </c>
      <c r="G884" t="s">
        <v>5001</v>
      </c>
      <c r="H884" t="s">
        <v>18</v>
      </c>
      <c r="I884" t="s">
        <v>5003</v>
      </c>
      <c r="J884" t="s">
        <v>18</v>
      </c>
      <c r="K884" t="s">
        <v>5004</v>
      </c>
      <c r="L884" t="s">
        <v>5005</v>
      </c>
    </row>
    <row r="885" spans="1:12" x14ac:dyDescent="0.3">
      <c r="A885" t="s">
        <v>5006</v>
      </c>
      <c r="B885" t="s">
        <v>14</v>
      </c>
      <c r="C885" t="s">
        <v>463</v>
      </c>
      <c r="D885" t="s">
        <v>16</v>
      </c>
      <c r="E885" t="s">
        <v>5007</v>
      </c>
      <c r="F885" t="s">
        <v>5008</v>
      </c>
      <c r="G885" t="s">
        <v>5009</v>
      </c>
      <c r="H885" t="s">
        <v>18</v>
      </c>
      <c r="I885" t="s">
        <v>2537</v>
      </c>
      <c r="J885" t="s">
        <v>2538</v>
      </c>
      <c r="K885" t="s">
        <v>2539</v>
      </c>
      <c r="L885" t="s">
        <v>2540</v>
      </c>
    </row>
    <row r="886" spans="1:12" x14ac:dyDescent="0.3">
      <c r="A886" t="s">
        <v>5010</v>
      </c>
      <c r="B886" t="s">
        <v>14</v>
      </c>
      <c r="C886" t="s">
        <v>5011</v>
      </c>
      <c r="D886" t="s">
        <v>16</v>
      </c>
      <c r="E886" t="s">
        <v>5012</v>
      </c>
      <c r="F886" t="s">
        <v>5013</v>
      </c>
      <c r="G886" t="s">
        <v>5014</v>
      </c>
      <c r="H886" t="s">
        <v>5015</v>
      </c>
      <c r="I886" t="s">
        <v>5016</v>
      </c>
      <c r="J886" t="s">
        <v>5017</v>
      </c>
      <c r="K886" t="s">
        <v>5018</v>
      </c>
      <c r="L886" t="s">
        <v>5019</v>
      </c>
    </row>
    <row r="887" spans="1:12" x14ac:dyDescent="0.3">
      <c r="A887" t="s">
        <v>5020</v>
      </c>
      <c r="B887" t="s">
        <v>14</v>
      </c>
      <c r="C887" t="s">
        <v>273</v>
      </c>
      <c r="D887" t="s">
        <v>16</v>
      </c>
      <c r="E887" t="s">
        <v>5021</v>
      </c>
      <c r="F887" t="s">
        <v>5021</v>
      </c>
      <c r="G887" t="s">
        <v>5022</v>
      </c>
      <c r="H887" t="s">
        <v>5023</v>
      </c>
      <c r="I887" t="s">
        <v>1833</v>
      </c>
      <c r="J887" t="s">
        <v>18</v>
      </c>
      <c r="K887" t="s">
        <v>1834</v>
      </c>
      <c r="L887" t="s">
        <v>1835</v>
      </c>
    </row>
    <row r="888" spans="1:12" x14ac:dyDescent="0.3">
      <c r="A888" t="s">
        <v>5024</v>
      </c>
      <c r="B888" t="s">
        <v>14</v>
      </c>
      <c r="C888" t="s">
        <v>86</v>
      </c>
      <c r="D888" t="s">
        <v>16</v>
      </c>
      <c r="E888" t="s">
        <v>3537</v>
      </c>
      <c r="F888" t="s">
        <v>3537</v>
      </c>
      <c r="G888" t="s">
        <v>18</v>
      </c>
      <c r="H888" t="s">
        <v>18</v>
      </c>
      <c r="I888" t="s">
        <v>1110</v>
      </c>
      <c r="J888" t="s">
        <v>1111</v>
      </c>
      <c r="K888" t="s">
        <v>1112</v>
      </c>
      <c r="L888" t="s">
        <v>1113</v>
      </c>
    </row>
    <row r="889" spans="1:12" x14ac:dyDescent="0.3">
      <c r="A889" t="s">
        <v>5025</v>
      </c>
      <c r="B889" t="s">
        <v>14</v>
      </c>
      <c r="C889" t="s">
        <v>5026</v>
      </c>
      <c r="D889" t="s">
        <v>16</v>
      </c>
      <c r="E889" t="s">
        <v>5027</v>
      </c>
      <c r="F889" t="s">
        <v>5028</v>
      </c>
      <c r="G889" t="s">
        <v>5029</v>
      </c>
      <c r="H889" t="s">
        <v>18</v>
      </c>
      <c r="I889" t="s">
        <v>2344</v>
      </c>
      <c r="J889" t="s">
        <v>2345</v>
      </c>
      <c r="K889" t="s">
        <v>2346</v>
      </c>
      <c r="L889" t="s">
        <v>2347</v>
      </c>
    </row>
    <row r="890" spans="1:12" x14ac:dyDescent="0.3">
      <c r="A890" t="s">
        <v>5030</v>
      </c>
      <c r="B890" t="s">
        <v>14</v>
      </c>
      <c r="C890" t="s">
        <v>15</v>
      </c>
      <c r="D890" t="s">
        <v>16</v>
      </c>
      <c r="E890" t="s">
        <v>5031</v>
      </c>
      <c r="F890" t="s">
        <v>5031</v>
      </c>
      <c r="G890" t="s">
        <v>18</v>
      </c>
      <c r="H890" t="s">
        <v>18</v>
      </c>
      <c r="I890" t="s">
        <v>287</v>
      </c>
      <c r="J890" t="s">
        <v>18</v>
      </c>
      <c r="K890" t="s">
        <v>288</v>
      </c>
      <c r="L890" t="s">
        <v>289</v>
      </c>
    </row>
    <row r="891" spans="1:12" x14ac:dyDescent="0.3">
      <c r="A891" t="s">
        <v>5032</v>
      </c>
      <c r="B891" t="s">
        <v>14</v>
      </c>
      <c r="C891" t="s">
        <v>5033</v>
      </c>
      <c r="D891" t="s">
        <v>16</v>
      </c>
      <c r="E891" t="s">
        <v>5034</v>
      </c>
      <c r="F891" t="s">
        <v>5035</v>
      </c>
      <c r="G891" t="s">
        <v>5036</v>
      </c>
      <c r="H891" t="s">
        <v>5037</v>
      </c>
      <c r="I891" t="s">
        <v>4145</v>
      </c>
      <c r="J891" t="s">
        <v>4146</v>
      </c>
      <c r="K891" t="s">
        <v>4147</v>
      </c>
      <c r="L891" t="s">
        <v>4148</v>
      </c>
    </row>
    <row r="892" spans="1:12" x14ac:dyDescent="0.3">
      <c r="A892" t="s">
        <v>5038</v>
      </c>
      <c r="B892" t="s">
        <v>14</v>
      </c>
      <c r="C892" t="s">
        <v>413</v>
      </c>
      <c r="D892" t="s">
        <v>33</v>
      </c>
      <c r="E892" t="s">
        <v>5039</v>
      </c>
      <c r="F892" t="s">
        <v>5039</v>
      </c>
      <c r="G892" t="s">
        <v>18</v>
      </c>
      <c r="H892" t="s">
        <v>18</v>
      </c>
      <c r="I892" t="s">
        <v>1987</v>
      </c>
      <c r="J892" t="s">
        <v>1988</v>
      </c>
      <c r="K892" t="s">
        <v>1989</v>
      </c>
      <c r="L892" t="s">
        <v>1990</v>
      </c>
    </row>
    <row r="893" spans="1:12" x14ac:dyDescent="0.3">
      <c r="A893" t="s">
        <v>5040</v>
      </c>
      <c r="B893" t="s">
        <v>14</v>
      </c>
      <c r="C893" t="s">
        <v>3872</v>
      </c>
      <c r="D893" t="s">
        <v>94</v>
      </c>
      <c r="E893" t="s">
        <v>5041</v>
      </c>
      <c r="F893" t="s">
        <v>5041</v>
      </c>
      <c r="G893" t="s">
        <v>18</v>
      </c>
      <c r="H893" t="s">
        <v>18</v>
      </c>
      <c r="I893" t="s">
        <v>459</v>
      </c>
      <c r="J893" t="s">
        <v>18</v>
      </c>
      <c r="K893" t="s">
        <v>460</v>
      </c>
      <c r="L893" t="s">
        <v>461</v>
      </c>
    </row>
    <row r="894" spans="1:12" x14ac:dyDescent="0.3">
      <c r="A894" t="s">
        <v>5042</v>
      </c>
      <c r="B894" t="s">
        <v>14</v>
      </c>
      <c r="C894" t="s">
        <v>445</v>
      </c>
      <c r="D894" t="s">
        <v>16</v>
      </c>
      <c r="E894" t="s">
        <v>5043</v>
      </c>
      <c r="F894" t="s">
        <v>5044</v>
      </c>
      <c r="G894" t="s">
        <v>18</v>
      </c>
      <c r="H894" t="s">
        <v>18</v>
      </c>
      <c r="I894" t="s">
        <v>27</v>
      </c>
      <c r="J894" t="s">
        <v>28</v>
      </c>
      <c r="K894" t="s">
        <v>29</v>
      </c>
      <c r="L894" t="s">
        <v>30</v>
      </c>
    </row>
    <row r="895" spans="1:12" x14ac:dyDescent="0.3">
      <c r="A895" t="s">
        <v>5045</v>
      </c>
      <c r="B895" t="s">
        <v>14</v>
      </c>
      <c r="C895" t="s">
        <v>5046</v>
      </c>
      <c r="D895" t="s">
        <v>16</v>
      </c>
      <c r="E895" t="s">
        <v>5047</v>
      </c>
      <c r="F895" t="s">
        <v>5048</v>
      </c>
      <c r="G895" t="s">
        <v>5049</v>
      </c>
      <c r="H895" t="s">
        <v>18</v>
      </c>
      <c r="I895" t="s">
        <v>2940</v>
      </c>
      <c r="J895" t="s">
        <v>2941</v>
      </c>
      <c r="K895" t="s">
        <v>2942</v>
      </c>
      <c r="L895" t="s">
        <v>2943</v>
      </c>
    </row>
    <row r="896" spans="1:12" x14ac:dyDescent="0.3">
      <c r="A896" t="s">
        <v>5050</v>
      </c>
      <c r="B896" t="s">
        <v>14</v>
      </c>
      <c r="C896" t="s">
        <v>2496</v>
      </c>
      <c r="D896" t="s">
        <v>16</v>
      </c>
      <c r="E896" t="s">
        <v>5051</v>
      </c>
      <c r="F896" t="s">
        <v>5052</v>
      </c>
      <c r="G896" t="s">
        <v>5053</v>
      </c>
      <c r="H896" t="s">
        <v>18</v>
      </c>
      <c r="I896" t="s">
        <v>2814</v>
      </c>
      <c r="J896" t="s">
        <v>2815</v>
      </c>
      <c r="K896" t="s">
        <v>2816</v>
      </c>
      <c r="L896" t="s">
        <v>2817</v>
      </c>
    </row>
    <row r="897" spans="1:12" x14ac:dyDescent="0.3">
      <c r="A897" t="s">
        <v>5054</v>
      </c>
      <c r="B897" t="s">
        <v>14</v>
      </c>
      <c r="C897" t="s">
        <v>101</v>
      </c>
      <c r="D897" t="s">
        <v>16</v>
      </c>
      <c r="E897" t="s">
        <v>5055</v>
      </c>
      <c r="F897" t="s">
        <v>5056</v>
      </c>
      <c r="G897" t="s">
        <v>2905</v>
      </c>
      <c r="H897" t="s">
        <v>18</v>
      </c>
      <c r="I897" t="s">
        <v>4789</v>
      </c>
      <c r="J897" t="s">
        <v>18</v>
      </c>
      <c r="K897" t="s">
        <v>4790</v>
      </c>
      <c r="L897" t="s">
        <v>4791</v>
      </c>
    </row>
    <row r="898" spans="1:12" x14ac:dyDescent="0.3">
      <c r="A898" t="s">
        <v>5057</v>
      </c>
      <c r="B898" t="s">
        <v>14</v>
      </c>
      <c r="C898" t="s">
        <v>101</v>
      </c>
      <c r="D898" t="s">
        <v>16</v>
      </c>
      <c r="E898" t="s">
        <v>5058</v>
      </c>
      <c r="F898" t="s">
        <v>5058</v>
      </c>
      <c r="G898" t="s">
        <v>18</v>
      </c>
      <c r="H898" t="s">
        <v>18</v>
      </c>
      <c r="I898" t="s">
        <v>5059</v>
      </c>
      <c r="J898" t="s">
        <v>18</v>
      </c>
      <c r="K898" t="s">
        <v>2323</v>
      </c>
      <c r="L898" t="s">
        <v>5060</v>
      </c>
    </row>
    <row r="899" spans="1:12" x14ac:dyDescent="0.3">
      <c r="A899" t="s">
        <v>5061</v>
      </c>
      <c r="B899" t="s">
        <v>14</v>
      </c>
      <c r="C899" t="s">
        <v>434</v>
      </c>
      <c r="D899" t="s">
        <v>16</v>
      </c>
      <c r="E899" t="s">
        <v>5062</v>
      </c>
      <c r="F899" t="s">
        <v>5062</v>
      </c>
      <c r="G899" t="s">
        <v>18</v>
      </c>
      <c r="H899" t="s">
        <v>18</v>
      </c>
      <c r="I899" t="s">
        <v>1223</v>
      </c>
      <c r="J899" t="s">
        <v>1224</v>
      </c>
      <c r="K899" t="s">
        <v>1225</v>
      </c>
      <c r="L899" t="s">
        <v>1226</v>
      </c>
    </row>
    <row r="900" spans="1:12" x14ac:dyDescent="0.3">
      <c r="A900" t="s">
        <v>5063</v>
      </c>
      <c r="B900" t="s">
        <v>14</v>
      </c>
      <c r="C900" t="s">
        <v>514</v>
      </c>
      <c r="D900" t="s">
        <v>16</v>
      </c>
      <c r="E900" t="s">
        <v>5064</v>
      </c>
      <c r="F900" t="s">
        <v>5065</v>
      </c>
      <c r="G900" t="s">
        <v>5066</v>
      </c>
      <c r="H900" t="s">
        <v>5064</v>
      </c>
      <c r="I900" t="s">
        <v>2624</v>
      </c>
      <c r="J900" t="s">
        <v>2625</v>
      </c>
      <c r="K900" t="s">
        <v>2626</v>
      </c>
      <c r="L900" t="s">
        <v>2627</v>
      </c>
    </row>
    <row r="901" spans="1:12" x14ac:dyDescent="0.3">
      <c r="A901" t="s">
        <v>5067</v>
      </c>
      <c r="B901" t="s">
        <v>14</v>
      </c>
      <c r="C901" t="s">
        <v>1554</v>
      </c>
      <c r="D901" t="s">
        <v>16</v>
      </c>
      <c r="E901" t="s">
        <v>2088</v>
      </c>
      <c r="F901" t="s">
        <v>2088</v>
      </c>
      <c r="G901" t="s">
        <v>5068</v>
      </c>
      <c r="H901" t="s">
        <v>18</v>
      </c>
      <c r="I901" t="s">
        <v>118</v>
      </c>
      <c r="J901" t="s">
        <v>18</v>
      </c>
      <c r="K901" t="s">
        <v>119</v>
      </c>
      <c r="L901" t="s">
        <v>120</v>
      </c>
    </row>
    <row r="902" spans="1:12" x14ac:dyDescent="0.3">
      <c r="A902" t="s">
        <v>5069</v>
      </c>
      <c r="B902" t="s">
        <v>14</v>
      </c>
      <c r="C902" t="s">
        <v>273</v>
      </c>
      <c r="D902" t="s">
        <v>16</v>
      </c>
      <c r="E902" t="s">
        <v>5070</v>
      </c>
      <c r="F902" t="s">
        <v>5071</v>
      </c>
      <c r="G902" t="s">
        <v>5072</v>
      </c>
      <c r="H902" t="s">
        <v>18</v>
      </c>
      <c r="I902" t="s">
        <v>5073</v>
      </c>
      <c r="J902" t="s">
        <v>5074</v>
      </c>
      <c r="K902" t="s">
        <v>5075</v>
      </c>
      <c r="L902" t="s">
        <v>5076</v>
      </c>
    </row>
    <row r="903" spans="1:12" x14ac:dyDescent="0.3">
      <c r="A903" t="s">
        <v>5077</v>
      </c>
      <c r="B903" t="s">
        <v>14</v>
      </c>
      <c r="C903" t="s">
        <v>5078</v>
      </c>
      <c r="D903" t="s">
        <v>16</v>
      </c>
      <c r="E903" t="s">
        <v>5079</v>
      </c>
      <c r="F903" t="s">
        <v>5080</v>
      </c>
      <c r="G903" t="s">
        <v>5079</v>
      </c>
      <c r="H903" t="s">
        <v>18</v>
      </c>
      <c r="I903" t="s">
        <v>5081</v>
      </c>
      <c r="J903" t="s">
        <v>18</v>
      </c>
      <c r="K903" t="s">
        <v>2202</v>
      </c>
      <c r="L903" t="s">
        <v>2203</v>
      </c>
    </row>
    <row r="904" spans="1:12" x14ac:dyDescent="0.3">
      <c r="A904" t="s">
        <v>5082</v>
      </c>
      <c r="B904" t="s">
        <v>14</v>
      </c>
      <c r="C904" t="s">
        <v>101</v>
      </c>
      <c r="D904" t="s">
        <v>16</v>
      </c>
      <c r="E904" t="s">
        <v>5083</v>
      </c>
      <c r="F904" t="s">
        <v>5084</v>
      </c>
      <c r="G904" t="s">
        <v>18</v>
      </c>
      <c r="H904" t="s">
        <v>18</v>
      </c>
      <c r="I904" t="s">
        <v>5085</v>
      </c>
      <c r="J904" t="s">
        <v>5086</v>
      </c>
      <c r="K904" t="s">
        <v>5087</v>
      </c>
      <c r="L904" t="s">
        <v>5088</v>
      </c>
    </row>
    <row r="905" spans="1:12" x14ac:dyDescent="0.3">
      <c r="A905" t="s">
        <v>5089</v>
      </c>
      <c r="B905" t="s">
        <v>14</v>
      </c>
      <c r="C905" t="s">
        <v>463</v>
      </c>
      <c r="D905" t="s">
        <v>16</v>
      </c>
      <c r="E905" t="s">
        <v>5090</v>
      </c>
      <c r="F905" t="s">
        <v>5090</v>
      </c>
      <c r="G905" t="s">
        <v>18</v>
      </c>
      <c r="H905" t="s">
        <v>18</v>
      </c>
      <c r="I905" t="s">
        <v>215</v>
      </c>
      <c r="J905" t="s">
        <v>216</v>
      </c>
      <c r="K905" t="s">
        <v>217</v>
      </c>
      <c r="L905" t="s">
        <v>218</v>
      </c>
    </row>
    <row r="906" spans="1:12" x14ac:dyDescent="0.3">
      <c r="A906" t="s">
        <v>5091</v>
      </c>
      <c r="B906" t="s">
        <v>14</v>
      </c>
      <c r="C906" t="s">
        <v>839</v>
      </c>
      <c r="D906" t="s">
        <v>33</v>
      </c>
      <c r="E906" t="s">
        <v>5092</v>
      </c>
      <c r="F906" t="s">
        <v>5093</v>
      </c>
      <c r="G906" t="s">
        <v>5092</v>
      </c>
      <c r="H906" t="s">
        <v>18</v>
      </c>
      <c r="I906" t="s">
        <v>397</v>
      </c>
      <c r="J906" t="s">
        <v>18</v>
      </c>
      <c r="K906" t="s">
        <v>399</v>
      </c>
      <c r="L906" t="s">
        <v>1082</v>
      </c>
    </row>
    <row r="907" spans="1:12" x14ac:dyDescent="0.3">
      <c r="A907" t="s">
        <v>5094</v>
      </c>
      <c r="B907" t="s">
        <v>14</v>
      </c>
      <c r="C907" t="s">
        <v>900</v>
      </c>
      <c r="D907" t="s">
        <v>16</v>
      </c>
      <c r="E907" t="s">
        <v>5095</v>
      </c>
      <c r="F907" t="s">
        <v>5096</v>
      </c>
      <c r="G907" t="s">
        <v>5097</v>
      </c>
      <c r="H907" t="s">
        <v>18</v>
      </c>
      <c r="I907" t="s">
        <v>5098</v>
      </c>
      <c r="J907" t="s">
        <v>5099</v>
      </c>
      <c r="K907" t="s">
        <v>5100</v>
      </c>
      <c r="L907" t="s">
        <v>5101</v>
      </c>
    </row>
    <row r="908" spans="1:12" x14ac:dyDescent="0.3">
      <c r="A908" t="s">
        <v>5102</v>
      </c>
      <c r="B908" t="s">
        <v>14</v>
      </c>
      <c r="C908" t="s">
        <v>101</v>
      </c>
      <c r="D908" t="s">
        <v>16</v>
      </c>
      <c r="E908" t="s">
        <v>5103</v>
      </c>
      <c r="F908" t="s">
        <v>5104</v>
      </c>
      <c r="G908" t="s">
        <v>5103</v>
      </c>
      <c r="H908" t="s">
        <v>18</v>
      </c>
      <c r="I908" t="s">
        <v>5081</v>
      </c>
      <c r="J908" t="s">
        <v>18</v>
      </c>
      <c r="K908" t="s">
        <v>2202</v>
      </c>
      <c r="L908" t="s">
        <v>2203</v>
      </c>
    </row>
    <row r="909" spans="1:12" x14ac:dyDescent="0.3">
      <c r="A909" t="s">
        <v>5105</v>
      </c>
      <c r="B909" t="s">
        <v>14</v>
      </c>
      <c r="C909" t="s">
        <v>5106</v>
      </c>
      <c r="D909" t="s">
        <v>16</v>
      </c>
      <c r="E909" t="s">
        <v>5107</v>
      </c>
      <c r="F909" t="s">
        <v>5108</v>
      </c>
      <c r="G909" t="s">
        <v>5109</v>
      </c>
      <c r="H909" t="s">
        <v>5110</v>
      </c>
      <c r="I909" t="s">
        <v>5111</v>
      </c>
      <c r="J909" t="s">
        <v>5112</v>
      </c>
      <c r="K909" t="s">
        <v>5113</v>
      </c>
      <c r="L909" t="s">
        <v>5114</v>
      </c>
    </row>
    <row r="910" spans="1:12" x14ac:dyDescent="0.3">
      <c r="A910" t="s">
        <v>5115</v>
      </c>
      <c r="B910" t="s">
        <v>14</v>
      </c>
      <c r="C910" t="s">
        <v>471</v>
      </c>
      <c r="D910" t="s">
        <v>16</v>
      </c>
      <c r="E910" t="s">
        <v>5116</v>
      </c>
      <c r="F910" t="s">
        <v>5117</v>
      </c>
      <c r="G910" t="s">
        <v>18</v>
      </c>
      <c r="H910" t="s">
        <v>18</v>
      </c>
      <c r="I910" t="s">
        <v>152</v>
      </c>
      <c r="J910" t="s">
        <v>153</v>
      </c>
      <c r="K910" t="s">
        <v>154</v>
      </c>
      <c r="L910" t="s">
        <v>155</v>
      </c>
    </row>
    <row r="911" spans="1:12" x14ac:dyDescent="0.3">
      <c r="A911" t="s">
        <v>5118</v>
      </c>
      <c r="B911" t="s">
        <v>14</v>
      </c>
      <c r="C911" t="s">
        <v>273</v>
      </c>
      <c r="D911" t="s">
        <v>16</v>
      </c>
      <c r="E911" t="s">
        <v>5119</v>
      </c>
      <c r="F911" t="s">
        <v>5120</v>
      </c>
      <c r="G911" t="s">
        <v>18</v>
      </c>
      <c r="H911" t="s">
        <v>18</v>
      </c>
      <c r="I911" t="s">
        <v>5121</v>
      </c>
      <c r="J911" t="s">
        <v>5122</v>
      </c>
      <c r="K911" t="s">
        <v>5123</v>
      </c>
      <c r="L911" t="s">
        <v>5124</v>
      </c>
    </row>
    <row r="912" spans="1:12" x14ac:dyDescent="0.3">
      <c r="A912" t="s">
        <v>5125</v>
      </c>
      <c r="B912" t="s">
        <v>14</v>
      </c>
      <c r="C912" t="s">
        <v>341</v>
      </c>
      <c r="D912" t="s">
        <v>16</v>
      </c>
      <c r="E912" t="s">
        <v>5126</v>
      </c>
      <c r="F912" t="s">
        <v>5126</v>
      </c>
      <c r="G912" t="s">
        <v>5127</v>
      </c>
      <c r="H912" t="s">
        <v>18</v>
      </c>
      <c r="I912" t="s">
        <v>5128</v>
      </c>
      <c r="J912" t="s">
        <v>5129</v>
      </c>
      <c r="K912" t="s">
        <v>5130</v>
      </c>
      <c r="L912" t="s">
        <v>5131</v>
      </c>
    </row>
    <row r="913" spans="1:12" x14ac:dyDescent="0.3">
      <c r="A913" t="s">
        <v>5132</v>
      </c>
      <c r="B913" t="s">
        <v>14</v>
      </c>
      <c r="C913" t="s">
        <v>413</v>
      </c>
      <c r="D913" t="s">
        <v>16</v>
      </c>
      <c r="E913" t="s">
        <v>5133</v>
      </c>
      <c r="F913" t="s">
        <v>5134</v>
      </c>
      <c r="G913" t="s">
        <v>5135</v>
      </c>
      <c r="H913" t="s">
        <v>18</v>
      </c>
      <c r="I913" t="s">
        <v>3249</v>
      </c>
      <c r="J913" t="s">
        <v>3250</v>
      </c>
      <c r="K913" t="s">
        <v>3251</v>
      </c>
      <c r="L913" t="s">
        <v>3252</v>
      </c>
    </row>
    <row r="914" spans="1:12" x14ac:dyDescent="0.3">
      <c r="A914" t="s">
        <v>5136</v>
      </c>
      <c r="B914" t="s">
        <v>14</v>
      </c>
      <c r="C914" t="s">
        <v>5137</v>
      </c>
      <c r="D914" t="s">
        <v>16</v>
      </c>
      <c r="E914" t="s">
        <v>5138</v>
      </c>
      <c r="F914" t="s">
        <v>5139</v>
      </c>
      <c r="G914" t="s">
        <v>5140</v>
      </c>
      <c r="H914" t="s">
        <v>5141</v>
      </c>
      <c r="I914" t="s">
        <v>5142</v>
      </c>
      <c r="J914" t="s">
        <v>5143</v>
      </c>
      <c r="K914" t="s">
        <v>5144</v>
      </c>
      <c r="L914" t="s">
        <v>5145</v>
      </c>
    </row>
    <row r="915" spans="1:12" x14ac:dyDescent="0.3">
      <c r="A915" t="s">
        <v>5146</v>
      </c>
      <c r="B915" t="s">
        <v>14</v>
      </c>
      <c r="C915" t="s">
        <v>1332</v>
      </c>
      <c r="D915" t="s">
        <v>16</v>
      </c>
      <c r="E915" t="s">
        <v>5147</v>
      </c>
      <c r="F915" t="s">
        <v>5148</v>
      </c>
      <c r="G915" t="s">
        <v>5149</v>
      </c>
      <c r="H915" t="s">
        <v>18</v>
      </c>
      <c r="I915" t="s">
        <v>1391</v>
      </c>
      <c r="J915" t="s">
        <v>18</v>
      </c>
      <c r="K915" t="s">
        <v>1392</v>
      </c>
      <c r="L915" t="s">
        <v>1393</v>
      </c>
    </row>
    <row r="916" spans="1:12" x14ac:dyDescent="0.3">
      <c r="A916" t="s">
        <v>5150</v>
      </c>
      <c r="B916" t="s">
        <v>14</v>
      </c>
      <c r="C916" t="s">
        <v>5151</v>
      </c>
      <c r="D916" t="s">
        <v>888</v>
      </c>
      <c r="E916" t="s">
        <v>5152</v>
      </c>
      <c r="F916" t="s">
        <v>5153</v>
      </c>
      <c r="G916" t="s">
        <v>5154</v>
      </c>
      <c r="H916" t="s">
        <v>5155</v>
      </c>
      <c r="I916" t="s">
        <v>4582</v>
      </c>
      <c r="J916" t="s">
        <v>4583</v>
      </c>
      <c r="K916" t="s">
        <v>4584</v>
      </c>
      <c r="L916" t="s">
        <v>4585</v>
      </c>
    </row>
    <row r="917" spans="1:12" x14ac:dyDescent="0.3">
      <c r="A917" t="s">
        <v>5156</v>
      </c>
      <c r="B917" t="s">
        <v>14</v>
      </c>
      <c r="C917" t="s">
        <v>5157</v>
      </c>
      <c r="D917" t="s">
        <v>16</v>
      </c>
      <c r="E917" t="s">
        <v>5158</v>
      </c>
      <c r="F917" t="s">
        <v>5159</v>
      </c>
      <c r="G917" t="s">
        <v>18</v>
      </c>
      <c r="H917" t="s">
        <v>18</v>
      </c>
      <c r="I917" t="s">
        <v>1538</v>
      </c>
      <c r="J917" t="s">
        <v>1539</v>
      </c>
      <c r="K917" t="s">
        <v>1540</v>
      </c>
      <c r="L917" t="s">
        <v>1541</v>
      </c>
    </row>
    <row r="918" spans="1:12" x14ac:dyDescent="0.3">
      <c r="A918" t="s">
        <v>5160</v>
      </c>
      <c r="B918" t="s">
        <v>14</v>
      </c>
      <c r="C918" t="s">
        <v>273</v>
      </c>
      <c r="D918" t="s">
        <v>16</v>
      </c>
      <c r="E918" t="s">
        <v>5161</v>
      </c>
      <c r="F918" t="s">
        <v>5162</v>
      </c>
      <c r="G918" t="s">
        <v>5163</v>
      </c>
      <c r="H918" t="s">
        <v>18</v>
      </c>
      <c r="I918" t="s">
        <v>397</v>
      </c>
      <c r="J918" t="s">
        <v>18</v>
      </c>
      <c r="K918" t="s">
        <v>399</v>
      </c>
      <c r="L918" t="s">
        <v>1082</v>
      </c>
    </row>
    <row r="919" spans="1:12" x14ac:dyDescent="0.3">
      <c r="A919" t="s">
        <v>5164</v>
      </c>
      <c r="B919" t="s">
        <v>14</v>
      </c>
      <c r="C919" t="s">
        <v>101</v>
      </c>
      <c r="D919" t="s">
        <v>16</v>
      </c>
      <c r="E919" t="s">
        <v>5165</v>
      </c>
      <c r="F919" t="s">
        <v>5165</v>
      </c>
      <c r="G919" t="s">
        <v>18</v>
      </c>
      <c r="H919" t="s">
        <v>18</v>
      </c>
      <c r="I919" t="s">
        <v>287</v>
      </c>
      <c r="J919" t="s">
        <v>18</v>
      </c>
      <c r="K919" t="s">
        <v>288</v>
      </c>
      <c r="L919" t="s">
        <v>289</v>
      </c>
    </row>
    <row r="920" spans="1:12" x14ac:dyDescent="0.3">
      <c r="A920" t="s">
        <v>5166</v>
      </c>
      <c r="B920" t="s">
        <v>14</v>
      </c>
      <c r="C920" t="s">
        <v>5167</v>
      </c>
      <c r="D920" t="s">
        <v>16</v>
      </c>
      <c r="E920" t="s">
        <v>5168</v>
      </c>
      <c r="F920" t="s">
        <v>5169</v>
      </c>
      <c r="G920" t="s">
        <v>5170</v>
      </c>
      <c r="H920" t="s">
        <v>18</v>
      </c>
      <c r="I920" t="s">
        <v>4129</v>
      </c>
      <c r="J920" t="s">
        <v>4130</v>
      </c>
      <c r="K920" t="s">
        <v>4131</v>
      </c>
      <c r="L920" t="s">
        <v>4132</v>
      </c>
    </row>
    <row r="921" spans="1:12" x14ac:dyDescent="0.3">
      <c r="A921" t="s">
        <v>5171</v>
      </c>
      <c r="B921" t="s">
        <v>14</v>
      </c>
      <c r="C921" t="s">
        <v>341</v>
      </c>
      <c r="D921" t="s">
        <v>16</v>
      </c>
      <c r="E921" t="s">
        <v>5172</v>
      </c>
      <c r="F921" t="s">
        <v>5173</v>
      </c>
      <c r="G921" t="s">
        <v>5174</v>
      </c>
      <c r="H921" t="s">
        <v>18</v>
      </c>
      <c r="I921" t="s">
        <v>1833</v>
      </c>
      <c r="J921" t="s">
        <v>18</v>
      </c>
      <c r="K921" t="s">
        <v>1834</v>
      </c>
      <c r="L921" t="s">
        <v>1835</v>
      </c>
    </row>
    <row r="922" spans="1:12" x14ac:dyDescent="0.3">
      <c r="A922" t="s">
        <v>5175</v>
      </c>
      <c r="B922" t="s">
        <v>14</v>
      </c>
      <c r="C922" t="s">
        <v>5176</v>
      </c>
      <c r="D922" t="s">
        <v>16</v>
      </c>
      <c r="E922" t="s">
        <v>5177</v>
      </c>
      <c r="F922" t="s">
        <v>5178</v>
      </c>
      <c r="G922" t="s">
        <v>5179</v>
      </c>
      <c r="H922" t="s">
        <v>5180</v>
      </c>
      <c r="I922" t="s">
        <v>5181</v>
      </c>
      <c r="J922" t="s">
        <v>5182</v>
      </c>
      <c r="K922" t="s">
        <v>5183</v>
      </c>
      <c r="L922" t="s">
        <v>5184</v>
      </c>
    </row>
    <row r="923" spans="1:12" x14ac:dyDescent="0.3">
      <c r="A923" t="s">
        <v>5185</v>
      </c>
      <c r="B923" t="s">
        <v>14</v>
      </c>
      <c r="C923" t="s">
        <v>5186</v>
      </c>
      <c r="D923" t="s">
        <v>16</v>
      </c>
      <c r="E923" t="s">
        <v>5187</v>
      </c>
      <c r="F923" t="s">
        <v>5188</v>
      </c>
      <c r="G923" t="s">
        <v>5189</v>
      </c>
      <c r="H923" t="s">
        <v>5190</v>
      </c>
      <c r="I923" t="s">
        <v>5191</v>
      </c>
      <c r="J923" t="s">
        <v>18</v>
      </c>
      <c r="K923" t="s">
        <v>5192</v>
      </c>
      <c r="L923" t="s">
        <v>5193</v>
      </c>
    </row>
    <row r="924" spans="1:12" x14ac:dyDescent="0.3">
      <c r="A924" t="s">
        <v>5194</v>
      </c>
      <c r="B924" t="s">
        <v>14</v>
      </c>
      <c r="C924" t="s">
        <v>463</v>
      </c>
      <c r="D924" t="s">
        <v>16</v>
      </c>
      <c r="E924" t="s">
        <v>5195</v>
      </c>
      <c r="F924" t="s">
        <v>5196</v>
      </c>
      <c r="G924" t="s">
        <v>5195</v>
      </c>
      <c r="H924" t="s">
        <v>18</v>
      </c>
      <c r="I924" t="s">
        <v>4504</v>
      </c>
      <c r="J924" t="s">
        <v>4505</v>
      </c>
      <c r="K924" t="s">
        <v>4506</v>
      </c>
      <c r="L924" t="s">
        <v>4507</v>
      </c>
    </row>
    <row r="925" spans="1:12" x14ac:dyDescent="0.3">
      <c r="A925" t="s">
        <v>5197</v>
      </c>
      <c r="B925" t="s">
        <v>14</v>
      </c>
      <c r="C925" t="s">
        <v>101</v>
      </c>
      <c r="D925" t="s">
        <v>16</v>
      </c>
      <c r="E925" t="s">
        <v>3245</v>
      </c>
      <c r="F925" t="s">
        <v>3245</v>
      </c>
      <c r="G925" t="s">
        <v>18</v>
      </c>
      <c r="H925" t="s">
        <v>18</v>
      </c>
      <c r="I925" t="s">
        <v>4518</v>
      </c>
      <c r="J925" t="s">
        <v>4519</v>
      </c>
      <c r="K925" t="s">
        <v>4520</v>
      </c>
      <c r="L925" t="s">
        <v>4521</v>
      </c>
    </row>
    <row r="926" spans="1:12" x14ac:dyDescent="0.3">
      <c r="A926" t="s">
        <v>5198</v>
      </c>
      <c r="B926" t="s">
        <v>14</v>
      </c>
      <c r="C926" t="s">
        <v>5199</v>
      </c>
      <c r="D926" t="s">
        <v>16</v>
      </c>
      <c r="E926" t="s">
        <v>5200</v>
      </c>
      <c r="F926" t="s">
        <v>5201</v>
      </c>
      <c r="G926" t="s">
        <v>5202</v>
      </c>
      <c r="H926" t="s">
        <v>18</v>
      </c>
      <c r="I926" t="s">
        <v>2788</v>
      </c>
      <c r="J926" t="s">
        <v>18</v>
      </c>
      <c r="K926" t="s">
        <v>2789</v>
      </c>
      <c r="L926" t="s">
        <v>2790</v>
      </c>
    </row>
    <row r="927" spans="1:12" x14ac:dyDescent="0.3">
      <c r="A927" t="s">
        <v>5203</v>
      </c>
      <c r="B927" t="s">
        <v>14</v>
      </c>
      <c r="C927" t="s">
        <v>101</v>
      </c>
      <c r="D927" t="s">
        <v>16</v>
      </c>
      <c r="E927" t="s">
        <v>5204</v>
      </c>
      <c r="F927" t="s">
        <v>5204</v>
      </c>
      <c r="G927" t="s">
        <v>18</v>
      </c>
      <c r="H927" t="s">
        <v>18</v>
      </c>
      <c r="I927" t="s">
        <v>5205</v>
      </c>
      <c r="J927" t="s">
        <v>18</v>
      </c>
      <c r="K927" t="s">
        <v>5206</v>
      </c>
      <c r="L927" t="s">
        <v>5207</v>
      </c>
    </row>
    <row r="928" spans="1:12" x14ac:dyDescent="0.3">
      <c r="A928" t="s">
        <v>5208</v>
      </c>
      <c r="B928" t="s">
        <v>14</v>
      </c>
      <c r="C928" t="s">
        <v>5209</v>
      </c>
      <c r="D928" t="s">
        <v>33</v>
      </c>
      <c r="E928" t="s">
        <v>5210</v>
      </c>
      <c r="F928" t="s">
        <v>5211</v>
      </c>
      <c r="G928" t="s">
        <v>5212</v>
      </c>
      <c r="H928" t="s">
        <v>5213</v>
      </c>
      <c r="I928" t="s">
        <v>698</v>
      </c>
      <c r="J928" t="s">
        <v>699</v>
      </c>
      <c r="K928" t="s">
        <v>700</v>
      </c>
      <c r="L928" t="s">
        <v>701</v>
      </c>
    </row>
    <row r="929" spans="1:12" x14ac:dyDescent="0.3">
      <c r="A929" t="s">
        <v>5214</v>
      </c>
      <c r="B929" t="s">
        <v>14</v>
      </c>
      <c r="C929" t="s">
        <v>5215</v>
      </c>
      <c r="D929" t="s">
        <v>16</v>
      </c>
      <c r="E929" t="s">
        <v>5216</v>
      </c>
      <c r="F929" t="s">
        <v>5217</v>
      </c>
      <c r="G929" t="s">
        <v>5218</v>
      </c>
      <c r="H929" t="s">
        <v>5219</v>
      </c>
      <c r="I929" t="s">
        <v>5220</v>
      </c>
      <c r="J929" t="s">
        <v>18</v>
      </c>
      <c r="K929" t="s">
        <v>5221</v>
      </c>
      <c r="L929" t="s">
        <v>5222</v>
      </c>
    </row>
    <row r="930" spans="1:12" x14ac:dyDescent="0.3">
      <c r="A930" t="s">
        <v>5223</v>
      </c>
      <c r="B930" t="s">
        <v>14</v>
      </c>
      <c r="C930" t="s">
        <v>5224</v>
      </c>
      <c r="D930" t="s">
        <v>16</v>
      </c>
      <c r="E930" t="s">
        <v>5225</v>
      </c>
      <c r="F930" t="s">
        <v>5225</v>
      </c>
      <c r="G930" t="s">
        <v>18</v>
      </c>
      <c r="H930" t="s">
        <v>18</v>
      </c>
      <c r="I930" t="s">
        <v>4129</v>
      </c>
      <c r="J930" t="s">
        <v>4130</v>
      </c>
      <c r="K930" t="s">
        <v>4131</v>
      </c>
      <c r="L930" t="s">
        <v>4132</v>
      </c>
    </row>
    <row r="931" spans="1:12" x14ac:dyDescent="0.3">
      <c r="A931" t="s">
        <v>5226</v>
      </c>
      <c r="B931" t="s">
        <v>14</v>
      </c>
      <c r="C931" t="s">
        <v>5227</v>
      </c>
      <c r="D931" t="s">
        <v>16</v>
      </c>
      <c r="E931" t="s">
        <v>5228</v>
      </c>
      <c r="F931" t="s">
        <v>5229</v>
      </c>
      <c r="G931" t="s">
        <v>5230</v>
      </c>
      <c r="H931" t="s">
        <v>5231</v>
      </c>
      <c r="I931" t="s">
        <v>5232</v>
      </c>
      <c r="J931" t="s">
        <v>5233</v>
      </c>
      <c r="K931" t="s">
        <v>5234</v>
      </c>
      <c r="L931" t="s">
        <v>5235</v>
      </c>
    </row>
    <row r="932" spans="1:12" x14ac:dyDescent="0.3">
      <c r="A932" t="s">
        <v>5236</v>
      </c>
      <c r="B932" t="s">
        <v>14</v>
      </c>
      <c r="C932" t="s">
        <v>5237</v>
      </c>
      <c r="D932" t="s">
        <v>16</v>
      </c>
      <c r="E932" t="s">
        <v>5238</v>
      </c>
      <c r="F932" t="s">
        <v>5239</v>
      </c>
      <c r="G932" t="s">
        <v>18</v>
      </c>
      <c r="H932" t="s">
        <v>18</v>
      </c>
      <c r="I932" t="s">
        <v>423</v>
      </c>
      <c r="J932" t="s">
        <v>18</v>
      </c>
      <c r="K932" t="s">
        <v>424</v>
      </c>
      <c r="L932" t="s">
        <v>425</v>
      </c>
    </row>
    <row r="933" spans="1:12" x14ac:dyDescent="0.3">
      <c r="A933" t="s">
        <v>5240</v>
      </c>
      <c r="B933" t="s">
        <v>14</v>
      </c>
      <c r="C933" t="s">
        <v>5241</v>
      </c>
      <c r="D933" t="s">
        <v>16</v>
      </c>
      <c r="E933" t="s">
        <v>5242</v>
      </c>
      <c r="F933" t="s">
        <v>5243</v>
      </c>
      <c r="G933" t="s">
        <v>5244</v>
      </c>
      <c r="H933" t="s">
        <v>5245</v>
      </c>
      <c r="I933" t="s">
        <v>5246</v>
      </c>
      <c r="J933" t="s">
        <v>5247</v>
      </c>
      <c r="K933" t="s">
        <v>5248</v>
      </c>
      <c r="L933" t="s">
        <v>5249</v>
      </c>
    </row>
    <row r="934" spans="1:12" x14ac:dyDescent="0.3">
      <c r="A934" t="s">
        <v>5250</v>
      </c>
      <c r="B934" t="s">
        <v>14</v>
      </c>
      <c r="C934" t="s">
        <v>65</v>
      </c>
      <c r="D934" t="s">
        <v>16</v>
      </c>
      <c r="E934" t="s">
        <v>5251</v>
      </c>
      <c r="F934" t="s">
        <v>5252</v>
      </c>
      <c r="G934" t="s">
        <v>5253</v>
      </c>
      <c r="H934" t="s">
        <v>18</v>
      </c>
      <c r="I934" t="s">
        <v>1432</v>
      </c>
      <c r="J934" t="s">
        <v>18</v>
      </c>
      <c r="K934" t="s">
        <v>1433</v>
      </c>
      <c r="L934" t="s">
        <v>1434</v>
      </c>
    </row>
    <row r="935" spans="1:12" x14ac:dyDescent="0.3">
      <c r="A935" t="s">
        <v>5254</v>
      </c>
      <c r="B935" t="s">
        <v>14</v>
      </c>
      <c r="C935" t="s">
        <v>1982</v>
      </c>
      <c r="D935" t="s">
        <v>16</v>
      </c>
      <c r="E935" t="s">
        <v>5255</v>
      </c>
      <c r="F935" t="s">
        <v>5255</v>
      </c>
      <c r="G935" t="s">
        <v>18</v>
      </c>
      <c r="H935" t="s">
        <v>18</v>
      </c>
      <c r="I935" t="s">
        <v>1137</v>
      </c>
      <c r="J935" t="s">
        <v>1138</v>
      </c>
      <c r="K935" t="s">
        <v>1139</v>
      </c>
      <c r="L935" t="s">
        <v>1140</v>
      </c>
    </row>
    <row r="936" spans="1:12" x14ac:dyDescent="0.3">
      <c r="A936" t="s">
        <v>5256</v>
      </c>
      <c r="B936" t="s">
        <v>14</v>
      </c>
      <c r="C936" t="s">
        <v>341</v>
      </c>
      <c r="D936" t="s">
        <v>16</v>
      </c>
      <c r="E936" t="s">
        <v>5257</v>
      </c>
      <c r="F936" t="s">
        <v>5257</v>
      </c>
      <c r="G936" t="s">
        <v>18</v>
      </c>
      <c r="H936" t="s">
        <v>18</v>
      </c>
      <c r="I936" t="s">
        <v>287</v>
      </c>
      <c r="J936" t="s">
        <v>18</v>
      </c>
      <c r="K936" t="s">
        <v>288</v>
      </c>
      <c r="L936" t="s">
        <v>289</v>
      </c>
    </row>
    <row r="937" spans="1:12" x14ac:dyDescent="0.3">
      <c r="A937" t="s">
        <v>5258</v>
      </c>
      <c r="B937" t="s">
        <v>14</v>
      </c>
      <c r="C937" t="s">
        <v>5259</v>
      </c>
      <c r="D937" t="s">
        <v>16</v>
      </c>
      <c r="E937" t="s">
        <v>5260</v>
      </c>
      <c r="F937" t="s">
        <v>5261</v>
      </c>
      <c r="G937" t="s">
        <v>18</v>
      </c>
      <c r="H937" t="s">
        <v>18</v>
      </c>
      <c r="I937" t="s">
        <v>152</v>
      </c>
      <c r="J937" t="s">
        <v>153</v>
      </c>
      <c r="K937" t="s">
        <v>154</v>
      </c>
      <c r="L937" t="s">
        <v>155</v>
      </c>
    </row>
    <row r="938" spans="1:12" x14ac:dyDescent="0.3">
      <c r="A938" t="s">
        <v>5262</v>
      </c>
      <c r="B938" t="s">
        <v>14</v>
      </c>
      <c r="C938" t="s">
        <v>5263</v>
      </c>
      <c r="D938" t="s">
        <v>16</v>
      </c>
      <c r="E938" t="s">
        <v>5264</v>
      </c>
      <c r="F938" t="s">
        <v>5265</v>
      </c>
      <c r="G938" t="s">
        <v>5266</v>
      </c>
      <c r="H938" t="s">
        <v>18</v>
      </c>
      <c r="I938" t="s">
        <v>2084</v>
      </c>
      <c r="J938" t="s">
        <v>18</v>
      </c>
      <c r="K938" t="s">
        <v>2085</v>
      </c>
      <c r="L938" t="s">
        <v>2086</v>
      </c>
    </row>
    <row r="939" spans="1:12" x14ac:dyDescent="0.3">
      <c r="A939" t="s">
        <v>5267</v>
      </c>
      <c r="B939" t="s">
        <v>14</v>
      </c>
      <c r="C939" t="s">
        <v>1387</v>
      </c>
      <c r="D939" t="s">
        <v>16</v>
      </c>
      <c r="E939" t="s">
        <v>5268</v>
      </c>
      <c r="F939" t="s">
        <v>5268</v>
      </c>
      <c r="G939" t="s">
        <v>18</v>
      </c>
      <c r="H939" t="s">
        <v>18</v>
      </c>
      <c r="I939" t="s">
        <v>4129</v>
      </c>
      <c r="J939" t="s">
        <v>4130</v>
      </c>
      <c r="K939" t="s">
        <v>4131</v>
      </c>
      <c r="L939" t="s">
        <v>4132</v>
      </c>
    </row>
    <row r="940" spans="1:12" x14ac:dyDescent="0.3">
      <c r="A940" t="s">
        <v>5269</v>
      </c>
      <c r="B940" t="s">
        <v>14</v>
      </c>
      <c r="C940" t="s">
        <v>851</v>
      </c>
      <c r="D940" t="s">
        <v>94</v>
      </c>
      <c r="E940" t="s">
        <v>5270</v>
      </c>
      <c r="F940" t="s">
        <v>5270</v>
      </c>
      <c r="G940" t="s">
        <v>18</v>
      </c>
      <c r="H940" t="s">
        <v>18</v>
      </c>
      <c r="I940" t="s">
        <v>825</v>
      </c>
      <c r="J940" t="s">
        <v>826</v>
      </c>
      <c r="K940" t="s">
        <v>827</v>
      </c>
      <c r="L940" t="s">
        <v>828</v>
      </c>
    </row>
    <row r="941" spans="1:12" x14ac:dyDescent="0.3">
      <c r="A941" t="s">
        <v>5271</v>
      </c>
      <c r="B941" t="s">
        <v>14</v>
      </c>
      <c r="C941" t="s">
        <v>1740</v>
      </c>
      <c r="D941" t="s">
        <v>16</v>
      </c>
      <c r="E941" t="s">
        <v>5272</v>
      </c>
      <c r="F941" t="s">
        <v>5273</v>
      </c>
      <c r="G941" t="s">
        <v>5274</v>
      </c>
      <c r="H941" t="s">
        <v>5275</v>
      </c>
      <c r="I941" t="s">
        <v>5276</v>
      </c>
      <c r="J941" t="s">
        <v>5277</v>
      </c>
      <c r="K941" t="s">
        <v>5278</v>
      </c>
      <c r="L941" t="s">
        <v>5279</v>
      </c>
    </row>
    <row r="942" spans="1:12" x14ac:dyDescent="0.3">
      <c r="A942" t="s">
        <v>5280</v>
      </c>
      <c r="B942" t="s">
        <v>14</v>
      </c>
      <c r="C942" t="s">
        <v>471</v>
      </c>
      <c r="D942" t="s">
        <v>16</v>
      </c>
      <c r="E942" t="s">
        <v>5281</v>
      </c>
      <c r="F942" t="s">
        <v>5282</v>
      </c>
      <c r="G942" t="s">
        <v>5283</v>
      </c>
      <c r="H942" t="s">
        <v>18</v>
      </c>
      <c r="I942" t="s">
        <v>5205</v>
      </c>
      <c r="J942" t="s">
        <v>18</v>
      </c>
      <c r="K942" t="s">
        <v>5206</v>
      </c>
      <c r="L942" t="s">
        <v>5207</v>
      </c>
    </row>
    <row r="943" spans="1:12" x14ac:dyDescent="0.3">
      <c r="A943" t="s">
        <v>5284</v>
      </c>
      <c r="B943" t="s">
        <v>14</v>
      </c>
      <c r="C943" t="s">
        <v>5285</v>
      </c>
      <c r="D943" t="s">
        <v>16</v>
      </c>
      <c r="E943" t="s">
        <v>5286</v>
      </c>
      <c r="F943" t="s">
        <v>5287</v>
      </c>
      <c r="G943" t="s">
        <v>18</v>
      </c>
      <c r="H943" t="s">
        <v>18</v>
      </c>
      <c r="I943" t="s">
        <v>5288</v>
      </c>
      <c r="J943" t="s">
        <v>18</v>
      </c>
      <c r="K943" t="s">
        <v>5289</v>
      </c>
      <c r="L943" t="s">
        <v>5290</v>
      </c>
    </row>
    <row r="944" spans="1:12" x14ac:dyDescent="0.3">
      <c r="A944" t="s">
        <v>5291</v>
      </c>
      <c r="B944" t="s">
        <v>14</v>
      </c>
      <c r="C944" t="s">
        <v>101</v>
      </c>
      <c r="D944" t="s">
        <v>16</v>
      </c>
      <c r="E944" t="s">
        <v>5292</v>
      </c>
      <c r="F944" t="s">
        <v>5293</v>
      </c>
      <c r="G944" t="s">
        <v>5294</v>
      </c>
      <c r="H944" t="s">
        <v>18</v>
      </c>
      <c r="I944" t="s">
        <v>2990</v>
      </c>
      <c r="J944" t="s">
        <v>18</v>
      </c>
      <c r="K944" t="s">
        <v>2991</v>
      </c>
      <c r="L944" t="s">
        <v>2992</v>
      </c>
    </row>
    <row r="945" spans="1:12" x14ac:dyDescent="0.3">
      <c r="A945" t="s">
        <v>5295</v>
      </c>
      <c r="B945" t="s">
        <v>14</v>
      </c>
      <c r="C945" t="s">
        <v>471</v>
      </c>
      <c r="D945" t="s">
        <v>16</v>
      </c>
      <c r="E945" t="s">
        <v>5296</v>
      </c>
      <c r="F945" t="s">
        <v>5297</v>
      </c>
      <c r="G945" t="s">
        <v>18</v>
      </c>
      <c r="H945" t="s">
        <v>18</v>
      </c>
      <c r="I945" t="s">
        <v>1567</v>
      </c>
      <c r="J945" t="s">
        <v>1568</v>
      </c>
      <c r="K945" t="s">
        <v>1569</v>
      </c>
      <c r="L945" t="s">
        <v>1570</v>
      </c>
    </row>
    <row r="946" spans="1:12" x14ac:dyDescent="0.3">
      <c r="A946" t="s">
        <v>5298</v>
      </c>
      <c r="B946" t="s">
        <v>14</v>
      </c>
      <c r="C946" t="s">
        <v>5299</v>
      </c>
      <c r="D946" t="s">
        <v>16</v>
      </c>
      <c r="E946" t="s">
        <v>5300</v>
      </c>
      <c r="F946" t="s">
        <v>5301</v>
      </c>
      <c r="G946" t="s">
        <v>18</v>
      </c>
      <c r="H946" t="s">
        <v>18</v>
      </c>
      <c r="I946" t="s">
        <v>5302</v>
      </c>
      <c r="J946" t="s">
        <v>5303</v>
      </c>
      <c r="K946" t="s">
        <v>5304</v>
      </c>
      <c r="L946" t="s">
        <v>5305</v>
      </c>
    </row>
    <row r="947" spans="1:12" x14ac:dyDescent="0.3">
      <c r="A947" t="s">
        <v>5306</v>
      </c>
      <c r="B947" t="s">
        <v>14</v>
      </c>
      <c r="C947" t="s">
        <v>15</v>
      </c>
      <c r="D947" t="s">
        <v>16</v>
      </c>
      <c r="E947" t="s">
        <v>5307</v>
      </c>
      <c r="F947" t="s">
        <v>5308</v>
      </c>
      <c r="G947" t="s">
        <v>18</v>
      </c>
      <c r="H947" t="s">
        <v>18</v>
      </c>
      <c r="I947" t="s">
        <v>1223</v>
      </c>
      <c r="J947" t="s">
        <v>1224</v>
      </c>
      <c r="K947" t="s">
        <v>1225</v>
      </c>
      <c r="L947" t="s">
        <v>1226</v>
      </c>
    </row>
    <row r="948" spans="1:12" x14ac:dyDescent="0.3">
      <c r="A948" t="s">
        <v>5309</v>
      </c>
      <c r="B948" t="s">
        <v>14</v>
      </c>
      <c r="C948" t="s">
        <v>15</v>
      </c>
      <c r="D948" t="s">
        <v>16</v>
      </c>
      <c r="E948" t="s">
        <v>5310</v>
      </c>
      <c r="F948" t="s">
        <v>5311</v>
      </c>
      <c r="G948" t="s">
        <v>5312</v>
      </c>
      <c r="H948" t="s">
        <v>18</v>
      </c>
      <c r="I948" t="s">
        <v>5313</v>
      </c>
      <c r="J948" t="s">
        <v>5314</v>
      </c>
      <c r="K948" t="s">
        <v>5315</v>
      </c>
      <c r="L948" t="s">
        <v>5316</v>
      </c>
    </row>
    <row r="949" spans="1:12" x14ac:dyDescent="0.3">
      <c r="A949" t="s">
        <v>5317</v>
      </c>
      <c r="B949" t="s">
        <v>14</v>
      </c>
      <c r="C949" t="s">
        <v>5318</v>
      </c>
      <c r="D949" t="s">
        <v>251</v>
      </c>
      <c r="E949" t="s">
        <v>5319</v>
      </c>
      <c r="F949" t="s">
        <v>5319</v>
      </c>
      <c r="G949" t="s">
        <v>18</v>
      </c>
      <c r="H949" t="s">
        <v>18</v>
      </c>
      <c r="I949" t="s">
        <v>960</v>
      </c>
      <c r="J949" t="s">
        <v>961</v>
      </c>
      <c r="K949" t="s">
        <v>962</v>
      </c>
      <c r="L949" t="s">
        <v>963</v>
      </c>
    </row>
    <row r="950" spans="1:12" x14ac:dyDescent="0.3">
      <c r="A950" t="s">
        <v>5320</v>
      </c>
      <c r="B950" t="s">
        <v>14</v>
      </c>
      <c r="C950" t="s">
        <v>15</v>
      </c>
      <c r="D950" t="s">
        <v>16</v>
      </c>
      <c r="E950" t="s">
        <v>5321</v>
      </c>
      <c r="F950" t="s">
        <v>5322</v>
      </c>
      <c r="G950" t="s">
        <v>5321</v>
      </c>
      <c r="H950" t="s">
        <v>18</v>
      </c>
      <c r="I950" t="s">
        <v>1497</v>
      </c>
      <c r="J950" t="s">
        <v>18</v>
      </c>
      <c r="K950" t="s">
        <v>1498</v>
      </c>
      <c r="L950" t="s">
        <v>1499</v>
      </c>
    </row>
    <row r="951" spans="1:12" x14ac:dyDescent="0.3">
      <c r="A951" t="s">
        <v>5323</v>
      </c>
      <c r="B951" t="s">
        <v>14</v>
      </c>
      <c r="C951" t="s">
        <v>229</v>
      </c>
      <c r="D951" t="s">
        <v>94</v>
      </c>
      <c r="E951" t="s">
        <v>5324</v>
      </c>
      <c r="F951" t="s">
        <v>5325</v>
      </c>
      <c r="G951" t="s">
        <v>18</v>
      </c>
      <c r="H951" t="s">
        <v>18</v>
      </c>
      <c r="I951" t="s">
        <v>1567</v>
      </c>
      <c r="J951" t="s">
        <v>1568</v>
      </c>
      <c r="K951" t="s">
        <v>1569</v>
      </c>
      <c r="L951" t="s">
        <v>1570</v>
      </c>
    </row>
    <row r="952" spans="1:12" x14ac:dyDescent="0.3">
      <c r="A952" t="s">
        <v>5326</v>
      </c>
      <c r="B952" t="s">
        <v>14</v>
      </c>
      <c r="C952" t="s">
        <v>5327</v>
      </c>
      <c r="D952" t="s">
        <v>16</v>
      </c>
      <c r="E952" t="s">
        <v>5328</v>
      </c>
      <c r="F952" t="s">
        <v>5329</v>
      </c>
      <c r="G952" t="s">
        <v>5330</v>
      </c>
      <c r="H952" t="s">
        <v>5331</v>
      </c>
      <c r="I952" t="s">
        <v>4145</v>
      </c>
      <c r="J952" t="s">
        <v>4146</v>
      </c>
      <c r="K952" t="s">
        <v>4147</v>
      </c>
      <c r="L952" t="s">
        <v>4148</v>
      </c>
    </row>
    <row r="953" spans="1:12" x14ac:dyDescent="0.3">
      <c r="A953" t="s">
        <v>5332</v>
      </c>
      <c r="B953" t="s">
        <v>14</v>
      </c>
      <c r="C953" t="s">
        <v>15</v>
      </c>
      <c r="D953" t="s">
        <v>16</v>
      </c>
      <c r="E953" t="s">
        <v>5333</v>
      </c>
      <c r="F953" t="s">
        <v>5333</v>
      </c>
      <c r="G953" t="s">
        <v>18</v>
      </c>
      <c r="H953" t="s">
        <v>18</v>
      </c>
      <c r="I953" t="s">
        <v>1567</v>
      </c>
      <c r="J953" t="s">
        <v>1568</v>
      </c>
      <c r="K953" t="s">
        <v>1569</v>
      </c>
      <c r="L953" t="s">
        <v>1570</v>
      </c>
    </row>
    <row r="954" spans="1:12" x14ac:dyDescent="0.3">
      <c r="A954" t="s">
        <v>5334</v>
      </c>
      <c r="B954" t="s">
        <v>14</v>
      </c>
      <c r="C954" t="s">
        <v>273</v>
      </c>
      <c r="D954" t="s">
        <v>16</v>
      </c>
      <c r="E954" t="s">
        <v>4628</v>
      </c>
      <c r="F954" t="s">
        <v>4628</v>
      </c>
      <c r="G954" t="s">
        <v>18</v>
      </c>
      <c r="H954" t="s">
        <v>18</v>
      </c>
      <c r="I954" t="s">
        <v>565</v>
      </c>
      <c r="J954" t="s">
        <v>566</v>
      </c>
      <c r="K954" t="s">
        <v>567</v>
      </c>
      <c r="L954" t="s">
        <v>568</v>
      </c>
    </row>
    <row r="955" spans="1:12" x14ac:dyDescent="0.3">
      <c r="A955" t="s">
        <v>5335</v>
      </c>
      <c r="B955" t="s">
        <v>14</v>
      </c>
      <c r="C955" t="s">
        <v>1713</v>
      </c>
      <c r="D955" t="s">
        <v>16</v>
      </c>
      <c r="E955" t="s">
        <v>5336</v>
      </c>
      <c r="F955" t="s">
        <v>5337</v>
      </c>
      <c r="G955" t="s">
        <v>5338</v>
      </c>
      <c r="H955" t="s">
        <v>18</v>
      </c>
      <c r="I955" t="s">
        <v>112</v>
      </c>
      <c r="J955" t="s">
        <v>18</v>
      </c>
      <c r="K955" t="s">
        <v>113</v>
      </c>
      <c r="L955" t="s">
        <v>114</v>
      </c>
    </row>
    <row r="956" spans="1:12" x14ac:dyDescent="0.3">
      <c r="A956" t="s">
        <v>5339</v>
      </c>
      <c r="B956" t="s">
        <v>14</v>
      </c>
      <c r="C956" t="s">
        <v>5340</v>
      </c>
      <c r="D956" t="s">
        <v>33</v>
      </c>
      <c r="E956" t="s">
        <v>5341</v>
      </c>
      <c r="F956" t="s">
        <v>5341</v>
      </c>
      <c r="G956" t="s">
        <v>18</v>
      </c>
      <c r="H956" t="s">
        <v>18</v>
      </c>
      <c r="I956" t="s">
        <v>5342</v>
      </c>
      <c r="J956" t="s">
        <v>18</v>
      </c>
      <c r="K956" t="s">
        <v>5343</v>
      </c>
      <c r="L956" t="s">
        <v>5344</v>
      </c>
    </row>
    <row r="957" spans="1:12" x14ac:dyDescent="0.3">
      <c r="A957" t="s">
        <v>5345</v>
      </c>
      <c r="B957" t="s">
        <v>14</v>
      </c>
      <c r="C957" t="s">
        <v>5346</v>
      </c>
      <c r="D957" t="s">
        <v>16</v>
      </c>
      <c r="E957" t="s">
        <v>5347</v>
      </c>
      <c r="F957" t="s">
        <v>5348</v>
      </c>
      <c r="G957" t="s">
        <v>18</v>
      </c>
      <c r="H957" t="s">
        <v>18</v>
      </c>
      <c r="I957" t="s">
        <v>1924</v>
      </c>
      <c r="J957" t="s">
        <v>1925</v>
      </c>
      <c r="K957" t="s">
        <v>1926</v>
      </c>
      <c r="L957" t="s">
        <v>1927</v>
      </c>
    </row>
    <row r="958" spans="1:12" x14ac:dyDescent="0.3">
      <c r="A958" t="s">
        <v>5349</v>
      </c>
      <c r="B958" t="s">
        <v>14</v>
      </c>
      <c r="C958" t="s">
        <v>5350</v>
      </c>
      <c r="D958" t="s">
        <v>4524</v>
      </c>
      <c r="E958" t="s">
        <v>5351</v>
      </c>
      <c r="F958" t="s">
        <v>5352</v>
      </c>
      <c r="G958" t="s">
        <v>5353</v>
      </c>
      <c r="H958" t="s">
        <v>18</v>
      </c>
      <c r="I958" t="s">
        <v>3328</v>
      </c>
      <c r="J958" t="s">
        <v>3329</v>
      </c>
      <c r="K958" t="s">
        <v>3330</v>
      </c>
      <c r="L958" t="s">
        <v>3331</v>
      </c>
    </row>
    <row r="959" spans="1:12" x14ac:dyDescent="0.3">
      <c r="A959" t="s">
        <v>5354</v>
      </c>
      <c r="B959" t="s">
        <v>14</v>
      </c>
      <c r="C959" t="s">
        <v>463</v>
      </c>
      <c r="D959" t="s">
        <v>16</v>
      </c>
      <c r="E959" t="s">
        <v>5355</v>
      </c>
      <c r="F959" t="s">
        <v>5355</v>
      </c>
      <c r="G959" t="s">
        <v>18</v>
      </c>
      <c r="H959" t="s">
        <v>18</v>
      </c>
      <c r="I959" t="s">
        <v>5059</v>
      </c>
      <c r="J959" t="s">
        <v>18</v>
      </c>
      <c r="K959" t="s">
        <v>2323</v>
      </c>
      <c r="L959" t="s">
        <v>5060</v>
      </c>
    </row>
    <row r="960" spans="1:12" x14ac:dyDescent="0.3">
      <c r="A960" t="s">
        <v>5356</v>
      </c>
      <c r="B960" t="s">
        <v>14</v>
      </c>
      <c r="C960" t="s">
        <v>5357</v>
      </c>
      <c r="D960" t="s">
        <v>16</v>
      </c>
      <c r="E960" t="s">
        <v>5358</v>
      </c>
      <c r="F960" t="s">
        <v>5358</v>
      </c>
      <c r="G960" t="s">
        <v>18</v>
      </c>
      <c r="H960" t="s">
        <v>18</v>
      </c>
      <c r="I960" t="s">
        <v>287</v>
      </c>
      <c r="J960" t="s">
        <v>18</v>
      </c>
      <c r="K960" t="s">
        <v>288</v>
      </c>
      <c r="L960" t="s">
        <v>289</v>
      </c>
    </row>
    <row r="961" spans="1:12" x14ac:dyDescent="0.3">
      <c r="A961" t="s">
        <v>5359</v>
      </c>
      <c r="B961" t="s">
        <v>14</v>
      </c>
      <c r="C961" t="s">
        <v>5360</v>
      </c>
      <c r="D961" t="s">
        <v>33</v>
      </c>
      <c r="E961" t="s">
        <v>5361</v>
      </c>
      <c r="F961" t="s">
        <v>5362</v>
      </c>
      <c r="G961" t="s">
        <v>18</v>
      </c>
      <c r="H961" t="s">
        <v>18</v>
      </c>
      <c r="I961" t="s">
        <v>5363</v>
      </c>
      <c r="J961" t="s">
        <v>18</v>
      </c>
      <c r="K961" t="s">
        <v>5364</v>
      </c>
      <c r="L961" t="s">
        <v>5365</v>
      </c>
    </row>
    <row r="962" spans="1:12" x14ac:dyDescent="0.3">
      <c r="A962" t="s">
        <v>5366</v>
      </c>
      <c r="B962" t="s">
        <v>14</v>
      </c>
      <c r="C962" t="s">
        <v>73</v>
      </c>
      <c r="D962" t="s">
        <v>33</v>
      </c>
      <c r="E962" t="s">
        <v>5367</v>
      </c>
      <c r="F962" t="s">
        <v>5368</v>
      </c>
      <c r="G962" t="s">
        <v>18</v>
      </c>
      <c r="H962" t="s">
        <v>18</v>
      </c>
      <c r="I962" t="s">
        <v>374</v>
      </c>
      <c r="J962" t="s">
        <v>18</v>
      </c>
      <c r="K962" t="s">
        <v>375</v>
      </c>
      <c r="L962" t="s">
        <v>376</v>
      </c>
    </row>
    <row r="963" spans="1:12" x14ac:dyDescent="0.3">
      <c r="A963" t="s">
        <v>5369</v>
      </c>
      <c r="B963" t="s">
        <v>14</v>
      </c>
      <c r="C963" t="s">
        <v>15</v>
      </c>
      <c r="D963" t="s">
        <v>16</v>
      </c>
      <c r="E963" t="s">
        <v>5370</v>
      </c>
      <c r="F963" t="s">
        <v>5370</v>
      </c>
      <c r="G963" t="s">
        <v>18</v>
      </c>
      <c r="H963" t="s">
        <v>18</v>
      </c>
      <c r="I963" t="s">
        <v>5059</v>
      </c>
      <c r="J963" t="s">
        <v>18</v>
      </c>
      <c r="K963" t="s">
        <v>2323</v>
      </c>
      <c r="L963" t="s">
        <v>5060</v>
      </c>
    </row>
    <row r="964" spans="1:12" x14ac:dyDescent="0.3">
      <c r="A964" t="s">
        <v>5371</v>
      </c>
      <c r="B964" t="s">
        <v>14</v>
      </c>
      <c r="C964" t="s">
        <v>50</v>
      </c>
      <c r="D964" t="s">
        <v>16</v>
      </c>
      <c r="E964" t="s">
        <v>5372</v>
      </c>
      <c r="F964" t="s">
        <v>5373</v>
      </c>
      <c r="G964" t="s">
        <v>18</v>
      </c>
      <c r="H964" t="s">
        <v>18</v>
      </c>
      <c r="I964" t="s">
        <v>680</v>
      </c>
      <c r="J964" t="s">
        <v>18</v>
      </c>
      <c r="K964" t="s">
        <v>681</v>
      </c>
      <c r="L964" t="s">
        <v>682</v>
      </c>
    </row>
    <row r="965" spans="1:12" x14ac:dyDescent="0.3">
      <c r="A965" t="s">
        <v>5374</v>
      </c>
      <c r="B965" t="s">
        <v>14</v>
      </c>
      <c r="C965" t="s">
        <v>5375</v>
      </c>
      <c r="D965" t="s">
        <v>4750</v>
      </c>
      <c r="E965" t="s">
        <v>5376</v>
      </c>
      <c r="F965" t="s">
        <v>5377</v>
      </c>
      <c r="G965" t="s">
        <v>5378</v>
      </c>
      <c r="H965" t="s">
        <v>5379</v>
      </c>
      <c r="I965" t="s">
        <v>1129</v>
      </c>
      <c r="J965" t="s">
        <v>1130</v>
      </c>
      <c r="K965" t="s">
        <v>1131</v>
      </c>
      <c r="L965" t="s">
        <v>1132</v>
      </c>
    </row>
    <row r="966" spans="1:12" x14ac:dyDescent="0.3">
      <c r="A966" t="s">
        <v>5380</v>
      </c>
      <c r="B966" t="s">
        <v>14</v>
      </c>
      <c r="C966" t="s">
        <v>5381</v>
      </c>
      <c r="D966" t="s">
        <v>33</v>
      </c>
      <c r="E966" t="s">
        <v>5382</v>
      </c>
      <c r="F966" t="s">
        <v>5383</v>
      </c>
      <c r="G966" t="s">
        <v>5384</v>
      </c>
      <c r="H966" t="s">
        <v>18</v>
      </c>
      <c r="I966" t="s">
        <v>1963</v>
      </c>
      <c r="J966" t="s">
        <v>18</v>
      </c>
      <c r="K966" t="s">
        <v>1964</v>
      </c>
      <c r="L966" t="s">
        <v>1965</v>
      </c>
    </row>
    <row r="967" spans="1:12" x14ac:dyDescent="0.3">
      <c r="A967" t="s">
        <v>5385</v>
      </c>
      <c r="B967" t="s">
        <v>14</v>
      </c>
      <c r="C967" t="s">
        <v>638</v>
      </c>
      <c r="D967" t="s">
        <v>16</v>
      </c>
      <c r="E967" t="s">
        <v>5386</v>
      </c>
      <c r="F967" t="s">
        <v>5387</v>
      </c>
      <c r="G967" t="s">
        <v>5388</v>
      </c>
      <c r="H967" t="s">
        <v>18</v>
      </c>
      <c r="I967" t="s">
        <v>4019</v>
      </c>
      <c r="J967" t="s">
        <v>18</v>
      </c>
      <c r="K967" t="s">
        <v>4020</v>
      </c>
      <c r="L967" t="s">
        <v>4021</v>
      </c>
    </row>
    <row r="968" spans="1:12" x14ac:dyDescent="0.3">
      <c r="A968" t="s">
        <v>5389</v>
      </c>
      <c r="B968" t="s">
        <v>14</v>
      </c>
      <c r="C968" t="s">
        <v>5390</v>
      </c>
      <c r="D968" t="s">
        <v>16</v>
      </c>
      <c r="E968" t="s">
        <v>5391</v>
      </c>
      <c r="F968" t="s">
        <v>5392</v>
      </c>
      <c r="G968" t="s">
        <v>5393</v>
      </c>
      <c r="H968" t="s">
        <v>18</v>
      </c>
      <c r="I968" t="s">
        <v>224</v>
      </c>
      <c r="J968" t="s">
        <v>225</v>
      </c>
      <c r="K968" t="s">
        <v>226</v>
      </c>
      <c r="L968" t="s">
        <v>227</v>
      </c>
    </row>
    <row r="969" spans="1:12" x14ac:dyDescent="0.3">
      <c r="A969" t="s">
        <v>5394</v>
      </c>
      <c r="B969" t="s">
        <v>14</v>
      </c>
      <c r="C969" t="s">
        <v>5395</v>
      </c>
      <c r="D969" t="s">
        <v>94</v>
      </c>
      <c r="E969" t="s">
        <v>5396</v>
      </c>
      <c r="F969" t="s">
        <v>5397</v>
      </c>
      <c r="G969" t="s">
        <v>5398</v>
      </c>
      <c r="H969" t="s">
        <v>5399</v>
      </c>
      <c r="I969" t="s">
        <v>3844</v>
      </c>
      <c r="J969" t="s">
        <v>18</v>
      </c>
      <c r="K969" t="s">
        <v>3845</v>
      </c>
      <c r="L969" t="s">
        <v>3846</v>
      </c>
    </row>
    <row r="970" spans="1:12" x14ac:dyDescent="0.3">
      <c r="A970" t="s">
        <v>5400</v>
      </c>
      <c r="B970" t="s">
        <v>14</v>
      </c>
      <c r="C970" t="s">
        <v>5401</v>
      </c>
      <c r="D970" t="s">
        <v>129</v>
      </c>
      <c r="E970" t="s">
        <v>5402</v>
      </c>
      <c r="F970" t="s">
        <v>5403</v>
      </c>
      <c r="G970" t="s">
        <v>5404</v>
      </c>
      <c r="H970" t="e">
        <f>-소비자에게 맞는 화장품 기획, 생산 및 유통 프로세스 실무를 이해하고 화장품의 안전하고 효과적인 사용법을 상담하는 직무-맞춤형화장품상담전문가 및 화장품 관련 업무에 종사하는 사람들에게 화장품 법에서 규정한 올바른 화장품 선택과 사용법을 지도하는 직무</f>
        <v>#NAME?</v>
      </c>
      <c r="I970" t="s">
        <v>5405</v>
      </c>
      <c r="J970" t="s">
        <v>5406</v>
      </c>
      <c r="K970" t="s">
        <v>5407</v>
      </c>
      <c r="L970" t="s">
        <v>5408</v>
      </c>
    </row>
    <row r="971" spans="1:12" x14ac:dyDescent="0.3">
      <c r="A971" t="s">
        <v>5409</v>
      </c>
      <c r="B971" t="s">
        <v>14</v>
      </c>
      <c r="C971" t="s">
        <v>73</v>
      </c>
      <c r="D971" t="s">
        <v>33</v>
      </c>
      <c r="E971" t="s">
        <v>5410</v>
      </c>
      <c r="F971" t="s">
        <v>5410</v>
      </c>
      <c r="G971" t="s">
        <v>18</v>
      </c>
      <c r="H971" t="s">
        <v>18</v>
      </c>
      <c r="I971" t="s">
        <v>96</v>
      </c>
      <c r="J971" t="s">
        <v>97</v>
      </c>
      <c r="K971" t="s">
        <v>98</v>
      </c>
      <c r="L971" t="s">
        <v>99</v>
      </c>
    </row>
    <row r="972" spans="1:12" x14ac:dyDescent="0.3">
      <c r="A972" t="s">
        <v>5411</v>
      </c>
      <c r="B972" t="s">
        <v>14</v>
      </c>
      <c r="C972" t="s">
        <v>101</v>
      </c>
      <c r="D972" t="s">
        <v>16</v>
      </c>
      <c r="E972" t="s">
        <v>5412</v>
      </c>
      <c r="F972" t="s">
        <v>5413</v>
      </c>
      <c r="G972" t="s">
        <v>18</v>
      </c>
      <c r="H972" t="s">
        <v>18</v>
      </c>
      <c r="I972" t="s">
        <v>5414</v>
      </c>
      <c r="J972" t="s">
        <v>18</v>
      </c>
      <c r="K972" t="s">
        <v>5415</v>
      </c>
      <c r="L972" t="s">
        <v>5416</v>
      </c>
    </row>
    <row r="973" spans="1:12" x14ac:dyDescent="0.3">
      <c r="A973" t="s">
        <v>5417</v>
      </c>
      <c r="B973" t="s">
        <v>14</v>
      </c>
      <c r="C973" t="s">
        <v>5418</v>
      </c>
      <c r="D973" t="s">
        <v>16</v>
      </c>
      <c r="E973" t="s">
        <v>5419</v>
      </c>
      <c r="F973" t="s">
        <v>5419</v>
      </c>
      <c r="G973" t="s">
        <v>18</v>
      </c>
      <c r="H973" t="s">
        <v>18</v>
      </c>
      <c r="I973" t="s">
        <v>5420</v>
      </c>
      <c r="J973" t="s">
        <v>18</v>
      </c>
      <c r="K973" t="s">
        <v>5421</v>
      </c>
      <c r="L973" t="s">
        <v>5422</v>
      </c>
    </row>
    <row r="974" spans="1:12" x14ac:dyDescent="0.3">
      <c r="A974" t="s">
        <v>5423</v>
      </c>
      <c r="B974" t="s">
        <v>14</v>
      </c>
      <c r="C974" t="s">
        <v>5424</v>
      </c>
      <c r="D974" t="s">
        <v>79</v>
      </c>
      <c r="E974" t="s">
        <v>5425</v>
      </c>
      <c r="F974" t="s">
        <v>5426</v>
      </c>
      <c r="G974" t="s">
        <v>5427</v>
      </c>
      <c r="H974" t="s">
        <v>18</v>
      </c>
      <c r="I974" t="s">
        <v>224</v>
      </c>
      <c r="J974" t="s">
        <v>225</v>
      </c>
      <c r="K974" t="s">
        <v>226</v>
      </c>
      <c r="L974" t="s">
        <v>227</v>
      </c>
    </row>
    <row r="975" spans="1:12" x14ac:dyDescent="0.3">
      <c r="A975" t="s">
        <v>5428</v>
      </c>
      <c r="B975" t="s">
        <v>14</v>
      </c>
      <c r="C975" t="s">
        <v>5429</v>
      </c>
      <c r="D975" t="s">
        <v>79</v>
      </c>
      <c r="E975" t="s">
        <v>5430</v>
      </c>
      <c r="F975" t="s">
        <v>5431</v>
      </c>
      <c r="G975" t="s">
        <v>5432</v>
      </c>
      <c r="H975" t="s">
        <v>18</v>
      </c>
      <c r="I975" t="s">
        <v>224</v>
      </c>
      <c r="J975" t="s">
        <v>225</v>
      </c>
      <c r="K975" t="s">
        <v>226</v>
      </c>
      <c r="L975" t="s">
        <v>227</v>
      </c>
    </row>
    <row r="976" spans="1:12" x14ac:dyDescent="0.3">
      <c r="A976" t="s">
        <v>5433</v>
      </c>
      <c r="B976" t="s">
        <v>14</v>
      </c>
      <c r="C976" t="s">
        <v>101</v>
      </c>
      <c r="D976" t="s">
        <v>16</v>
      </c>
      <c r="E976" t="s">
        <v>5434</v>
      </c>
      <c r="F976" t="s">
        <v>5435</v>
      </c>
      <c r="G976" t="s">
        <v>5436</v>
      </c>
      <c r="H976" t="s">
        <v>5437</v>
      </c>
      <c r="I976" t="s">
        <v>3671</v>
      </c>
      <c r="J976" t="s">
        <v>3672</v>
      </c>
      <c r="K976" t="s">
        <v>3673</v>
      </c>
      <c r="L976" t="s">
        <v>3674</v>
      </c>
    </row>
    <row r="977" spans="1:12" x14ac:dyDescent="0.3">
      <c r="A977" t="s">
        <v>5438</v>
      </c>
      <c r="B977" t="s">
        <v>14</v>
      </c>
      <c r="C977" t="s">
        <v>65</v>
      </c>
      <c r="D977" t="s">
        <v>16</v>
      </c>
      <c r="E977" t="s">
        <v>5439</v>
      </c>
      <c r="F977" t="s">
        <v>5440</v>
      </c>
      <c r="G977" t="e">
        <f ca="1">-영유아, 아동청소년 및 장애우 대상으로 전문 놀이심리상담(개별, 집단, 시설, 기관, 학교) 제공-내담자 초기면접 및 평가-내담 아동청소년의 부모 및 가족상담-각종 전문바우처 관련 행정업무 수행 및 지원</f>
        <v>#NAME?</v>
      </c>
      <c r="H977" t="s">
        <v>18</v>
      </c>
      <c r="I977" t="s">
        <v>207</v>
      </c>
      <c r="J977" t="s">
        <v>208</v>
      </c>
      <c r="K977" t="s">
        <v>209</v>
      </c>
      <c r="L977" t="s">
        <v>210</v>
      </c>
    </row>
    <row r="978" spans="1:12" x14ac:dyDescent="0.3">
      <c r="A978" t="s">
        <v>5441</v>
      </c>
      <c r="B978" t="s">
        <v>14</v>
      </c>
      <c r="C978" t="s">
        <v>5442</v>
      </c>
      <c r="D978" t="s">
        <v>16</v>
      </c>
      <c r="E978" t="s">
        <v>5443</v>
      </c>
      <c r="F978" t="s">
        <v>5443</v>
      </c>
      <c r="G978" t="s">
        <v>18</v>
      </c>
      <c r="H978" t="s">
        <v>18</v>
      </c>
      <c r="I978" t="s">
        <v>5444</v>
      </c>
      <c r="J978" t="s">
        <v>5445</v>
      </c>
      <c r="K978" t="s">
        <v>5446</v>
      </c>
      <c r="L978" t="s">
        <v>5447</v>
      </c>
    </row>
    <row r="979" spans="1:12" x14ac:dyDescent="0.3">
      <c r="A979" t="s">
        <v>5448</v>
      </c>
      <c r="B979" t="s">
        <v>14</v>
      </c>
      <c r="C979" t="s">
        <v>65</v>
      </c>
      <c r="D979" t="s">
        <v>16</v>
      </c>
      <c r="E979" t="s">
        <v>5449</v>
      </c>
      <c r="F979" t="s">
        <v>5449</v>
      </c>
      <c r="G979" t="s">
        <v>18</v>
      </c>
      <c r="H979" t="s">
        <v>18</v>
      </c>
      <c r="I979" t="s">
        <v>529</v>
      </c>
      <c r="J979" t="s">
        <v>530</v>
      </c>
      <c r="K979" t="s">
        <v>531</v>
      </c>
      <c r="L979" t="s">
        <v>532</v>
      </c>
    </row>
    <row r="980" spans="1:12" x14ac:dyDescent="0.3">
      <c r="A980" t="s">
        <v>5450</v>
      </c>
      <c r="B980" t="s">
        <v>14</v>
      </c>
      <c r="C980" t="s">
        <v>2022</v>
      </c>
      <c r="D980" t="s">
        <v>33</v>
      </c>
      <c r="E980" t="s">
        <v>5451</v>
      </c>
      <c r="F980" t="s">
        <v>5452</v>
      </c>
      <c r="G980" t="s">
        <v>5453</v>
      </c>
      <c r="H980" t="s">
        <v>18</v>
      </c>
      <c r="I980" t="s">
        <v>1311</v>
      </c>
      <c r="J980" t="s">
        <v>1312</v>
      </c>
      <c r="K980" t="s">
        <v>1313</v>
      </c>
      <c r="L980" t="s">
        <v>1314</v>
      </c>
    </row>
    <row r="981" spans="1:12" x14ac:dyDescent="0.3">
      <c r="A981" t="s">
        <v>5454</v>
      </c>
      <c r="B981" t="s">
        <v>14</v>
      </c>
      <c r="C981" t="s">
        <v>3840</v>
      </c>
      <c r="D981" t="s">
        <v>33</v>
      </c>
      <c r="E981" t="s">
        <v>5455</v>
      </c>
      <c r="F981" t="s">
        <v>5456</v>
      </c>
      <c r="G981" t="s">
        <v>18</v>
      </c>
      <c r="H981" t="s">
        <v>18</v>
      </c>
      <c r="I981" t="s">
        <v>5457</v>
      </c>
      <c r="J981" t="s">
        <v>5458</v>
      </c>
      <c r="K981" t="s">
        <v>5459</v>
      </c>
      <c r="L981" t="s">
        <v>5460</v>
      </c>
    </row>
    <row r="982" spans="1:12" x14ac:dyDescent="0.3">
      <c r="A982" t="s">
        <v>5461</v>
      </c>
      <c r="B982" t="s">
        <v>14</v>
      </c>
      <c r="C982" t="s">
        <v>5462</v>
      </c>
      <c r="D982" t="s">
        <v>16</v>
      </c>
      <c r="E982" t="s">
        <v>5463</v>
      </c>
      <c r="F982" t="s">
        <v>5463</v>
      </c>
      <c r="G982" t="s">
        <v>18</v>
      </c>
      <c r="H982" t="s">
        <v>18</v>
      </c>
      <c r="I982" t="s">
        <v>5464</v>
      </c>
      <c r="J982" t="s">
        <v>18</v>
      </c>
      <c r="K982" t="s">
        <v>5465</v>
      </c>
      <c r="L982" t="s">
        <v>5466</v>
      </c>
    </row>
    <row r="983" spans="1:12" x14ac:dyDescent="0.3">
      <c r="A983" t="s">
        <v>5467</v>
      </c>
      <c r="B983" t="s">
        <v>14</v>
      </c>
      <c r="C983" t="s">
        <v>229</v>
      </c>
      <c r="D983" t="s">
        <v>94</v>
      </c>
      <c r="E983" t="s">
        <v>5468</v>
      </c>
      <c r="F983" t="s">
        <v>5469</v>
      </c>
      <c r="G983" t="s">
        <v>5470</v>
      </c>
      <c r="H983" t="s">
        <v>18</v>
      </c>
      <c r="I983" t="s">
        <v>3408</v>
      </c>
      <c r="J983" t="s">
        <v>18</v>
      </c>
      <c r="K983" t="s">
        <v>1006</v>
      </c>
      <c r="L983" t="s">
        <v>3409</v>
      </c>
    </row>
    <row r="984" spans="1:12" x14ac:dyDescent="0.3">
      <c r="A984" t="s">
        <v>5471</v>
      </c>
      <c r="B984" t="s">
        <v>14</v>
      </c>
      <c r="C984" t="s">
        <v>2872</v>
      </c>
      <c r="D984" t="s">
        <v>33</v>
      </c>
      <c r="E984" t="s">
        <v>5472</v>
      </c>
      <c r="F984" t="s">
        <v>5473</v>
      </c>
      <c r="G984" t="s">
        <v>5472</v>
      </c>
      <c r="H984" t="s">
        <v>18</v>
      </c>
      <c r="I984" t="s">
        <v>1987</v>
      </c>
      <c r="J984" t="s">
        <v>1988</v>
      </c>
      <c r="K984" t="s">
        <v>1989</v>
      </c>
      <c r="L984" t="s">
        <v>1990</v>
      </c>
    </row>
    <row r="985" spans="1:12" x14ac:dyDescent="0.3">
      <c r="A985" t="s">
        <v>5474</v>
      </c>
      <c r="B985" t="s">
        <v>14</v>
      </c>
      <c r="C985" t="s">
        <v>1084</v>
      </c>
      <c r="D985" t="s">
        <v>33</v>
      </c>
      <c r="E985" t="s">
        <v>5475</v>
      </c>
      <c r="F985" t="s">
        <v>5476</v>
      </c>
      <c r="G985" t="s">
        <v>5477</v>
      </c>
      <c r="H985" t="s">
        <v>18</v>
      </c>
      <c r="I985" t="s">
        <v>5478</v>
      </c>
      <c r="J985" t="s">
        <v>5479</v>
      </c>
      <c r="K985" t="s">
        <v>5480</v>
      </c>
      <c r="L985" t="s">
        <v>5481</v>
      </c>
    </row>
    <row r="986" spans="1:12" x14ac:dyDescent="0.3">
      <c r="A986" t="s">
        <v>5482</v>
      </c>
      <c r="B986" t="s">
        <v>14</v>
      </c>
      <c r="C986" t="s">
        <v>591</v>
      </c>
      <c r="D986" t="s">
        <v>94</v>
      </c>
      <c r="E986" t="s">
        <v>5483</v>
      </c>
      <c r="F986" t="s">
        <v>5484</v>
      </c>
      <c r="G986" t="s">
        <v>5485</v>
      </c>
      <c r="H986" t="s">
        <v>18</v>
      </c>
      <c r="I986" t="s">
        <v>3408</v>
      </c>
      <c r="J986" t="s">
        <v>18</v>
      </c>
      <c r="K986" t="s">
        <v>1006</v>
      </c>
      <c r="L986" t="s">
        <v>3409</v>
      </c>
    </row>
    <row r="987" spans="1:12" x14ac:dyDescent="0.3">
      <c r="A987" t="s">
        <v>5486</v>
      </c>
      <c r="B987" t="s">
        <v>14</v>
      </c>
      <c r="C987" t="s">
        <v>5259</v>
      </c>
      <c r="D987" t="s">
        <v>16</v>
      </c>
      <c r="E987" t="s">
        <v>5487</v>
      </c>
      <c r="F987" t="s">
        <v>5488</v>
      </c>
      <c r="G987" t="s">
        <v>18</v>
      </c>
      <c r="H987" t="s">
        <v>18</v>
      </c>
      <c r="I987" t="s">
        <v>4655</v>
      </c>
      <c r="J987" t="s">
        <v>18</v>
      </c>
      <c r="K987" t="s">
        <v>4656</v>
      </c>
      <c r="L987" t="s">
        <v>4657</v>
      </c>
    </row>
    <row r="988" spans="1:12" x14ac:dyDescent="0.3">
      <c r="A988" t="s">
        <v>5489</v>
      </c>
      <c r="B988" t="s">
        <v>14</v>
      </c>
      <c r="C988" t="s">
        <v>2022</v>
      </c>
      <c r="D988" t="s">
        <v>33</v>
      </c>
      <c r="E988" t="s">
        <v>5490</v>
      </c>
      <c r="F988" t="s">
        <v>5490</v>
      </c>
      <c r="G988" t="s">
        <v>18</v>
      </c>
      <c r="H988" t="s">
        <v>18</v>
      </c>
      <c r="I988" t="s">
        <v>1838</v>
      </c>
      <c r="J988" t="s">
        <v>1839</v>
      </c>
      <c r="K988" t="s">
        <v>1840</v>
      </c>
      <c r="L988" t="s">
        <v>1841</v>
      </c>
    </row>
    <row r="989" spans="1:12" x14ac:dyDescent="0.3">
      <c r="A989" t="s">
        <v>5491</v>
      </c>
      <c r="B989" t="s">
        <v>14</v>
      </c>
      <c r="C989" t="s">
        <v>4271</v>
      </c>
      <c r="D989" t="s">
        <v>16</v>
      </c>
      <c r="E989" t="s">
        <v>5492</v>
      </c>
      <c r="F989" t="s">
        <v>5493</v>
      </c>
      <c r="G989" t="s">
        <v>5494</v>
      </c>
      <c r="H989" t="s">
        <v>18</v>
      </c>
      <c r="I989" t="s">
        <v>2814</v>
      </c>
      <c r="J989" t="s">
        <v>2815</v>
      </c>
      <c r="K989" t="s">
        <v>2816</v>
      </c>
      <c r="L989" t="s">
        <v>2817</v>
      </c>
    </row>
    <row r="990" spans="1:12" x14ac:dyDescent="0.3">
      <c r="A990" t="s">
        <v>5495</v>
      </c>
      <c r="B990" t="s">
        <v>14</v>
      </c>
      <c r="C990" t="s">
        <v>839</v>
      </c>
      <c r="D990" t="s">
        <v>16</v>
      </c>
      <c r="E990" t="s">
        <v>5496</v>
      </c>
      <c r="F990" t="s">
        <v>5497</v>
      </c>
      <c r="G990" t="s">
        <v>5498</v>
      </c>
      <c r="H990" t="s">
        <v>18</v>
      </c>
      <c r="I990" t="s">
        <v>2940</v>
      </c>
      <c r="J990" t="s">
        <v>2941</v>
      </c>
      <c r="K990" t="s">
        <v>2942</v>
      </c>
      <c r="L990" t="s">
        <v>2943</v>
      </c>
    </row>
    <row r="991" spans="1:12" x14ac:dyDescent="0.3">
      <c r="A991" t="s">
        <v>5499</v>
      </c>
      <c r="B991" t="s">
        <v>14</v>
      </c>
      <c r="C991" t="s">
        <v>463</v>
      </c>
      <c r="D991" t="s">
        <v>16</v>
      </c>
      <c r="E991" t="s">
        <v>5500</v>
      </c>
      <c r="F991" t="s">
        <v>5501</v>
      </c>
      <c r="G991" t="s">
        <v>18</v>
      </c>
      <c r="H991" t="s">
        <v>18</v>
      </c>
      <c r="I991" t="s">
        <v>1567</v>
      </c>
      <c r="J991" t="s">
        <v>1568</v>
      </c>
      <c r="K991" t="s">
        <v>1569</v>
      </c>
      <c r="L991" t="s">
        <v>1570</v>
      </c>
    </row>
    <row r="992" spans="1:12" x14ac:dyDescent="0.3">
      <c r="A992" t="s">
        <v>5502</v>
      </c>
      <c r="B992" t="s">
        <v>14</v>
      </c>
      <c r="C992" t="s">
        <v>5503</v>
      </c>
      <c r="D992" t="s">
        <v>16</v>
      </c>
      <c r="E992" t="s">
        <v>5504</v>
      </c>
      <c r="F992" t="s">
        <v>5505</v>
      </c>
      <c r="G992" t="s">
        <v>5506</v>
      </c>
      <c r="H992" t="s">
        <v>18</v>
      </c>
      <c r="I992" t="s">
        <v>5507</v>
      </c>
      <c r="J992" t="s">
        <v>5508</v>
      </c>
      <c r="K992" t="s">
        <v>5509</v>
      </c>
      <c r="L992" t="s">
        <v>5510</v>
      </c>
    </row>
    <row r="993" spans="1:12" x14ac:dyDescent="0.3">
      <c r="A993" t="s">
        <v>5511</v>
      </c>
      <c r="B993" t="s">
        <v>14</v>
      </c>
      <c r="C993" t="s">
        <v>5512</v>
      </c>
      <c r="D993" t="s">
        <v>170</v>
      </c>
      <c r="E993" t="s">
        <v>5513</v>
      </c>
      <c r="F993" t="s">
        <v>5514</v>
      </c>
      <c r="G993" t="s">
        <v>5515</v>
      </c>
      <c r="H993" t="s">
        <v>18</v>
      </c>
      <c r="I993" t="s">
        <v>922</v>
      </c>
      <c r="J993" t="s">
        <v>18</v>
      </c>
      <c r="K993" t="s">
        <v>923</v>
      </c>
      <c r="L993" t="s">
        <v>924</v>
      </c>
    </row>
    <row r="994" spans="1:12" x14ac:dyDescent="0.3">
      <c r="A994" t="s">
        <v>5516</v>
      </c>
      <c r="B994" t="s">
        <v>14</v>
      </c>
      <c r="C994" t="s">
        <v>101</v>
      </c>
      <c r="D994" t="s">
        <v>16</v>
      </c>
      <c r="E994" t="s">
        <v>5517</v>
      </c>
      <c r="F994" t="s">
        <v>5518</v>
      </c>
      <c r="G994" t="s">
        <v>5519</v>
      </c>
      <c r="H994" t="s">
        <v>18</v>
      </c>
      <c r="I994" t="s">
        <v>674</v>
      </c>
      <c r="J994" t="s">
        <v>675</v>
      </c>
      <c r="K994" t="s">
        <v>676</v>
      </c>
      <c r="L994" t="s">
        <v>677</v>
      </c>
    </row>
    <row r="995" spans="1:12" x14ac:dyDescent="0.3">
      <c r="A995" t="s">
        <v>5520</v>
      </c>
      <c r="B995" t="s">
        <v>14</v>
      </c>
      <c r="C995" t="s">
        <v>434</v>
      </c>
      <c r="D995" t="s">
        <v>16</v>
      </c>
      <c r="E995" t="s">
        <v>5521</v>
      </c>
      <c r="F995" t="s">
        <v>5522</v>
      </c>
      <c r="G995" t="s">
        <v>5521</v>
      </c>
      <c r="H995" t="s">
        <v>18</v>
      </c>
      <c r="I995" t="s">
        <v>2698</v>
      </c>
      <c r="J995" t="s">
        <v>2699</v>
      </c>
      <c r="K995" t="s">
        <v>2700</v>
      </c>
      <c r="L995" t="s">
        <v>2701</v>
      </c>
    </row>
    <row r="996" spans="1:12" x14ac:dyDescent="0.3">
      <c r="A996" t="s">
        <v>5523</v>
      </c>
      <c r="B996" t="s">
        <v>14</v>
      </c>
      <c r="C996" t="s">
        <v>5524</v>
      </c>
      <c r="D996" t="s">
        <v>94</v>
      </c>
      <c r="E996" t="s">
        <v>5525</v>
      </c>
      <c r="F996" t="s">
        <v>5526</v>
      </c>
      <c r="G996" t="s">
        <v>5527</v>
      </c>
      <c r="H996" t="s">
        <v>18</v>
      </c>
      <c r="I996" t="s">
        <v>5528</v>
      </c>
      <c r="J996" t="s">
        <v>18</v>
      </c>
      <c r="K996" t="s">
        <v>5529</v>
      </c>
      <c r="L996" t="s">
        <v>5530</v>
      </c>
    </row>
    <row r="997" spans="1:12" x14ac:dyDescent="0.3">
      <c r="A997" t="s">
        <v>5531</v>
      </c>
      <c r="B997" t="s">
        <v>14</v>
      </c>
      <c r="C997" t="s">
        <v>43</v>
      </c>
      <c r="D997" t="s">
        <v>16</v>
      </c>
      <c r="E997" t="s">
        <v>5532</v>
      </c>
      <c r="F997" t="s">
        <v>5533</v>
      </c>
      <c r="G997" t="s">
        <v>5534</v>
      </c>
      <c r="H997" t="s">
        <v>18</v>
      </c>
      <c r="I997" t="s">
        <v>674</v>
      </c>
      <c r="J997" t="s">
        <v>675</v>
      </c>
      <c r="K997" t="s">
        <v>676</v>
      </c>
      <c r="L997" t="s">
        <v>677</v>
      </c>
    </row>
    <row r="998" spans="1:12" x14ac:dyDescent="0.3">
      <c r="A998" t="s">
        <v>5535</v>
      </c>
      <c r="B998" t="s">
        <v>14</v>
      </c>
      <c r="C998" t="s">
        <v>709</v>
      </c>
      <c r="D998" t="s">
        <v>16</v>
      </c>
      <c r="E998" t="s">
        <v>5536</v>
      </c>
      <c r="F998" t="s">
        <v>5537</v>
      </c>
      <c r="G998" t="s">
        <v>5538</v>
      </c>
      <c r="H998" t="s">
        <v>18</v>
      </c>
      <c r="I998" t="s">
        <v>5539</v>
      </c>
      <c r="J998" t="s">
        <v>5540</v>
      </c>
      <c r="K998" t="s">
        <v>5541</v>
      </c>
      <c r="L998" t="s">
        <v>5542</v>
      </c>
    </row>
    <row r="999" spans="1:12" x14ac:dyDescent="0.3">
      <c r="A999" t="s">
        <v>5543</v>
      </c>
      <c r="B999" t="s">
        <v>14</v>
      </c>
      <c r="C999" t="s">
        <v>128</v>
      </c>
      <c r="D999" t="s">
        <v>129</v>
      </c>
      <c r="E999" t="s">
        <v>5544</v>
      </c>
      <c r="F999" t="s">
        <v>5544</v>
      </c>
      <c r="G999" t="s">
        <v>18</v>
      </c>
      <c r="H999" t="s">
        <v>18</v>
      </c>
      <c r="I999" t="s">
        <v>1420</v>
      </c>
      <c r="J999" t="s">
        <v>18</v>
      </c>
      <c r="K999" t="s">
        <v>1421</v>
      </c>
      <c r="L999" t="s">
        <v>1422</v>
      </c>
    </row>
    <row r="1000" spans="1:12" x14ac:dyDescent="0.3">
      <c r="A1000" t="s">
        <v>5545</v>
      </c>
      <c r="B1000" t="s">
        <v>14</v>
      </c>
      <c r="C1000" t="s">
        <v>5546</v>
      </c>
      <c r="D1000" t="s">
        <v>16</v>
      </c>
      <c r="E1000" t="s">
        <v>5547</v>
      </c>
      <c r="F1000" t="s">
        <v>5548</v>
      </c>
      <c r="G1000" t="s">
        <v>5549</v>
      </c>
      <c r="H1000" t="s">
        <v>18</v>
      </c>
      <c r="I1000" t="s">
        <v>3631</v>
      </c>
      <c r="J1000" t="s">
        <v>3632</v>
      </c>
      <c r="K1000" t="s">
        <v>3633</v>
      </c>
      <c r="L1000" t="s">
        <v>3634</v>
      </c>
    </row>
    <row r="1001" spans="1:12" x14ac:dyDescent="0.3">
      <c r="A1001" t="s">
        <v>5550</v>
      </c>
      <c r="B1001" t="s">
        <v>14</v>
      </c>
      <c r="C1001" t="s">
        <v>2872</v>
      </c>
      <c r="D1001" t="s">
        <v>33</v>
      </c>
      <c r="E1001" t="s">
        <v>5551</v>
      </c>
      <c r="F1001" t="s">
        <v>5552</v>
      </c>
      <c r="G1001" t="s">
        <v>18</v>
      </c>
      <c r="H1001" t="s">
        <v>18</v>
      </c>
      <c r="I1001" t="s">
        <v>374</v>
      </c>
      <c r="J1001" t="s">
        <v>18</v>
      </c>
      <c r="K1001" t="s">
        <v>375</v>
      </c>
      <c r="L1001" t="s">
        <v>376</v>
      </c>
    </row>
    <row r="1002" spans="1:12" x14ac:dyDescent="0.3">
      <c r="A1002" t="s">
        <v>10608</v>
      </c>
      <c r="B1002" t="s">
        <v>14</v>
      </c>
      <c r="C1002" t="s">
        <v>2715</v>
      </c>
      <c r="D1002" t="s">
        <v>16</v>
      </c>
      <c r="E1002" t="s">
        <v>10609</v>
      </c>
      <c r="F1002" t="s">
        <v>10609</v>
      </c>
      <c r="G1002" t="s">
        <v>10609</v>
      </c>
      <c r="H1002" t="s">
        <v>10609</v>
      </c>
      <c r="I1002" t="s">
        <v>10610</v>
      </c>
      <c r="J1002" t="s">
        <v>10611</v>
      </c>
      <c r="K1002" t="s">
        <v>10612</v>
      </c>
      <c r="L1002" t="s">
        <v>10613</v>
      </c>
    </row>
    <row r="1003" spans="1:12" x14ac:dyDescent="0.3">
      <c r="A1003" t="s">
        <v>10614</v>
      </c>
      <c r="B1003" t="s">
        <v>14</v>
      </c>
      <c r="C1003" t="s">
        <v>86</v>
      </c>
      <c r="D1003" t="s">
        <v>16</v>
      </c>
      <c r="E1003" t="s">
        <v>10615</v>
      </c>
      <c r="F1003" t="s">
        <v>10615</v>
      </c>
      <c r="G1003" t="s">
        <v>10615</v>
      </c>
      <c r="H1003" t="s">
        <v>18</v>
      </c>
      <c r="I1003" t="s">
        <v>2647</v>
      </c>
      <c r="J1003" t="s">
        <v>2648</v>
      </c>
      <c r="K1003" t="s">
        <v>2649</v>
      </c>
      <c r="L1003" t="s">
        <v>2650</v>
      </c>
    </row>
    <row r="1004" spans="1:12" x14ac:dyDescent="0.3">
      <c r="A1004" t="s">
        <v>10616</v>
      </c>
      <c r="B1004" t="s">
        <v>14</v>
      </c>
      <c r="C1004" t="s">
        <v>10617</v>
      </c>
      <c r="D1004" t="s">
        <v>94</v>
      </c>
      <c r="E1004" t="s">
        <v>10618</v>
      </c>
      <c r="F1004" t="s">
        <v>10619</v>
      </c>
      <c r="G1004" t="s">
        <v>10620</v>
      </c>
      <c r="H1004" t="s">
        <v>10621</v>
      </c>
      <c r="I1004" t="s">
        <v>10622</v>
      </c>
      <c r="J1004" t="s">
        <v>10623</v>
      </c>
      <c r="K1004" t="s">
        <v>10624</v>
      </c>
      <c r="L1004" t="s">
        <v>10625</v>
      </c>
    </row>
    <row r="1005" spans="1:12" x14ac:dyDescent="0.3">
      <c r="A1005" t="s">
        <v>10626</v>
      </c>
      <c r="B1005" t="s">
        <v>14</v>
      </c>
      <c r="C1005" t="s">
        <v>10627</v>
      </c>
      <c r="D1005" t="s">
        <v>16</v>
      </c>
      <c r="E1005" t="s">
        <v>10628</v>
      </c>
      <c r="F1005" t="s">
        <v>10629</v>
      </c>
      <c r="G1005" t="s">
        <v>10630</v>
      </c>
      <c r="H1005" t="s">
        <v>10631</v>
      </c>
      <c r="I1005" t="s">
        <v>1486</v>
      </c>
      <c r="J1005" t="s">
        <v>18</v>
      </c>
      <c r="K1005" t="s">
        <v>929</v>
      </c>
      <c r="L1005" t="s">
        <v>1487</v>
      </c>
    </row>
    <row r="1006" spans="1:12" x14ac:dyDescent="0.3">
      <c r="A1006" t="s">
        <v>10632</v>
      </c>
      <c r="B1006" t="s">
        <v>14</v>
      </c>
      <c r="C1006" t="s">
        <v>471</v>
      </c>
      <c r="D1006" t="s">
        <v>16</v>
      </c>
      <c r="E1006" t="s">
        <v>10633</v>
      </c>
      <c r="F1006" t="s">
        <v>10633</v>
      </c>
      <c r="G1006" t="s">
        <v>10633</v>
      </c>
      <c r="H1006" t="s">
        <v>18</v>
      </c>
      <c r="I1006" t="s">
        <v>10634</v>
      </c>
      <c r="J1006" t="s">
        <v>10635</v>
      </c>
      <c r="K1006" t="s">
        <v>10636</v>
      </c>
      <c r="L1006" t="s">
        <v>10637</v>
      </c>
    </row>
    <row r="1007" spans="1:12" x14ac:dyDescent="0.3">
      <c r="A1007" t="s">
        <v>10638</v>
      </c>
      <c r="B1007" t="s">
        <v>14</v>
      </c>
      <c r="C1007" t="s">
        <v>1694</v>
      </c>
      <c r="D1007" t="s">
        <v>79</v>
      </c>
      <c r="E1007" t="s">
        <v>10639</v>
      </c>
      <c r="F1007" t="s">
        <v>10640</v>
      </c>
      <c r="G1007" t="s">
        <v>10641</v>
      </c>
      <c r="H1007" t="s">
        <v>10642</v>
      </c>
      <c r="I1007" t="s">
        <v>10643</v>
      </c>
      <c r="J1007" t="s">
        <v>10644</v>
      </c>
      <c r="K1007" t="s">
        <v>10645</v>
      </c>
      <c r="L1007" t="s">
        <v>10646</v>
      </c>
    </row>
    <row r="1008" spans="1:12" x14ac:dyDescent="0.3">
      <c r="A1008" t="s">
        <v>10647</v>
      </c>
      <c r="B1008" t="s">
        <v>14</v>
      </c>
      <c r="C1008" t="s">
        <v>10648</v>
      </c>
      <c r="D1008" t="s">
        <v>16</v>
      </c>
      <c r="E1008" t="s">
        <v>10649</v>
      </c>
      <c r="F1008" t="s">
        <v>10650</v>
      </c>
      <c r="G1008" t="s">
        <v>18</v>
      </c>
      <c r="H1008" t="s">
        <v>18</v>
      </c>
      <c r="I1008" t="s">
        <v>10651</v>
      </c>
      <c r="J1008" t="s">
        <v>10652</v>
      </c>
      <c r="K1008" t="s">
        <v>10653</v>
      </c>
      <c r="L1008" t="s">
        <v>10654</v>
      </c>
    </row>
    <row r="1009" spans="1:12" x14ac:dyDescent="0.3">
      <c r="A1009" t="s">
        <v>10655</v>
      </c>
      <c r="B1009" t="s">
        <v>14</v>
      </c>
      <c r="C1009" t="s">
        <v>10656</v>
      </c>
      <c r="D1009" t="s">
        <v>16</v>
      </c>
      <c r="E1009" t="s">
        <v>10657</v>
      </c>
      <c r="F1009" t="s">
        <v>10658</v>
      </c>
      <c r="G1009" t="s">
        <v>10659</v>
      </c>
      <c r="H1009" t="s">
        <v>18</v>
      </c>
      <c r="I1009" t="s">
        <v>10660</v>
      </c>
      <c r="J1009" t="s">
        <v>18</v>
      </c>
      <c r="K1009" t="s">
        <v>10661</v>
      </c>
      <c r="L1009" t="s">
        <v>10662</v>
      </c>
    </row>
    <row r="1010" spans="1:12" x14ac:dyDescent="0.3">
      <c r="A1010" t="s">
        <v>10663</v>
      </c>
      <c r="B1010" t="s">
        <v>14</v>
      </c>
      <c r="C1010" t="s">
        <v>10664</v>
      </c>
      <c r="D1010" t="s">
        <v>888</v>
      </c>
      <c r="E1010" t="s">
        <v>10665</v>
      </c>
      <c r="F1010" t="s">
        <v>10666</v>
      </c>
      <c r="G1010" t="s">
        <v>10667</v>
      </c>
      <c r="H1010" t="s">
        <v>10668</v>
      </c>
      <c r="I1010" t="s">
        <v>10669</v>
      </c>
      <c r="J1010" t="s">
        <v>10670</v>
      </c>
      <c r="K1010" t="s">
        <v>10671</v>
      </c>
      <c r="L1010" t="s">
        <v>10672</v>
      </c>
    </row>
    <row r="1011" spans="1:12" x14ac:dyDescent="0.3">
      <c r="A1011" t="s">
        <v>10673</v>
      </c>
      <c r="B1011" t="s">
        <v>14</v>
      </c>
      <c r="C1011" t="s">
        <v>1516</v>
      </c>
      <c r="D1011" t="s">
        <v>16</v>
      </c>
      <c r="E1011" t="s">
        <v>10674</v>
      </c>
      <c r="F1011" t="s">
        <v>10675</v>
      </c>
      <c r="G1011" t="s">
        <v>10676</v>
      </c>
      <c r="H1011" t="s">
        <v>18</v>
      </c>
      <c r="I1011" t="s">
        <v>10677</v>
      </c>
      <c r="J1011" t="s">
        <v>10678</v>
      </c>
      <c r="K1011" t="s">
        <v>10679</v>
      </c>
      <c r="L1011" t="s">
        <v>10680</v>
      </c>
    </row>
    <row r="1012" spans="1:12" x14ac:dyDescent="0.3">
      <c r="A1012" t="s">
        <v>10681</v>
      </c>
      <c r="B1012" t="s">
        <v>14</v>
      </c>
      <c r="C1012" t="s">
        <v>4620</v>
      </c>
      <c r="D1012" t="s">
        <v>94</v>
      </c>
      <c r="E1012" t="s">
        <v>10682</v>
      </c>
      <c r="F1012" t="s">
        <v>10683</v>
      </c>
      <c r="G1012" t="s">
        <v>10684</v>
      </c>
      <c r="H1012" t="s">
        <v>10685</v>
      </c>
      <c r="I1012" t="s">
        <v>10686</v>
      </c>
      <c r="J1012" t="s">
        <v>10687</v>
      </c>
      <c r="K1012" t="s">
        <v>10688</v>
      </c>
      <c r="L1012" t="s">
        <v>10689</v>
      </c>
    </row>
    <row r="1013" spans="1:12" x14ac:dyDescent="0.3">
      <c r="A1013" t="s">
        <v>10690</v>
      </c>
      <c r="B1013" t="s">
        <v>14</v>
      </c>
      <c r="C1013" t="s">
        <v>10691</v>
      </c>
      <c r="D1013" t="s">
        <v>79</v>
      </c>
      <c r="E1013" t="s">
        <v>10692</v>
      </c>
      <c r="F1013" t="s">
        <v>10693</v>
      </c>
      <c r="G1013" t="s">
        <v>10694</v>
      </c>
      <c r="H1013" t="s">
        <v>18</v>
      </c>
      <c r="I1013" t="s">
        <v>6961</v>
      </c>
      <c r="J1013" t="s">
        <v>18</v>
      </c>
      <c r="K1013" t="s">
        <v>6962</v>
      </c>
      <c r="L1013" t="s">
        <v>6963</v>
      </c>
    </row>
    <row r="1014" spans="1:12" x14ac:dyDescent="0.3">
      <c r="A1014" t="s">
        <v>10695</v>
      </c>
      <c r="B1014" t="s">
        <v>14</v>
      </c>
      <c r="C1014" t="s">
        <v>3840</v>
      </c>
      <c r="D1014" t="s">
        <v>33</v>
      </c>
      <c r="E1014" t="s">
        <v>10696</v>
      </c>
      <c r="F1014" t="s">
        <v>10696</v>
      </c>
      <c r="G1014" t="s">
        <v>10697</v>
      </c>
      <c r="H1014" t="s">
        <v>10698</v>
      </c>
      <c r="I1014" t="s">
        <v>10699</v>
      </c>
      <c r="J1014" t="s">
        <v>10700</v>
      </c>
      <c r="K1014" t="s">
        <v>10701</v>
      </c>
      <c r="L1014" t="s">
        <v>10702</v>
      </c>
    </row>
    <row r="1015" spans="1:12" x14ac:dyDescent="0.3">
      <c r="A1015" t="s">
        <v>10703</v>
      </c>
      <c r="B1015" t="s">
        <v>14</v>
      </c>
      <c r="C1015" t="s">
        <v>463</v>
      </c>
      <c r="D1015" t="s">
        <v>16</v>
      </c>
      <c r="E1015" t="s">
        <v>10704</v>
      </c>
      <c r="F1015" t="s">
        <v>10705</v>
      </c>
      <c r="G1015" t="s">
        <v>10706</v>
      </c>
      <c r="H1015" t="s">
        <v>18</v>
      </c>
      <c r="I1015" t="s">
        <v>10707</v>
      </c>
      <c r="J1015" t="s">
        <v>10708</v>
      </c>
      <c r="K1015" t="s">
        <v>10709</v>
      </c>
      <c r="L1015" t="s">
        <v>10710</v>
      </c>
    </row>
    <row r="1016" spans="1:12" x14ac:dyDescent="0.3">
      <c r="A1016" t="s">
        <v>10711</v>
      </c>
      <c r="B1016" t="s">
        <v>14</v>
      </c>
      <c r="C1016" t="s">
        <v>463</v>
      </c>
      <c r="D1016" t="s">
        <v>16</v>
      </c>
      <c r="E1016" t="s">
        <v>10712</v>
      </c>
      <c r="F1016" t="s">
        <v>10713</v>
      </c>
      <c r="G1016" t="s">
        <v>10714</v>
      </c>
      <c r="H1016" t="s">
        <v>18</v>
      </c>
      <c r="I1016" t="s">
        <v>10715</v>
      </c>
      <c r="J1016" t="s">
        <v>10716</v>
      </c>
      <c r="K1016" t="s">
        <v>10717</v>
      </c>
      <c r="L1016" t="s">
        <v>10718</v>
      </c>
    </row>
    <row r="1017" spans="1:12" x14ac:dyDescent="0.3">
      <c r="A1017" t="s">
        <v>10719</v>
      </c>
      <c r="B1017" t="s">
        <v>14</v>
      </c>
      <c r="C1017" t="s">
        <v>229</v>
      </c>
      <c r="D1017" t="s">
        <v>94</v>
      </c>
      <c r="E1017" t="s">
        <v>10720</v>
      </c>
      <c r="F1017" t="s">
        <v>10720</v>
      </c>
      <c r="G1017" t="s">
        <v>18</v>
      </c>
      <c r="H1017" t="s">
        <v>18</v>
      </c>
      <c r="I1017" t="s">
        <v>3319</v>
      </c>
      <c r="J1017" t="s">
        <v>3320</v>
      </c>
      <c r="K1017" t="s">
        <v>3321</v>
      </c>
      <c r="L1017" t="s">
        <v>3322</v>
      </c>
    </row>
    <row r="1018" spans="1:12" x14ac:dyDescent="0.3">
      <c r="A1018" t="s">
        <v>10721</v>
      </c>
      <c r="B1018" t="s">
        <v>14</v>
      </c>
      <c r="C1018" t="s">
        <v>10722</v>
      </c>
      <c r="D1018" t="s">
        <v>16</v>
      </c>
      <c r="E1018" t="s">
        <v>10723</v>
      </c>
      <c r="F1018" t="s">
        <v>10724</v>
      </c>
      <c r="G1018" t="s">
        <v>10725</v>
      </c>
      <c r="H1018" t="s">
        <v>10723</v>
      </c>
      <c r="I1018" t="s">
        <v>10726</v>
      </c>
      <c r="J1018" t="s">
        <v>18</v>
      </c>
      <c r="K1018" t="s">
        <v>10727</v>
      </c>
      <c r="L1018" t="s">
        <v>10728</v>
      </c>
    </row>
    <row r="1019" spans="1:12" x14ac:dyDescent="0.3">
      <c r="A1019" t="s">
        <v>10729</v>
      </c>
      <c r="B1019" t="s">
        <v>14</v>
      </c>
      <c r="C1019" t="s">
        <v>413</v>
      </c>
      <c r="D1019" t="s">
        <v>33</v>
      </c>
      <c r="E1019" t="s">
        <v>10730</v>
      </c>
      <c r="F1019" t="s">
        <v>10730</v>
      </c>
      <c r="G1019" t="s">
        <v>18</v>
      </c>
      <c r="H1019" t="s">
        <v>18</v>
      </c>
      <c r="I1019" t="s">
        <v>979</v>
      </c>
      <c r="J1019" t="s">
        <v>18</v>
      </c>
      <c r="K1019" t="s">
        <v>980</v>
      </c>
      <c r="L1019" t="s">
        <v>981</v>
      </c>
    </row>
    <row r="1020" spans="1:12" x14ac:dyDescent="0.3">
      <c r="A1020" t="s">
        <v>10731</v>
      </c>
      <c r="B1020" t="s">
        <v>14</v>
      </c>
      <c r="C1020" t="s">
        <v>6465</v>
      </c>
      <c r="D1020" t="s">
        <v>16</v>
      </c>
      <c r="E1020" t="s">
        <v>10732</v>
      </c>
      <c r="F1020" t="s">
        <v>10733</v>
      </c>
      <c r="G1020" t="s">
        <v>18</v>
      </c>
      <c r="H1020" t="s">
        <v>18</v>
      </c>
      <c r="I1020" t="s">
        <v>10734</v>
      </c>
      <c r="J1020" t="s">
        <v>10735</v>
      </c>
      <c r="K1020" t="s">
        <v>10736</v>
      </c>
      <c r="L1020" t="s">
        <v>10737</v>
      </c>
    </row>
    <row r="1021" spans="1:12" x14ac:dyDescent="0.3">
      <c r="A1021" t="s">
        <v>10738</v>
      </c>
      <c r="B1021" t="s">
        <v>14</v>
      </c>
      <c r="C1021" t="s">
        <v>273</v>
      </c>
      <c r="D1021" t="s">
        <v>16</v>
      </c>
      <c r="E1021" t="s">
        <v>10739</v>
      </c>
      <c r="F1021" t="s">
        <v>10740</v>
      </c>
      <c r="G1021" t="s">
        <v>10741</v>
      </c>
      <c r="H1021" t="s">
        <v>18</v>
      </c>
      <c r="I1021" t="s">
        <v>74</v>
      </c>
      <c r="J1021" t="s">
        <v>18</v>
      </c>
      <c r="K1021" t="s">
        <v>75</v>
      </c>
      <c r="L1021" t="s">
        <v>76</v>
      </c>
    </row>
    <row r="1022" spans="1:12" x14ac:dyDescent="0.3">
      <c r="A1022" t="s">
        <v>10742</v>
      </c>
      <c r="B1022" t="s">
        <v>14</v>
      </c>
      <c r="C1022" t="s">
        <v>463</v>
      </c>
      <c r="D1022" t="s">
        <v>16</v>
      </c>
      <c r="E1022" t="s">
        <v>10743</v>
      </c>
      <c r="F1022" t="s">
        <v>10743</v>
      </c>
      <c r="G1022" t="s">
        <v>18</v>
      </c>
      <c r="H1022" t="s">
        <v>18</v>
      </c>
      <c r="I1022" t="s">
        <v>1987</v>
      </c>
      <c r="J1022" t="s">
        <v>1988</v>
      </c>
      <c r="K1022" t="s">
        <v>1989</v>
      </c>
      <c r="L1022" t="s">
        <v>1990</v>
      </c>
    </row>
    <row r="1023" spans="1:12" x14ac:dyDescent="0.3">
      <c r="A1023" t="s">
        <v>10744</v>
      </c>
      <c r="B1023" t="s">
        <v>14</v>
      </c>
      <c r="C1023" t="s">
        <v>10745</v>
      </c>
      <c r="D1023" t="s">
        <v>16</v>
      </c>
      <c r="E1023" t="s">
        <v>10746</v>
      </c>
      <c r="F1023" t="s">
        <v>10747</v>
      </c>
      <c r="G1023" t="s">
        <v>10748</v>
      </c>
      <c r="H1023" t="s">
        <v>18</v>
      </c>
      <c r="I1023" t="s">
        <v>10749</v>
      </c>
      <c r="J1023" t="s">
        <v>18</v>
      </c>
      <c r="K1023" t="s">
        <v>10750</v>
      </c>
      <c r="L1023" t="s">
        <v>10751</v>
      </c>
    </row>
    <row r="1024" spans="1:12" x14ac:dyDescent="0.3">
      <c r="A1024" t="s">
        <v>10752</v>
      </c>
      <c r="B1024" t="s">
        <v>14</v>
      </c>
      <c r="C1024" t="s">
        <v>10753</v>
      </c>
      <c r="D1024" t="s">
        <v>16</v>
      </c>
      <c r="E1024" t="s">
        <v>10754</v>
      </c>
      <c r="F1024" t="s">
        <v>10754</v>
      </c>
      <c r="G1024" t="s">
        <v>18</v>
      </c>
      <c r="H1024" t="s">
        <v>18</v>
      </c>
      <c r="I1024" t="s">
        <v>6547</v>
      </c>
      <c r="J1024" t="s">
        <v>6548</v>
      </c>
      <c r="K1024" t="s">
        <v>6549</v>
      </c>
      <c r="L1024" t="s">
        <v>6550</v>
      </c>
    </row>
    <row r="1025" spans="1:12" x14ac:dyDescent="0.3">
      <c r="A1025" t="s">
        <v>10755</v>
      </c>
      <c r="B1025" t="s">
        <v>14</v>
      </c>
      <c r="C1025" t="s">
        <v>951</v>
      </c>
      <c r="D1025" t="s">
        <v>16</v>
      </c>
      <c r="E1025" t="s">
        <v>10756</v>
      </c>
      <c r="F1025" t="s">
        <v>10757</v>
      </c>
      <c r="G1025" t="s">
        <v>10758</v>
      </c>
      <c r="H1025" t="s">
        <v>10758</v>
      </c>
      <c r="I1025" t="s">
        <v>10759</v>
      </c>
      <c r="J1025" t="s">
        <v>18</v>
      </c>
      <c r="K1025" t="s">
        <v>10760</v>
      </c>
      <c r="L1025" t="s">
        <v>10761</v>
      </c>
    </row>
    <row r="1026" spans="1:12" x14ac:dyDescent="0.3">
      <c r="A1026" t="s">
        <v>10762</v>
      </c>
      <c r="B1026" t="s">
        <v>14</v>
      </c>
      <c r="C1026" t="s">
        <v>93</v>
      </c>
      <c r="D1026" t="s">
        <v>94</v>
      </c>
      <c r="E1026" t="s">
        <v>10763</v>
      </c>
      <c r="F1026" t="s">
        <v>10763</v>
      </c>
      <c r="G1026" t="s">
        <v>18</v>
      </c>
      <c r="H1026" t="s">
        <v>18</v>
      </c>
      <c r="I1026" t="s">
        <v>10764</v>
      </c>
      <c r="J1026" t="s">
        <v>18</v>
      </c>
      <c r="K1026" t="s">
        <v>10765</v>
      </c>
      <c r="L1026" t="s">
        <v>10766</v>
      </c>
    </row>
    <row r="1027" spans="1:12" x14ac:dyDescent="0.3">
      <c r="A1027" t="s">
        <v>10767</v>
      </c>
      <c r="B1027" t="s">
        <v>14</v>
      </c>
      <c r="C1027" t="s">
        <v>1403</v>
      </c>
      <c r="D1027" t="s">
        <v>16</v>
      </c>
      <c r="E1027" t="s">
        <v>10768</v>
      </c>
      <c r="F1027" t="s">
        <v>10768</v>
      </c>
      <c r="G1027" t="s">
        <v>18</v>
      </c>
      <c r="H1027" t="s">
        <v>18</v>
      </c>
      <c r="I1027" t="s">
        <v>10769</v>
      </c>
      <c r="J1027" t="s">
        <v>18</v>
      </c>
      <c r="K1027" t="s">
        <v>10770</v>
      </c>
      <c r="L1027" t="s">
        <v>10771</v>
      </c>
    </row>
    <row r="1028" spans="1:12" x14ac:dyDescent="0.3">
      <c r="A1028" t="s">
        <v>10772</v>
      </c>
      <c r="B1028" t="s">
        <v>14</v>
      </c>
      <c r="C1028" t="s">
        <v>10773</v>
      </c>
      <c r="D1028" t="s">
        <v>79</v>
      </c>
      <c r="E1028" t="s">
        <v>10774</v>
      </c>
      <c r="F1028" t="s">
        <v>10774</v>
      </c>
      <c r="G1028" t="s">
        <v>18</v>
      </c>
      <c r="H1028" t="s">
        <v>18</v>
      </c>
      <c r="I1028" t="s">
        <v>10775</v>
      </c>
      <c r="J1028" t="s">
        <v>18</v>
      </c>
      <c r="K1028" t="s">
        <v>10776</v>
      </c>
      <c r="L1028" t="s">
        <v>10777</v>
      </c>
    </row>
    <row r="1029" spans="1:12" x14ac:dyDescent="0.3">
      <c r="A1029" t="s">
        <v>10778</v>
      </c>
      <c r="B1029" t="s">
        <v>14</v>
      </c>
      <c r="C1029" t="s">
        <v>86</v>
      </c>
      <c r="D1029" t="s">
        <v>16</v>
      </c>
      <c r="E1029" t="s">
        <v>10779</v>
      </c>
      <c r="F1029" t="s">
        <v>10780</v>
      </c>
      <c r="G1029" t="s">
        <v>10781</v>
      </c>
      <c r="H1029" t="s">
        <v>18</v>
      </c>
      <c r="I1029" t="s">
        <v>1682</v>
      </c>
      <c r="J1029" t="s">
        <v>1683</v>
      </c>
      <c r="K1029" t="s">
        <v>1684</v>
      </c>
      <c r="L1029" t="s">
        <v>1685</v>
      </c>
    </row>
    <row r="1030" spans="1:12" x14ac:dyDescent="0.3">
      <c r="A1030" t="s">
        <v>10782</v>
      </c>
      <c r="B1030" t="s">
        <v>14</v>
      </c>
      <c r="C1030" t="s">
        <v>10783</v>
      </c>
      <c r="D1030" t="s">
        <v>704</v>
      </c>
      <c r="E1030" t="s">
        <v>10784</v>
      </c>
      <c r="F1030" t="s">
        <v>10785</v>
      </c>
      <c r="G1030" t="s">
        <v>10786</v>
      </c>
      <c r="H1030" t="s">
        <v>18</v>
      </c>
      <c r="I1030" t="s">
        <v>3573</v>
      </c>
      <c r="J1030" t="s">
        <v>18</v>
      </c>
      <c r="K1030" t="s">
        <v>3574</v>
      </c>
      <c r="L1030" t="s">
        <v>3575</v>
      </c>
    </row>
    <row r="1031" spans="1:12" x14ac:dyDescent="0.3">
      <c r="A1031" t="s">
        <v>10787</v>
      </c>
      <c r="B1031" t="s">
        <v>14</v>
      </c>
      <c r="C1031" t="s">
        <v>10788</v>
      </c>
      <c r="D1031" t="s">
        <v>79</v>
      </c>
      <c r="E1031" t="s">
        <v>10789</v>
      </c>
      <c r="F1031" t="s">
        <v>10790</v>
      </c>
      <c r="G1031" t="s">
        <v>10791</v>
      </c>
      <c r="H1031" t="s">
        <v>10792</v>
      </c>
      <c r="I1031" t="s">
        <v>10793</v>
      </c>
      <c r="J1031" t="s">
        <v>10794</v>
      </c>
      <c r="K1031" t="s">
        <v>10795</v>
      </c>
      <c r="L1031" t="s">
        <v>10796</v>
      </c>
    </row>
    <row r="1032" spans="1:12" x14ac:dyDescent="0.3">
      <c r="A1032" t="s">
        <v>10797</v>
      </c>
      <c r="B1032" t="s">
        <v>14</v>
      </c>
      <c r="C1032" t="s">
        <v>463</v>
      </c>
      <c r="D1032" t="s">
        <v>16</v>
      </c>
      <c r="E1032" t="s">
        <v>10798</v>
      </c>
      <c r="F1032" t="s">
        <v>10798</v>
      </c>
      <c r="G1032" t="s">
        <v>10799</v>
      </c>
      <c r="H1032" t="s">
        <v>18</v>
      </c>
      <c r="I1032" t="s">
        <v>112</v>
      </c>
      <c r="J1032" t="s">
        <v>18</v>
      </c>
      <c r="K1032" t="s">
        <v>113</v>
      </c>
      <c r="L1032" t="s">
        <v>114</v>
      </c>
    </row>
    <row r="1033" spans="1:12" x14ac:dyDescent="0.3">
      <c r="A1033" t="s">
        <v>10800</v>
      </c>
      <c r="B1033" t="s">
        <v>14</v>
      </c>
      <c r="C1033" t="s">
        <v>273</v>
      </c>
      <c r="D1033" t="s">
        <v>16</v>
      </c>
      <c r="E1033" t="s">
        <v>10801</v>
      </c>
      <c r="F1033" t="s">
        <v>10802</v>
      </c>
      <c r="G1033" t="s">
        <v>10803</v>
      </c>
      <c r="H1033" t="s">
        <v>18</v>
      </c>
      <c r="I1033" t="s">
        <v>643</v>
      </c>
      <c r="J1033" t="s">
        <v>18</v>
      </c>
      <c r="K1033" t="s">
        <v>644</v>
      </c>
      <c r="L1033" t="s">
        <v>645</v>
      </c>
    </row>
    <row r="1034" spans="1:12" x14ac:dyDescent="0.3">
      <c r="A1034" t="s">
        <v>10804</v>
      </c>
      <c r="B1034" t="s">
        <v>14</v>
      </c>
      <c r="C1034" t="s">
        <v>86</v>
      </c>
      <c r="D1034" t="s">
        <v>16</v>
      </c>
      <c r="E1034" t="s">
        <v>10805</v>
      </c>
      <c r="F1034" t="s">
        <v>10806</v>
      </c>
      <c r="G1034" t="s">
        <v>10807</v>
      </c>
      <c r="H1034" t="s">
        <v>10808</v>
      </c>
      <c r="I1034" t="s">
        <v>2826</v>
      </c>
      <c r="J1034" t="s">
        <v>18</v>
      </c>
      <c r="K1034" t="s">
        <v>2827</v>
      </c>
      <c r="L1034" t="s">
        <v>2828</v>
      </c>
    </row>
    <row r="1035" spans="1:12" x14ac:dyDescent="0.3">
      <c r="A1035" t="s">
        <v>10809</v>
      </c>
      <c r="B1035" t="s">
        <v>14</v>
      </c>
      <c r="C1035" t="s">
        <v>10810</v>
      </c>
      <c r="D1035" t="s">
        <v>33</v>
      </c>
      <c r="E1035" t="s">
        <v>10811</v>
      </c>
      <c r="F1035" t="s">
        <v>10812</v>
      </c>
      <c r="G1035" t="s">
        <v>10813</v>
      </c>
      <c r="H1035" t="s">
        <v>18</v>
      </c>
      <c r="I1035" t="s">
        <v>10814</v>
      </c>
      <c r="J1035" t="s">
        <v>18</v>
      </c>
      <c r="K1035" t="s">
        <v>10815</v>
      </c>
      <c r="L1035" t="s">
        <v>10816</v>
      </c>
    </row>
    <row r="1036" spans="1:12" x14ac:dyDescent="0.3">
      <c r="A1036" t="s">
        <v>10817</v>
      </c>
      <c r="B1036" t="s">
        <v>14</v>
      </c>
      <c r="C1036" t="s">
        <v>101</v>
      </c>
      <c r="D1036" t="s">
        <v>16</v>
      </c>
      <c r="E1036" t="s">
        <v>10818</v>
      </c>
      <c r="F1036" t="s">
        <v>10818</v>
      </c>
      <c r="G1036" t="s">
        <v>10818</v>
      </c>
      <c r="H1036" t="s">
        <v>18</v>
      </c>
      <c r="I1036" t="s">
        <v>10634</v>
      </c>
      <c r="J1036" t="s">
        <v>10635</v>
      </c>
      <c r="K1036" t="s">
        <v>10636</v>
      </c>
      <c r="L1036" t="s">
        <v>10637</v>
      </c>
    </row>
    <row r="1037" spans="1:12" x14ac:dyDescent="0.3">
      <c r="A1037" t="s">
        <v>10819</v>
      </c>
      <c r="B1037" t="s">
        <v>14</v>
      </c>
      <c r="C1037" t="s">
        <v>101</v>
      </c>
      <c r="D1037" t="s">
        <v>16</v>
      </c>
      <c r="E1037" t="s">
        <v>10820</v>
      </c>
      <c r="F1037" t="s">
        <v>10820</v>
      </c>
      <c r="G1037" t="s">
        <v>10821</v>
      </c>
      <c r="H1037" t="s">
        <v>18</v>
      </c>
      <c r="I1037" t="s">
        <v>3998</v>
      </c>
      <c r="J1037" t="s">
        <v>3999</v>
      </c>
      <c r="K1037" t="s">
        <v>4000</v>
      </c>
      <c r="L1037" t="s">
        <v>4001</v>
      </c>
    </row>
    <row r="1038" spans="1:12" x14ac:dyDescent="0.3">
      <c r="A1038" t="s">
        <v>10822</v>
      </c>
      <c r="B1038" t="s">
        <v>14</v>
      </c>
      <c r="C1038" t="s">
        <v>471</v>
      </c>
      <c r="D1038" t="s">
        <v>16</v>
      </c>
      <c r="E1038" t="s">
        <v>10823</v>
      </c>
      <c r="F1038" t="s">
        <v>10824</v>
      </c>
      <c r="G1038" t="s">
        <v>10825</v>
      </c>
      <c r="H1038" t="s">
        <v>18</v>
      </c>
      <c r="I1038" t="s">
        <v>74</v>
      </c>
      <c r="J1038" t="s">
        <v>18</v>
      </c>
      <c r="K1038" t="s">
        <v>75</v>
      </c>
      <c r="L1038" t="s">
        <v>76</v>
      </c>
    </row>
    <row r="1039" spans="1:12" x14ac:dyDescent="0.3">
      <c r="A1039" t="s">
        <v>10826</v>
      </c>
      <c r="B1039" t="s">
        <v>14</v>
      </c>
      <c r="C1039" t="s">
        <v>463</v>
      </c>
      <c r="D1039" t="s">
        <v>16</v>
      </c>
      <c r="E1039" t="s">
        <v>10827</v>
      </c>
      <c r="F1039" t="s">
        <v>10827</v>
      </c>
      <c r="G1039" t="s">
        <v>18</v>
      </c>
      <c r="H1039" t="s">
        <v>18</v>
      </c>
      <c r="I1039" t="s">
        <v>10828</v>
      </c>
      <c r="J1039" t="s">
        <v>10829</v>
      </c>
      <c r="K1039" t="s">
        <v>10830</v>
      </c>
      <c r="L1039" t="s">
        <v>10831</v>
      </c>
    </row>
    <row r="1040" spans="1:12" x14ac:dyDescent="0.3">
      <c r="A1040" t="s">
        <v>10832</v>
      </c>
      <c r="B1040" t="s">
        <v>14</v>
      </c>
      <c r="C1040" t="s">
        <v>10833</v>
      </c>
      <c r="D1040" t="s">
        <v>16</v>
      </c>
      <c r="E1040" t="s">
        <v>10834</v>
      </c>
      <c r="F1040" t="s">
        <v>10835</v>
      </c>
      <c r="G1040" t="s">
        <v>10836</v>
      </c>
      <c r="H1040" t="s">
        <v>10837</v>
      </c>
      <c r="I1040" t="s">
        <v>10838</v>
      </c>
      <c r="J1040" t="s">
        <v>18</v>
      </c>
      <c r="K1040" t="s">
        <v>10839</v>
      </c>
      <c r="L1040" t="s">
        <v>10840</v>
      </c>
    </row>
    <row r="1041" spans="1:12" x14ac:dyDescent="0.3">
      <c r="A1041" t="s">
        <v>10841</v>
      </c>
      <c r="B1041" t="s">
        <v>14</v>
      </c>
      <c r="C1041" t="s">
        <v>10842</v>
      </c>
      <c r="D1041" t="s">
        <v>94</v>
      </c>
      <c r="E1041" t="s">
        <v>10843</v>
      </c>
      <c r="F1041" t="s">
        <v>10844</v>
      </c>
      <c r="G1041" t="s">
        <v>10845</v>
      </c>
      <c r="H1041" t="s">
        <v>18</v>
      </c>
      <c r="I1041" t="s">
        <v>10814</v>
      </c>
      <c r="J1041" t="s">
        <v>18</v>
      </c>
      <c r="K1041" t="s">
        <v>10815</v>
      </c>
      <c r="L1041" t="s">
        <v>10816</v>
      </c>
    </row>
    <row r="1042" spans="1:12" x14ac:dyDescent="0.3">
      <c r="A1042" t="s">
        <v>10846</v>
      </c>
      <c r="B1042" t="s">
        <v>14</v>
      </c>
      <c r="C1042" t="s">
        <v>10847</v>
      </c>
      <c r="D1042" t="s">
        <v>79</v>
      </c>
      <c r="E1042" t="s">
        <v>10848</v>
      </c>
      <c r="F1042" t="s">
        <v>10848</v>
      </c>
      <c r="G1042" t="s">
        <v>18</v>
      </c>
      <c r="H1042" t="s">
        <v>18</v>
      </c>
      <c r="I1042" t="s">
        <v>10660</v>
      </c>
      <c r="J1042" t="s">
        <v>18</v>
      </c>
      <c r="K1042" t="s">
        <v>10661</v>
      </c>
      <c r="L1042" t="s">
        <v>10662</v>
      </c>
    </row>
    <row r="1043" spans="1:12" x14ac:dyDescent="0.3">
      <c r="A1043" t="s">
        <v>10849</v>
      </c>
      <c r="B1043" t="s">
        <v>14</v>
      </c>
      <c r="C1043" t="s">
        <v>108</v>
      </c>
      <c r="D1043" t="s">
        <v>16</v>
      </c>
      <c r="E1043" t="s">
        <v>10850</v>
      </c>
      <c r="F1043" t="s">
        <v>10851</v>
      </c>
      <c r="G1043" t="s">
        <v>10852</v>
      </c>
      <c r="H1043" t="s">
        <v>18</v>
      </c>
      <c r="I1043" t="s">
        <v>10853</v>
      </c>
      <c r="J1043" t="s">
        <v>10854</v>
      </c>
      <c r="K1043" t="s">
        <v>10855</v>
      </c>
      <c r="L1043" t="s">
        <v>10856</v>
      </c>
    </row>
    <row r="1044" spans="1:12" x14ac:dyDescent="0.3">
      <c r="A1044" t="s">
        <v>10857</v>
      </c>
      <c r="B1044" t="s">
        <v>14</v>
      </c>
      <c r="C1044" t="s">
        <v>101</v>
      </c>
      <c r="D1044" t="s">
        <v>16</v>
      </c>
      <c r="E1044" t="s">
        <v>10858</v>
      </c>
      <c r="F1044" t="s">
        <v>10859</v>
      </c>
      <c r="G1044" t="s">
        <v>10860</v>
      </c>
      <c r="H1044" t="s">
        <v>10861</v>
      </c>
      <c r="I1044" t="s">
        <v>10862</v>
      </c>
      <c r="J1044" t="s">
        <v>18</v>
      </c>
      <c r="K1044" t="s">
        <v>10863</v>
      </c>
      <c r="L1044" t="s">
        <v>10864</v>
      </c>
    </row>
    <row r="1045" spans="1:12" x14ac:dyDescent="0.3">
      <c r="A1045" t="s">
        <v>10865</v>
      </c>
      <c r="B1045" t="s">
        <v>14</v>
      </c>
      <c r="C1045" t="s">
        <v>15</v>
      </c>
      <c r="D1045" t="s">
        <v>16</v>
      </c>
      <c r="E1045" t="s">
        <v>10866</v>
      </c>
      <c r="F1045" t="s">
        <v>10867</v>
      </c>
      <c r="G1045" t="s">
        <v>10868</v>
      </c>
      <c r="H1045" t="s">
        <v>18</v>
      </c>
      <c r="I1045" t="s">
        <v>7169</v>
      </c>
      <c r="J1045" t="s">
        <v>7170</v>
      </c>
      <c r="K1045" t="s">
        <v>7171</v>
      </c>
      <c r="L1045" t="s">
        <v>7172</v>
      </c>
    </row>
    <row r="1046" spans="1:12" x14ac:dyDescent="0.3">
      <c r="A1046" t="s">
        <v>10869</v>
      </c>
      <c r="B1046" t="s">
        <v>14</v>
      </c>
      <c r="C1046" t="s">
        <v>5078</v>
      </c>
      <c r="D1046" t="s">
        <v>16</v>
      </c>
      <c r="E1046" t="s">
        <v>10870</v>
      </c>
      <c r="F1046" t="s">
        <v>10871</v>
      </c>
      <c r="G1046" t="s">
        <v>10872</v>
      </c>
      <c r="H1046" t="s">
        <v>18</v>
      </c>
      <c r="I1046" t="s">
        <v>10873</v>
      </c>
      <c r="J1046" t="s">
        <v>10874</v>
      </c>
      <c r="K1046" t="s">
        <v>10875</v>
      </c>
      <c r="L1046" t="s">
        <v>10876</v>
      </c>
    </row>
    <row r="1047" spans="1:12" x14ac:dyDescent="0.3">
      <c r="A1047" t="s">
        <v>10877</v>
      </c>
      <c r="B1047" t="s">
        <v>14</v>
      </c>
      <c r="C1047" t="s">
        <v>10878</v>
      </c>
      <c r="D1047" t="s">
        <v>16</v>
      </c>
      <c r="E1047" t="s">
        <v>10879</v>
      </c>
      <c r="F1047" t="s">
        <v>10880</v>
      </c>
      <c r="G1047" t="s">
        <v>10881</v>
      </c>
      <c r="H1047" t="s">
        <v>18</v>
      </c>
      <c r="I1047" t="s">
        <v>1486</v>
      </c>
      <c r="J1047" t="s">
        <v>18</v>
      </c>
      <c r="K1047" t="s">
        <v>929</v>
      </c>
      <c r="L1047" t="s">
        <v>1487</v>
      </c>
    </row>
    <row r="1048" spans="1:12" x14ac:dyDescent="0.3">
      <c r="A1048" t="s">
        <v>10882</v>
      </c>
      <c r="B1048" t="s">
        <v>14</v>
      </c>
      <c r="C1048" t="s">
        <v>5259</v>
      </c>
      <c r="D1048" t="s">
        <v>16</v>
      </c>
      <c r="E1048" t="s">
        <v>10883</v>
      </c>
      <c r="F1048" t="s">
        <v>10884</v>
      </c>
      <c r="G1048" t="s">
        <v>10885</v>
      </c>
      <c r="H1048" t="s">
        <v>10886</v>
      </c>
      <c r="I1048" t="s">
        <v>10887</v>
      </c>
      <c r="J1048" t="s">
        <v>10888</v>
      </c>
      <c r="K1048" t="s">
        <v>10889</v>
      </c>
      <c r="L1048" t="s">
        <v>10890</v>
      </c>
    </row>
    <row r="1049" spans="1:12" x14ac:dyDescent="0.3">
      <c r="A1049" t="s">
        <v>10891</v>
      </c>
      <c r="B1049" t="s">
        <v>14</v>
      </c>
      <c r="C1049" t="s">
        <v>15</v>
      </c>
      <c r="D1049" t="s">
        <v>16</v>
      </c>
      <c r="E1049" t="s">
        <v>10892</v>
      </c>
      <c r="F1049" t="s">
        <v>10892</v>
      </c>
      <c r="G1049" t="s">
        <v>10892</v>
      </c>
      <c r="H1049" t="s">
        <v>18</v>
      </c>
      <c r="I1049" t="s">
        <v>10634</v>
      </c>
      <c r="J1049" t="s">
        <v>10635</v>
      </c>
      <c r="K1049" t="s">
        <v>10636</v>
      </c>
      <c r="L1049" t="s">
        <v>10637</v>
      </c>
    </row>
    <row r="1050" spans="1:12" x14ac:dyDescent="0.3">
      <c r="A1050" t="s">
        <v>10893</v>
      </c>
      <c r="B1050" t="s">
        <v>14</v>
      </c>
      <c r="C1050" t="s">
        <v>10894</v>
      </c>
      <c r="D1050" t="s">
        <v>16</v>
      </c>
      <c r="E1050" t="s">
        <v>10895</v>
      </c>
      <c r="F1050" t="s">
        <v>10896</v>
      </c>
      <c r="G1050" t="s">
        <v>18</v>
      </c>
      <c r="H1050" t="s">
        <v>18</v>
      </c>
      <c r="I1050" t="s">
        <v>10897</v>
      </c>
      <c r="J1050" t="s">
        <v>10898</v>
      </c>
      <c r="K1050" t="s">
        <v>10899</v>
      </c>
      <c r="L1050" t="s">
        <v>10900</v>
      </c>
    </row>
    <row r="1051" spans="1:12" x14ac:dyDescent="0.3">
      <c r="A1051" t="s">
        <v>10901</v>
      </c>
      <c r="B1051" t="s">
        <v>14</v>
      </c>
      <c r="C1051" t="s">
        <v>10902</v>
      </c>
      <c r="D1051" t="s">
        <v>16</v>
      </c>
      <c r="E1051" t="s">
        <v>10903</v>
      </c>
      <c r="F1051" t="s">
        <v>10904</v>
      </c>
      <c r="G1051" t="s">
        <v>10904</v>
      </c>
      <c r="H1051" t="s">
        <v>18</v>
      </c>
      <c r="I1051" t="s">
        <v>10905</v>
      </c>
      <c r="J1051" t="s">
        <v>18</v>
      </c>
      <c r="K1051" t="s">
        <v>10906</v>
      </c>
      <c r="L1051" t="s">
        <v>10907</v>
      </c>
    </row>
    <row r="1052" spans="1:12" x14ac:dyDescent="0.3">
      <c r="A1052" t="s">
        <v>10908</v>
      </c>
      <c r="B1052" t="s">
        <v>14</v>
      </c>
      <c r="C1052" t="s">
        <v>638</v>
      </c>
      <c r="D1052" t="s">
        <v>16</v>
      </c>
      <c r="E1052" t="s">
        <v>10909</v>
      </c>
      <c r="F1052" t="s">
        <v>10910</v>
      </c>
      <c r="G1052" t="s">
        <v>10911</v>
      </c>
      <c r="H1052" t="s">
        <v>10912</v>
      </c>
      <c r="I1052" t="s">
        <v>4252</v>
      </c>
      <c r="J1052" t="s">
        <v>4253</v>
      </c>
      <c r="K1052" t="s">
        <v>4254</v>
      </c>
      <c r="L1052" t="s">
        <v>4255</v>
      </c>
    </row>
    <row r="1053" spans="1:12" x14ac:dyDescent="0.3">
      <c r="A1053" t="s">
        <v>10913</v>
      </c>
      <c r="B1053" t="s">
        <v>14</v>
      </c>
      <c r="C1053" t="s">
        <v>6613</v>
      </c>
      <c r="D1053" t="s">
        <v>16</v>
      </c>
      <c r="E1053" t="s">
        <v>10914</v>
      </c>
      <c r="F1053" t="s">
        <v>10914</v>
      </c>
      <c r="G1053" t="s">
        <v>18</v>
      </c>
      <c r="H1053" t="s">
        <v>18</v>
      </c>
      <c r="I1053" t="s">
        <v>4760</v>
      </c>
      <c r="J1053" t="s">
        <v>18</v>
      </c>
      <c r="K1053" t="s">
        <v>4761</v>
      </c>
      <c r="L1053" t="s">
        <v>4762</v>
      </c>
    </row>
    <row r="1054" spans="1:12" x14ac:dyDescent="0.3">
      <c r="A1054" t="s">
        <v>10915</v>
      </c>
      <c r="B1054" t="s">
        <v>14</v>
      </c>
      <c r="C1054" t="s">
        <v>7109</v>
      </c>
      <c r="D1054" t="s">
        <v>16</v>
      </c>
      <c r="E1054" t="s">
        <v>10916</v>
      </c>
      <c r="F1054" t="s">
        <v>10916</v>
      </c>
      <c r="G1054" t="s">
        <v>10917</v>
      </c>
      <c r="H1054" t="s">
        <v>18</v>
      </c>
      <c r="I1054" t="s">
        <v>112</v>
      </c>
      <c r="J1054" t="s">
        <v>18</v>
      </c>
      <c r="K1054" t="s">
        <v>113</v>
      </c>
      <c r="L1054" t="s">
        <v>114</v>
      </c>
    </row>
    <row r="1055" spans="1:12" x14ac:dyDescent="0.3">
      <c r="A1055" t="s">
        <v>10918</v>
      </c>
      <c r="B1055" t="s">
        <v>14</v>
      </c>
      <c r="C1055" t="s">
        <v>10919</v>
      </c>
      <c r="D1055" t="s">
        <v>2466</v>
      </c>
      <c r="E1055" t="s">
        <v>10920</v>
      </c>
      <c r="F1055" t="s">
        <v>10920</v>
      </c>
      <c r="G1055" t="s">
        <v>18</v>
      </c>
      <c r="H1055" t="s">
        <v>18</v>
      </c>
      <c r="I1055" t="s">
        <v>10921</v>
      </c>
      <c r="J1055" t="s">
        <v>18</v>
      </c>
      <c r="K1055" t="s">
        <v>10922</v>
      </c>
      <c r="L1055" t="s">
        <v>10923</v>
      </c>
    </row>
    <row r="1056" spans="1:12" x14ac:dyDescent="0.3">
      <c r="A1056" t="s">
        <v>10924</v>
      </c>
      <c r="B1056" t="s">
        <v>14</v>
      </c>
      <c r="C1056" t="s">
        <v>618</v>
      </c>
      <c r="D1056" t="s">
        <v>16</v>
      </c>
      <c r="E1056" t="s">
        <v>10925</v>
      </c>
      <c r="F1056" t="s">
        <v>10926</v>
      </c>
      <c r="G1056" t="s">
        <v>10927</v>
      </c>
      <c r="H1056" t="s">
        <v>10928</v>
      </c>
      <c r="I1056" t="s">
        <v>10929</v>
      </c>
      <c r="J1056" t="s">
        <v>18</v>
      </c>
      <c r="K1056" t="s">
        <v>10930</v>
      </c>
      <c r="L1056" t="s">
        <v>10931</v>
      </c>
    </row>
    <row r="1057" spans="1:12" x14ac:dyDescent="0.3">
      <c r="A1057" t="s">
        <v>10932</v>
      </c>
      <c r="B1057" t="s">
        <v>14</v>
      </c>
      <c r="C1057" t="s">
        <v>774</v>
      </c>
      <c r="D1057" t="s">
        <v>16</v>
      </c>
      <c r="E1057" t="s">
        <v>10933</v>
      </c>
      <c r="F1057" t="s">
        <v>10934</v>
      </c>
      <c r="G1057" t="s">
        <v>10935</v>
      </c>
      <c r="H1057" t="s">
        <v>18</v>
      </c>
      <c r="I1057" t="s">
        <v>10814</v>
      </c>
      <c r="J1057" t="s">
        <v>18</v>
      </c>
      <c r="K1057" t="s">
        <v>10815</v>
      </c>
      <c r="L1057" t="s">
        <v>10816</v>
      </c>
    </row>
    <row r="1058" spans="1:12" x14ac:dyDescent="0.3">
      <c r="A1058" t="s">
        <v>10936</v>
      </c>
      <c r="B1058" t="s">
        <v>14</v>
      </c>
      <c r="C1058" t="s">
        <v>2689</v>
      </c>
      <c r="D1058" t="s">
        <v>16</v>
      </c>
      <c r="E1058" t="s">
        <v>10937</v>
      </c>
      <c r="F1058" t="s">
        <v>10938</v>
      </c>
      <c r="G1058" t="s">
        <v>18</v>
      </c>
      <c r="H1058" t="s">
        <v>18</v>
      </c>
      <c r="I1058" t="s">
        <v>2612</v>
      </c>
      <c r="J1058" t="s">
        <v>2613</v>
      </c>
      <c r="K1058" t="s">
        <v>2614</v>
      </c>
      <c r="L1058" t="s">
        <v>2615</v>
      </c>
    </row>
    <row r="1059" spans="1:12" x14ac:dyDescent="0.3">
      <c r="A1059" t="s">
        <v>10939</v>
      </c>
      <c r="B1059" t="s">
        <v>14</v>
      </c>
      <c r="C1059" t="s">
        <v>591</v>
      </c>
      <c r="D1059" t="s">
        <v>94</v>
      </c>
      <c r="E1059" t="s">
        <v>10940</v>
      </c>
      <c r="F1059" t="s">
        <v>10940</v>
      </c>
      <c r="G1059" t="s">
        <v>18</v>
      </c>
      <c r="H1059" t="s">
        <v>18</v>
      </c>
      <c r="I1059" t="s">
        <v>10941</v>
      </c>
      <c r="J1059" t="s">
        <v>18</v>
      </c>
      <c r="K1059" t="s">
        <v>10942</v>
      </c>
      <c r="L1059" t="s">
        <v>10943</v>
      </c>
    </row>
    <row r="1060" spans="1:12" x14ac:dyDescent="0.3">
      <c r="A1060" t="s">
        <v>10944</v>
      </c>
      <c r="B1060" t="s">
        <v>14</v>
      </c>
      <c r="C1060" t="s">
        <v>10945</v>
      </c>
      <c r="D1060" t="s">
        <v>16</v>
      </c>
      <c r="E1060" t="s">
        <v>10946</v>
      </c>
      <c r="F1060" t="s">
        <v>10947</v>
      </c>
      <c r="G1060" t="s">
        <v>10948</v>
      </c>
      <c r="H1060" t="s">
        <v>18</v>
      </c>
      <c r="I1060" t="s">
        <v>4112</v>
      </c>
      <c r="J1060" t="s">
        <v>4113</v>
      </c>
      <c r="K1060" t="s">
        <v>4114</v>
      </c>
      <c r="L1060" t="s">
        <v>4115</v>
      </c>
    </row>
    <row r="1061" spans="1:12" x14ac:dyDescent="0.3">
      <c r="A1061" t="s">
        <v>10949</v>
      </c>
      <c r="B1061" t="s">
        <v>14</v>
      </c>
      <c r="C1061" t="s">
        <v>2882</v>
      </c>
      <c r="D1061" t="s">
        <v>16</v>
      </c>
      <c r="E1061" t="s">
        <v>10950</v>
      </c>
      <c r="F1061" t="s">
        <v>10951</v>
      </c>
      <c r="G1061" t="s">
        <v>10952</v>
      </c>
      <c r="H1061" t="s">
        <v>10953</v>
      </c>
      <c r="I1061" t="s">
        <v>3867</v>
      </c>
      <c r="J1061" t="s">
        <v>18</v>
      </c>
      <c r="K1061" t="s">
        <v>10954</v>
      </c>
      <c r="L1061" t="s">
        <v>10955</v>
      </c>
    </row>
    <row r="1062" spans="1:12" x14ac:dyDescent="0.3">
      <c r="A1062" t="s">
        <v>10956</v>
      </c>
      <c r="B1062" t="s">
        <v>14</v>
      </c>
      <c r="C1062" t="s">
        <v>900</v>
      </c>
      <c r="D1062" t="s">
        <v>16</v>
      </c>
      <c r="E1062" t="s">
        <v>10957</v>
      </c>
      <c r="F1062" t="s">
        <v>10958</v>
      </c>
      <c r="G1062" t="s">
        <v>10957</v>
      </c>
      <c r="H1062" t="s">
        <v>10957</v>
      </c>
      <c r="I1062" t="s">
        <v>5557</v>
      </c>
      <c r="J1062" t="s">
        <v>5558</v>
      </c>
      <c r="K1062" t="s">
        <v>5559</v>
      </c>
      <c r="L1062" t="s">
        <v>5560</v>
      </c>
    </row>
    <row r="1063" spans="1:12" x14ac:dyDescent="0.3">
      <c r="A1063" t="s">
        <v>10959</v>
      </c>
      <c r="B1063" t="s">
        <v>14</v>
      </c>
      <c r="C1063" t="s">
        <v>101</v>
      </c>
      <c r="D1063" t="s">
        <v>16</v>
      </c>
      <c r="E1063" t="s">
        <v>10960</v>
      </c>
      <c r="F1063" t="s">
        <v>10961</v>
      </c>
      <c r="G1063" t="s">
        <v>10962</v>
      </c>
      <c r="H1063" t="s">
        <v>10963</v>
      </c>
      <c r="I1063" t="s">
        <v>1064</v>
      </c>
      <c r="J1063" t="s">
        <v>1065</v>
      </c>
      <c r="K1063" t="s">
        <v>1066</v>
      </c>
      <c r="L1063" t="s">
        <v>1067</v>
      </c>
    </row>
    <row r="1064" spans="1:12" x14ac:dyDescent="0.3">
      <c r="A1064" t="s">
        <v>10964</v>
      </c>
      <c r="B1064" t="s">
        <v>14</v>
      </c>
      <c r="C1064" t="s">
        <v>445</v>
      </c>
      <c r="D1064" t="s">
        <v>16</v>
      </c>
      <c r="E1064" t="s">
        <v>10965</v>
      </c>
      <c r="F1064" t="s">
        <v>10966</v>
      </c>
      <c r="G1064" t="s">
        <v>10967</v>
      </c>
      <c r="H1064" t="s">
        <v>10968</v>
      </c>
      <c r="I1064" t="s">
        <v>2826</v>
      </c>
      <c r="J1064" t="s">
        <v>18</v>
      </c>
      <c r="K1064" t="s">
        <v>2827</v>
      </c>
      <c r="L1064" t="s">
        <v>2828</v>
      </c>
    </row>
    <row r="1065" spans="1:12" x14ac:dyDescent="0.3">
      <c r="A1065" t="s">
        <v>10969</v>
      </c>
      <c r="B1065" t="s">
        <v>14</v>
      </c>
      <c r="C1065" t="s">
        <v>1694</v>
      </c>
      <c r="D1065" t="s">
        <v>79</v>
      </c>
      <c r="E1065" t="s">
        <v>10970</v>
      </c>
      <c r="F1065" t="s">
        <v>10971</v>
      </c>
      <c r="G1065" t="s">
        <v>10972</v>
      </c>
      <c r="H1065" t="s">
        <v>18</v>
      </c>
      <c r="I1065" t="s">
        <v>10814</v>
      </c>
      <c r="J1065" t="s">
        <v>18</v>
      </c>
      <c r="K1065" t="s">
        <v>10815</v>
      </c>
      <c r="L1065" t="s">
        <v>10816</v>
      </c>
    </row>
    <row r="1066" spans="1:12" x14ac:dyDescent="0.3">
      <c r="A1066" t="s">
        <v>10973</v>
      </c>
      <c r="B1066" t="s">
        <v>14</v>
      </c>
      <c r="C1066" t="s">
        <v>341</v>
      </c>
      <c r="D1066" t="s">
        <v>16</v>
      </c>
      <c r="E1066" t="s">
        <v>10974</v>
      </c>
      <c r="F1066" t="s">
        <v>10974</v>
      </c>
      <c r="G1066" t="s">
        <v>10974</v>
      </c>
      <c r="H1066" t="s">
        <v>18</v>
      </c>
      <c r="I1066" t="s">
        <v>10975</v>
      </c>
      <c r="J1066" t="s">
        <v>18</v>
      </c>
      <c r="K1066" t="s">
        <v>10976</v>
      </c>
      <c r="L1066" t="s">
        <v>10977</v>
      </c>
    </row>
    <row r="1067" spans="1:12" x14ac:dyDescent="0.3">
      <c r="A1067" t="s">
        <v>10978</v>
      </c>
      <c r="B1067" t="s">
        <v>14</v>
      </c>
      <c r="C1067" t="s">
        <v>43</v>
      </c>
      <c r="D1067" t="s">
        <v>16</v>
      </c>
      <c r="E1067" t="s">
        <v>10979</v>
      </c>
      <c r="F1067" t="s">
        <v>10979</v>
      </c>
      <c r="G1067" t="s">
        <v>18</v>
      </c>
      <c r="H1067" t="s">
        <v>18</v>
      </c>
      <c r="I1067" t="s">
        <v>215</v>
      </c>
      <c r="J1067" t="s">
        <v>216</v>
      </c>
      <c r="K1067" t="s">
        <v>217</v>
      </c>
      <c r="L1067" t="s">
        <v>218</v>
      </c>
    </row>
    <row r="1068" spans="1:12" x14ac:dyDescent="0.3">
      <c r="A1068" t="s">
        <v>10980</v>
      </c>
      <c r="B1068" t="s">
        <v>14</v>
      </c>
      <c r="C1068" t="s">
        <v>188</v>
      </c>
      <c r="D1068" t="s">
        <v>16</v>
      </c>
      <c r="E1068" t="s">
        <v>10981</v>
      </c>
      <c r="F1068" t="s">
        <v>10982</v>
      </c>
      <c r="G1068" t="s">
        <v>10982</v>
      </c>
      <c r="H1068" t="s">
        <v>18</v>
      </c>
      <c r="I1068" t="s">
        <v>10983</v>
      </c>
      <c r="J1068" t="s">
        <v>10984</v>
      </c>
      <c r="K1068" t="s">
        <v>10985</v>
      </c>
      <c r="L1068" t="s">
        <v>10986</v>
      </c>
    </row>
    <row r="1069" spans="1:12" x14ac:dyDescent="0.3">
      <c r="A1069" t="s">
        <v>10987</v>
      </c>
      <c r="B1069" t="s">
        <v>14</v>
      </c>
      <c r="C1069" t="s">
        <v>445</v>
      </c>
      <c r="D1069" t="s">
        <v>16</v>
      </c>
      <c r="E1069" t="s">
        <v>10988</v>
      </c>
      <c r="F1069" t="s">
        <v>10989</v>
      </c>
      <c r="G1069" t="s">
        <v>10990</v>
      </c>
      <c r="H1069" t="s">
        <v>10991</v>
      </c>
      <c r="I1069" t="s">
        <v>3867</v>
      </c>
      <c r="J1069" t="s">
        <v>18</v>
      </c>
      <c r="K1069" t="s">
        <v>10954</v>
      </c>
      <c r="L1069" t="s">
        <v>10955</v>
      </c>
    </row>
    <row r="1070" spans="1:12" x14ac:dyDescent="0.3">
      <c r="A1070" t="s">
        <v>10992</v>
      </c>
      <c r="B1070" t="s">
        <v>14</v>
      </c>
      <c r="C1070" t="s">
        <v>93</v>
      </c>
      <c r="D1070" t="s">
        <v>94</v>
      </c>
      <c r="E1070" t="s">
        <v>10993</v>
      </c>
      <c r="F1070" t="s">
        <v>10994</v>
      </c>
      <c r="G1070" t="s">
        <v>10995</v>
      </c>
      <c r="H1070" t="s">
        <v>10996</v>
      </c>
      <c r="I1070" t="s">
        <v>1511</v>
      </c>
      <c r="J1070" t="s">
        <v>1512</v>
      </c>
      <c r="K1070" t="s">
        <v>1513</v>
      </c>
      <c r="L1070" t="s">
        <v>1514</v>
      </c>
    </row>
    <row r="1071" spans="1:12" x14ac:dyDescent="0.3">
      <c r="A1071" t="s">
        <v>10997</v>
      </c>
      <c r="B1071" t="s">
        <v>14</v>
      </c>
      <c r="C1071" t="s">
        <v>10998</v>
      </c>
      <c r="D1071" t="s">
        <v>1301</v>
      </c>
      <c r="E1071" t="s">
        <v>10999</v>
      </c>
      <c r="F1071" t="s">
        <v>11000</v>
      </c>
      <c r="G1071" t="s">
        <v>11001</v>
      </c>
      <c r="H1071" t="s">
        <v>18</v>
      </c>
      <c r="I1071" t="s">
        <v>2940</v>
      </c>
      <c r="J1071" t="s">
        <v>2941</v>
      </c>
      <c r="K1071" t="s">
        <v>2942</v>
      </c>
      <c r="L1071" t="s">
        <v>2943</v>
      </c>
    </row>
    <row r="1072" spans="1:12" x14ac:dyDescent="0.3">
      <c r="A1072" t="s">
        <v>11002</v>
      </c>
      <c r="B1072" t="s">
        <v>14</v>
      </c>
      <c r="C1072" t="s">
        <v>709</v>
      </c>
      <c r="D1072" t="s">
        <v>16</v>
      </c>
      <c r="E1072" t="s">
        <v>11003</v>
      </c>
      <c r="F1072" t="s">
        <v>11004</v>
      </c>
      <c r="G1072" t="s">
        <v>11005</v>
      </c>
      <c r="H1072" t="s">
        <v>18</v>
      </c>
      <c r="I1072" t="s">
        <v>10749</v>
      </c>
      <c r="J1072" t="s">
        <v>18</v>
      </c>
      <c r="K1072" t="s">
        <v>10750</v>
      </c>
      <c r="L1072" t="s">
        <v>10751</v>
      </c>
    </row>
    <row r="1073" spans="1:12" x14ac:dyDescent="0.3">
      <c r="A1073" t="s">
        <v>11006</v>
      </c>
      <c r="B1073" t="s">
        <v>14</v>
      </c>
      <c r="C1073" t="s">
        <v>1554</v>
      </c>
      <c r="D1073" t="s">
        <v>16</v>
      </c>
      <c r="E1073" t="s">
        <v>11007</v>
      </c>
      <c r="F1073" t="s">
        <v>11008</v>
      </c>
      <c r="G1073" t="s">
        <v>11009</v>
      </c>
      <c r="H1073" t="s">
        <v>18</v>
      </c>
      <c r="I1073" t="s">
        <v>2437</v>
      </c>
      <c r="J1073" t="s">
        <v>18</v>
      </c>
      <c r="K1073" t="s">
        <v>2439</v>
      </c>
      <c r="L1073" t="s">
        <v>11010</v>
      </c>
    </row>
    <row r="1074" spans="1:12" x14ac:dyDescent="0.3">
      <c r="A1074" t="s">
        <v>11011</v>
      </c>
      <c r="B1074" t="s">
        <v>14</v>
      </c>
      <c r="C1074" t="s">
        <v>851</v>
      </c>
      <c r="D1074" t="s">
        <v>94</v>
      </c>
      <c r="E1074" t="s">
        <v>11012</v>
      </c>
      <c r="F1074" t="s">
        <v>11012</v>
      </c>
      <c r="G1074" t="s">
        <v>11012</v>
      </c>
      <c r="H1074" t="s">
        <v>18</v>
      </c>
      <c r="I1074" t="s">
        <v>11013</v>
      </c>
      <c r="J1074" t="s">
        <v>11014</v>
      </c>
      <c r="K1074" t="s">
        <v>11015</v>
      </c>
      <c r="L1074" t="s">
        <v>11016</v>
      </c>
    </row>
    <row r="1075" spans="1:12" x14ac:dyDescent="0.3">
      <c r="A1075" t="s">
        <v>11017</v>
      </c>
      <c r="B1075" t="s">
        <v>14</v>
      </c>
      <c r="C1075" t="s">
        <v>1740</v>
      </c>
      <c r="D1075" t="s">
        <v>16</v>
      </c>
      <c r="E1075" t="s">
        <v>11018</v>
      </c>
      <c r="F1075" t="s">
        <v>11019</v>
      </c>
      <c r="G1075" t="s">
        <v>18</v>
      </c>
      <c r="H1075" t="s">
        <v>18</v>
      </c>
      <c r="I1075" t="s">
        <v>2612</v>
      </c>
      <c r="J1075" t="s">
        <v>2613</v>
      </c>
      <c r="K1075" t="s">
        <v>2614</v>
      </c>
      <c r="L1075" t="s">
        <v>2615</v>
      </c>
    </row>
    <row r="1076" spans="1:12" x14ac:dyDescent="0.3">
      <c r="A1076" t="s">
        <v>11020</v>
      </c>
      <c r="B1076" t="s">
        <v>14</v>
      </c>
      <c r="C1076" t="s">
        <v>101</v>
      </c>
      <c r="D1076" t="s">
        <v>16</v>
      </c>
      <c r="E1076" t="s">
        <v>11021</v>
      </c>
      <c r="F1076" t="s">
        <v>11022</v>
      </c>
      <c r="G1076" t="s">
        <v>11023</v>
      </c>
      <c r="H1076" t="s">
        <v>18</v>
      </c>
      <c r="I1076" t="s">
        <v>7169</v>
      </c>
      <c r="J1076" t="s">
        <v>7170</v>
      </c>
      <c r="K1076" t="s">
        <v>7171</v>
      </c>
      <c r="L1076" t="s">
        <v>7172</v>
      </c>
    </row>
    <row r="1077" spans="1:12" x14ac:dyDescent="0.3">
      <c r="A1077" t="s">
        <v>11024</v>
      </c>
      <c r="B1077" t="s">
        <v>14</v>
      </c>
      <c r="C1077" t="s">
        <v>11025</v>
      </c>
      <c r="D1077" t="s">
        <v>16</v>
      </c>
      <c r="E1077" t="s">
        <v>11026</v>
      </c>
      <c r="F1077" t="s">
        <v>11027</v>
      </c>
      <c r="G1077" t="s">
        <v>11028</v>
      </c>
      <c r="H1077" t="s">
        <v>18</v>
      </c>
      <c r="I1077" t="s">
        <v>10734</v>
      </c>
      <c r="J1077" t="s">
        <v>10735</v>
      </c>
      <c r="K1077" t="s">
        <v>10736</v>
      </c>
      <c r="L1077" t="s">
        <v>10737</v>
      </c>
    </row>
    <row r="1078" spans="1:12" x14ac:dyDescent="0.3">
      <c r="A1078" t="s">
        <v>11029</v>
      </c>
      <c r="B1078" t="s">
        <v>14</v>
      </c>
      <c r="C1078" t="s">
        <v>11030</v>
      </c>
      <c r="D1078" t="s">
        <v>16</v>
      </c>
      <c r="E1078" t="s">
        <v>11031</v>
      </c>
      <c r="F1078" t="s">
        <v>11032</v>
      </c>
      <c r="G1078" t="s">
        <v>11033</v>
      </c>
      <c r="H1078" t="s">
        <v>18</v>
      </c>
      <c r="I1078" t="s">
        <v>11034</v>
      </c>
      <c r="J1078" t="s">
        <v>11035</v>
      </c>
      <c r="K1078" t="s">
        <v>11036</v>
      </c>
      <c r="L1078" t="s">
        <v>11037</v>
      </c>
    </row>
    <row r="1079" spans="1:12" x14ac:dyDescent="0.3">
      <c r="A1079" t="s">
        <v>11038</v>
      </c>
      <c r="B1079" t="s">
        <v>14</v>
      </c>
      <c r="C1079" t="s">
        <v>93</v>
      </c>
      <c r="D1079" t="s">
        <v>94</v>
      </c>
      <c r="E1079" t="s">
        <v>11039</v>
      </c>
      <c r="F1079" t="s">
        <v>11040</v>
      </c>
      <c r="G1079" t="s">
        <v>11041</v>
      </c>
      <c r="H1079" t="s">
        <v>11042</v>
      </c>
      <c r="I1079" t="s">
        <v>652</v>
      </c>
      <c r="J1079" t="s">
        <v>653</v>
      </c>
      <c r="K1079" t="s">
        <v>654</v>
      </c>
      <c r="L1079" t="s">
        <v>655</v>
      </c>
    </row>
    <row r="1080" spans="1:12" x14ac:dyDescent="0.3">
      <c r="A1080" t="s">
        <v>11043</v>
      </c>
      <c r="B1080" t="s">
        <v>14</v>
      </c>
      <c r="C1080" t="s">
        <v>1084</v>
      </c>
      <c r="D1080" t="s">
        <v>33</v>
      </c>
      <c r="E1080" t="s">
        <v>11044</v>
      </c>
      <c r="F1080" t="s">
        <v>11044</v>
      </c>
      <c r="G1080" t="s">
        <v>18</v>
      </c>
      <c r="H1080" t="s">
        <v>18</v>
      </c>
      <c r="I1080" t="s">
        <v>11045</v>
      </c>
      <c r="J1080" t="s">
        <v>11046</v>
      </c>
      <c r="K1080" t="s">
        <v>11047</v>
      </c>
      <c r="L1080" t="s">
        <v>11048</v>
      </c>
    </row>
    <row r="1081" spans="1:12" x14ac:dyDescent="0.3">
      <c r="A1081" t="s">
        <v>11049</v>
      </c>
      <c r="B1081" t="s">
        <v>14</v>
      </c>
      <c r="C1081" t="s">
        <v>471</v>
      </c>
      <c r="D1081" t="s">
        <v>16</v>
      </c>
      <c r="E1081" t="s">
        <v>11050</v>
      </c>
      <c r="F1081" t="s">
        <v>11050</v>
      </c>
      <c r="G1081" t="s">
        <v>11051</v>
      </c>
      <c r="H1081" t="s">
        <v>18</v>
      </c>
      <c r="I1081" t="s">
        <v>10715</v>
      </c>
      <c r="J1081" t="s">
        <v>10716</v>
      </c>
      <c r="K1081" t="s">
        <v>10717</v>
      </c>
      <c r="L1081" t="s">
        <v>10718</v>
      </c>
    </row>
    <row r="1082" spans="1:12" x14ac:dyDescent="0.3">
      <c r="A1082" t="s">
        <v>11052</v>
      </c>
      <c r="B1082" t="s">
        <v>14</v>
      </c>
      <c r="C1082" t="s">
        <v>341</v>
      </c>
      <c r="D1082" t="s">
        <v>16</v>
      </c>
      <c r="E1082" t="s">
        <v>11053</v>
      </c>
      <c r="F1082" t="s">
        <v>11054</v>
      </c>
      <c r="G1082" t="s">
        <v>11055</v>
      </c>
      <c r="H1082" t="s">
        <v>18</v>
      </c>
      <c r="I1082" t="s">
        <v>6473</v>
      </c>
      <c r="J1082" t="s">
        <v>6474</v>
      </c>
      <c r="K1082" t="s">
        <v>6475</v>
      </c>
      <c r="L1082" t="s">
        <v>6476</v>
      </c>
    </row>
    <row r="1083" spans="1:12" x14ac:dyDescent="0.3">
      <c r="A1083" t="s">
        <v>11056</v>
      </c>
      <c r="B1083" t="s">
        <v>14</v>
      </c>
      <c r="C1083" t="s">
        <v>11057</v>
      </c>
      <c r="D1083" t="s">
        <v>94</v>
      </c>
      <c r="E1083" t="s">
        <v>11058</v>
      </c>
      <c r="F1083" t="s">
        <v>11059</v>
      </c>
      <c r="G1083" t="s">
        <v>11060</v>
      </c>
      <c r="H1083" t="s">
        <v>11061</v>
      </c>
      <c r="I1083" t="s">
        <v>5232</v>
      </c>
      <c r="J1083" t="s">
        <v>5233</v>
      </c>
      <c r="K1083" t="s">
        <v>5234</v>
      </c>
      <c r="L1083" t="s">
        <v>5235</v>
      </c>
    </row>
    <row r="1084" spans="1:12" x14ac:dyDescent="0.3">
      <c r="A1084" t="s">
        <v>11062</v>
      </c>
      <c r="B1084" t="s">
        <v>14</v>
      </c>
      <c r="C1084" t="s">
        <v>101</v>
      </c>
      <c r="D1084" t="s">
        <v>16</v>
      </c>
      <c r="E1084" t="s">
        <v>11063</v>
      </c>
      <c r="F1084" t="s">
        <v>11064</v>
      </c>
      <c r="G1084" t="s">
        <v>11065</v>
      </c>
      <c r="H1084" t="s">
        <v>18</v>
      </c>
      <c r="I1084" t="s">
        <v>883</v>
      </c>
      <c r="J1084" t="s">
        <v>18</v>
      </c>
      <c r="K1084" t="s">
        <v>884</v>
      </c>
      <c r="L1084" t="s">
        <v>885</v>
      </c>
    </row>
    <row r="1085" spans="1:12" x14ac:dyDescent="0.3">
      <c r="A1085" t="s">
        <v>11066</v>
      </c>
      <c r="B1085" t="s">
        <v>14</v>
      </c>
      <c r="C1085" t="s">
        <v>43</v>
      </c>
      <c r="D1085" t="s">
        <v>16</v>
      </c>
      <c r="E1085" t="s">
        <v>11067</v>
      </c>
      <c r="F1085" t="s">
        <v>11068</v>
      </c>
      <c r="G1085" t="s">
        <v>11069</v>
      </c>
      <c r="H1085" t="s">
        <v>18</v>
      </c>
      <c r="I1085" t="s">
        <v>11070</v>
      </c>
      <c r="J1085" t="s">
        <v>11071</v>
      </c>
      <c r="K1085" t="s">
        <v>11072</v>
      </c>
      <c r="L1085" t="s">
        <v>11073</v>
      </c>
    </row>
    <row r="1086" spans="1:12" x14ac:dyDescent="0.3">
      <c r="A1086" t="s">
        <v>11074</v>
      </c>
      <c r="B1086" t="s">
        <v>14</v>
      </c>
      <c r="C1086" t="s">
        <v>11075</v>
      </c>
      <c r="D1086" t="s">
        <v>16</v>
      </c>
      <c r="E1086" t="s">
        <v>11076</v>
      </c>
      <c r="F1086" t="s">
        <v>11077</v>
      </c>
      <c r="G1086" t="s">
        <v>11078</v>
      </c>
      <c r="H1086" t="s">
        <v>11079</v>
      </c>
      <c r="I1086" t="s">
        <v>11080</v>
      </c>
      <c r="J1086" t="s">
        <v>11081</v>
      </c>
      <c r="K1086" t="s">
        <v>11082</v>
      </c>
      <c r="L1086" t="s">
        <v>11083</v>
      </c>
    </row>
    <row r="1087" spans="1:12" x14ac:dyDescent="0.3">
      <c r="A1087" t="s">
        <v>11084</v>
      </c>
      <c r="B1087" t="s">
        <v>14</v>
      </c>
      <c r="C1087" t="s">
        <v>43</v>
      </c>
      <c r="D1087" t="s">
        <v>170</v>
      </c>
      <c r="E1087" t="s">
        <v>11085</v>
      </c>
      <c r="F1087" t="s">
        <v>11086</v>
      </c>
      <c r="G1087" t="s">
        <v>11087</v>
      </c>
      <c r="H1087" t="s">
        <v>18</v>
      </c>
      <c r="I1087" t="s">
        <v>1682</v>
      </c>
      <c r="J1087" t="s">
        <v>1683</v>
      </c>
      <c r="K1087" t="s">
        <v>1684</v>
      </c>
      <c r="L1087" t="s">
        <v>1685</v>
      </c>
    </row>
    <row r="1088" spans="1:12" x14ac:dyDescent="0.3">
      <c r="A1088" t="s">
        <v>11088</v>
      </c>
      <c r="B1088" t="s">
        <v>14</v>
      </c>
      <c r="C1088" t="s">
        <v>11089</v>
      </c>
      <c r="D1088" t="s">
        <v>16</v>
      </c>
      <c r="E1088" t="s">
        <v>11090</v>
      </c>
      <c r="F1088" t="s">
        <v>11091</v>
      </c>
      <c r="G1088" t="s">
        <v>11092</v>
      </c>
      <c r="H1088" t="s">
        <v>11093</v>
      </c>
      <c r="I1088" t="s">
        <v>1486</v>
      </c>
      <c r="J1088" t="s">
        <v>18</v>
      </c>
      <c r="K1088" t="s">
        <v>929</v>
      </c>
      <c r="L1088" t="s">
        <v>1487</v>
      </c>
    </row>
    <row r="1089" spans="1:12" x14ac:dyDescent="0.3">
      <c r="A1089" t="s">
        <v>11094</v>
      </c>
      <c r="B1089" t="s">
        <v>14</v>
      </c>
      <c r="C1089" t="s">
        <v>2199</v>
      </c>
      <c r="D1089" t="s">
        <v>16</v>
      </c>
      <c r="E1089" t="s">
        <v>11095</v>
      </c>
      <c r="F1089" t="s">
        <v>11096</v>
      </c>
      <c r="G1089" t="s">
        <v>11097</v>
      </c>
      <c r="H1089" t="s">
        <v>18</v>
      </c>
      <c r="I1089" t="s">
        <v>841</v>
      </c>
      <c r="J1089" t="s">
        <v>842</v>
      </c>
      <c r="K1089" t="s">
        <v>843</v>
      </c>
      <c r="L1089" t="s">
        <v>844</v>
      </c>
    </row>
    <row r="1090" spans="1:12" x14ac:dyDescent="0.3">
      <c r="A1090" t="s">
        <v>11098</v>
      </c>
      <c r="B1090" t="s">
        <v>14</v>
      </c>
      <c r="C1090" t="s">
        <v>229</v>
      </c>
      <c r="D1090" t="s">
        <v>94</v>
      </c>
      <c r="E1090" t="s">
        <v>11099</v>
      </c>
      <c r="F1090" t="s">
        <v>11100</v>
      </c>
      <c r="G1090" t="s">
        <v>11101</v>
      </c>
      <c r="H1090" t="s">
        <v>18</v>
      </c>
      <c r="I1090" t="s">
        <v>10715</v>
      </c>
      <c r="J1090" t="s">
        <v>10716</v>
      </c>
      <c r="K1090" t="s">
        <v>10717</v>
      </c>
      <c r="L1090" t="s">
        <v>10718</v>
      </c>
    </row>
    <row r="1091" spans="1:12" x14ac:dyDescent="0.3">
      <c r="A1091" t="s">
        <v>11102</v>
      </c>
      <c r="B1091" t="s">
        <v>14</v>
      </c>
      <c r="C1091" t="s">
        <v>15</v>
      </c>
      <c r="D1091" t="s">
        <v>16</v>
      </c>
      <c r="E1091" t="s">
        <v>11103</v>
      </c>
      <c r="F1091" t="s">
        <v>11103</v>
      </c>
      <c r="G1091" t="s">
        <v>11103</v>
      </c>
      <c r="H1091" t="s">
        <v>18</v>
      </c>
      <c r="I1091" t="s">
        <v>11104</v>
      </c>
      <c r="J1091" t="s">
        <v>18</v>
      </c>
      <c r="K1091" t="s">
        <v>11105</v>
      </c>
      <c r="L1091" t="s">
        <v>11106</v>
      </c>
    </row>
    <row r="1092" spans="1:12" x14ac:dyDescent="0.3">
      <c r="A1092" t="s">
        <v>11107</v>
      </c>
      <c r="B1092" t="s">
        <v>14</v>
      </c>
      <c r="C1092" t="s">
        <v>341</v>
      </c>
      <c r="D1092" t="s">
        <v>16</v>
      </c>
      <c r="E1092" t="s">
        <v>11108</v>
      </c>
      <c r="F1092" t="s">
        <v>11109</v>
      </c>
      <c r="G1092" t="s">
        <v>11110</v>
      </c>
      <c r="H1092" t="s">
        <v>11111</v>
      </c>
      <c r="I1092" t="s">
        <v>2826</v>
      </c>
      <c r="J1092" t="s">
        <v>18</v>
      </c>
      <c r="K1092" t="s">
        <v>2827</v>
      </c>
      <c r="L1092" t="s">
        <v>2828</v>
      </c>
    </row>
    <row r="1093" spans="1:12" x14ac:dyDescent="0.3">
      <c r="A1093" t="s">
        <v>11112</v>
      </c>
      <c r="B1093" t="s">
        <v>14</v>
      </c>
      <c r="C1093" t="s">
        <v>11113</v>
      </c>
      <c r="D1093" t="s">
        <v>16</v>
      </c>
      <c r="E1093" t="s">
        <v>11114</v>
      </c>
      <c r="F1093" t="s">
        <v>11114</v>
      </c>
      <c r="G1093" t="s">
        <v>11115</v>
      </c>
      <c r="H1093" t="s">
        <v>11116</v>
      </c>
      <c r="I1093" t="s">
        <v>11117</v>
      </c>
      <c r="J1093" t="s">
        <v>11118</v>
      </c>
      <c r="K1093" t="s">
        <v>11119</v>
      </c>
      <c r="L1093" t="s">
        <v>11120</v>
      </c>
    </row>
    <row r="1094" spans="1:12" x14ac:dyDescent="0.3">
      <c r="A1094" t="s">
        <v>11121</v>
      </c>
      <c r="B1094" t="s">
        <v>14</v>
      </c>
      <c r="C1094" t="s">
        <v>341</v>
      </c>
      <c r="D1094" t="s">
        <v>16</v>
      </c>
      <c r="E1094" t="s">
        <v>11122</v>
      </c>
      <c r="F1094" t="s">
        <v>11123</v>
      </c>
      <c r="G1094" t="s">
        <v>11124</v>
      </c>
      <c r="H1094" t="s">
        <v>11125</v>
      </c>
      <c r="I1094" t="s">
        <v>2624</v>
      </c>
      <c r="J1094" t="s">
        <v>2625</v>
      </c>
      <c r="K1094" t="s">
        <v>2626</v>
      </c>
      <c r="L1094" t="s">
        <v>2627</v>
      </c>
    </row>
    <row r="1095" spans="1:12" x14ac:dyDescent="0.3">
      <c r="A1095" t="s">
        <v>11126</v>
      </c>
      <c r="B1095" t="s">
        <v>14</v>
      </c>
      <c r="C1095" t="s">
        <v>5259</v>
      </c>
      <c r="D1095" t="s">
        <v>16</v>
      </c>
      <c r="E1095" t="s">
        <v>11127</v>
      </c>
      <c r="F1095" t="s">
        <v>11128</v>
      </c>
      <c r="G1095" t="s">
        <v>11129</v>
      </c>
      <c r="H1095" t="s">
        <v>18</v>
      </c>
      <c r="I1095" t="s">
        <v>11130</v>
      </c>
      <c r="J1095" t="s">
        <v>18</v>
      </c>
      <c r="K1095" t="s">
        <v>11131</v>
      </c>
      <c r="L1095" t="s">
        <v>11132</v>
      </c>
    </row>
    <row r="1096" spans="1:12" x14ac:dyDescent="0.3">
      <c r="A1096" t="s">
        <v>11133</v>
      </c>
      <c r="B1096" t="s">
        <v>14</v>
      </c>
      <c r="C1096" t="s">
        <v>11134</v>
      </c>
      <c r="D1096" t="s">
        <v>16</v>
      </c>
      <c r="E1096" t="s">
        <v>11135</v>
      </c>
      <c r="F1096" t="s">
        <v>11136</v>
      </c>
      <c r="G1096" t="s">
        <v>11137</v>
      </c>
      <c r="H1096" t="s">
        <v>18</v>
      </c>
      <c r="I1096" t="s">
        <v>1296</v>
      </c>
      <c r="J1096" t="s">
        <v>18</v>
      </c>
      <c r="K1096" t="s">
        <v>1297</v>
      </c>
      <c r="L1096" t="s">
        <v>1298</v>
      </c>
    </row>
    <row r="1097" spans="1:12" x14ac:dyDescent="0.3">
      <c r="A1097" t="s">
        <v>11138</v>
      </c>
      <c r="B1097" t="s">
        <v>14</v>
      </c>
      <c r="C1097" t="s">
        <v>591</v>
      </c>
      <c r="D1097" t="s">
        <v>94</v>
      </c>
      <c r="E1097" t="s">
        <v>11139</v>
      </c>
      <c r="F1097" t="s">
        <v>11140</v>
      </c>
      <c r="G1097" t="s">
        <v>18</v>
      </c>
      <c r="H1097" t="s">
        <v>18</v>
      </c>
      <c r="I1097" t="s">
        <v>5073</v>
      </c>
      <c r="J1097" t="s">
        <v>5074</v>
      </c>
      <c r="K1097" t="s">
        <v>5075</v>
      </c>
      <c r="L1097" t="s">
        <v>5076</v>
      </c>
    </row>
    <row r="1098" spans="1:12" x14ac:dyDescent="0.3">
      <c r="A1098" t="s">
        <v>11141</v>
      </c>
      <c r="B1098" t="s">
        <v>14</v>
      </c>
      <c r="C1098" t="s">
        <v>273</v>
      </c>
      <c r="D1098" t="s">
        <v>16</v>
      </c>
      <c r="E1098" t="s">
        <v>11142</v>
      </c>
      <c r="F1098" t="s">
        <v>11143</v>
      </c>
      <c r="G1098" t="s">
        <v>11144</v>
      </c>
      <c r="H1098" t="s">
        <v>18</v>
      </c>
      <c r="I1098" t="s">
        <v>883</v>
      </c>
      <c r="J1098" t="s">
        <v>18</v>
      </c>
      <c r="K1098" t="s">
        <v>884</v>
      </c>
      <c r="L1098" t="s">
        <v>885</v>
      </c>
    </row>
    <row r="1099" spans="1:12" x14ac:dyDescent="0.3">
      <c r="A1099" t="s">
        <v>11145</v>
      </c>
      <c r="B1099" t="s">
        <v>14</v>
      </c>
      <c r="C1099" t="s">
        <v>839</v>
      </c>
      <c r="D1099" t="s">
        <v>16</v>
      </c>
      <c r="E1099" t="s">
        <v>11146</v>
      </c>
      <c r="F1099" t="s">
        <v>11146</v>
      </c>
      <c r="G1099" t="s">
        <v>11147</v>
      </c>
      <c r="H1099" t="s">
        <v>18</v>
      </c>
      <c r="I1099" t="s">
        <v>112</v>
      </c>
      <c r="J1099" t="s">
        <v>18</v>
      </c>
      <c r="K1099" t="s">
        <v>113</v>
      </c>
      <c r="L1099" t="s">
        <v>114</v>
      </c>
    </row>
    <row r="1100" spans="1:12" x14ac:dyDescent="0.3">
      <c r="A1100" t="s">
        <v>11148</v>
      </c>
      <c r="B1100" t="s">
        <v>14</v>
      </c>
      <c r="C1100" t="s">
        <v>11149</v>
      </c>
      <c r="D1100" t="s">
        <v>16</v>
      </c>
      <c r="E1100" t="s">
        <v>11150</v>
      </c>
      <c r="F1100" t="s">
        <v>11151</v>
      </c>
      <c r="G1100" t="s">
        <v>11152</v>
      </c>
      <c r="H1100" t="s">
        <v>18</v>
      </c>
      <c r="I1100" t="s">
        <v>11034</v>
      </c>
      <c r="J1100" t="s">
        <v>11035</v>
      </c>
      <c r="K1100" t="s">
        <v>11036</v>
      </c>
      <c r="L1100" t="s">
        <v>11037</v>
      </c>
    </row>
    <row r="1101" spans="1:12" x14ac:dyDescent="0.3">
      <c r="A1101" t="s">
        <v>11153</v>
      </c>
      <c r="B1101" t="s">
        <v>14</v>
      </c>
      <c r="C1101" t="s">
        <v>591</v>
      </c>
      <c r="D1101" t="s">
        <v>94</v>
      </c>
      <c r="E1101" t="s">
        <v>11154</v>
      </c>
      <c r="F1101" t="s">
        <v>11154</v>
      </c>
      <c r="G1101" t="s">
        <v>18</v>
      </c>
      <c r="H1101" t="s">
        <v>18</v>
      </c>
      <c r="I1101" t="s">
        <v>3087</v>
      </c>
      <c r="J1101" t="s">
        <v>18</v>
      </c>
      <c r="K1101" t="s">
        <v>3088</v>
      </c>
      <c r="L1101" t="s">
        <v>3089</v>
      </c>
    </row>
    <row r="1102" spans="1:12" x14ac:dyDescent="0.3">
      <c r="A1102" t="s">
        <v>11155</v>
      </c>
      <c r="B1102" t="s">
        <v>14</v>
      </c>
      <c r="C1102" t="s">
        <v>73</v>
      </c>
      <c r="D1102" t="s">
        <v>33</v>
      </c>
      <c r="E1102" t="s">
        <v>3958</v>
      </c>
      <c r="F1102" t="s">
        <v>3958</v>
      </c>
      <c r="G1102" t="s">
        <v>18</v>
      </c>
      <c r="H1102" t="s">
        <v>18</v>
      </c>
      <c r="I1102" t="s">
        <v>1110</v>
      </c>
      <c r="J1102" t="s">
        <v>1111</v>
      </c>
      <c r="K1102" t="s">
        <v>1112</v>
      </c>
      <c r="L1102" t="s">
        <v>1113</v>
      </c>
    </row>
    <row r="1103" spans="1:12" x14ac:dyDescent="0.3">
      <c r="A1103" t="s">
        <v>11156</v>
      </c>
      <c r="B1103" t="s">
        <v>14</v>
      </c>
      <c r="C1103" t="s">
        <v>11157</v>
      </c>
      <c r="D1103" t="s">
        <v>33</v>
      </c>
      <c r="E1103" t="s">
        <v>11158</v>
      </c>
      <c r="F1103" t="s">
        <v>11159</v>
      </c>
      <c r="G1103" t="s">
        <v>11160</v>
      </c>
      <c r="H1103" t="s">
        <v>18</v>
      </c>
      <c r="I1103" t="s">
        <v>2940</v>
      </c>
      <c r="J1103" t="s">
        <v>2941</v>
      </c>
      <c r="K1103" t="s">
        <v>2942</v>
      </c>
      <c r="L1103" t="s">
        <v>2943</v>
      </c>
    </row>
    <row r="1104" spans="1:12" x14ac:dyDescent="0.3">
      <c r="A1104" t="s">
        <v>11161</v>
      </c>
      <c r="B1104" t="s">
        <v>14</v>
      </c>
      <c r="C1104" t="s">
        <v>86</v>
      </c>
      <c r="D1104" t="s">
        <v>16</v>
      </c>
      <c r="E1104" t="s">
        <v>11162</v>
      </c>
      <c r="F1104" t="s">
        <v>11163</v>
      </c>
      <c r="G1104" t="s">
        <v>11164</v>
      </c>
      <c r="H1104" t="s">
        <v>11165</v>
      </c>
      <c r="I1104" t="s">
        <v>11166</v>
      </c>
      <c r="J1104" t="s">
        <v>11167</v>
      </c>
      <c r="K1104" t="s">
        <v>11168</v>
      </c>
      <c r="L1104" t="s">
        <v>11169</v>
      </c>
    </row>
    <row r="1105" spans="1:12" x14ac:dyDescent="0.3">
      <c r="A1105" t="s">
        <v>11170</v>
      </c>
      <c r="B1105" t="s">
        <v>14</v>
      </c>
      <c r="C1105" t="s">
        <v>11171</v>
      </c>
      <c r="D1105" t="s">
        <v>16</v>
      </c>
      <c r="E1105" t="s">
        <v>11172</v>
      </c>
      <c r="F1105" t="s">
        <v>11172</v>
      </c>
      <c r="G1105" t="s">
        <v>11172</v>
      </c>
      <c r="H1105" t="s">
        <v>18</v>
      </c>
      <c r="I1105" t="s">
        <v>11173</v>
      </c>
      <c r="J1105" t="s">
        <v>18</v>
      </c>
      <c r="K1105" t="s">
        <v>1675</v>
      </c>
      <c r="L1105" t="s">
        <v>11174</v>
      </c>
    </row>
    <row r="1106" spans="1:12" x14ac:dyDescent="0.3">
      <c r="A1106" t="s">
        <v>11175</v>
      </c>
      <c r="B1106" t="s">
        <v>14</v>
      </c>
      <c r="C1106" t="s">
        <v>273</v>
      </c>
      <c r="D1106" t="s">
        <v>16</v>
      </c>
      <c r="E1106" t="s">
        <v>11176</v>
      </c>
      <c r="F1106" t="s">
        <v>11177</v>
      </c>
      <c r="G1106" t="s">
        <v>11178</v>
      </c>
      <c r="H1106" t="s">
        <v>11179</v>
      </c>
      <c r="I1106" t="s">
        <v>2826</v>
      </c>
      <c r="J1106" t="s">
        <v>18</v>
      </c>
      <c r="K1106" t="s">
        <v>2827</v>
      </c>
      <c r="L1106" t="s">
        <v>2828</v>
      </c>
    </row>
    <row r="1107" spans="1:12" x14ac:dyDescent="0.3">
      <c r="A1107" t="s">
        <v>11180</v>
      </c>
      <c r="B1107" t="s">
        <v>14</v>
      </c>
      <c r="C1107" t="s">
        <v>93</v>
      </c>
      <c r="D1107" t="s">
        <v>94</v>
      </c>
      <c r="E1107" t="s">
        <v>11181</v>
      </c>
      <c r="F1107" t="s">
        <v>11182</v>
      </c>
      <c r="G1107" t="s">
        <v>11183</v>
      </c>
      <c r="H1107" t="s">
        <v>11184</v>
      </c>
      <c r="I1107" t="s">
        <v>11185</v>
      </c>
      <c r="J1107" t="s">
        <v>18</v>
      </c>
      <c r="K1107" t="s">
        <v>11186</v>
      </c>
      <c r="L1107" t="s">
        <v>11187</v>
      </c>
    </row>
    <row r="1108" spans="1:12" x14ac:dyDescent="0.3">
      <c r="A1108" t="s">
        <v>11188</v>
      </c>
      <c r="B1108" t="s">
        <v>14</v>
      </c>
      <c r="C1108" t="s">
        <v>11189</v>
      </c>
      <c r="D1108" t="s">
        <v>16</v>
      </c>
      <c r="E1108" t="s">
        <v>11190</v>
      </c>
      <c r="F1108" t="s">
        <v>11191</v>
      </c>
      <c r="G1108" t="s">
        <v>11192</v>
      </c>
      <c r="H1108" t="s">
        <v>11193</v>
      </c>
      <c r="I1108" t="s">
        <v>1180</v>
      </c>
      <c r="J1108" t="s">
        <v>1181</v>
      </c>
      <c r="K1108" t="s">
        <v>1182</v>
      </c>
      <c r="L1108" t="s">
        <v>1183</v>
      </c>
    </row>
    <row r="1109" spans="1:12" x14ac:dyDescent="0.3">
      <c r="A1109" t="s">
        <v>11194</v>
      </c>
      <c r="B1109" t="s">
        <v>14</v>
      </c>
      <c r="C1109" t="s">
        <v>101</v>
      </c>
      <c r="D1109" t="s">
        <v>16</v>
      </c>
      <c r="E1109" t="s">
        <v>11195</v>
      </c>
      <c r="F1109" t="s">
        <v>11196</v>
      </c>
      <c r="G1109" t="s">
        <v>11197</v>
      </c>
      <c r="H1109" t="s">
        <v>11198</v>
      </c>
      <c r="I1109" t="s">
        <v>993</v>
      </c>
      <c r="J1109" t="s">
        <v>994</v>
      </c>
      <c r="K1109" t="s">
        <v>995</v>
      </c>
      <c r="L1109" t="s">
        <v>996</v>
      </c>
    </row>
    <row r="1110" spans="1:12" x14ac:dyDescent="0.3">
      <c r="A1110" t="s">
        <v>11199</v>
      </c>
      <c r="B1110" t="s">
        <v>14</v>
      </c>
      <c r="C1110" t="s">
        <v>229</v>
      </c>
      <c r="D1110" t="s">
        <v>94</v>
      </c>
      <c r="E1110" t="s">
        <v>11200</v>
      </c>
      <c r="F1110" t="s">
        <v>11201</v>
      </c>
      <c r="G1110" t="s">
        <v>11202</v>
      </c>
      <c r="H1110" t="s">
        <v>18</v>
      </c>
      <c r="I1110" t="s">
        <v>10814</v>
      </c>
      <c r="J1110" t="s">
        <v>18</v>
      </c>
      <c r="K1110" t="s">
        <v>10815</v>
      </c>
      <c r="L1110" t="s">
        <v>10816</v>
      </c>
    </row>
    <row r="1111" spans="1:12" x14ac:dyDescent="0.3">
      <c r="A1111" t="s">
        <v>11203</v>
      </c>
      <c r="B1111" t="s">
        <v>14</v>
      </c>
      <c r="C1111" t="s">
        <v>1079</v>
      </c>
      <c r="D1111" t="s">
        <v>33</v>
      </c>
      <c r="E1111" t="s">
        <v>11204</v>
      </c>
      <c r="F1111" t="s">
        <v>11205</v>
      </c>
      <c r="G1111" t="s">
        <v>11206</v>
      </c>
      <c r="H1111" t="s">
        <v>18</v>
      </c>
      <c r="I1111" t="s">
        <v>10715</v>
      </c>
      <c r="J1111" t="s">
        <v>10716</v>
      </c>
      <c r="K1111" t="s">
        <v>10717</v>
      </c>
      <c r="L1111" t="s">
        <v>10718</v>
      </c>
    </row>
    <row r="1112" spans="1:12" x14ac:dyDescent="0.3">
      <c r="A1112" t="s">
        <v>11207</v>
      </c>
      <c r="B1112" t="s">
        <v>14</v>
      </c>
      <c r="C1112" t="s">
        <v>86</v>
      </c>
      <c r="D1112" t="s">
        <v>16</v>
      </c>
      <c r="E1112" t="s">
        <v>11208</v>
      </c>
      <c r="F1112" t="s">
        <v>11208</v>
      </c>
      <c r="G1112" t="s">
        <v>18</v>
      </c>
      <c r="H1112" t="s">
        <v>18</v>
      </c>
      <c r="I1112" t="s">
        <v>3591</v>
      </c>
      <c r="J1112" t="s">
        <v>18</v>
      </c>
      <c r="K1112" t="s">
        <v>3592</v>
      </c>
      <c r="L1112" t="s">
        <v>3593</v>
      </c>
    </row>
    <row r="1113" spans="1:12" x14ac:dyDescent="0.3">
      <c r="A1113" t="s">
        <v>11209</v>
      </c>
      <c r="B1113" t="s">
        <v>14</v>
      </c>
      <c r="C1113" t="s">
        <v>1716</v>
      </c>
      <c r="D1113" t="s">
        <v>16</v>
      </c>
      <c r="E1113" t="s">
        <v>11210</v>
      </c>
      <c r="F1113" t="s">
        <v>11210</v>
      </c>
      <c r="G1113" t="s">
        <v>11210</v>
      </c>
      <c r="H1113" t="s">
        <v>11210</v>
      </c>
      <c r="I1113" t="s">
        <v>2647</v>
      </c>
      <c r="J1113" t="s">
        <v>2648</v>
      </c>
      <c r="K1113" t="s">
        <v>2649</v>
      </c>
      <c r="L1113" t="s">
        <v>2650</v>
      </c>
    </row>
    <row r="1114" spans="1:12" x14ac:dyDescent="0.3">
      <c r="A1114" t="s">
        <v>11211</v>
      </c>
      <c r="B1114" t="s">
        <v>14</v>
      </c>
      <c r="C1114" t="s">
        <v>73</v>
      </c>
      <c r="D1114" t="s">
        <v>33</v>
      </c>
      <c r="E1114" t="s">
        <v>11212</v>
      </c>
      <c r="F1114" t="s">
        <v>11213</v>
      </c>
      <c r="G1114" t="s">
        <v>11214</v>
      </c>
      <c r="H1114" t="s">
        <v>11215</v>
      </c>
      <c r="I1114" t="s">
        <v>11216</v>
      </c>
      <c r="J1114" t="s">
        <v>18</v>
      </c>
      <c r="K1114" t="s">
        <v>11217</v>
      </c>
      <c r="L1114" t="s">
        <v>11218</v>
      </c>
    </row>
    <row r="1115" spans="1:12" x14ac:dyDescent="0.3">
      <c r="A1115" t="s">
        <v>11219</v>
      </c>
      <c r="B1115" t="s">
        <v>14</v>
      </c>
      <c r="C1115" t="s">
        <v>101</v>
      </c>
      <c r="D1115" t="s">
        <v>16</v>
      </c>
      <c r="E1115" t="s">
        <v>11220</v>
      </c>
      <c r="F1115" t="s">
        <v>11221</v>
      </c>
      <c r="G1115" t="s">
        <v>11222</v>
      </c>
      <c r="H1115" t="s">
        <v>11223</v>
      </c>
      <c r="I1115" t="s">
        <v>11224</v>
      </c>
      <c r="J1115" t="s">
        <v>11225</v>
      </c>
      <c r="K1115" t="s">
        <v>11226</v>
      </c>
      <c r="L1115" t="s">
        <v>11227</v>
      </c>
    </row>
    <row r="1116" spans="1:12" x14ac:dyDescent="0.3">
      <c r="A1116" t="s">
        <v>11228</v>
      </c>
      <c r="B1116" t="s">
        <v>14</v>
      </c>
      <c r="C1116" t="s">
        <v>11229</v>
      </c>
      <c r="D1116" t="s">
        <v>2466</v>
      </c>
      <c r="E1116" t="s">
        <v>11230</v>
      </c>
      <c r="F1116" t="s">
        <v>11230</v>
      </c>
      <c r="G1116" t="s">
        <v>18</v>
      </c>
      <c r="H1116" t="s">
        <v>18</v>
      </c>
      <c r="I1116" t="s">
        <v>11231</v>
      </c>
      <c r="J1116" t="s">
        <v>11232</v>
      </c>
      <c r="K1116" t="s">
        <v>11233</v>
      </c>
      <c r="L1116" t="s">
        <v>11234</v>
      </c>
    </row>
    <row r="1117" spans="1:12" x14ac:dyDescent="0.3">
      <c r="A1117" t="s">
        <v>11235</v>
      </c>
      <c r="B1117" t="s">
        <v>14</v>
      </c>
      <c r="C1117" t="s">
        <v>1174</v>
      </c>
      <c r="D1117" t="s">
        <v>16</v>
      </c>
      <c r="E1117" t="s">
        <v>11236</v>
      </c>
      <c r="F1117" t="s">
        <v>11237</v>
      </c>
      <c r="G1117" t="s">
        <v>11238</v>
      </c>
      <c r="H1117" t="s">
        <v>11239</v>
      </c>
      <c r="I1117" t="s">
        <v>11240</v>
      </c>
      <c r="J1117" t="s">
        <v>11241</v>
      </c>
      <c r="K1117" t="s">
        <v>11242</v>
      </c>
      <c r="L1117" t="s">
        <v>11243</v>
      </c>
    </row>
    <row r="1118" spans="1:12" x14ac:dyDescent="0.3">
      <c r="A1118" t="s">
        <v>11244</v>
      </c>
      <c r="B1118" t="s">
        <v>14</v>
      </c>
      <c r="C1118" t="s">
        <v>11245</v>
      </c>
      <c r="D1118" t="s">
        <v>94</v>
      </c>
      <c r="E1118" t="s">
        <v>11246</v>
      </c>
      <c r="F1118" t="s">
        <v>11247</v>
      </c>
      <c r="G1118" t="s">
        <v>11248</v>
      </c>
      <c r="H1118" t="s">
        <v>11249</v>
      </c>
      <c r="I1118" t="s">
        <v>5016</v>
      </c>
      <c r="J1118" t="s">
        <v>5017</v>
      </c>
      <c r="K1118" t="s">
        <v>5018</v>
      </c>
      <c r="L1118" t="s">
        <v>5019</v>
      </c>
    </row>
    <row r="1119" spans="1:12" x14ac:dyDescent="0.3">
      <c r="A1119" t="s">
        <v>11250</v>
      </c>
      <c r="B1119" t="s">
        <v>14</v>
      </c>
      <c r="C1119" t="s">
        <v>86</v>
      </c>
      <c r="D1119" t="s">
        <v>16</v>
      </c>
      <c r="E1119" t="s">
        <v>11251</v>
      </c>
      <c r="F1119" t="s">
        <v>11252</v>
      </c>
      <c r="G1119" t="s">
        <v>11253</v>
      </c>
      <c r="H1119" t="s">
        <v>18</v>
      </c>
      <c r="I1119" t="s">
        <v>11254</v>
      </c>
      <c r="J1119" t="s">
        <v>18</v>
      </c>
      <c r="K1119" t="s">
        <v>11255</v>
      </c>
      <c r="L1119" t="s">
        <v>11256</v>
      </c>
    </row>
    <row r="1120" spans="1:12" x14ac:dyDescent="0.3">
      <c r="A1120" t="s">
        <v>11257</v>
      </c>
      <c r="B1120" t="s">
        <v>14</v>
      </c>
      <c r="C1120" t="s">
        <v>11258</v>
      </c>
      <c r="D1120" t="s">
        <v>79</v>
      </c>
      <c r="E1120" t="s">
        <v>11259</v>
      </c>
      <c r="F1120" t="s">
        <v>11260</v>
      </c>
      <c r="G1120" t="s">
        <v>11261</v>
      </c>
      <c r="H1120" t="s">
        <v>18</v>
      </c>
      <c r="I1120" t="s">
        <v>11262</v>
      </c>
      <c r="J1120" t="s">
        <v>18</v>
      </c>
      <c r="K1120" t="s">
        <v>11263</v>
      </c>
      <c r="L1120" t="s">
        <v>11264</v>
      </c>
    </row>
    <row r="1121" spans="1:12" x14ac:dyDescent="0.3">
      <c r="A1121" t="s">
        <v>11265</v>
      </c>
      <c r="B1121" t="s">
        <v>14</v>
      </c>
      <c r="C1121" t="s">
        <v>108</v>
      </c>
      <c r="D1121" t="s">
        <v>16</v>
      </c>
      <c r="E1121" t="s">
        <v>11266</v>
      </c>
      <c r="F1121" t="s">
        <v>11266</v>
      </c>
      <c r="G1121" t="s">
        <v>18</v>
      </c>
      <c r="H1121" t="s">
        <v>18</v>
      </c>
      <c r="I1121" t="s">
        <v>791</v>
      </c>
      <c r="J1121" t="s">
        <v>792</v>
      </c>
      <c r="K1121" t="s">
        <v>793</v>
      </c>
      <c r="L1121" t="s">
        <v>794</v>
      </c>
    </row>
    <row r="1122" spans="1:12" x14ac:dyDescent="0.3">
      <c r="A1122" t="s">
        <v>11267</v>
      </c>
      <c r="B1122" t="s">
        <v>14</v>
      </c>
      <c r="C1122" t="s">
        <v>11113</v>
      </c>
      <c r="D1122" t="s">
        <v>16</v>
      </c>
      <c r="E1122" t="s">
        <v>11268</v>
      </c>
      <c r="F1122" t="s">
        <v>11269</v>
      </c>
      <c r="G1122" t="s">
        <v>11270</v>
      </c>
      <c r="H1122" t="s">
        <v>11271</v>
      </c>
      <c r="I1122" t="s">
        <v>2826</v>
      </c>
      <c r="J1122" t="s">
        <v>18</v>
      </c>
      <c r="K1122" t="s">
        <v>2827</v>
      </c>
      <c r="L1122" t="s">
        <v>2828</v>
      </c>
    </row>
    <row r="1123" spans="1:12" x14ac:dyDescent="0.3">
      <c r="A1123" t="s">
        <v>11272</v>
      </c>
      <c r="B1123" t="s">
        <v>14</v>
      </c>
      <c r="C1123" t="s">
        <v>229</v>
      </c>
      <c r="D1123" t="s">
        <v>94</v>
      </c>
      <c r="E1123" t="s">
        <v>11273</v>
      </c>
      <c r="F1123" t="s">
        <v>11273</v>
      </c>
      <c r="G1123" t="s">
        <v>18</v>
      </c>
      <c r="H1123" t="s">
        <v>18</v>
      </c>
      <c r="I1123" t="s">
        <v>11274</v>
      </c>
      <c r="J1123" t="s">
        <v>11275</v>
      </c>
      <c r="K1123" t="s">
        <v>11276</v>
      </c>
      <c r="L1123" t="s">
        <v>11277</v>
      </c>
    </row>
    <row r="1124" spans="1:12" x14ac:dyDescent="0.3">
      <c r="A1124" t="s">
        <v>11278</v>
      </c>
      <c r="B1124" t="s">
        <v>14</v>
      </c>
      <c r="C1124" t="s">
        <v>15</v>
      </c>
      <c r="D1124" t="s">
        <v>16</v>
      </c>
      <c r="E1124" t="s">
        <v>11279</v>
      </c>
      <c r="F1124" t="s">
        <v>11280</v>
      </c>
      <c r="G1124" t="s">
        <v>11281</v>
      </c>
      <c r="H1124" t="s">
        <v>18</v>
      </c>
      <c r="I1124" t="s">
        <v>11282</v>
      </c>
      <c r="J1124" t="s">
        <v>18</v>
      </c>
      <c r="K1124" t="s">
        <v>11283</v>
      </c>
      <c r="L1124" t="s">
        <v>11284</v>
      </c>
    </row>
    <row r="1125" spans="1:12" x14ac:dyDescent="0.3">
      <c r="A1125" t="s">
        <v>11285</v>
      </c>
      <c r="B1125" t="s">
        <v>14</v>
      </c>
      <c r="C1125" t="s">
        <v>93</v>
      </c>
      <c r="D1125" t="s">
        <v>94</v>
      </c>
      <c r="E1125" t="s">
        <v>11286</v>
      </c>
      <c r="F1125" t="s">
        <v>11286</v>
      </c>
      <c r="G1125" t="s">
        <v>11286</v>
      </c>
      <c r="H1125" t="s">
        <v>18</v>
      </c>
      <c r="I1125" t="s">
        <v>11013</v>
      </c>
      <c r="J1125" t="s">
        <v>11014</v>
      </c>
      <c r="K1125" t="s">
        <v>11015</v>
      </c>
      <c r="L1125" t="s">
        <v>11016</v>
      </c>
    </row>
    <row r="1126" spans="1:12" x14ac:dyDescent="0.3">
      <c r="A1126" t="s">
        <v>11287</v>
      </c>
      <c r="B1126" t="s">
        <v>14</v>
      </c>
      <c r="C1126" t="s">
        <v>93</v>
      </c>
      <c r="D1126" t="s">
        <v>94</v>
      </c>
      <c r="E1126" t="s">
        <v>11288</v>
      </c>
      <c r="F1126" t="s">
        <v>11289</v>
      </c>
      <c r="G1126" t="s">
        <v>11290</v>
      </c>
      <c r="H1126" t="s">
        <v>11291</v>
      </c>
      <c r="I1126" t="s">
        <v>11292</v>
      </c>
      <c r="J1126" t="s">
        <v>11293</v>
      </c>
      <c r="K1126" t="s">
        <v>11294</v>
      </c>
      <c r="L1126" t="s">
        <v>11295</v>
      </c>
    </row>
    <row r="1127" spans="1:12" x14ac:dyDescent="0.3">
      <c r="A1127" t="s">
        <v>11296</v>
      </c>
      <c r="B1127" t="s">
        <v>14</v>
      </c>
      <c r="C1127" t="s">
        <v>11297</v>
      </c>
      <c r="D1127" t="s">
        <v>79</v>
      </c>
      <c r="E1127" t="s">
        <v>11298</v>
      </c>
      <c r="F1127" t="s">
        <v>11299</v>
      </c>
      <c r="G1127" t="s">
        <v>11300</v>
      </c>
      <c r="H1127" t="s">
        <v>11301</v>
      </c>
      <c r="I1127" t="s">
        <v>11302</v>
      </c>
      <c r="J1127" t="s">
        <v>11303</v>
      </c>
      <c r="K1127" t="s">
        <v>11304</v>
      </c>
      <c r="L1127" t="s">
        <v>11305</v>
      </c>
    </row>
    <row r="1128" spans="1:12" x14ac:dyDescent="0.3">
      <c r="A1128" t="s">
        <v>11306</v>
      </c>
      <c r="B1128" t="s">
        <v>14</v>
      </c>
      <c r="C1128" t="s">
        <v>101</v>
      </c>
      <c r="D1128" t="s">
        <v>16</v>
      </c>
      <c r="E1128" t="s">
        <v>11307</v>
      </c>
      <c r="F1128" t="s">
        <v>11308</v>
      </c>
      <c r="G1128" t="s">
        <v>11309</v>
      </c>
      <c r="H1128" t="s">
        <v>11310</v>
      </c>
      <c r="I1128" t="s">
        <v>11311</v>
      </c>
      <c r="J1128" t="s">
        <v>11312</v>
      </c>
      <c r="K1128" t="s">
        <v>11313</v>
      </c>
      <c r="L1128" t="s">
        <v>11314</v>
      </c>
    </row>
    <row r="1129" spans="1:12" x14ac:dyDescent="0.3">
      <c r="A1129" t="s">
        <v>11315</v>
      </c>
      <c r="B1129" t="s">
        <v>14</v>
      </c>
      <c r="C1129" t="s">
        <v>463</v>
      </c>
      <c r="D1129" t="s">
        <v>16</v>
      </c>
      <c r="E1129" t="s">
        <v>11316</v>
      </c>
      <c r="F1129" t="s">
        <v>11317</v>
      </c>
      <c r="G1129" t="s">
        <v>11318</v>
      </c>
      <c r="H1129" t="s">
        <v>11319</v>
      </c>
      <c r="I1129" t="s">
        <v>744</v>
      </c>
      <c r="J1129" t="s">
        <v>18</v>
      </c>
      <c r="K1129" t="s">
        <v>745</v>
      </c>
      <c r="L1129" t="s">
        <v>746</v>
      </c>
    </row>
    <row r="1130" spans="1:12" x14ac:dyDescent="0.3">
      <c r="A1130" t="s">
        <v>11320</v>
      </c>
      <c r="B1130" t="s">
        <v>14</v>
      </c>
      <c r="C1130" t="s">
        <v>101</v>
      </c>
      <c r="D1130" t="s">
        <v>16</v>
      </c>
      <c r="E1130" t="s">
        <v>11321</v>
      </c>
      <c r="F1130" t="s">
        <v>11321</v>
      </c>
      <c r="G1130" t="s">
        <v>11322</v>
      </c>
      <c r="H1130" t="s">
        <v>11323</v>
      </c>
      <c r="I1130" t="s">
        <v>1026</v>
      </c>
      <c r="J1130" t="s">
        <v>18</v>
      </c>
      <c r="K1130" t="s">
        <v>1027</v>
      </c>
      <c r="L1130" t="s">
        <v>1028</v>
      </c>
    </row>
    <row r="1131" spans="1:12" x14ac:dyDescent="0.3">
      <c r="A1131" t="s">
        <v>11324</v>
      </c>
      <c r="B1131" t="s">
        <v>14</v>
      </c>
      <c r="C1131" t="s">
        <v>471</v>
      </c>
      <c r="D1131" t="s">
        <v>16</v>
      </c>
      <c r="E1131" t="s">
        <v>11325</v>
      </c>
      <c r="F1131" t="s">
        <v>11325</v>
      </c>
      <c r="G1131" t="s">
        <v>18</v>
      </c>
      <c r="H1131" t="s">
        <v>18</v>
      </c>
      <c r="I1131" t="s">
        <v>11274</v>
      </c>
      <c r="J1131" t="s">
        <v>11275</v>
      </c>
      <c r="K1131" t="s">
        <v>11276</v>
      </c>
      <c r="L1131" t="s">
        <v>11277</v>
      </c>
    </row>
    <row r="1132" spans="1:12" x14ac:dyDescent="0.3">
      <c r="A1132" t="s">
        <v>11326</v>
      </c>
      <c r="B1132" t="s">
        <v>14</v>
      </c>
      <c r="C1132" t="s">
        <v>101</v>
      </c>
      <c r="D1132" t="s">
        <v>16</v>
      </c>
      <c r="E1132" t="s">
        <v>11327</v>
      </c>
      <c r="F1132" t="s">
        <v>11328</v>
      </c>
      <c r="G1132" t="s">
        <v>11329</v>
      </c>
      <c r="H1132" t="s">
        <v>18</v>
      </c>
      <c r="I1132" t="s">
        <v>11330</v>
      </c>
      <c r="J1132" t="s">
        <v>11331</v>
      </c>
      <c r="K1132" t="s">
        <v>11332</v>
      </c>
      <c r="L1132" t="s">
        <v>11333</v>
      </c>
    </row>
    <row r="1133" spans="1:12" x14ac:dyDescent="0.3">
      <c r="A1133" t="s">
        <v>11334</v>
      </c>
      <c r="B1133" t="s">
        <v>14</v>
      </c>
      <c r="C1133" t="s">
        <v>15</v>
      </c>
      <c r="D1133" t="s">
        <v>16</v>
      </c>
      <c r="E1133" t="s">
        <v>11335</v>
      </c>
      <c r="F1133" t="s">
        <v>11336</v>
      </c>
      <c r="G1133" t="s">
        <v>11335</v>
      </c>
      <c r="H1133" t="s">
        <v>18</v>
      </c>
      <c r="I1133" t="s">
        <v>112</v>
      </c>
      <c r="J1133" t="s">
        <v>18</v>
      </c>
      <c r="K1133" t="s">
        <v>113</v>
      </c>
      <c r="L1133" t="s">
        <v>114</v>
      </c>
    </row>
    <row r="1134" spans="1:12" x14ac:dyDescent="0.3">
      <c r="A1134" t="s">
        <v>11337</v>
      </c>
      <c r="B1134" t="s">
        <v>14</v>
      </c>
      <c r="C1134" t="s">
        <v>463</v>
      </c>
      <c r="D1134" t="s">
        <v>16</v>
      </c>
      <c r="E1134" t="s">
        <v>11338</v>
      </c>
      <c r="F1134" t="s">
        <v>11338</v>
      </c>
      <c r="G1134" t="s">
        <v>18</v>
      </c>
      <c r="H1134" t="s">
        <v>18</v>
      </c>
      <c r="I1134" t="s">
        <v>11339</v>
      </c>
      <c r="J1134" t="s">
        <v>18</v>
      </c>
      <c r="K1134" t="s">
        <v>11340</v>
      </c>
      <c r="L1134" t="s">
        <v>11341</v>
      </c>
    </row>
    <row r="1135" spans="1:12" x14ac:dyDescent="0.3">
      <c r="A1135" t="s">
        <v>11342</v>
      </c>
      <c r="B1135" t="s">
        <v>14</v>
      </c>
      <c r="C1135" t="s">
        <v>471</v>
      </c>
      <c r="D1135" t="s">
        <v>16</v>
      </c>
      <c r="E1135" t="s">
        <v>11343</v>
      </c>
      <c r="F1135" t="s">
        <v>11344</v>
      </c>
      <c r="G1135" t="s">
        <v>11345</v>
      </c>
      <c r="H1135" t="s">
        <v>18</v>
      </c>
      <c r="I1135" t="s">
        <v>11346</v>
      </c>
      <c r="J1135" t="s">
        <v>18</v>
      </c>
      <c r="K1135" t="s">
        <v>11347</v>
      </c>
      <c r="L1135" t="s">
        <v>11348</v>
      </c>
    </row>
    <row r="1136" spans="1:12" x14ac:dyDescent="0.3">
      <c r="A1136" t="s">
        <v>11349</v>
      </c>
      <c r="B1136" t="s">
        <v>14</v>
      </c>
      <c r="C1136" t="s">
        <v>463</v>
      </c>
      <c r="D1136" t="s">
        <v>16</v>
      </c>
      <c r="E1136" t="s">
        <v>11350</v>
      </c>
      <c r="F1136" t="s">
        <v>11351</v>
      </c>
      <c r="G1136" t="s">
        <v>11352</v>
      </c>
      <c r="H1136" t="s">
        <v>18</v>
      </c>
      <c r="I1136" t="s">
        <v>643</v>
      </c>
      <c r="J1136" t="s">
        <v>18</v>
      </c>
      <c r="K1136" t="s">
        <v>644</v>
      </c>
      <c r="L1136" t="s">
        <v>645</v>
      </c>
    </row>
    <row r="1137" spans="1:12" x14ac:dyDescent="0.3">
      <c r="A1137" t="s">
        <v>11353</v>
      </c>
      <c r="B1137" t="s">
        <v>14</v>
      </c>
      <c r="C1137" t="s">
        <v>11354</v>
      </c>
      <c r="D1137" t="s">
        <v>16</v>
      </c>
      <c r="E1137" t="s">
        <v>11355</v>
      </c>
      <c r="F1137" t="s">
        <v>11355</v>
      </c>
      <c r="G1137" t="s">
        <v>18</v>
      </c>
      <c r="H1137" t="s">
        <v>18</v>
      </c>
      <c r="I1137" t="s">
        <v>979</v>
      </c>
      <c r="J1137" t="s">
        <v>18</v>
      </c>
      <c r="K1137" t="s">
        <v>980</v>
      </c>
      <c r="L1137" t="s">
        <v>981</v>
      </c>
    </row>
    <row r="1138" spans="1:12" x14ac:dyDescent="0.3">
      <c r="A1138" t="s">
        <v>11356</v>
      </c>
      <c r="B1138" t="s">
        <v>14</v>
      </c>
      <c r="C1138" t="s">
        <v>9161</v>
      </c>
      <c r="D1138" t="s">
        <v>16</v>
      </c>
      <c r="E1138" t="s">
        <v>11357</v>
      </c>
      <c r="F1138" t="s">
        <v>11358</v>
      </c>
      <c r="G1138" t="s">
        <v>11359</v>
      </c>
      <c r="H1138" t="s">
        <v>11360</v>
      </c>
      <c r="I1138" t="s">
        <v>2762</v>
      </c>
      <c r="J1138" t="s">
        <v>18</v>
      </c>
      <c r="K1138" t="s">
        <v>2763</v>
      </c>
      <c r="L1138" t="s">
        <v>2764</v>
      </c>
    </row>
    <row r="1139" spans="1:12" x14ac:dyDescent="0.3">
      <c r="A1139" t="s">
        <v>11361</v>
      </c>
      <c r="B1139" t="s">
        <v>14</v>
      </c>
      <c r="C1139" t="s">
        <v>11362</v>
      </c>
      <c r="D1139" t="s">
        <v>4524</v>
      </c>
      <c r="E1139" t="s">
        <v>11363</v>
      </c>
      <c r="F1139" t="s">
        <v>11363</v>
      </c>
      <c r="G1139" t="s">
        <v>11364</v>
      </c>
      <c r="H1139" t="s">
        <v>18</v>
      </c>
      <c r="I1139" t="s">
        <v>3328</v>
      </c>
      <c r="J1139" t="s">
        <v>3329</v>
      </c>
      <c r="K1139" t="s">
        <v>3330</v>
      </c>
      <c r="L1139" t="s">
        <v>3331</v>
      </c>
    </row>
    <row r="1140" spans="1:12" x14ac:dyDescent="0.3">
      <c r="A1140" t="s">
        <v>11365</v>
      </c>
      <c r="B1140" t="s">
        <v>14</v>
      </c>
      <c r="C1140" t="s">
        <v>434</v>
      </c>
      <c r="D1140" t="s">
        <v>16</v>
      </c>
      <c r="E1140" t="s">
        <v>11366</v>
      </c>
      <c r="F1140" t="s">
        <v>11366</v>
      </c>
      <c r="G1140" t="s">
        <v>18</v>
      </c>
      <c r="H1140" t="s">
        <v>18</v>
      </c>
      <c r="I1140" t="s">
        <v>459</v>
      </c>
      <c r="J1140" t="s">
        <v>18</v>
      </c>
      <c r="K1140" t="s">
        <v>460</v>
      </c>
      <c r="L1140" t="s">
        <v>461</v>
      </c>
    </row>
    <row r="1141" spans="1:12" x14ac:dyDescent="0.3">
      <c r="A1141" t="s">
        <v>11367</v>
      </c>
      <c r="B1141" t="s">
        <v>14</v>
      </c>
      <c r="C1141" t="s">
        <v>11368</v>
      </c>
      <c r="D1141" t="s">
        <v>16</v>
      </c>
      <c r="E1141" t="s">
        <v>11369</v>
      </c>
      <c r="F1141" t="s">
        <v>11369</v>
      </c>
      <c r="G1141" t="s">
        <v>11369</v>
      </c>
      <c r="H1141" t="s">
        <v>18</v>
      </c>
      <c r="I1141" t="s">
        <v>11370</v>
      </c>
      <c r="J1141" t="s">
        <v>18</v>
      </c>
      <c r="K1141" t="s">
        <v>5576</v>
      </c>
      <c r="L1141" t="s">
        <v>11371</v>
      </c>
    </row>
    <row r="1142" spans="1:12" x14ac:dyDescent="0.3">
      <c r="A1142" t="s">
        <v>11372</v>
      </c>
      <c r="B1142" t="s">
        <v>14</v>
      </c>
      <c r="C1142" t="s">
        <v>3502</v>
      </c>
      <c r="D1142" t="s">
        <v>16</v>
      </c>
      <c r="E1142" t="s">
        <v>11373</v>
      </c>
      <c r="F1142" t="s">
        <v>11374</v>
      </c>
      <c r="G1142" t="s">
        <v>11375</v>
      </c>
      <c r="H1142" t="s">
        <v>11376</v>
      </c>
      <c r="I1142" t="s">
        <v>3867</v>
      </c>
      <c r="J1142" t="s">
        <v>18</v>
      </c>
      <c r="K1142" t="s">
        <v>10954</v>
      </c>
      <c r="L1142" t="s">
        <v>10955</v>
      </c>
    </row>
    <row r="1143" spans="1:12" x14ac:dyDescent="0.3">
      <c r="A1143" t="s">
        <v>11377</v>
      </c>
      <c r="B1143" t="s">
        <v>14</v>
      </c>
      <c r="C1143" t="s">
        <v>73</v>
      </c>
      <c r="D1143" t="s">
        <v>33</v>
      </c>
      <c r="E1143" t="s">
        <v>11378</v>
      </c>
      <c r="F1143" t="s">
        <v>11379</v>
      </c>
      <c r="G1143" t="s">
        <v>18</v>
      </c>
      <c r="H1143" t="s">
        <v>18</v>
      </c>
      <c r="I1143" t="s">
        <v>11380</v>
      </c>
      <c r="J1143" t="s">
        <v>11381</v>
      </c>
      <c r="K1143" t="s">
        <v>11382</v>
      </c>
      <c r="L1143" t="s">
        <v>11383</v>
      </c>
    </row>
    <row r="1144" spans="1:12" x14ac:dyDescent="0.3">
      <c r="A1144" t="s">
        <v>11384</v>
      </c>
      <c r="B1144" t="s">
        <v>14</v>
      </c>
      <c r="C1144" t="s">
        <v>11385</v>
      </c>
      <c r="D1144" t="s">
        <v>79</v>
      </c>
      <c r="E1144" t="s">
        <v>11386</v>
      </c>
      <c r="F1144" t="s">
        <v>11387</v>
      </c>
      <c r="G1144" t="s">
        <v>18</v>
      </c>
      <c r="H1144" t="s">
        <v>18</v>
      </c>
      <c r="I1144" t="s">
        <v>11388</v>
      </c>
      <c r="J1144" t="s">
        <v>11389</v>
      </c>
      <c r="K1144" t="s">
        <v>11390</v>
      </c>
      <c r="L1144" t="s">
        <v>11391</v>
      </c>
    </row>
    <row r="1145" spans="1:12" x14ac:dyDescent="0.3">
      <c r="A1145" t="s">
        <v>11392</v>
      </c>
      <c r="B1145" t="s">
        <v>14</v>
      </c>
      <c r="C1145" t="s">
        <v>11393</v>
      </c>
      <c r="D1145" t="s">
        <v>16</v>
      </c>
      <c r="E1145" t="s">
        <v>11394</v>
      </c>
      <c r="F1145" t="s">
        <v>11395</v>
      </c>
      <c r="G1145" t="s">
        <v>18</v>
      </c>
      <c r="H1145" t="s">
        <v>18</v>
      </c>
      <c r="I1145" t="s">
        <v>979</v>
      </c>
      <c r="J1145" t="s">
        <v>18</v>
      </c>
      <c r="K1145" t="s">
        <v>980</v>
      </c>
      <c r="L1145" t="s">
        <v>981</v>
      </c>
    </row>
    <row r="1146" spans="1:12" x14ac:dyDescent="0.3">
      <c r="A1146" t="s">
        <v>11396</v>
      </c>
      <c r="B1146" t="s">
        <v>14</v>
      </c>
      <c r="C1146" t="s">
        <v>15</v>
      </c>
      <c r="D1146" t="s">
        <v>16</v>
      </c>
      <c r="E1146" t="s">
        <v>11397</v>
      </c>
      <c r="F1146" t="s">
        <v>11398</v>
      </c>
      <c r="G1146" t="s">
        <v>11399</v>
      </c>
      <c r="H1146" t="s">
        <v>18</v>
      </c>
      <c r="I1146" t="s">
        <v>2405</v>
      </c>
      <c r="J1146" t="s">
        <v>18</v>
      </c>
      <c r="K1146" t="s">
        <v>2406</v>
      </c>
      <c r="L1146" t="s">
        <v>2407</v>
      </c>
    </row>
    <row r="1147" spans="1:12" x14ac:dyDescent="0.3">
      <c r="A1147" t="s">
        <v>11400</v>
      </c>
      <c r="B1147" t="s">
        <v>14</v>
      </c>
      <c r="C1147" t="s">
        <v>101</v>
      </c>
      <c r="D1147" t="s">
        <v>16</v>
      </c>
      <c r="E1147" t="s">
        <v>11401</v>
      </c>
      <c r="F1147" t="s">
        <v>11401</v>
      </c>
      <c r="G1147" t="s">
        <v>11402</v>
      </c>
      <c r="H1147" t="s">
        <v>18</v>
      </c>
      <c r="I1147" t="s">
        <v>11403</v>
      </c>
      <c r="J1147" t="s">
        <v>18</v>
      </c>
      <c r="K1147" t="s">
        <v>11404</v>
      </c>
      <c r="L1147" t="s">
        <v>11405</v>
      </c>
    </row>
    <row r="1148" spans="1:12" x14ac:dyDescent="0.3">
      <c r="A1148" t="s">
        <v>11406</v>
      </c>
      <c r="B1148" t="s">
        <v>14</v>
      </c>
      <c r="C1148" t="s">
        <v>11407</v>
      </c>
      <c r="D1148" t="s">
        <v>33</v>
      </c>
      <c r="E1148" t="s">
        <v>11408</v>
      </c>
      <c r="F1148" t="s">
        <v>11409</v>
      </c>
      <c r="G1148" t="s">
        <v>11410</v>
      </c>
      <c r="H1148" t="s">
        <v>11411</v>
      </c>
      <c r="I1148" t="s">
        <v>1198</v>
      </c>
      <c r="J1148" t="s">
        <v>1199</v>
      </c>
      <c r="K1148" t="s">
        <v>1200</v>
      </c>
      <c r="L1148" t="s">
        <v>1201</v>
      </c>
    </row>
    <row r="1149" spans="1:12" x14ac:dyDescent="0.3">
      <c r="A1149" t="s">
        <v>11412</v>
      </c>
      <c r="B1149" t="s">
        <v>14</v>
      </c>
      <c r="C1149" t="s">
        <v>101</v>
      </c>
      <c r="D1149" t="s">
        <v>16</v>
      </c>
      <c r="E1149" t="s">
        <v>11413</v>
      </c>
      <c r="F1149" t="s">
        <v>5862</v>
      </c>
      <c r="G1149" t="s">
        <v>5863</v>
      </c>
      <c r="H1149" t="s">
        <v>18</v>
      </c>
      <c r="I1149" t="s">
        <v>2247</v>
      </c>
      <c r="J1149" t="s">
        <v>2248</v>
      </c>
      <c r="K1149" t="s">
        <v>2249</v>
      </c>
      <c r="L1149" t="s">
        <v>2250</v>
      </c>
    </row>
    <row r="1150" spans="1:12" x14ac:dyDescent="0.3">
      <c r="A1150" t="s">
        <v>11414</v>
      </c>
      <c r="B1150" t="s">
        <v>14</v>
      </c>
      <c r="C1150" t="s">
        <v>86</v>
      </c>
      <c r="D1150" t="s">
        <v>16</v>
      </c>
      <c r="E1150" t="e">
        <f>- 타로심리상담사를 통하여 학습자로 하여금 타로지도 및 심리상담을 주도하여 종합적으로 상담자에게 타로지도 및 심리상담을 전문적으로 하는 역할을 수행.</f>
        <v>#NAME?</v>
      </c>
      <c r="F1150" t="e">
        <f>- 타로심리상담사를 통하여 학습자로 하여금 타로지도 및 심리상담을 주도하여 종합적으로 상담자에게 타로지도 및 심리상담을 전문적으로 하는 역할을 수행.</f>
        <v>#NAME?</v>
      </c>
      <c r="G1150" t="e">
        <f>- 타로심리상담사를 통하여 학습자로 하여금 타로지도 및 심리상담을 주도하여 종합적으로 상담자에게 타로지도 및 심리상담을 전문적으로 하는 역할을 수행.</f>
        <v>#NAME?</v>
      </c>
      <c r="H1150" t="s">
        <v>18</v>
      </c>
      <c r="I1150" t="s">
        <v>11415</v>
      </c>
      <c r="J1150" t="s">
        <v>18</v>
      </c>
      <c r="K1150" t="s">
        <v>11416</v>
      </c>
      <c r="L1150" t="s">
        <v>11417</v>
      </c>
    </row>
    <row r="1151" spans="1:12" x14ac:dyDescent="0.3">
      <c r="A1151" t="s">
        <v>11418</v>
      </c>
      <c r="B1151" t="s">
        <v>14</v>
      </c>
      <c r="C1151" t="s">
        <v>43</v>
      </c>
      <c r="D1151" t="s">
        <v>16</v>
      </c>
      <c r="E1151" t="s">
        <v>11419</v>
      </c>
      <c r="F1151" t="s">
        <v>11420</v>
      </c>
      <c r="G1151" t="s">
        <v>11421</v>
      </c>
      <c r="H1151" t="s">
        <v>18</v>
      </c>
      <c r="I1151" t="s">
        <v>2437</v>
      </c>
      <c r="J1151" t="s">
        <v>18</v>
      </c>
      <c r="K1151" t="s">
        <v>2439</v>
      </c>
      <c r="L1151" t="s">
        <v>11010</v>
      </c>
    </row>
    <row r="1152" spans="1:12" x14ac:dyDescent="0.3">
      <c r="A1152" t="s">
        <v>11422</v>
      </c>
      <c r="B1152" t="s">
        <v>14</v>
      </c>
      <c r="C1152" t="s">
        <v>2872</v>
      </c>
      <c r="D1152" t="s">
        <v>33</v>
      </c>
      <c r="E1152" t="s">
        <v>11423</v>
      </c>
      <c r="F1152" t="s">
        <v>11424</v>
      </c>
      <c r="G1152" t="s">
        <v>11425</v>
      </c>
      <c r="H1152" t="s">
        <v>18</v>
      </c>
      <c r="I1152" t="s">
        <v>10715</v>
      </c>
      <c r="J1152" t="s">
        <v>10716</v>
      </c>
      <c r="K1152" t="s">
        <v>10717</v>
      </c>
      <c r="L1152" t="s">
        <v>10718</v>
      </c>
    </row>
    <row r="1153" spans="1:12" x14ac:dyDescent="0.3">
      <c r="A1153" t="s">
        <v>11426</v>
      </c>
      <c r="B1153" t="s">
        <v>14</v>
      </c>
      <c r="C1153" t="s">
        <v>2022</v>
      </c>
      <c r="D1153" t="s">
        <v>33</v>
      </c>
      <c r="E1153" t="s">
        <v>11427</v>
      </c>
      <c r="F1153" t="s">
        <v>11427</v>
      </c>
      <c r="G1153" t="s">
        <v>18</v>
      </c>
      <c r="H1153" t="s">
        <v>18</v>
      </c>
      <c r="I1153" t="s">
        <v>10941</v>
      </c>
      <c r="J1153" t="s">
        <v>18</v>
      </c>
      <c r="K1153" t="s">
        <v>10942</v>
      </c>
      <c r="L1153" t="s">
        <v>10943</v>
      </c>
    </row>
    <row r="1154" spans="1:12" x14ac:dyDescent="0.3">
      <c r="A1154" t="s">
        <v>11428</v>
      </c>
      <c r="B1154" t="s">
        <v>14</v>
      </c>
      <c r="C1154" t="s">
        <v>2022</v>
      </c>
      <c r="D1154" t="s">
        <v>33</v>
      </c>
      <c r="E1154" t="s">
        <v>11429</v>
      </c>
      <c r="F1154" t="s">
        <v>11430</v>
      </c>
      <c r="G1154" t="s">
        <v>11431</v>
      </c>
      <c r="H1154" t="s">
        <v>18</v>
      </c>
      <c r="I1154" t="s">
        <v>1987</v>
      </c>
      <c r="J1154" t="s">
        <v>1988</v>
      </c>
      <c r="K1154" t="s">
        <v>1989</v>
      </c>
      <c r="L1154" t="s">
        <v>1990</v>
      </c>
    </row>
    <row r="1155" spans="1:12" x14ac:dyDescent="0.3">
      <c r="A1155" t="s">
        <v>11432</v>
      </c>
      <c r="B1155" t="s">
        <v>14</v>
      </c>
      <c r="C1155" t="s">
        <v>5151</v>
      </c>
      <c r="D1155" t="s">
        <v>888</v>
      </c>
      <c r="E1155" t="s">
        <v>11433</v>
      </c>
      <c r="F1155" t="s">
        <v>11433</v>
      </c>
      <c r="G1155" t="s">
        <v>18</v>
      </c>
      <c r="H1155" t="s">
        <v>18</v>
      </c>
      <c r="I1155" t="s">
        <v>11434</v>
      </c>
      <c r="J1155" t="s">
        <v>11435</v>
      </c>
      <c r="K1155" t="s">
        <v>247</v>
      </c>
      <c r="L1155" t="s">
        <v>11436</v>
      </c>
    </row>
    <row r="1156" spans="1:12" x14ac:dyDescent="0.3">
      <c r="A1156" t="s">
        <v>11437</v>
      </c>
      <c r="B1156" t="s">
        <v>14</v>
      </c>
      <c r="C1156" t="s">
        <v>11438</v>
      </c>
      <c r="D1156" t="s">
        <v>16</v>
      </c>
      <c r="E1156" t="e">
        <f>- 미술색채전문가로써 미술색채 매개체를 활용하여 프로그램을 진행 하며, 심리정서안정과 상담프로그램을 진행하여 심리정서가 안정적이고 긍정적인 변화는 돕게하는 역할을 수행.</f>
        <v>#NAME?</v>
      </c>
      <c r="F1156" t="e">
        <f>- 미술색채전문가로써 미술색채 매개체를 활용하여 프로그램을 진행 하며, 심리정서안정과 상담프로그램을 진행하여 심리정서가 안정적이고 긍정적인 변화는 돕게하는 역할을 수행.</f>
        <v>#NAME?</v>
      </c>
      <c r="G1156" t="e">
        <f>- 미술색채전문가로써 미술색채 매개체를 활용하여 프로그램을 진행 하며, 심리정서안정과 상담프로그램을 진행하여 심리정서가 안정적이고 긍정적인 변화는 돕게하는 역할을 수행.</f>
        <v>#NAME?</v>
      </c>
      <c r="H1156" t="s">
        <v>18</v>
      </c>
      <c r="I1156" t="s">
        <v>11415</v>
      </c>
      <c r="J1156" t="s">
        <v>18</v>
      </c>
      <c r="K1156" t="s">
        <v>11416</v>
      </c>
      <c r="L1156" t="s">
        <v>11417</v>
      </c>
    </row>
    <row r="1157" spans="1:12" x14ac:dyDescent="0.3">
      <c r="A1157" t="s">
        <v>11439</v>
      </c>
      <c r="B1157" t="s">
        <v>14</v>
      </c>
      <c r="C1157" t="s">
        <v>86</v>
      </c>
      <c r="D1157" t="s">
        <v>16</v>
      </c>
      <c r="E1157" t="s">
        <v>11440</v>
      </c>
      <c r="F1157" t="s">
        <v>11441</v>
      </c>
      <c r="G1157" t="s">
        <v>18</v>
      </c>
      <c r="H1157" t="s">
        <v>18</v>
      </c>
      <c r="I1157" t="s">
        <v>11442</v>
      </c>
      <c r="J1157" t="s">
        <v>11443</v>
      </c>
      <c r="K1157" t="s">
        <v>11444</v>
      </c>
      <c r="L1157" t="s">
        <v>11445</v>
      </c>
    </row>
    <row r="1158" spans="1:12" x14ac:dyDescent="0.3">
      <c r="A1158" t="s">
        <v>11446</v>
      </c>
      <c r="B1158" t="s">
        <v>14</v>
      </c>
      <c r="C1158" t="s">
        <v>2022</v>
      </c>
      <c r="D1158" t="s">
        <v>33</v>
      </c>
      <c r="E1158" t="s">
        <v>11447</v>
      </c>
      <c r="F1158" t="s">
        <v>11448</v>
      </c>
      <c r="G1158" t="s">
        <v>11449</v>
      </c>
      <c r="H1158" t="s">
        <v>18</v>
      </c>
      <c r="I1158" t="s">
        <v>5073</v>
      </c>
      <c r="J1158" t="s">
        <v>5074</v>
      </c>
      <c r="K1158" t="s">
        <v>5075</v>
      </c>
      <c r="L1158" t="s">
        <v>5076</v>
      </c>
    </row>
    <row r="1159" spans="1:12" x14ac:dyDescent="0.3">
      <c r="A1159" t="s">
        <v>11450</v>
      </c>
      <c r="B1159" t="s">
        <v>14</v>
      </c>
      <c r="C1159" t="s">
        <v>3840</v>
      </c>
      <c r="D1159" t="s">
        <v>33</v>
      </c>
      <c r="E1159" t="s">
        <v>11451</v>
      </c>
      <c r="F1159" t="s">
        <v>11452</v>
      </c>
      <c r="G1159" t="s">
        <v>11453</v>
      </c>
      <c r="H1159" t="s">
        <v>18</v>
      </c>
      <c r="I1159" t="s">
        <v>2940</v>
      </c>
      <c r="J1159" t="s">
        <v>2941</v>
      </c>
      <c r="K1159" t="s">
        <v>2942</v>
      </c>
      <c r="L1159" t="s">
        <v>2943</v>
      </c>
    </row>
    <row r="1160" spans="1:12" x14ac:dyDescent="0.3">
      <c r="A1160" t="s">
        <v>11454</v>
      </c>
      <c r="B1160" t="s">
        <v>14</v>
      </c>
      <c r="C1160" t="s">
        <v>5078</v>
      </c>
      <c r="D1160" t="s">
        <v>16</v>
      </c>
      <c r="E1160" t="s">
        <v>11455</v>
      </c>
      <c r="F1160" t="s">
        <v>11456</v>
      </c>
      <c r="G1160" t="s">
        <v>11457</v>
      </c>
      <c r="H1160" t="s">
        <v>11458</v>
      </c>
      <c r="I1160" t="s">
        <v>6448</v>
      </c>
      <c r="J1160" t="s">
        <v>6449</v>
      </c>
      <c r="K1160" t="s">
        <v>6450</v>
      </c>
      <c r="L1160" t="s">
        <v>6451</v>
      </c>
    </row>
    <row r="1161" spans="1:12" x14ac:dyDescent="0.3">
      <c r="A1161" t="s">
        <v>11459</v>
      </c>
      <c r="B1161" t="s">
        <v>14</v>
      </c>
      <c r="C1161" t="s">
        <v>93</v>
      </c>
      <c r="D1161" t="s">
        <v>94</v>
      </c>
      <c r="E1161" t="s">
        <v>11460</v>
      </c>
      <c r="F1161" t="s">
        <v>11460</v>
      </c>
      <c r="G1161" t="s">
        <v>18</v>
      </c>
      <c r="H1161" t="s">
        <v>18</v>
      </c>
      <c r="I1161" t="s">
        <v>11461</v>
      </c>
      <c r="J1161" t="s">
        <v>18</v>
      </c>
      <c r="K1161" t="s">
        <v>11462</v>
      </c>
      <c r="L1161" t="s">
        <v>11463</v>
      </c>
    </row>
    <row r="1162" spans="1:12" x14ac:dyDescent="0.3">
      <c r="A1162" t="s">
        <v>11464</v>
      </c>
      <c r="B1162" t="s">
        <v>14</v>
      </c>
      <c r="C1162" t="s">
        <v>11465</v>
      </c>
      <c r="D1162" t="s">
        <v>33</v>
      </c>
      <c r="E1162" t="s">
        <v>11466</v>
      </c>
      <c r="F1162" t="s">
        <v>11466</v>
      </c>
      <c r="G1162" t="s">
        <v>18</v>
      </c>
      <c r="H1162" t="s">
        <v>18</v>
      </c>
      <c r="I1162" t="s">
        <v>2158</v>
      </c>
      <c r="J1162" t="s">
        <v>2159</v>
      </c>
      <c r="K1162" t="s">
        <v>2160</v>
      </c>
      <c r="L1162" t="s">
        <v>2161</v>
      </c>
    </row>
    <row r="1163" spans="1:12" x14ac:dyDescent="0.3">
      <c r="A1163" t="s">
        <v>11467</v>
      </c>
      <c r="B1163" t="s">
        <v>14</v>
      </c>
      <c r="C1163" t="s">
        <v>471</v>
      </c>
      <c r="D1163" t="s">
        <v>16</v>
      </c>
      <c r="E1163" t="s">
        <v>11468</v>
      </c>
      <c r="F1163" t="s">
        <v>11468</v>
      </c>
      <c r="G1163" t="s">
        <v>18</v>
      </c>
      <c r="H1163" t="s">
        <v>18</v>
      </c>
      <c r="I1163" t="s">
        <v>11469</v>
      </c>
      <c r="J1163" t="s">
        <v>18</v>
      </c>
      <c r="K1163" t="s">
        <v>11470</v>
      </c>
      <c r="L1163" t="s">
        <v>11471</v>
      </c>
    </row>
    <row r="1164" spans="1:12" x14ac:dyDescent="0.3">
      <c r="A1164" t="s">
        <v>11472</v>
      </c>
      <c r="B1164" t="s">
        <v>14</v>
      </c>
      <c r="C1164" t="s">
        <v>6726</v>
      </c>
      <c r="D1164" t="s">
        <v>33</v>
      </c>
      <c r="E1164" t="s">
        <v>11473</v>
      </c>
      <c r="F1164" t="s">
        <v>11474</v>
      </c>
      <c r="G1164" t="s">
        <v>11475</v>
      </c>
      <c r="H1164" t="s">
        <v>18</v>
      </c>
      <c r="I1164" t="s">
        <v>2201</v>
      </c>
      <c r="J1164" t="s">
        <v>18</v>
      </c>
      <c r="K1164" t="s">
        <v>2202</v>
      </c>
      <c r="L1164" t="s">
        <v>2203</v>
      </c>
    </row>
    <row r="1165" spans="1:12" x14ac:dyDescent="0.3">
      <c r="A1165" t="s">
        <v>11476</v>
      </c>
      <c r="B1165" t="s">
        <v>14</v>
      </c>
      <c r="C1165" t="s">
        <v>15</v>
      </c>
      <c r="D1165" t="s">
        <v>16</v>
      </c>
      <c r="E1165" t="s">
        <v>11477</v>
      </c>
      <c r="F1165" t="s">
        <v>11477</v>
      </c>
      <c r="G1165" t="s">
        <v>18</v>
      </c>
      <c r="H1165" t="s">
        <v>18</v>
      </c>
      <c r="I1165" t="s">
        <v>11339</v>
      </c>
      <c r="J1165" t="s">
        <v>18</v>
      </c>
      <c r="K1165" t="s">
        <v>11340</v>
      </c>
      <c r="L1165" t="s">
        <v>11341</v>
      </c>
    </row>
    <row r="1166" spans="1:12" x14ac:dyDescent="0.3">
      <c r="A1166" t="s">
        <v>11478</v>
      </c>
      <c r="B1166" t="s">
        <v>14</v>
      </c>
      <c r="C1166" t="s">
        <v>11479</v>
      </c>
      <c r="D1166" t="s">
        <v>888</v>
      </c>
      <c r="E1166" t="s">
        <v>11480</v>
      </c>
      <c r="F1166" t="s">
        <v>11480</v>
      </c>
      <c r="G1166" t="s">
        <v>18</v>
      </c>
      <c r="H1166" t="s">
        <v>18</v>
      </c>
      <c r="I1166" t="s">
        <v>11481</v>
      </c>
      <c r="J1166" t="s">
        <v>11482</v>
      </c>
      <c r="K1166" t="s">
        <v>11483</v>
      </c>
      <c r="L1166" t="s">
        <v>11484</v>
      </c>
    </row>
    <row r="1167" spans="1:12" x14ac:dyDescent="0.3">
      <c r="A1167" t="s">
        <v>11485</v>
      </c>
      <c r="B1167" t="s">
        <v>14</v>
      </c>
      <c r="C1167" t="s">
        <v>11486</v>
      </c>
      <c r="D1167" t="s">
        <v>170</v>
      </c>
      <c r="E1167" t="s">
        <v>11487</v>
      </c>
      <c r="F1167" t="s">
        <v>11488</v>
      </c>
      <c r="G1167" t="s">
        <v>18</v>
      </c>
      <c r="H1167" t="s">
        <v>18</v>
      </c>
      <c r="I1167" t="s">
        <v>11489</v>
      </c>
      <c r="J1167" t="s">
        <v>18</v>
      </c>
      <c r="K1167" t="s">
        <v>11490</v>
      </c>
      <c r="L1167" t="s">
        <v>11491</v>
      </c>
    </row>
    <row r="1168" spans="1:12" x14ac:dyDescent="0.3">
      <c r="A1168" t="s">
        <v>11492</v>
      </c>
      <c r="B1168" t="s">
        <v>14</v>
      </c>
      <c r="C1168" t="s">
        <v>434</v>
      </c>
      <c r="D1168" t="s">
        <v>16</v>
      </c>
      <c r="E1168" t="s">
        <v>11493</v>
      </c>
      <c r="F1168" t="s">
        <v>11494</v>
      </c>
      <c r="G1168" t="s">
        <v>11495</v>
      </c>
      <c r="H1168" t="s">
        <v>18</v>
      </c>
      <c r="I1168" t="s">
        <v>1987</v>
      </c>
      <c r="J1168" t="s">
        <v>1988</v>
      </c>
      <c r="K1168" t="s">
        <v>1989</v>
      </c>
      <c r="L1168" t="s">
        <v>1990</v>
      </c>
    </row>
    <row r="1169" spans="1:15" x14ac:dyDescent="0.3">
      <c r="A1169" t="s">
        <v>11496</v>
      </c>
      <c r="B1169" t="s">
        <v>14</v>
      </c>
      <c r="C1169" t="s">
        <v>920</v>
      </c>
      <c r="D1169" t="s">
        <v>16</v>
      </c>
      <c r="E1169" t="s">
        <v>11497</v>
      </c>
      <c r="F1169" t="s">
        <v>11498</v>
      </c>
      <c r="G1169" t="s">
        <v>11499</v>
      </c>
      <c r="H1169" t="s">
        <v>18</v>
      </c>
      <c r="I1169" t="s">
        <v>11500</v>
      </c>
      <c r="J1169" t="s">
        <v>11501</v>
      </c>
      <c r="K1169" t="s">
        <v>11502</v>
      </c>
      <c r="L1169" t="s">
        <v>11503</v>
      </c>
    </row>
    <row r="1170" spans="1:15" x14ac:dyDescent="0.3">
      <c r="A1170" t="s">
        <v>11504</v>
      </c>
      <c r="B1170" t="s">
        <v>14</v>
      </c>
      <c r="C1170" t="s">
        <v>463</v>
      </c>
      <c r="D1170" t="s">
        <v>16</v>
      </c>
      <c r="E1170" t="s">
        <v>11505</v>
      </c>
      <c r="F1170" t="s">
        <v>11505</v>
      </c>
      <c r="G1170" t="s">
        <v>18</v>
      </c>
      <c r="H1170" t="s">
        <v>18</v>
      </c>
      <c r="I1170" t="s">
        <v>449</v>
      </c>
      <c r="J1170" t="s">
        <v>450</v>
      </c>
      <c r="K1170" t="s">
        <v>451</v>
      </c>
      <c r="L1170" t="s">
        <v>452</v>
      </c>
    </row>
    <row r="1171" spans="1:15" x14ac:dyDescent="0.3">
      <c r="A1171" t="s">
        <v>11506</v>
      </c>
      <c r="B1171" t="s">
        <v>14</v>
      </c>
      <c r="C1171" t="s">
        <v>1694</v>
      </c>
      <c r="D1171" t="s">
        <v>79</v>
      </c>
      <c r="E1171" t="s">
        <v>11507</v>
      </c>
      <c r="F1171" t="s">
        <v>11507</v>
      </c>
      <c r="G1171" t="s">
        <v>18</v>
      </c>
      <c r="H1171" t="s">
        <v>18</v>
      </c>
      <c r="I1171" t="s">
        <v>1110</v>
      </c>
      <c r="J1171" t="s">
        <v>1111</v>
      </c>
      <c r="K1171" t="s">
        <v>1112</v>
      </c>
      <c r="L1171" t="s">
        <v>1113</v>
      </c>
    </row>
    <row r="1172" spans="1:15" x14ac:dyDescent="0.3">
      <c r="A1172" t="s">
        <v>11508</v>
      </c>
      <c r="B1172" t="s">
        <v>14</v>
      </c>
      <c r="C1172" t="s">
        <v>951</v>
      </c>
      <c r="D1172" t="s">
        <v>33</v>
      </c>
      <c r="E1172" t="s">
        <v>11509</v>
      </c>
      <c r="F1172" t="s">
        <v>11510</v>
      </c>
      <c r="G1172" t="s">
        <v>18</v>
      </c>
      <c r="H1172" t="s">
        <v>18</v>
      </c>
      <c r="I1172" t="s">
        <v>11511</v>
      </c>
      <c r="J1172" t="s">
        <v>11512</v>
      </c>
      <c r="K1172" t="s">
        <v>11513</v>
      </c>
      <c r="L1172" t="s">
        <v>11514</v>
      </c>
    </row>
    <row r="1173" spans="1:15" x14ac:dyDescent="0.3">
      <c r="A1173" t="s">
        <v>11515</v>
      </c>
      <c r="B1173" t="s">
        <v>14</v>
      </c>
      <c r="C1173" t="s">
        <v>975</v>
      </c>
      <c r="D1173" t="s">
        <v>16</v>
      </c>
      <c r="E1173" t="s">
        <v>11516</v>
      </c>
      <c r="F1173" t="s">
        <v>11517</v>
      </c>
      <c r="G1173" t="s">
        <v>11518</v>
      </c>
      <c r="H1173" t="s">
        <v>11519</v>
      </c>
      <c r="I1173" t="s">
        <v>7866</v>
      </c>
      <c r="J1173" t="s">
        <v>2941</v>
      </c>
      <c r="K1173" t="s">
        <v>7867</v>
      </c>
      <c r="L1173" t="s">
        <v>7868</v>
      </c>
    </row>
    <row r="1174" spans="1:15" x14ac:dyDescent="0.3">
      <c r="A1174" t="s">
        <v>11520</v>
      </c>
      <c r="B1174" t="s">
        <v>14</v>
      </c>
      <c r="C1174" t="s">
        <v>73</v>
      </c>
      <c r="D1174" t="s">
        <v>33</v>
      </c>
      <c r="E1174" t="s">
        <v>11521</v>
      </c>
      <c r="F1174" t="s">
        <v>11522</v>
      </c>
      <c r="G1174" t="s">
        <v>11523</v>
      </c>
      <c r="H1174" t="s">
        <v>18</v>
      </c>
      <c r="I1174" t="s">
        <v>5073</v>
      </c>
      <c r="J1174" t="s">
        <v>5074</v>
      </c>
      <c r="K1174" t="s">
        <v>5075</v>
      </c>
      <c r="L1174" t="s">
        <v>5076</v>
      </c>
    </row>
    <row r="1175" spans="1:15" x14ac:dyDescent="0.3">
      <c r="A1175" t="s">
        <v>11524</v>
      </c>
      <c r="B1175" t="s">
        <v>14</v>
      </c>
      <c r="C1175" t="s">
        <v>2910</v>
      </c>
      <c r="D1175" t="s">
        <v>16</v>
      </c>
      <c r="E1175" t="s">
        <v>11525</v>
      </c>
      <c r="F1175" t="s">
        <v>11526</v>
      </c>
      <c r="G1175" t="s">
        <v>11527</v>
      </c>
      <c r="H1175" t="s">
        <v>11528</v>
      </c>
      <c r="I1175" t="s">
        <v>11526</v>
      </c>
      <c r="J1175" t="s">
        <v>18</v>
      </c>
      <c r="K1175" t="s">
        <v>18</v>
      </c>
      <c r="L1175" t="s">
        <v>11529</v>
      </c>
      <c r="M1175" t="s">
        <v>11530</v>
      </c>
      <c r="N1175" t="s">
        <v>11531</v>
      </c>
      <c r="O1175" t="s">
        <v>11532</v>
      </c>
    </row>
    <row r="1176" spans="1:15" x14ac:dyDescent="0.3">
      <c r="A1176" t="s">
        <v>11533</v>
      </c>
      <c r="B1176" t="s">
        <v>14</v>
      </c>
      <c r="C1176" t="s">
        <v>11534</v>
      </c>
      <c r="D1176" t="s">
        <v>79</v>
      </c>
      <c r="E1176" t="s">
        <v>11535</v>
      </c>
      <c r="F1176" t="s">
        <v>11536</v>
      </c>
      <c r="G1176" t="s">
        <v>11537</v>
      </c>
      <c r="H1176" t="s">
        <v>18</v>
      </c>
      <c r="I1176" t="s">
        <v>11538</v>
      </c>
      <c r="J1176" t="s">
        <v>11539</v>
      </c>
      <c r="K1176" t="s">
        <v>11540</v>
      </c>
      <c r="L1176" t="s">
        <v>11541</v>
      </c>
    </row>
    <row r="1177" spans="1:15" x14ac:dyDescent="0.3">
      <c r="A1177" t="s">
        <v>11542</v>
      </c>
      <c r="B1177" t="s">
        <v>14</v>
      </c>
      <c r="C1177" t="s">
        <v>830</v>
      </c>
      <c r="D1177" t="s">
        <v>33</v>
      </c>
      <c r="E1177" t="s">
        <v>11543</v>
      </c>
      <c r="F1177" t="s">
        <v>11543</v>
      </c>
      <c r="G1177" t="s">
        <v>11544</v>
      </c>
      <c r="H1177" t="s">
        <v>18</v>
      </c>
      <c r="I1177" t="s">
        <v>2624</v>
      </c>
      <c r="J1177" t="s">
        <v>2625</v>
      </c>
      <c r="K1177" t="s">
        <v>2626</v>
      </c>
      <c r="L1177" t="s">
        <v>2627</v>
      </c>
    </row>
    <row r="1178" spans="1:15" x14ac:dyDescent="0.3">
      <c r="A1178" t="s">
        <v>11545</v>
      </c>
      <c r="B1178" t="s">
        <v>14</v>
      </c>
      <c r="C1178" t="s">
        <v>1554</v>
      </c>
      <c r="D1178" t="s">
        <v>16</v>
      </c>
      <c r="E1178" t="s">
        <v>11546</v>
      </c>
      <c r="F1178" t="s">
        <v>11547</v>
      </c>
      <c r="G1178" t="s">
        <v>18</v>
      </c>
      <c r="H1178" t="s">
        <v>18</v>
      </c>
      <c r="I1178" t="s">
        <v>5073</v>
      </c>
      <c r="J1178" t="s">
        <v>5074</v>
      </c>
      <c r="K1178" t="s">
        <v>5075</v>
      </c>
      <c r="L1178" t="s">
        <v>5076</v>
      </c>
    </row>
    <row r="1179" spans="1:15" x14ac:dyDescent="0.3">
      <c r="A1179" t="s">
        <v>11548</v>
      </c>
      <c r="B1179" t="s">
        <v>14</v>
      </c>
      <c r="C1179" t="s">
        <v>11549</v>
      </c>
      <c r="D1179" t="s">
        <v>16</v>
      </c>
      <c r="E1179" t="s">
        <v>11550</v>
      </c>
      <c r="F1179" t="s">
        <v>11550</v>
      </c>
      <c r="G1179" t="s">
        <v>11550</v>
      </c>
      <c r="H1179" t="s">
        <v>18</v>
      </c>
      <c r="I1179" t="s">
        <v>11551</v>
      </c>
      <c r="J1179" t="s">
        <v>18</v>
      </c>
      <c r="K1179" t="s">
        <v>11552</v>
      </c>
      <c r="L1179" t="s">
        <v>11553</v>
      </c>
    </row>
    <row r="1180" spans="1:15" x14ac:dyDescent="0.3">
      <c r="A1180" t="s">
        <v>11554</v>
      </c>
      <c r="B1180" t="s">
        <v>14</v>
      </c>
      <c r="C1180" t="s">
        <v>11555</v>
      </c>
      <c r="D1180" t="s">
        <v>33</v>
      </c>
      <c r="E1180" t="s">
        <v>11556</v>
      </c>
      <c r="F1180" t="s">
        <v>11557</v>
      </c>
      <c r="G1180" t="s">
        <v>18</v>
      </c>
      <c r="H1180" t="s">
        <v>18</v>
      </c>
      <c r="I1180" t="s">
        <v>9613</v>
      </c>
      <c r="J1180" t="s">
        <v>9614</v>
      </c>
      <c r="K1180" t="s">
        <v>9615</v>
      </c>
      <c r="L1180" t="s">
        <v>9616</v>
      </c>
    </row>
    <row r="1181" spans="1:15" x14ac:dyDescent="0.3">
      <c r="A1181" t="s">
        <v>11558</v>
      </c>
      <c r="B1181" t="s">
        <v>14</v>
      </c>
      <c r="C1181" t="s">
        <v>11559</v>
      </c>
      <c r="D1181" t="s">
        <v>16</v>
      </c>
      <c r="E1181" t="s">
        <v>11560</v>
      </c>
      <c r="F1181" t="s">
        <v>11561</v>
      </c>
      <c r="G1181" t="s">
        <v>11561</v>
      </c>
      <c r="H1181" t="s">
        <v>11561</v>
      </c>
      <c r="I1181" t="s">
        <v>11562</v>
      </c>
      <c r="J1181" t="s">
        <v>18</v>
      </c>
      <c r="K1181" t="s">
        <v>11563</v>
      </c>
      <c r="L1181" t="s">
        <v>11564</v>
      </c>
    </row>
    <row r="1182" spans="1:15" x14ac:dyDescent="0.3">
      <c r="A1182" t="s">
        <v>11565</v>
      </c>
      <c r="B1182" t="s">
        <v>14</v>
      </c>
      <c r="C1182" t="s">
        <v>11566</v>
      </c>
      <c r="D1182" t="s">
        <v>16</v>
      </c>
      <c r="E1182" t="s">
        <v>11567</v>
      </c>
      <c r="F1182" t="s">
        <v>11568</v>
      </c>
      <c r="G1182" t="s">
        <v>11569</v>
      </c>
      <c r="H1182" t="s">
        <v>11570</v>
      </c>
      <c r="I1182" t="s">
        <v>11571</v>
      </c>
      <c r="J1182" t="s">
        <v>11572</v>
      </c>
      <c r="K1182" t="s">
        <v>11573</v>
      </c>
      <c r="L1182" t="s">
        <v>11574</v>
      </c>
    </row>
    <row r="1183" spans="1:15" x14ac:dyDescent="0.3">
      <c r="A1183" t="s">
        <v>11575</v>
      </c>
      <c r="B1183" t="s">
        <v>14</v>
      </c>
      <c r="C1183" t="s">
        <v>4458</v>
      </c>
      <c r="D1183" t="s">
        <v>79</v>
      </c>
      <c r="E1183" t="s">
        <v>11576</v>
      </c>
      <c r="F1183" t="s">
        <v>11576</v>
      </c>
      <c r="G1183" t="s">
        <v>11576</v>
      </c>
      <c r="H1183" t="s">
        <v>18</v>
      </c>
      <c r="I1183" t="s">
        <v>11577</v>
      </c>
      <c r="J1183" t="s">
        <v>18</v>
      </c>
      <c r="K1183" t="s">
        <v>11578</v>
      </c>
      <c r="L1183" t="s">
        <v>11579</v>
      </c>
    </row>
    <row r="1184" spans="1:15" x14ac:dyDescent="0.3">
      <c r="A1184" t="s">
        <v>11580</v>
      </c>
      <c r="B1184" t="s">
        <v>14</v>
      </c>
      <c r="C1184" t="s">
        <v>11581</v>
      </c>
      <c r="D1184" t="s">
        <v>16</v>
      </c>
      <c r="E1184" t="s">
        <v>11582</v>
      </c>
      <c r="F1184" t="s">
        <v>11582</v>
      </c>
      <c r="G1184" t="s">
        <v>18</v>
      </c>
      <c r="H1184" t="s">
        <v>18</v>
      </c>
      <c r="I1184" t="s">
        <v>11583</v>
      </c>
      <c r="J1184" t="s">
        <v>11584</v>
      </c>
      <c r="K1184" t="s">
        <v>11585</v>
      </c>
      <c r="L1184" t="s">
        <v>11586</v>
      </c>
    </row>
    <row r="1185" spans="1:12" x14ac:dyDescent="0.3">
      <c r="A1185" t="s">
        <v>11587</v>
      </c>
      <c r="B1185" t="s">
        <v>14</v>
      </c>
      <c r="C1185" t="s">
        <v>341</v>
      </c>
      <c r="D1185" t="s">
        <v>16</v>
      </c>
      <c r="E1185" t="s">
        <v>11588</v>
      </c>
      <c r="F1185" t="s">
        <v>11589</v>
      </c>
      <c r="G1185" t="s">
        <v>11590</v>
      </c>
      <c r="H1185" t="s">
        <v>18</v>
      </c>
      <c r="I1185" t="s">
        <v>3080</v>
      </c>
      <c r="J1185" t="s">
        <v>18</v>
      </c>
      <c r="K1185" t="s">
        <v>3081</v>
      </c>
      <c r="L1185" t="s">
        <v>3082</v>
      </c>
    </row>
    <row r="1186" spans="1:12" x14ac:dyDescent="0.3">
      <c r="A1186" t="s">
        <v>11591</v>
      </c>
      <c r="B1186" t="s">
        <v>14</v>
      </c>
      <c r="C1186" t="s">
        <v>1740</v>
      </c>
      <c r="D1186" t="s">
        <v>16</v>
      </c>
      <c r="E1186" t="s">
        <v>11592</v>
      </c>
      <c r="F1186" t="s">
        <v>11593</v>
      </c>
      <c r="G1186" t="s">
        <v>11594</v>
      </c>
      <c r="H1186" t="s">
        <v>11595</v>
      </c>
      <c r="I1186" t="s">
        <v>10887</v>
      </c>
      <c r="J1186" t="s">
        <v>10888</v>
      </c>
      <c r="K1186" t="s">
        <v>10889</v>
      </c>
      <c r="L1186" t="s">
        <v>10890</v>
      </c>
    </row>
    <row r="1187" spans="1:12" x14ac:dyDescent="0.3">
      <c r="A1187" t="s">
        <v>11596</v>
      </c>
      <c r="B1187" t="s">
        <v>14</v>
      </c>
      <c r="C1187" t="s">
        <v>618</v>
      </c>
      <c r="D1187" t="s">
        <v>16</v>
      </c>
      <c r="E1187" t="s">
        <v>11597</v>
      </c>
      <c r="F1187" t="s">
        <v>11598</v>
      </c>
      <c r="G1187" t="s">
        <v>11599</v>
      </c>
      <c r="H1187" t="s">
        <v>18</v>
      </c>
      <c r="I1187" t="s">
        <v>11600</v>
      </c>
      <c r="J1187" t="s">
        <v>11601</v>
      </c>
      <c r="K1187" t="s">
        <v>11602</v>
      </c>
      <c r="L1187" t="s">
        <v>11603</v>
      </c>
    </row>
    <row r="1188" spans="1:12" x14ac:dyDescent="0.3">
      <c r="A1188" t="s">
        <v>11604</v>
      </c>
      <c r="B1188" t="s">
        <v>14</v>
      </c>
      <c r="C1188" t="s">
        <v>273</v>
      </c>
      <c r="D1188" t="s">
        <v>16</v>
      </c>
      <c r="E1188" t="s">
        <v>11605</v>
      </c>
      <c r="F1188" t="s">
        <v>11606</v>
      </c>
      <c r="G1188" t="s">
        <v>18</v>
      </c>
      <c r="H1188" t="s">
        <v>18</v>
      </c>
      <c r="I1188" t="s">
        <v>11607</v>
      </c>
      <c r="J1188" t="s">
        <v>11608</v>
      </c>
      <c r="K1188" t="s">
        <v>11609</v>
      </c>
      <c r="L1188" t="s">
        <v>11610</v>
      </c>
    </row>
    <row r="1189" spans="1:12" x14ac:dyDescent="0.3">
      <c r="A1189" t="s">
        <v>11611</v>
      </c>
      <c r="B1189" t="s">
        <v>14</v>
      </c>
      <c r="C1189" t="s">
        <v>15</v>
      </c>
      <c r="D1189" t="s">
        <v>16</v>
      </c>
      <c r="E1189" t="s">
        <v>11612</v>
      </c>
      <c r="F1189" t="s">
        <v>11612</v>
      </c>
      <c r="G1189" t="s">
        <v>11613</v>
      </c>
      <c r="H1189" t="s">
        <v>18</v>
      </c>
      <c r="I1189" t="s">
        <v>11013</v>
      </c>
      <c r="J1189" t="s">
        <v>11014</v>
      </c>
      <c r="K1189" t="s">
        <v>11015</v>
      </c>
      <c r="L1189" t="s">
        <v>11016</v>
      </c>
    </row>
    <row r="1190" spans="1:12" x14ac:dyDescent="0.3">
      <c r="A1190" t="s">
        <v>11614</v>
      </c>
      <c r="B1190" t="s">
        <v>14</v>
      </c>
      <c r="C1190" t="s">
        <v>445</v>
      </c>
      <c r="D1190" t="s">
        <v>16</v>
      </c>
      <c r="E1190" t="s">
        <v>11615</v>
      </c>
      <c r="F1190" t="s">
        <v>11616</v>
      </c>
      <c r="G1190" t="s">
        <v>11617</v>
      </c>
      <c r="H1190" t="s">
        <v>18</v>
      </c>
      <c r="I1190" t="s">
        <v>841</v>
      </c>
      <c r="J1190" t="s">
        <v>842</v>
      </c>
      <c r="K1190" t="s">
        <v>843</v>
      </c>
      <c r="L1190" t="s">
        <v>844</v>
      </c>
    </row>
    <row r="1191" spans="1:12" x14ac:dyDescent="0.3">
      <c r="A1191" t="s">
        <v>11618</v>
      </c>
      <c r="B1191" t="s">
        <v>14</v>
      </c>
      <c r="C1191" t="s">
        <v>11619</v>
      </c>
      <c r="D1191" t="s">
        <v>16</v>
      </c>
      <c r="E1191" t="s">
        <v>11620</v>
      </c>
      <c r="F1191" t="s">
        <v>11621</v>
      </c>
      <c r="G1191" t="s">
        <v>11622</v>
      </c>
      <c r="H1191" t="s">
        <v>11623</v>
      </c>
      <c r="I1191" t="s">
        <v>11624</v>
      </c>
      <c r="J1191" t="s">
        <v>11625</v>
      </c>
      <c r="K1191" t="s">
        <v>11626</v>
      </c>
      <c r="L1191" t="s">
        <v>11627</v>
      </c>
    </row>
    <row r="1192" spans="1:12" x14ac:dyDescent="0.3">
      <c r="A1192" t="s">
        <v>11628</v>
      </c>
      <c r="B1192" t="s">
        <v>14</v>
      </c>
      <c r="C1192" t="s">
        <v>11629</v>
      </c>
      <c r="D1192" t="s">
        <v>16</v>
      </c>
      <c r="E1192" t="s">
        <v>11630</v>
      </c>
      <c r="F1192" t="s">
        <v>11631</v>
      </c>
      <c r="G1192" t="s">
        <v>11632</v>
      </c>
      <c r="H1192" t="s">
        <v>11633</v>
      </c>
      <c r="I1192" t="s">
        <v>4145</v>
      </c>
      <c r="J1192" t="s">
        <v>4146</v>
      </c>
      <c r="K1192" t="s">
        <v>4147</v>
      </c>
      <c r="L1192" t="s">
        <v>4148</v>
      </c>
    </row>
    <row r="1193" spans="1:12" x14ac:dyDescent="0.3">
      <c r="A1193" t="s">
        <v>11634</v>
      </c>
      <c r="B1193" t="s">
        <v>14</v>
      </c>
      <c r="C1193" t="s">
        <v>10842</v>
      </c>
      <c r="D1193" t="s">
        <v>94</v>
      </c>
      <c r="E1193" t="s">
        <v>11635</v>
      </c>
      <c r="F1193" t="s">
        <v>11636</v>
      </c>
      <c r="G1193" t="s">
        <v>18</v>
      </c>
      <c r="H1193" t="s">
        <v>18</v>
      </c>
      <c r="I1193" t="s">
        <v>11130</v>
      </c>
      <c r="J1193" t="s">
        <v>18</v>
      </c>
      <c r="K1193" t="s">
        <v>11131</v>
      </c>
      <c r="L1193" t="s">
        <v>11132</v>
      </c>
    </row>
    <row r="1194" spans="1:12" x14ac:dyDescent="0.3">
      <c r="A1194" t="s">
        <v>11637</v>
      </c>
      <c r="B1194" t="s">
        <v>14</v>
      </c>
      <c r="C1194" t="s">
        <v>11638</v>
      </c>
      <c r="D1194" t="s">
        <v>16</v>
      </c>
      <c r="E1194" t="s">
        <v>11639</v>
      </c>
      <c r="F1194" t="s">
        <v>11640</v>
      </c>
      <c r="G1194" t="s">
        <v>11640</v>
      </c>
      <c r="H1194" t="s">
        <v>11641</v>
      </c>
      <c r="I1194" t="s">
        <v>11642</v>
      </c>
      <c r="J1194" t="s">
        <v>11643</v>
      </c>
      <c r="K1194" t="s">
        <v>11644</v>
      </c>
      <c r="L1194" t="s">
        <v>11645</v>
      </c>
    </row>
    <row r="1195" spans="1:12" x14ac:dyDescent="0.3">
      <c r="A1195" t="s">
        <v>11646</v>
      </c>
      <c r="B1195" t="s">
        <v>14</v>
      </c>
      <c r="C1195" t="s">
        <v>2715</v>
      </c>
      <c r="D1195" t="s">
        <v>16</v>
      </c>
      <c r="E1195" t="s">
        <v>11647</v>
      </c>
      <c r="F1195" t="s">
        <v>11648</v>
      </c>
      <c r="G1195" t="s">
        <v>11649</v>
      </c>
      <c r="H1195" t="s">
        <v>11650</v>
      </c>
      <c r="I1195" t="s">
        <v>11651</v>
      </c>
      <c r="J1195" t="s">
        <v>18</v>
      </c>
      <c r="K1195" t="s">
        <v>11652</v>
      </c>
      <c r="L1195" t="s">
        <v>11653</v>
      </c>
    </row>
    <row r="1196" spans="1:12" x14ac:dyDescent="0.3">
      <c r="A1196" t="s">
        <v>11654</v>
      </c>
      <c r="B1196" t="s">
        <v>14</v>
      </c>
      <c r="C1196" t="s">
        <v>1277</v>
      </c>
      <c r="D1196" t="s">
        <v>16</v>
      </c>
      <c r="E1196" t="s">
        <v>11655</v>
      </c>
      <c r="F1196" t="s">
        <v>11656</v>
      </c>
      <c r="G1196" t="s">
        <v>11656</v>
      </c>
      <c r="H1196" t="s">
        <v>11657</v>
      </c>
      <c r="I1196" t="s">
        <v>11658</v>
      </c>
      <c r="J1196" t="s">
        <v>18</v>
      </c>
      <c r="K1196" t="s">
        <v>11659</v>
      </c>
      <c r="L1196" t="s">
        <v>11660</v>
      </c>
    </row>
    <row r="1197" spans="1:12" x14ac:dyDescent="0.3">
      <c r="A1197" t="s">
        <v>11661</v>
      </c>
      <c r="B1197" t="s">
        <v>14</v>
      </c>
      <c r="C1197" t="s">
        <v>445</v>
      </c>
      <c r="D1197" t="s">
        <v>16</v>
      </c>
      <c r="E1197" t="s">
        <v>11662</v>
      </c>
      <c r="F1197" t="s">
        <v>11662</v>
      </c>
      <c r="G1197" t="s">
        <v>11663</v>
      </c>
      <c r="H1197" t="s">
        <v>18</v>
      </c>
      <c r="I1197" t="s">
        <v>10814</v>
      </c>
      <c r="J1197" t="s">
        <v>18</v>
      </c>
      <c r="K1197" t="s">
        <v>10815</v>
      </c>
      <c r="L1197" t="s">
        <v>10816</v>
      </c>
    </row>
    <row r="1198" spans="1:12" x14ac:dyDescent="0.3">
      <c r="A1198" t="s">
        <v>11664</v>
      </c>
      <c r="B1198" t="s">
        <v>14</v>
      </c>
      <c r="C1198" t="s">
        <v>900</v>
      </c>
      <c r="D1198" t="s">
        <v>16</v>
      </c>
      <c r="E1198" t="s">
        <v>11665</v>
      </c>
      <c r="F1198" t="s">
        <v>11665</v>
      </c>
      <c r="G1198" t="s">
        <v>11665</v>
      </c>
      <c r="H1198" t="s">
        <v>18</v>
      </c>
      <c r="I1198" t="s">
        <v>11442</v>
      </c>
      <c r="J1198" t="s">
        <v>11443</v>
      </c>
      <c r="K1198" t="s">
        <v>11444</v>
      </c>
      <c r="L1198" t="s">
        <v>11445</v>
      </c>
    </row>
    <row r="1199" spans="1:12" x14ac:dyDescent="0.3">
      <c r="A1199" t="s">
        <v>11666</v>
      </c>
      <c r="B1199" t="s">
        <v>14</v>
      </c>
      <c r="C1199" t="s">
        <v>86</v>
      </c>
      <c r="D1199" t="s">
        <v>16</v>
      </c>
      <c r="E1199" t="s">
        <v>11667</v>
      </c>
      <c r="F1199" t="s">
        <v>11667</v>
      </c>
      <c r="G1199" t="s">
        <v>11668</v>
      </c>
      <c r="H1199" t="s">
        <v>18</v>
      </c>
      <c r="I1199" t="s">
        <v>1864</v>
      </c>
      <c r="J1199" t="s">
        <v>18</v>
      </c>
      <c r="K1199" t="s">
        <v>1865</v>
      </c>
      <c r="L1199" t="s">
        <v>1866</v>
      </c>
    </row>
    <row r="1200" spans="1:12" x14ac:dyDescent="0.3">
      <c r="A1200" t="s">
        <v>11669</v>
      </c>
      <c r="B1200" t="s">
        <v>14</v>
      </c>
      <c r="C1200" t="s">
        <v>11670</v>
      </c>
      <c r="D1200" t="s">
        <v>79</v>
      </c>
      <c r="E1200" t="s">
        <v>11671</v>
      </c>
      <c r="F1200" t="s">
        <v>11671</v>
      </c>
      <c r="G1200" t="s">
        <v>11672</v>
      </c>
      <c r="H1200" t="s">
        <v>18</v>
      </c>
      <c r="I1200" t="s">
        <v>11673</v>
      </c>
      <c r="J1200" t="s">
        <v>11674</v>
      </c>
      <c r="K1200" t="s">
        <v>11675</v>
      </c>
      <c r="L1200" t="s">
        <v>11676</v>
      </c>
    </row>
    <row r="1201" spans="1:12" x14ac:dyDescent="0.3">
      <c r="A1201" t="s">
        <v>11677</v>
      </c>
      <c r="B1201" t="s">
        <v>14</v>
      </c>
      <c r="C1201" t="s">
        <v>7880</v>
      </c>
      <c r="D1201" t="s">
        <v>16</v>
      </c>
      <c r="E1201" t="s">
        <v>11678</v>
      </c>
      <c r="F1201" t="s">
        <v>11679</v>
      </c>
      <c r="G1201" t="s">
        <v>11680</v>
      </c>
      <c r="H1201" t="s">
        <v>18</v>
      </c>
      <c r="I1201" t="s">
        <v>11681</v>
      </c>
      <c r="J1201" t="s">
        <v>18</v>
      </c>
      <c r="K1201" t="s">
        <v>11682</v>
      </c>
      <c r="L1201" t="s">
        <v>11683</v>
      </c>
    </row>
    <row r="1202" spans="1:12" x14ac:dyDescent="0.3">
      <c r="A1202" t="s">
        <v>11684</v>
      </c>
      <c r="B1202" t="s">
        <v>14</v>
      </c>
      <c r="C1202" t="s">
        <v>11685</v>
      </c>
      <c r="D1202" t="s">
        <v>16</v>
      </c>
      <c r="E1202" t="s">
        <v>11686</v>
      </c>
      <c r="F1202" t="s">
        <v>11687</v>
      </c>
      <c r="G1202" t="s">
        <v>11688</v>
      </c>
      <c r="H1202" t="s">
        <v>18</v>
      </c>
      <c r="I1202" t="s">
        <v>10677</v>
      </c>
      <c r="J1202" t="s">
        <v>10678</v>
      </c>
      <c r="K1202" t="s">
        <v>10679</v>
      </c>
      <c r="L1202" t="s">
        <v>10680</v>
      </c>
    </row>
    <row r="1203" spans="1:12" x14ac:dyDescent="0.3">
      <c r="A1203" t="s">
        <v>11689</v>
      </c>
      <c r="B1203" t="s">
        <v>14</v>
      </c>
      <c r="C1203" t="s">
        <v>229</v>
      </c>
      <c r="D1203" t="s">
        <v>16</v>
      </c>
      <c r="E1203" t="s">
        <v>11690</v>
      </c>
      <c r="F1203" t="s">
        <v>11691</v>
      </c>
      <c r="G1203" t="s">
        <v>11692</v>
      </c>
      <c r="H1203" t="s">
        <v>18</v>
      </c>
      <c r="I1203" t="s">
        <v>11693</v>
      </c>
      <c r="J1203" t="s">
        <v>18</v>
      </c>
      <c r="K1203" t="s">
        <v>11694</v>
      </c>
      <c r="L1203" t="s">
        <v>11695</v>
      </c>
    </row>
    <row r="1204" spans="1:12" x14ac:dyDescent="0.3">
      <c r="A1204" t="s">
        <v>11696</v>
      </c>
      <c r="B1204" t="s">
        <v>14</v>
      </c>
      <c r="C1204" t="s">
        <v>2270</v>
      </c>
      <c r="D1204" t="s">
        <v>16</v>
      </c>
      <c r="E1204" t="s">
        <v>11697</v>
      </c>
      <c r="F1204" t="s">
        <v>11697</v>
      </c>
      <c r="G1204" t="s">
        <v>18</v>
      </c>
      <c r="H1204" t="s">
        <v>18</v>
      </c>
      <c r="I1204" t="s">
        <v>11698</v>
      </c>
      <c r="J1204" t="s">
        <v>11699</v>
      </c>
      <c r="K1204" t="s">
        <v>11700</v>
      </c>
      <c r="L1204" t="s">
        <v>11701</v>
      </c>
    </row>
    <row r="1205" spans="1:12" x14ac:dyDescent="0.3">
      <c r="A1205" t="s">
        <v>11702</v>
      </c>
      <c r="B1205" t="s">
        <v>14</v>
      </c>
      <c r="C1205" t="s">
        <v>86</v>
      </c>
      <c r="D1205" t="s">
        <v>16</v>
      </c>
      <c r="E1205" t="s">
        <v>11703</v>
      </c>
      <c r="F1205" t="s">
        <v>11704</v>
      </c>
      <c r="G1205" t="s">
        <v>11705</v>
      </c>
      <c r="H1205" t="s">
        <v>11706</v>
      </c>
      <c r="I1205" t="s">
        <v>11707</v>
      </c>
      <c r="J1205" t="s">
        <v>18</v>
      </c>
      <c r="K1205" t="s">
        <v>11708</v>
      </c>
      <c r="L1205" t="s">
        <v>11709</v>
      </c>
    </row>
    <row r="1206" spans="1:12" x14ac:dyDescent="0.3">
      <c r="A1206" t="s">
        <v>11710</v>
      </c>
      <c r="B1206" t="s">
        <v>14</v>
      </c>
      <c r="C1206" t="s">
        <v>11711</v>
      </c>
      <c r="D1206" t="s">
        <v>16</v>
      </c>
      <c r="E1206" t="s">
        <v>11712</v>
      </c>
      <c r="F1206" t="s">
        <v>11713</v>
      </c>
      <c r="G1206" t="s">
        <v>11713</v>
      </c>
      <c r="H1206" t="s">
        <v>11714</v>
      </c>
      <c r="I1206" t="s">
        <v>1486</v>
      </c>
      <c r="J1206" t="s">
        <v>18</v>
      </c>
      <c r="K1206" t="s">
        <v>929</v>
      </c>
      <c r="L1206" t="s">
        <v>1487</v>
      </c>
    </row>
    <row r="1207" spans="1:12" x14ac:dyDescent="0.3">
      <c r="A1207" t="s">
        <v>11715</v>
      </c>
      <c r="B1207" t="s">
        <v>14</v>
      </c>
      <c r="C1207" t="s">
        <v>4117</v>
      </c>
      <c r="D1207" t="s">
        <v>16</v>
      </c>
      <c r="E1207" t="s">
        <v>11716</v>
      </c>
      <c r="F1207" t="s">
        <v>11716</v>
      </c>
      <c r="G1207" t="s">
        <v>11717</v>
      </c>
      <c r="H1207" t="s">
        <v>18</v>
      </c>
      <c r="I1207" t="s">
        <v>11718</v>
      </c>
      <c r="J1207" t="s">
        <v>11719</v>
      </c>
      <c r="K1207" t="s">
        <v>11720</v>
      </c>
      <c r="L1207" t="s">
        <v>11721</v>
      </c>
    </row>
    <row r="1208" spans="1:12" x14ac:dyDescent="0.3">
      <c r="A1208" t="s">
        <v>11722</v>
      </c>
      <c r="B1208" t="s">
        <v>14</v>
      </c>
      <c r="C1208" t="s">
        <v>11723</v>
      </c>
      <c r="D1208" t="s">
        <v>16</v>
      </c>
      <c r="E1208" t="s">
        <v>11724</v>
      </c>
      <c r="F1208" t="s">
        <v>11725</v>
      </c>
      <c r="G1208" t="s">
        <v>11726</v>
      </c>
      <c r="H1208" t="s">
        <v>11727</v>
      </c>
      <c r="I1208" t="s">
        <v>4252</v>
      </c>
      <c r="J1208" t="s">
        <v>4253</v>
      </c>
      <c r="K1208" t="s">
        <v>4254</v>
      </c>
      <c r="L1208" t="s">
        <v>4255</v>
      </c>
    </row>
    <row r="1209" spans="1:12" x14ac:dyDescent="0.3">
      <c r="A1209" t="s">
        <v>11728</v>
      </c>
      <c r="B1209" t="s">
        <v>14</v>
      </c>
      <c r="C1209" t="s">
        <v>463</v>
      </c>
      <c r="D1209" t="s">
        <v>16</v>
      </c>
      <c r="E1209" t="s">
        <v>11729</v>
      </c>
      <c r="F1209" t="s">
        <v>11730</v>
      </c>
      <c r="G1209" t="s">
        <v>11731</v>
      </c>
      <c r="H1209" t="s">
        <v>11732</v>
      </c>
      <c r="I1209" t="s">
        <v>2762</v>
      </c>
      <c r="J1209" t="s">
        <v>18</v>
      </c>
      <c r="K1209" t="s">
        <v>2763</v>
      </c>
      <c r="L1209" t="s">
        <v>2764</v>
      </c>
    </row>
    <row r="1210" spans="1:12" x14ac:dyDescent="0.3">
      <c r="A1210" t="s">
        <v>11733</v>
      </c>
      <c r="B1210" t="s">
        <v>14</v>
      </c>
      <c r="C1210" t="s">
        <v>709</v>
      </c>
      <c r="D1210" t="s">
        <v>16</v>
      </c>
      <c r="E1210" t="s">
        <v>11734</v>
      </c>
      <c r="F1210" t="s">
        <v>11734</v>
      </c>
      <c r="G1210" t="s">
        <v>18</v>
      </c>
      <c r="H1210" t="s">
        <v>18</v>
      </c>
      <c r="I1210" t="s">
        <v>11469</v>
      </c>
      <c r="J1210" t="s">
        <v>18</v>
      </c>
      <c r="K1210" t="s">
        <v>11470</v>
      </c>
      <c r="L1210" t="s">
        <v>11471</v>
      </c>
    </row>
    <row r="1211" spans="1:12" x14ac:dyDescent="0.3">
      <c r="A1211" t="s">
        <v>11735</v>
      </c>
      <c r="B1211" t="s">
        <v>14</v>
      </c>
      <c r="C1211" t="s">
        <v>101</v>
      </c>
      <c r="D1211" t="s">
        <v>16</v>
      </c>
      <c r="E1211" t="s">
        <v>11736</v>
      </c>
      <c r="F1211" t="s">
        <v>11737</v>
      </c>
      <c r="G1211" t="s">
        <v>18</v>
      </c>
      <c r="H1211" t="s">
        <v>18</v>
      </c>
      <c r="I1211" t="s">
        <v>11738</v>
      </c>
      <c r="J1211" t="s">
        <v>18</v>
      </c>
      <c r="K1211" t="s">
        <v>11739</v>
      </c>
      <c r="L1211" t="s">
        <v>11740</v>
      </c>
    </row>
    <row r="1212" spans="1:12" x14ac:dyDescent="0.3">
      <c r="A1212" t="s">
        <v>11741</v>
      </c>
      <c r="B1212" t="s">
        <v>14</v>
      </c>
      <c r="C1212" t="s">
        <v>11742</v>
      </c>
      <c r="D1212" t="s">
        <v>16</v>
      </c>
      <c r="E1212" t="s">
        <v>11743</v>
      </c>
      <c r="F1212" t="s">
        <v>11744</v>
      </c>
      <c r="G1212" t="s">
        <v>11743</v>
      </c>
      <c r="H1212" t="s">
        <v>11743</v>
      </c>
      <c r="I1212" t="s">
        <v>11745</v>
      </c>
      <c r="J1212" t="s">
        <v>11746</v>
      </c>
      <c r="K1212" t="s">
        <v>11747</v>
      </c>
      <c r="L1212" t="s">
        <v>11748</v>
      </c>
    </row>
    <row r="1213" spans="1:12" x14ac:dyDescent="0.3">
      <c r="A1213" t="s">
        <v>11749</v>
      </c>
      <c r="B1213" t="s">
        <v>14</v>
      </c>
      <c r="C1213" t="s">
        <v>11750</v>
      </c>
      <c r="D1213" t="s">
        <v>79</v>
      </c>
      <c r="E1213" t="s">
        <v>11751</v>
      </c>
      <c r="F1213" t="s">
        <v>11752</v>
      </c>
      <c r="G1213" t="s">
        <v>11753</v>
      </c>
      <c r="H1213" t="s">
        <v>18</v>
      </c>
      <c r="I1213" t="s">
        <v>11754</v>
      </c>
      <c r="J1213" t="s">
        <v>18</v>
      </c>
      <c r="K1213" t="s">
        <v>11755</v>
      </c>
      <c r="L1213" t="s">
        <v>11756</v>
      </c>
    </row>
    <row r="1214" spans="1:12" x14ac:dyDescent="0.3">
      <c r="A1214" t="s">
        <v>11757</v>
      </c>
      <c r="B1214" t="s">
        <v>14</v>
      </c>
      <c r="C1214" t="s">
        <v>101</v>
      </c>
      <c r="D1214" t="s">
        <v>16</v>
      </c>
      <c r="E1214" t="s">
        <v>11758</v>
      </c>
      <c r="F1214" t="s">
        <v>11758</v>
      </c>
      <c r="G1214" t="s">
        <v>18</v>
      </c>
      <c r="H1214" t="s">
        <v>18</v>
      </c>
      <c r="I1214" t="s">
        <v>11481</v>
      </c>
      <c r="J1214" t="s">
        <v>11482</v>
      </c>
      <c r="K1214" t="s">
        <v>11483</v>
      </c>
      <c r="L1214" t="s">
        <v>11484</v>
      </c>
    </row>
    <row r="1215" spans="1:12" x14ac:dyDescent="0.3">
      <c r="A1215" t="s">
        <v>11759</v>
      </c>
      <c r="B1215" t="s">
        <v>14</v>
      </c>
      <c r="C1215" t="s">
        <v>839</v>
      </c>
      <c r="D1215" t="s">
        <v>16</v>
      </c>
      <c r="E1215" t="s">
        <v>11760</v>
      </c>
      <c r="F1215" t="s">
        <v>11761</v>
      </c>
      <c r="G1215" t="s">
        <v>11762</v>
      </c>
      <c r="H1215" t="s">
        <v>18</v>
      </c>
      <c r="I1215" t="s">
        <v>10715</v>
      </c>
      <c r="J1215" t="s">
        <v>10716</v>
      </c>
      <c r="K1215" t="s">
        <v>10717</v>
      </c>
      <c r="L1215" t="s">
        <v>10718</v>
      </c>
    </row>
    <row r="1216" spans="1:12" x14ac:dyDescent="0.3">
      <c r="A1216" t="s">
        <v>11763</v>
      </c>
      <c r="B1216" t="s">
        <v>14</v>
      </c>
      <c r="C1216" t="s">
        <v>471</v>
      </c>
      <c r="D1216" t="s">
        <v>16</v>
      </c>
      <c r="E1216" t="s">
        <v>11764</v>
      </c>
      <c r="F1216" t="s">
        <v>11765</v>
      </c>
      <c r="G1216" t="s">
        <v>11766</v>
      </c>
      <c r="H1216" t="s">
        <v>11767</v>
      </c>
      <c r="I1216" t="s">
        <v>5846</v>
      </c>
      <c r="J1216" t="s">
        <v>5847</v>
      </c>
      <c r="K1216" t="s">
        <v>5848</v>
      </c>
      <c r="L1216" t="s">
        <v>780</v>
      </c>
    </row>
    <row r="1217" spans="1:12" x14ac:dyDescent="0.3">
      <c r="A1217" t="s">
        <v>11768</v>
      </c>
      <c r="B1217" t="s">
        <v>14</v>
      </c>
      <c r="C1217" t="s">
        <v>86</v>
      </c>
      <c r="D1217" t="s">
        <v>16</v>
      </c>
      <c r="E1217" t="s">
        <v>11769</v>
      </c>
      <c r="F1217" t="s">
        <v>11770</v>
      </c>
      <c r="G1217" t="s">
        <v>11771</v>
      </c>
      <c r="H1217" t="s">
        <v>11772</v>
      </c>
      <c r="I1217" t="s">
        <v>11773</v>
      </c>
      <c r="J1217" t="s">
        <v>18</v>
      </c>
      <c r="K1217" t="s">
        <v>11774</v>
      </c>
      <c r="L1217" t="s">
        <v>11775</v>
      </c>
    </row>
    <row r="1218" spans="1:12" x14ac:dyDescent="0.3">
      <c r="A1218" t="s">
        <v>11776</v>
      </c>
      <c r="B1218" t="s">
        <v>14</v>
      </c>
      <c r="C1218" t="s">
        <v>638</v>
      </c>
      <c r="D1218" t="s">
        <v>16</v>
      </c>
      <c r="E1218" t="s">
        <v>11777</v>
      </c>
      <c r="F1218" t="s">
        <v>11778</v>
      </c>
      <c r="G1218" t="s">
        <v>11779</v>
      </c>
      <c r="H1218" t="s">
        <v>18</v>
      </c>
      <c r="I1218" t="s">
        <v>11681</v>
      </c>
      <c r="J1218" t="s">
        <v>18</v>
      </c>
      <c r="K1218" t="s">
        <v>11682</v>
      </c>
      <c r="L1218" t="s">
        <v>11683</v>
      </c>
    </row>
    <row r="1219" spans="1:12" x14ac:dyDescent="0.3">
      <c r="A1219" t="s">
        <v>11780</v>
      </c>
      <c r="B1219" t="s">
        <v>14</v>
      </c>
      <c r="C1219" t="s">
        <v>273</v>
      </c>
      <c r="D1219" t="s">
        <v>16</v>
      </c>
      <c r="E1219" t="s">
        <v>11781</v>
      </c>
      <c r="F1219" t="s">
        <v>11782</v>
      </c>
      <c r="G1219" t="s">
        <v>11783</v>
      </c>
      <c r="H1219" t="s">
        <v>18</v>
      </c>
      <c r="I1219" t="s">
        <v>11529</v>
      </c>
      <c r="J1219" t="s">
        <v>11530</v>
      </c>
      <c r="K1219" t="s">
        <v>11531</v>
      </c>
      <c r="L1219" t="s">
        <v>11532</v>
      </c>
    </row>
    <row r="1220" spans="1:12" x14ac:dyDescent="0.3">
      <c r="A1220" t="s">
        <v>11784</v>
      </c>
      <c r="B1220" t="s">
        <v>14</v>
      </c>
      <c r="C1220" t="s">
        <v>101</v>
      </c>
      <c r="D1220" t="s">
        <v>16</v>
      </c>
      <c r="E1220" t="s">
        <v>11785</v>
      </c>
      <c r="F1220" t="s">
        <v>11786</v>
      </c>
      <c r="G1220" t="s">
        <v>11787</v>
      </c>
      <c r="H1220" t="s">
        <v>11788</v>
      </c>
      <c r="I1220" t="s">
        <v>2762</v>
      </c>
      <c r="J1220" t="s">
        <v>18</v>
      </c>
      <c r="K1220" t="s">
        <v>2763</v>
      </c>
      <c r="L1220" t="s">
        <v>2764</v>
      </c>
    </row>
    <row r="1221" spans="1:12" x14ac:dyDescent="0.3">
      <c r="A1221" t="s">
        <v>11789</v>
      </c>
      <c r="B1221" t="s">
        <v>14</v>
      </c>
      <c r="C1221" t="s">
        <v>11790</v>
      </c>
      <c r="D1221" t="s">
        <v>16</v>
      </c>
      <c r="E1221" t="s">
        <v>11791</v>
      </c>
      <c r="F1221" t="s">
        <v>11792</v>
      </c>
      <c r="G1221" t="s">
        <v>11793</v>
      </c>
      <c r="H1221" t="s">
        <v>11794</v>
      </c>
      <c r="I1221" t="s">
        <v>11795</v>
      </c>
      <c r="J1221" t="s">
        <v>11796</v>
      </c>
      <c r="K1221" t="s">
        <v>11797</v>
      </c>
      <c r="L1221" t="s">
        <v>11798</v>
      </c>
    </row>
    <row r="1222" spans="1:12" x14ac:dyDescent="0.3">
      <c r="A1222" t="s">
        <v>11799</v>
      </c>
      <c r="B1222" t="s">
        <v>14</v>
      </c>
      <c r="C1222" t="s">
        <v>15</v>
      </c>
      <c r="D1222" t="s">
        <v>16</v>
      </c>
      <c r="E1222" t="s">
        <v>11800</v>
      </c>
      <c r="F1222" t="s">
        <v>11801</v>
      </c>
      <c r="G1222" t="s">
        <v>11802</v>
      </c>
      <c r="H1222" t="s">
        <v>11803</v>
      </c>
      <c r="I1222" t="s">
        <v>5846</v>
      </c>
      <c r="J1222" t="s">
        <v>5847</v>
      </c>
      <c r="K1222" t="s">
        <v>5848</v>
      </c>
      <c r="L1222" t="s">
        <v>780</v>
      </c>
    </row>
    <row r="1223" spans="1:12" x14ac:dyDescent="0.3">
      <c r="A1223" t="s">
        <v>11804</v>
      </c>
      <c r="B1223" t="s">
        <v>14</v>
      </c>
      <c r="C1223" t="s">
        <v>6148</v>
      </c>
      <c r="D1223" t="s">
        <v>16</v>
      </c>
      <c r="E1223" t="s">
        <v>11805</v>
      </c>
      <c r="F1223" t="s">
        <v>11806</v>
      </c>
      <c r="G1223" t="s">
        <v>11807</v>
      </c>
      <c r="H1223" t="s">
        <v>11808</v>
      </c>
      <c r="I1223" t="s">
        <v>2762</v>
      </c>
      <c r="J1223" t="s">
        <v>18</v>
      </c>
      <c r="K1223" t="s">
        <v>2763</v>
      </c>
      <c r="L1223" t="s">
        <v>2764</v>
      </c>
    </row>
    <row r="1224" spans="1:12" x14ac:dyDescent="0.3">
      <c r="A1224" t="s">
        <v>11809</v>
      </c>
      <c r="B1224" t="s">
        <v>14</v>
      </c>
      <c r="C1224" t="s">
        <v>11810</v>
      </c>
      <c r="D1224" t="s">
        <v>16</v>
      </c>
      <c r="E1224" t="s">
        <v>11811</v>
      </c>
      <c r="F1224" t="s">
        <v>11812</v>
      </c>
      <c r="G1224" t="s">
        <v>11813</v>
      </c>
      <c r="H1224" t="s">
        <v>11814</v>
      </c>
      <c r="I1224" t="s">
        <v>11815</v>
      </c>
      <c r="J1224" t="s">
        <v>11816</v>
      </c>
      <c r="K1224" t="s">
        <v>11817</v>
      </c>
      <c r="L1224" t="s">
        <v>11818</v>
      </c>
    </row>
    <row r="1225" spans="1:12" x14ac:dyDescent="0.3">
      <c r="A1225" t="s">
        <v>11819</v>
      </c>
      <c r="B1225" t="s">
        <v>14</v>
      </c>
      <c r="C1225" t="s">
        <v>11820</v>
      </c>
      <c r="D1225" t="s">
        <v>16</v>
      </c>
      <c r="E1225" t="s">
        <v>11821</v>
      </c>
      <c r="F1225" t="s">
        <v>11822</v>
      </c>
      <c r="G1225" t="s">
        <v>11823</v>
      </c>
      <c r="H1225" t="s">
        <v>11824</v>
      </c>
      <c r="I1225" t="s">
        <v>1833</v>
      </c>
      <c r="J1225" t="s">
        <v>18</v>
      </c>
      <c r="K1225" t="s">
        <v>1834</v>
      </c>
      <c r="L1225" t="s">
        <v>1835</v>
      </c>
    </row>
    <row r="1226" spans="1:12" x14ac:dyDescent="0.3">
      <c r="A1226" t="s">
        <v>11825</v>
      </c>
      <c r="B1226" t="s">
        <v>14</v>
      </c>
      <c r="C1226" t="s">
        <v>11826</v>
      </c>
      <c r="D1226" t="s">
        <v>16</v>
      </c>
      <c r="E1226" t="s">
        <v>11827</v>
      </c>
      <c r="F1226" t="s">
        <v>11828</v>
      </c>
      <c r="G1226" t="s">
        <v>11829</v>
      </c>
      <c r="H1226" t="s">
        <v>11830</v>
      </c>
      <c r="I1226" t="s">
        <v>2929</v>
      </c>
      <c r="J1226" t="s">
        <v>2930</v>
      </c>
      <c r="K1226" t="s">
        <v>2931</v>
      </c>
      <c r="L1226" t="s">
        <v>2932</v>
      </c>
    </row>
    <row r="1227" spans="1:12" x14ac:dyDescent="0.3">
      <c r="A1227" t="s">
        <v>11831</v>
      </c>
      <c r="B1227" t="s">
        <v>14</v>
      </c>
      <c r="C1227" t="s">
        <v>6995</v>
      </c>
      <c r="D1227" t="s">
        <v>16</v>
      </c>
      <c r="E1227" t="s">
        <v>11832</v>
      </c>
      <c r="F1227" t="s">
        <v>11833</v>
      </c>
      <c r="G1227" t="s">
        <v>11834</v>
      </c>
      <c r="H1227" t="s">
        <v>11835</v>
      </c>
      <c r="I1227" t="s">
        <v>2762</v>
      </c>
      <c r="J1227" t="s">
        <v>18</v>
      </c>
      <c r="K1227" t="s">
        <v>2763</v>
      </c>
      <c r="L1227" t="s">
        <v>2764</v>
      </c>
    </row>
    <row r="1228" spans="1:12" x14ac:dyDescent="0.3">
      <c r="A1228" t="s">
        <v>11836</v>
      </c>
      <c r="B1228" t="s">
        <v>14</v>
      </c>
      <c r="C1228" t="s">
        <v>11837</v>
      </c>
      <c r="D1228" t="s">
        <v>33</v>
      </c>
      <c r="E1228" t="s">
        <v>11838</v>
      </c>
      <c r="F1228" t="s">
        <v>11839</v>
      </c>
      <c r="G1228" t="s">
        <v>11840</v>
      </c>
      <c r="H1228" t="s">
        <v>11841</v>
      </c>
      <c r="I1228" t="s">
        <v>1198</v>
      </c>
      <c r="J1228" t="s">
        <v>1199</v>
      </c>
      <c r="K1228" t="s">
        <v>1200</v>
      </c>
      <c r="L1228" t="s">
        <v>1201</v>
      </c>
    </row>
    <row r="1229" spans="1:12" x14ac:dyDescent="0.3">
      <c r="A1229" t="s">
        <v>11842</v>
      </c>
      <c r="B1229" t="s">
        <v>14</v>
      </c>
      <c r="C1229" t="s">
        <v>471</v>
      </c>
      <c r="D1229" t="s">
        <v>16</v>
      </c>
      <c r="E1229" t="s">
        <v>11843</v>
      </c>
      <c r="F1229" t="s">
        <v>11844</v>
      </c>
      <c r="G1229" t="s">
        <v>11845</v>
      </c>
      <c r="H1229" t="s">
        <v>18</v>
      </c>
      <c r="I1229" t="s">
        <v>5073</v>
      </c>
      <c r="J1229" t="s">
        <v>5074</v>
      </c>
      <c r="K1229" t="s">
        <v>5075</v>
      </c>
      <c r="L1229" t="s">
        <v>5076</v>
      </c>
    </row>
    <row r="1230" spans="1:12" x14ac:dyDescent="0.3">
      <c r="A1230" t="s">
        <v>11846</v>
      </c>
      <c r="B1230" t="s">
        <v>14</v>
      </c>
      <c r="C1230" t="s">
        <v>11847</v>
      </c>
      <c r="D1230" t="s">
        <v>94</v>
      </c>
      <c r="E1230" t="s">
        <v>11848</v>
      </c>
      <c r="F1230" t="s">
        <v>11849</v>
      </c>
      <c r="G1230" t="s">
        <v>11850</v>
      </c>
      <c r="H1230" t="s">
        <v>11851</v>
      </c>
      <c r="I1230" t="s">
        <v>10622</v>
      </c>
      <c r="J1230" t="s">
        <v>10623</v>
      </c>
      <c r="K1230" t="s">
        <v>10624</v>
      </c>
      <c r="L1230" t="s">
        <v>10625</v>
      </c>
    </row>
    <row r="1231" spans="1:12" x14ac:dyDescent="0.3">
      <c r="A1231" t="s">
        <v>11852</v>
      </c>
      <c r="B1231" t="s">
        <v>14</v>
      </c>
      <c r="C1231" t="s">
        <v>101</v>
      </c>
      <c r="D1231" t="s">
        <v>16</v>
      </c>
      <c r="E1231" t="s">
        <v>11853</v>
      </c>
      <c r="F1231" t="s">
        <v>11854</v>
      </c>
      <c r="G1231" t="s">
        <v>18</v>
      </c>
      <c r="H1231" t="s">
        <v>18</v>
      </c>
      <c r="I1231" t="s">
        <v>1864</v>
      </c>
      <c r="J1231" t="s">
        <v>18</v>
      </c>
      <c r="K1231" t="s">
        <v>1865</v>
      </c>
      <c r="L1231" t="s">
        <v>1866</v>
      </c>
    </row>
    <row r="1232" spans="1:12" x14ac:dyDescent="0.3">
      <c r="A1232" t="s">
        <v>11855</v>
      </c>
      <c r="B1232" t="s">
        <v>14</v>
      </c>
      <c r="C1232" t="s">
        <v>65</v>
      </c>
      <c r="D1232" t="s">
        <v>16</v>
      </c>
      <c r="E1232" t="s">
        <v>11856</v>
      </c>
      <c r="F1232" t="s">
        <v>11857</v>
      </c>
      <c r="G1232" t="s">
        <v>11858</v>
      </c>
      <c r="H1232" t="s">
        <v>11859</v>
      </c>
      <c r="I1232" t="s">
        <v>2762</v>
      </c>
      <c r="J1232" t="s">
        <v>18</v>
      </c>
      <c r="K1232" t="s">
        <v>2763</v>
      </c>
      <c r="L1232" t="s">
        <v>2764</v>
      </c>
    </row>
    <row r="1233" spans="1:12" x14ac:dyDescent="0.3">
      <c r="A1233" t="s">
        <v>11860</v>
      </c>
      <c r="B1233" t="s">
        <v>14</v>
      </c>
      <c r="C1233" t="s">
        <v>471</v>
      </c>
      <c r="D1233" t="s">
        <v>16</v>
      </c>
      <c r="E1233" t="s">
        <v>11861</v>
      </c>
      <c r="F1233" t="s">
        <v>11862</v>
      </c>
      <c r="G1233" t="s">
        <v>6903</v>
      </c>
      <c r="H1233" t="s">
        <v>18</v>
      </c>
      <c r="I1233" t="s">
        <v>2247</v>
      </c>
      <c r="J1233" t="s">
        <v>2248</v>
      </c>
      <c r="K1233" t="s">
        <v>2249</v>
      </c>
      <c r="L1233" t="s">
        <v>2250</v>
      </c>
    </row>
    <row r="1234" spans="1:12" x14ac:dyDescent="0.3">
      <c r="A1234" t="s">
        <v>11863</v>
      </c>
      <c r="B1234" t="s">
        <v>14</v>
      </c>
      <c r="C1234" t="s">
        <v>11864</v>
      </c>
      <c r="D1234" t="s">
        <v>16</v>
      </c>
      <c r="E1234" t="s">
        <v>11865</v>
      </c>
      <c r="F1234" t="s">
        <v>11866</v>
      </c>
      <c r="G1234" t="s">
        <v>11867</v>
      </c>
      <c r="H1234" t="s">
        <v>18</v>
      </c>
      <c r="I1234" t="s">
        <v>2437</v>
      </c>
      <c r="J1234" t="s">
        <v>18</v>
      </c>
      <c r="K1234" t="s">
        <v>2439</v>
      </c>
      <c r="L1234" t="s">
        <v>11010</v>
      </c>
    </row>
    <row r="1235" spans="1:12" x14ac:dyDescent="0.3">
      <c r="A1235" t="s">
        <v>11868</v>
      </c>
      <c r="B1235" t="s">
        <v>14</v>
      </c>
      <c r="C1235" t="s">
        <v>15</v>
      </c>
      <c r="D1235" t="s">
        <v>16</v>
      </c>
      <c r="E1235" t="s">
        <v>11869</v>
      </c>
      <c r="F1235" t="s">
        <v>11870</v>
      </c>
      <c r="G1235" t="s">
        <v>11871</v>
      </c>
      <c r="H1235" t="s">
        <v>18</v>
      </c>
      <c r="I1235" t="s">
        <v>2990</v>
      </c>
      <c r="J1235" t="s">
        <v>18</v>
      </c>
      <c r="K1235" t="s">
        <v>2991</v>
      </c>
      <c r="L1235" t="s">
        <v>2992</v>
      </c>
    </row>
    <row r="1236" spans="1:12" x14ac:dyDescent="0.3">
      <c r="A1236" t="s">
        <v>11872</v>
      </c>
      <c r="B1236" t="s">
        <v>14</v>
      </c>
      <c r="C1236" t="s">
        <v>11873</v>
      </c>
      <c r="D1236" t="s">
        <v>16</v>
      </c>
      <c r="E1236" t="s">
        <v>11874</v>
      </c>
      <c r="F1236" t="s">
        <v>11874</v>
      </c>
      <c r="G1236" t="s">
        <v>18</v>
      </c>
      <c r="H1236" t="s">
        <v>18</v>
      </c>
      <c r="I1236" t="s">
        <v>2612</v>
      </c>
      <c r="J1236" t="s">
        <v>2613</v>
      </c>
      <c r="K1236" t="s">
        <v>2614</v>
      </c>
      <c r="L1236" t="s">
        <v>2615</v>
      </c>
    </row>
    <row r="1237" spans="1:12" x14ac:dyDescent="0.3">
      <c r="A1237" t="s">
        <v>11875</v>
      </c>
      <c r="B1237" t="s">
        <v>14</v>
      </c>
      <c r="C1237" t="s">
        <v>65</v>
      </c>
      <c r="D1237" t="s">
        <v>16</v>
      </c>
      <c r="E1237" t="s">
        <v>11876</v>
      </c>
      <c r="F1237" t="s">
        <v>11877</v>
      </c>
      <c r="G1237" t="s">
        <v>18</v>
      </c>
      <c r="H1237" t="s">
        <v>18</v>
      </c>
      <c r="I1237" t="s">
        <v>11738</v>
      </c>
      <c r="J1237" t="s">
        <v>18</v>
      </c>
      <c r="K1237" t="s">
        <v>11739</v>
      </c>
      <c r="L1237" t="s">
        <v>11740</v>
      </c>
    </row>
    <row r="1238" spans="1:12" x14ac:dyDescent="0.3">
      <c r="A1238" t="s">
        <v>11878</v>
      </c>
      <c r="B1238" t="s">
        <v>14</v>
      </c>
      <c r="C1238" t="s">
        <v>2285</v>
      </c>
      <c r="D1238" t="s">
        <v>16</v>
      </c>
      <c r="E1238" t="s">
        <v>11879</v>
      </c>
      <c r="F1238" t="s">
        <v>11880</v>
      </c>
      <c r="G1238" t="s">
        <v>11881</v>
      </c>
      <c r="H1238" t="s">
        <v>11882</v>
      </c>
      <c r="I1238" t="s">
        <v>4145</v>
      </c>
      <c r="J1238" t="s">
        <v>4146</v>
      </c>
      <c r="K1238" t="s">
        <v>4147</v>
      </c>
      <c r="L1238" t="s">
        <v>4148</v>
      </c>
    </row>
    <row r="1239" spans="1:12" x14ac:dyDescent="0.3">
      <c r="A1239" t="s">
        <v>11883</v>
      </c>
      <c r="B1239" t="s">
        <v>14</v>
      </c>
      <c r="C1239" t="s">
        <v>220</v>
      </c>
      <c r="D1239" t="s">
        <v>16</v>
      </c>
      <c r="E1239" t="s">
        <v>11884</v>
      </c>
      <c r="F1239" t="s">
        <v>11884</v>
      </c>
      <c r="G1239" t="s">
        <v>11885</v>
      </c>
      <c r="H1239" t="s">
        <v>18</v>
      </c>
      <c r="I1239" t="s">
        <v>11403</v>
      </c>
      <c r="J1239" t="s">
        <v>18</v>
      </c>
      <c r="K1239" t="s">
        <v>11404</v>
      </c>
      <c r="L1239" t="s">
        <v>11405</v>
      </c>
    </row>
    <row r="1240" spans="1:12" x14ac:dyDescent="0.3">
      <c r="A1240" t="s">
        <v>11886</v>
      </c>
      <c r="B1240" t="s">
        <v>14</v>
      </c>
      <c r="C1240" t="s">
        <v>5948</v>
      </c>
      <c r="D1240" t="s">
        <v>33</v>
      </c>
      <c r="E1240" t="s">
        <v>11887</v>
      </c>
      <c r="F1240" t="s">
        <v>11888</v>
      </c>
      <c r="G1240" t="s">
        <v>11889</v>
      </c>
      <c r="H1240" t="s">
        <v>18</v>
      </c>
      <c r="I1240" t="s">
        <v>1567</v>
      </c>
      <c r="J1240" t="s">
        <v>1568</v>
      </c>
      <c r="K1240" t="s">
        <v>1569</v>
      </c>
      <c r="L1240" t="s">
        <v>1570</v>
      </c>
    </row>
    <row r="1241" spans="1:12" x14ac:dyDescent="0.3">
      <c r="A1241" t="s">
        <v>11890</v>
      </c>
      <c r="B1241" t="s">
        <v>14</v>
      </c>
      <c r="C1241" t="s">
        <v>303</v>
      </c>
      <c r="D1241" t="s">
        <v>16</v>
      </c>
      <c r="E1241" t="s">
        <v>11891</v>
      </c>
      <c r="F1241" t="s">
        <v>11891</v>
      </c>
      <c r="G1241" t="s">
        <v>18</v>
      </c>
      <c r="H1241" t="s">
        <v>18</v>
      </c>
      <c r="I1241" t="s">
        <v>922</v>
      </c>
      <c r="J1241" t="s">
        <v>18</v>
      </c>
      <c r="K1241" t="s">
        <v>923</v>
      </c>
      <c r="L1241" t="s">
        <v>924</v>
      </c>
    </row>
    <row r="1242" spans="1:12" x14ac:dyDescent="0.3">
      <c r="A1242" t="s">
        <v>11892</v>
      </c>
      <c r="B1242" t="s">
        <v>14</v>
      </c>
      <c r="C1242" t="s">
        <v>11893</v>
      </c>
      <c r="D1242" t="s">
        <v>704</v>
      </c>
      <c r="E1242" t="s">
        <v>11894</v>
      </c>
      <c r="F1242" t="s">
        <v>11895</v>
      </c>
      <c r="G1242" t="s">
        <v>11896</v>
      </c>
      <c r="H1242" t="s">
        <v>18</v>
      </c>
      <c r="I1242" t="s">
        <v>10814</v>
      </c>
      <c r="J1242" t="s">
        <v>18</v>
      </c>
      <c r="K1242" t="s">
        <v>10815</v>
      </c>
      <c r="L1242" t="s">
        <v>10816</v>
      </c>
    </row>
    <row r="1243" spans="1:12" x14ac:dyDescent="0.3">
      <c r="A1243" t="s">
        <v>11897</v>
      </c>
      <c r="B1243" t="s">
        <v>14</v>
      </c>
      <c r="C1243" t="s">
        <v>5360</v>
      </c>
      <c r="D1243" t="s">
        <v>33</v>
      </c>
      <c r="E1243" t="s">
        <v>11898</v>
      </c>
      <c r="F1243" t="s">
        <v>11898</v>
      </c>
      <c r="G1243" t="s">
        <v>11899</v>
      </c>
      <c r="H1243" t="s">
        <v>18</v>
      </c>
      <c r="I1243" t="s">
        <v>11900</v>
      </c>
      <c r="J1243" t="s">
        <v>11901</v>
      </c>
      <c r="K1243" t="s">
        <v>11902</v>
      </c>
      <c r="L1243" t="s">
        <v>11903</v>
      </c>
    </row>
    <row r="1244" spans="1:12" x14ac:dyDescent="0.3">
      <c r="A1244" t="s">
        <v>11904</v>
      </c>
      <c r="B1244" t="s">
        <v>14</v>
      </c>
      <c r="C1244" t="s">
        <v>851</v>
      </c>
      <c r="D1244" t="s">
        <v>94</v>
      </c>
      <c r="E1244" t="s">
        <v>11905</v>
      </c>
      <c r="F1244" t="s">
        <v>11906</v>
      </c>
      <c r="G1244" t="s">
        <v>18</v>
      </c>
      <c r="H1244" t="s">
        <v>18</v>
      </c>
      <c r="I1244" t="s">
        <v>11511</v>
      </c>
      <c r="J1244" t="s">
        <v>11512</v>
      </c>
      <c r="K1244" t="s">
        <v>11513</v>
      </c>
      <c r="L1244" t="s">
        <v>11514</v>
      </c>
    </row>
    <row r="1245" spans="1:12" x14ac:dyDescent="0.3">
      <c r="A1245" t="s">
        <v>11907</v>
      </c>
      <c r="B1245" t="s">
        <v>14</v>
      </c>
      <c r="C1245" t="s">
        <v>73</v>
      </c>
      <c r="D1245" t="s">
        <v>33</v>
      </c>
      <c r="E1245" t="s">
        <v>11908</v>
      </c>
      <c r="F1245" t="s">
        <v>11909</v>
      </c>
      <c r="G1245" t="s">
        <v>11910</v>
      </c>
      <c r="H1245" t="s">
        <v>18</v>
      </c>
      <c r="I1245" t="s">
        <v>10814</v>
      </c>
      <c r="J1245" t="s">
        <v>18</v>
      </c>
      <c r="K1245" t="s">
        <v>10815</v>
      </c>
      <c r="L1245" t="s">
        <v>10816</v>
      </c>
    </row>
    <row r="1246" spans="1:12" x14ac:dyDescent="0.3">
      <c r="A1246" t="s">
        <v>11911</v>
      </c>
      <c r="B1246" t="s">
        <v>14</v>
      </c>
      <c r="C1246" t="s">
        <v>1633</v>
      </c>
      <c r="D1246" t="s">
        <v>16</v>
      </c>
      <c r="E1246" t="s">
        <v>11912</v>
      </c>
      <c r="F1246" t="s">
        <v>11913</v>
      </c>
      <c r="G1246" t="s">
        <v>18</v>
      </c>
      <c r="H1246" t="s">
        <v>18</v>
      </c>
      <c r="I1246" t="s">
        <v>11914</v>
      </c>
      <c r="J1246" t="s">
        <v>11915</v>
      </c>
      <c r="K1246" t="s">
        <v>11916</v>
      </c>
      <c r="L1246" t="s">
        <v>11917</v>
      </c>
    </row>
    <row r="1247" spans="1:12" x14ac:dyDescent="0.3">
      <c r="A1247" t="s">
        <v>11918</v>
      </c>
      <c r="B1247" t="s">
        <v>14</v>
      </c>
      <c r="C1247" t="s">
        <v>15</v>
      </c>
      <c r="D1247" t="s">
        <v>16</v>
      </c>
      <c r="E1247" t="s">
        <v>11919</v>
      </c>
      <c r="F1247" t="s">
        <v>11920</v>
      </c>
      <c r="G1247" t="s">
        <v>11921</v>
      </c>
      <c r="H1247" t="s">
        <v>18</v>
      </c>
      <c r="I1247" t="s">
        <v>3573</v>
      </c>
      <c r="J1247" t="s">
        <v>18</v>
      </c>
      <c r="K1247" t="s">
        <v>3574</v>
      </c>
      <c r="L1247" t="s">
        <v>3575</v>
      </c>
    </row>
    <row r="1248" spans="1:12" x14ac:dyDescent="0.3">
      <c r="A1248" t="s">
        <v>11922</v>
      </c>
      <c r="B1248" t="s">
        <v>14</v>
      </c>
      <c r="C1248" t="s">
        <v>591</v>
      </c>
      <c r="D1248" t="s">
        <v>94</v>
      </c>
      <c r="E1248" t="s">
        <v>11923</v>
      </c>
      <c r="F1248" t="s">
        <v>11924</v>
      </c>
      <c r="G1248" t="s">
        <v>11925</v>
      </c>
      <c r="H1248" t="s">
        <v>18</v>
      </c>
      <c r="I1248" t="s">
        <v>7169</v>
      </c>
      <c r="J1248" t="s">
        <v>7170</v>
      </c>
      <c r="K1248" t="s">
        <v>7171</v>
      </c>
      <c r="L1248" t="s">
        <v>7172</v>
      </c>
    </row>
    <row r="1249" spans="1:12" x14ac:dyDescent="0.3">
      <c r="A1249" t="s">
        <v>11926</v>
      </c>
      <c r="B1249" t="s">
        <v>14</v>
      </c>
      <c r="C1249" t="s">
        <v>1021</v>
      </c>
      <c r="D1249" t="s">
        <v>16</v>
      </c>
      <c r="E1249" t="s">
        <v>11927</v>
      </c>
      <c r="F1249" t="s">
        <v>11928</v>
      </c>
      <c r="G1249" t="s">
        <v>11929</v>
      </c>
      <c r="H1249" t="s">
        <v>18</v>
      </c>
      <c r="I1249" t="s">
        <v>11930</v>
      </c>
      <c r="J1249" t="s">
        <v>11931</v>
      </c>
      <c r="K1249" t="s">
        <v>11932</v>
      </c>
      <c r="L1249" t="s">
        <v>11933</v>
      </c>
    </row>
    <row r="1250" spans="1:12" x14ac:dyDescent="0.3">
      <c r="A1250" t="s">
        <v>11934</v>
      </c>
      <c r="B1250" t="s">
        <v>14</v>
      </c>
      <c r="C1250" t="s">
        <v>445</v>
      </c>
      <c r="D1250" t="s">
        <v>16</v>
      </c>
      <c r="E1250" t="s">
        <v>11935</v>
      </c>
      <c r="F1250" t="s">
        <v>11935</v>
      </c>
      <c r="G1250" t="s">
        <v>3123</v>
      </c>
      <c r="H1250" t="s">
        <v>18</v>
      </c>
      <c r="I1250" t="s">
        <v>11936</v>
      </c>
      <c r="J1250" t="s">
        <v>18</v>
      </c>
      <c r="K1250" t="s">
        <v>11937</v>
      </c>
      <c r="L1250" t="s">
        <v>11938</v>
      </c>
    </row>
    <row r="1251" spans="1:12" x14ac:dyDescent="0.3">
      <c r="A1251" t="s">
        <v>11939</v>
      </c>
      <c r="B1251" t="s">
        <v>14</v>
      </c>
      <c r="C1251" t="s">
        <v>101</v>
      </c>
      <c r="D1251" t="s">
        <v>16</v>
      </c>
      <c r="E1251" t="s">
        <v>11940</v>
      </c>
      <c r="F1251" t="s">
        <v>11941</v>
      </c>
      <c r="G1251" t="s">
        <v>11942</v>
      </c>
      <c r="H1251" t="s">
        <v>18</v>
      </c>
      <c r="I1251" t="s">
        <v>11943</v>
      </c>
      <c r="J1251" t="s">
        <v>11944</v>
      </c>
      <c r="K1251" t="s">
        <v>11945</v>
      </c>
      <c r="L1251" t="s">
        <v>11946</v>
      </c>
    </row>
    <row r="1252" spans="1:12" x14ac:dyDescent="0.3">
      <c r="A1252" t="s">
        <v>11947</v>
      </c>
      <c r="B1252" t="s">
        <v>14</v>
      </c>
      <c r="C1252" t="s">
        <v>11948</v>
      </c>
      <c r="D1252" t="s">
        <v>16</v>
      </c>
      <c r="E1252" t="s">
        <v>11949</v>
      </c>
      <c r="F1252" t="s">
        <v>11949</v>
      </c>
      <c r="G1252" t="s">
        <v>18</v>
      </c>
      <c r="H1252" t="s">
        <v>18</v>
      </c>
      <c r="I1252" t="s">
        <v>2647</v>
      </c>
      <c r="J1252" t="s">
        <v>2648</v>
      </c>
      <c r="K1252" t="s">
        <v>2649</v>
      </c>
      <c r="L1252" t="s">
        <v>2650</v>
      </c>
    </row>
    <row r="1253" spans="1:12" x14ac:dyDescent="0.3">
      <c r="A1253" t="s">
        <v>11950</v>
      </c>
      <c r="B1253" t="s">
        <v>14</v>
      </c>
      <c r="C1253" t="s">
        <v>86</v>
      </c>
      <c r="D1253" t="s">
        <v>16</v>
      </c>
      <c r="E1253" t="s">
        <v>11951</v>
      </c>
      <c r="F1253" t="s">
        <v>11951</v>
      </c>
      <c r="G1253" t="s">
        <v>11952</v>
      </c>
      <c r="H1253" t="s">
        <v>18</v>
      </c>
      <c r="I1253" t="s">
        <v>2143</v>
      </c>
      <c r="J1253" t="s">
        <v>18</v>
      </c>
      <c r="K1253" t="s">
        <v>2144</v>
      </c>
      <c r="L1253" t="s">
        <v>2145</v>
      </c>
    </row>
    <row r="1254" spans="1:12" x14ac:dyDescent="0.3">
      <c r="A1254" t="s">
        <v>11953</v>
      </c>
      <c r="B1254" t="s">
        <v>14</v>
      </c>
      <c r="C1254" t="s">
        <v>11954</v>
      </c>
      <c r="D1254" t="s">
        <v>33</v>
      </c>
      <c r="E1254" t="s">
        <v>11955</v>
      </c>
      <c r="F1254" t="s">
        <v>11955</v>
      </c>
      <c r="G1254" t="s">
        <v>11956</v>
      </c>
      <c r="H1254" t="s">
        <v>18</v>
      </c>
      <c r="I1254" t="s">
        <v>1391</v>
      </c>
      <c r="J1254" t="s">
        <v>18</v>
      </c>
      <c r="K1254" t="s">
        <v>1392</v>
      </c>
      <c r="L1254" t="s">
        <v>1393</v>
      </c>
    </row>
    <row r="1255" spans="1:12" x14ac:dyDescent="0.3">
      <c r="A1255" t="s">
        <v>11957</v>
      </c>
      <c r="B1255" t="s">
        <v>14</v>
      </c>
      <c r="C1255" t="s">
        <v>2771</v>
      </c>
      <c r="D1255" t="s">
        <v>33</v>
      </c>
      <c r="E1255" t="s">
        <v>11958</v>
      </c>
      <c r="F1255" t="s">
        <v>11959</v>
      </c>
      <c r="G1255" t="s">
        <v>11960</v>
      </c>
      <c r="H1255" t="s">
        <v>11961</v>
      </c>
      <c r="I1255" t="s">
        <v>643</v>
      </c>
      <c r="J1255" t="s">
        <v>18</v>
      </c>
      <c r="K1255" t="s">
        <v>644</v>
      </c>
      <c r="L1255" t="s">
        <v>645</v>
      </c>
    </row>
    <row r="1256" spans="1:12" x14ac:dyDescent="0.3">
      <c r="A1256" t="s">
        <v>11962</v>
      </c>
      <c r="B1256" t="s">
        <v>14</v>
      </c>
      <c r="C1256" t="s">
        <v>11963</v>
      </c>
      <c r="D1256" t="s">
        <v>11964</v>
      </c>
      <c r="E1256" t="s">
        <v>11965</v>
      </c>
      <c r="F1256" t="s">
        <v>11966</v>
      </c>
      <c r="G1256" t="s">
        <v>11967</v>
      </c>
      <c r="H1256" t="s">
        <v>18</v>
      </c>
      <c r="I1256" t="s">
        <v>2624</v>
      </c>
      <c r="J1256" t="s">
        <v>2625</v>
      </c>
      <c r="K1256" t="s">
        <v>2626</v>
      </c>
      <c r="L1256" t="s">
        <v>2627</v>
      </c>
    </row>
    <row r="1257" spans="1:12" x14ac:dyDescent="0.3">
      <c r="A1257" t="s">
        <v>11968</v>
      </c>
      <c r="B1257" t="s">
        <v>14</v>
      </c>
      <c r="C1257" t="s">
        <v>471</v>
      </c>
      <c r="D1257" t="s">
        <v>16</v>
      </c>
      <c r="E1257" t="s">
        <v>11969</v>
      </c>
      <c r="F1257" t="s">
        <v>11970</v>
      </c>
      <c r="G1257" t="s">
        <v>11971</v>
      </c>
      <c r="H1257" t="s">
        <v>18</v>
      </c>
      <c r="I1257" t="s">
        <v>11693</v>
      </c>
      <c r="J1257" t="s">
        <v>18</v>
      </c>
      <c r="K1257" t="s">
        <v>11694</v>
      </c>
      <c r="L1257" t="s">
        <v>11695</v>
      </c>
    </row>
    <row r="1258" spans="1:12" x14ac:dyDescent="0.3">
      <c r="A1258" t="s">
        <v>11972</v>
      </c>
      <c r="B1258" t="s">
        <v>14</v>
      </c>
      <c r="C1258" t="s">
        <v>5887</v>
      </c>
      <c r="D1258" t="s">
        <v>94</v>
      </c>
      <c r="E1258" t="s">
        <v>11973</v>
      </c>
      <c r="F1258" t="s">
        <v>11974</v>
      </c>
      <c r="G1258" t="s">
        <v>18</v>
      </c>
      <c r="H1258" t="s">
        <v>18</v>
      </c>
      <c r="I1258" t="s">
        <v>11130</v>
      </c>
      <c r="J1258" t="s">
        <v>18</v>
      </c>
      <c r="K1258" t="s">
        <v>11131</v>
      </c>
      <c r="L1258" t="s">
        <v>11132</v>
      </c>
    </row>
    <row r="1259" spans="1:12" x14ac:dyDescent="0.3">
      <c r="A1259" t="s">
        <v>11975</v>
      </c>
      <c r="B1259" t="s">
        <v>14</v>
      </c>
      <c r="C1259" t="s">
        <v>1079</v>
      </c>
      <c r="D1259" t="s">
        <v>33</v>
      </c>
      <c r="E1259" t="s">
        <v>11976</v>
      </c>
      <c r="F1259" t="s">
        <v>11977</v>
      </c>
      <c r="G1259" t="s">
        <v>11978</v>
      </c>
      <c r="H1259" t="s">
        <v>18</v>
      </c>
      <c r="I1259" t="s">
        <v>1987</v>
      </c>
      <c r="J1259" t="s">
        <v>1988</v>
      </c>
      <c r="K1259" t="s">
        <v>1989</v>
      </c>
      <c r="L1259" t="s">
        <v>1990</v>
      </c>
    </row>
    <row r="1260" spans="1:12" x14ac:dyDescent="0.3">
      <c r="A1260" t="s">
        <v>11979</v>
      </c>
      <c r="B1260" t="s">
        <v>14</v>
      </c>
      <c r="C1260" t="s">
        <v>1554</v>
      </c>
      <c r="D1260" t="s">
        <v>16</v>
      </c>
      <c r="E1260" t="s">
        <v>11980</v>
      </c>
      <c r="F1260" t="s">
        <v>11981</v>
      </c>
      <c r="G1260" t="s">
        <v>11982</v>
      </c>
      <c r="H1260" t="s">
        <v>11983</v>
      </c>
      <c r="I1260" t="s">
        <v>11707</v>
      </c>
      <c r="J1260" t="s">
        <v>18</v>
      </c>
      <c r="K1260" t="s">
        <v>11708</v>
      </c>
      <c r="L1260" t="s">
        <v>11709</v>
      </c>
    </row>
    <row r="1261" spans="1:12" x14ac:dyDescent="0.3">
      <c r="A1261" t="s">
        <v>11984</v>
      </c>
      <c r="B1261" t="s">
        <v>14</v>
      </c>
      <c r="C1261" t="s">
        <v>4649</v>
      </c>
      <c r="D1261" t="s">
        <v>94</v>
      </c>
      <c r="E1261" t="s">
        <v>11985</v>
      </c>
      <c r="F1261" t="s">
        <v>11985</v>
      </c>
      <c r="G1261" t="s">
        <v>18</v>
      </c>
      <c r="H1261" t="s">
        <v>18</v>
      </c>
      <c r="I1261" t="s">
        <v>2247</v>
      </c>
      <c r="J1261" t="s">
        <v>2248</v>
      </c>
      <c r="K1261" t="s">
        <v>2249</v>
      </c>
      <c r="L1261" t="s">
        <v>2250</v>
      </c>
    </row>
    <row r="1262" spans="1:12" x14ac:dyDescent="0.3">
      <c r="A1262" t="s">
        <v>11986</v>
      </c>
      <c r="B1262" t="s">
        <v>14</v>
      </c>
      <c r="C1262" t="s">
        <v>1084</v>
      </c>
      <c r="D1262" t="s">
        <v>704</v>
      </c>
      <c r="E1262" t="s">
        <v>11044</v>
      </c>
      <c r="F1262" t="s">
        <v>11044</v>
      </c>
      <c r="G1262" t="s">
        <v>18</v>
      </c>
      <c r="H1262" t="s">
        <v>18</v>
      </c>
      <c r="I1262" t="s">
        <v>11583</v>
      </c>
      <c r="J1262" t="s">
        <v>11584</v>
      </c>
      <c r="K1262" t="s">
        <v>11585</v>
      </c>
      <c r="L1262" t="s">
        <v>11586</v>
      </c>
    </row>
    <row r="1263" spans="1:12" x14ac:dyDescent="0.3">
      <c r="A1263" t="s">
        <v>11987</v>
      </c>
      <c r="B1263" t="s">
        <v>14</v>
      </c>
      <c r="C1263" t="s">
        <v>15</v>
      </c>
      <c r="D1263" t="s">
        <v>16</v>
      </c>
      <c r="E1263" t="s">
        <v>11988</v>
      </c>
      <c r="F1263" t="s">
        <v>11989</v>
      </c>
      <c r="G1263" t="s">
        <v>18</v>
      </c>
      <c r="H1263" t="s">
        <v>18</v>
      </c>
      <c r="I1263" t="s">
        <v>10941</v>
      </c>
      <c r="J1263" t="s">
        <v>18</v>
      </c>
      <c r="K1263" t="s">
        <v>10942</v>
      </c>
      <c r="L1263" t="s">
        <v>10943</v>
      </c>
    </row>
    <row r="1264" spans="1:12" x14ac:dyDescent="0.3">
      <c r="A1264" t="s">
        <v>11990</v>
      </c>
      <c r="B1264" t="s">
        <v>14</v>
      </c>
      <c r="C1264" t="s">
        <v>830</v>
      </c>
      <c r="D1264" t="s">
        <v>33</v>
      </c>
      <c r="E1264" t="s">
        <v>11991</v>
      </c>
      <c r="F1264" t="s">
        <v>11992</v>
      </c>
      <c r="G1264" t="s">
        <v>11993</v>
      </c>
      <c r="H1264" t="s">
        <v>18</v>
      </c>
      <c r="I1264" t="s">
        <v>11994</v>
      </c>
      <c r="J1264" t="s">
        <v>11995</v>
      </c>
      <c r="K1264" t="s">
        <v>11996</v>
      </c>
      <c r="L1264" t="s">
        <v>11997</v>
      </c>
    </row>
    <row r="1265" spans="1:12" x14ac:dyDescent="0.3">
      <c r="A1265" t="s">
        <v>11998</v>
      </c>
      <c r="B1265" t="s">
        <v>14</v>
      </c>
      <c r="C1265" t="s">
        <v>5078</v>
      </c>
      <c r="D1265" t="s">
        <v>16</v>
      </c>
      <c r="E1265" t="s">
        <v>11999</v>
      </c>
      <c r="F1265" t="s">
        <v>12000</v>
      </c>
      <c r="G1265" t="s">
        <v>12001</v>
      </c>
      <c r="H1265" t="s">
        <v>18</v>
      </c>
      <c r="I1265" t="s">
        <v>12002</v>
      </c>
      <c r="J1265" t="s">
        <v>18</v>
      </c>
      <c r="K1265" t="s">
        <v>12003</v>
      </c>
      <c r="L1265" t="s">
        <v>12004</v>
      </c>
    </row>
    <row r="1266" spans="1:12" x14ac:dyDescent="0.3">
      <c r="A1266" t="s">
        <v>12005</v>
      </c>
      <c r="B1266" t="s">
        <v>14</v>
      </c>
      <c r="C1266" t="s">
        <v>5956</v>
      </c>
      <c r="D1266" t="s">
        <v>16</v>
      </c>
      <c r="E1266" t="s">
        <v>12006</v>
      </c>
      <c r="F1266" t="s">
        <v>12007</v>
      </c>
      <c r="G1266" t="s">
        <v>12008</v>
      </c>
      <c r="H1266" t="s">
        <v>18</v>
      </c>
      <c r="I1266" t="s">
        <v>12009</v>
      </c>
      <c r="J1266" t="s">
        <v>12010</v>
      </c>
      <c r="K1266" t="s">
        <v>12011</v>
      </c>
      <c r="L1266" t="s">
        <v>12012</v>
      </c>
    </row>
    <row r="1267" spans="1:12" x14ac:dyDescent="0.3">
      <c r="A1267" t="s">
        <v>12013</v>
      </c>
      <c r="B1267" t="s">
        <v>14</v>
      </c>
      <c r="C1267" t="s">
        <v>11465</v>
      </c>
      <c r="D1267" t="s">
        <v>33</v>
      </c>
      <c r="E1267" t="s">
        <v>12014</v>
      </c>
      <c r="F1267" t="s">
        <v>12014</v>
      </c>
      <c r="G1267" t="s">
        <v>18</v>
      </c>
      <c r="H1267" t="s">
        <v>18</v>
      </c>
      <c r="I1267" t="s">
        <v>11013</v>
      </c>
      <c r="J1267" t="s">
        <v>11014</v>
      </c>
      <c r="K1267" t="s">
        <v>11015</v>
      </c>
      <c r="L1267" t="s">
        <v>11016</v>
      </c>
    </row>
    <row r="1268" spans="1:12" x14ac:dyDescent="0.3">
      <c r="A1268" t="s">
        <v>12015</v>
      </c>
      <c r="B1268" t="s">
        <v>14</v>
      </c>
      <c r="C1268" t="s">
        <v>12016</v>
      </c>
      <c r="D1268" t="s">
        <v>33</v>
      </c>
      <c r="E1268" t="s">
        <v>12017</v>
      </c>
      <c r="F1268" t="s">
        <v>12017</v>
      </c>
      <c r="G1268" t="s">
        <v>18</v>
      </c>
      <c r="H1268" t="s">
        <v>18</v>
      </c>
      <c r="I1268" t="s">
        <v>10941</v>
      </c>
      <c r="J1268" t="s">
        <v>18</v>
      </c>
      <c r="K1268" t="s">
        <v>10942</v>
      </c>
      <c r="L1268" t="s">
        <v>10943</v>
      </c>
    </row>
    <row r="1269" spans="1:12" x14ac:dyDescent="0.3">
      <c r="A1269" t="s">
        <v>12018</v>
      </c>
      <c r="B1269" t="s">
        <v>14</v>
      </c>
      <c r="C1269" t="s">
        <v>273</v>
      </c>
      <c r="D1269" t="s">
        <v>16</v>
      </c>
      <c r="E1269" t="s">
        <v>12019</v>
      </c>
      <c r="F1269" t="s">
        <v>12020</v>
      </c>
      <c r="G1269" t="s">
        <v>12021</v>
      </c>
      <c r="H1269" t="s">
        <v>18</v>
      </c>
      <c r="I1269" t="s">
        <v>10715</v>
      </c>
      <c r="J1269" t="s">
        <v>10716</v>
      </c>
      <c r="K1269" t="s">
        <v>10717</v>
      </c>
      <c r="L1269" t="s">
        <v>10718</v>
      </c>
    </row>
    <row r="1270" spans="1:12" x14ac:dyDescent="0.3">
      <c r="A1270" t="s">
        <v>12022</v>
      </c>
      <c r="B1270" t="s">
        <v>14</v>
      </c>
      <c r="C1270" t="s">
        <v>341</v>
      </c>
      <c r="D1270" t="s">
        <v>16</v>
      </c>
      <c r="E1270" t="s">
        <v>12023</v>
      </c>
      <c r="F1270" t="s">
        <v>12023</v>
      </c>
      <c r="G1270" t="s">
        <v>18</v>
      </c>
      <c r="H1270" t="s">
        <v>18</v>
      </c>
      <c r="I1270" t="s">
        <v>11698</v>
      </c>
      <c r="J1270" t="s">
        <v>11699</v>
      </c>
      <c r="K1270" t="s">
        <v>11700</v>
      </c>
      <c r="L1270" t="s">
        <v>11701</v>
      </c>
    </row>
    <row r="1271" spans="1:12" x14ac:dyDescent="0.3">
      <c r="A1271" t="s">
        <v>12024</v>
      </c>
      <c r="B1271" t="s">
        <v>14</v>
      </c>
      <c r="C1271" t="s">
        <v>15</v>
      </c>
      <c r="D1271" t="s">
        <v>16</v>
      </c>
      <c r="E1271" t="s">
        <v>12025</v>
      </c>
      <c r="F1271" t="s">
        <v>12025</v>
      </c>
      <c r="G1271" t="s">
        <v>18</v>
      </c>
      <c r="H1271" t="s">
        <v>18</v>
      </c>
      <c r="I1271" t="s">
        <v>11274</v>
      </c>
      <c r="J1271" t="s">
        <v>11275</v>
      </c>
      <c r="K1271" t="s">
        <v>11276</v>
      </c>
      <c r="L1271" t="s">
        <v>11277</v>
      </c>
    </row>
    <row r="1272" spans="1:12" x14ac:dyDescent="0.3">
      <c r="A1272" t="s">
        <v>12026</v>
      </c>
      <c r="B1272" t="s">
        <v>14</v>
      </c>
      <c r="C1272" t="s">
        <v>12027</v>
      </c>
      <c r="D1272" t="s">
        <v>16</v>
      </c>
      <c r="E1272" t="s">
        <v>12028</v>
      </c>
      <c r="F1272" t="s">
        <v>12029</v>
      </c>
      <c r="G1272" t="s">
        <v>12030</v>
      </c>
      <c r="H1272" t="s">
        <v>18</v>
      </c>
      <c r="I1272" t="s">
        <v>12031</v>
      </c>
      <c r="J1272" t="s">
        <v>12032</v>
      </c>
      <c r="K1272" t="s">
        <v>12033</v>
      </c>
      <c r="L1272" t="s">
        <v>12034</v>
      </c>
    </row>
    <row r="1273" spans="1:12" x14ac:dyDescent="0.3">
      <c r="A1273" t="s">
        <v>12035</v>
      </c>
      <c r="B1273" t="s">
        <v>14</v>
      </c>
      <c r="C1273" t="s">
        <v>73</v>
      </c>
      <c r="D1273" t="s">
        <v>33</v>
      </c>
      <c r="E1273" t="s">
        <v>12036</v>
      </c>
      <c r="F1273" t="s">
        <v>12036</v>
      </c>
      <c r="G1273" t="s">
        <v>18</v>
      </c>
      <c r="H1273" t="s">
        <v>18</v>
      </c>
      <c r="I1273" t="s">
        <v>12037</v>
      </c>
      <c r="J1273" t="s">
        <v>18</v>
      </c>
      <c r="K1273" t="s">
        <v>12038</v>
      </c>
      <c r="L1273" t="s">
        <v>12039</v>
      </c>
    </row>
    <row r="1274" spans="1:12" x14ac:dyDescent="0.3">
      <c r="A1274" t="s">
        <v>12040</v>
      </c>
      <c r="B1274" t="s">
        <v>14</v>
      </c>
      <c r="C1274" t="s">
        <v>273</v>
      </c>
      <c r="D1274" t="s">
        <v>16</v>
      </c>
      <c r="E1274" t="s">
        <v>12041</v>
      </c>
      <c r="F1274" t="s">
        <v>12042</v>
      </c>
      <c r="G1274" t="s">
        <v>12043</v>
      </c>
      <c r="H1274" t="s">
        <v>12044</v>
      </c>
      <c r="I1274" t="s">
        <v>12045</v>
      </c>
      <c r="J1274" t="s">
        <v>12046</v>
      </c>
      <c r="K1274" t="s">
        <v>12047</v>
      </c>
      <c r="L1274" t="s">
        <v>12048</v>
      </c>
    </row>
    <row r="1275" spans="1:12" x14ac:dyDescent="0.3">
      <c r="A1275" t="s">
        <v>12049</v>
      </c>
      <c r="B1275" t="s">
        <v>14</v>
      </c>
      <c r="C1275" t="s">
        <v>6414</v>
      </c>
      <c r="D1275" t="s">
        <v>16</v>
      </c>
      <c r="E1275" t="s">
        <v>12050</v>
      </c>
      <c r="F1275" t="s">
        <v>12051</v>
      </c>
      <c r="G1275" t="s">
        <v>12052</v>
      </c>
      <c r="H1275" t="s">
        <v>18</v>
      </c>
      <c r="I1275" t="s">
        <v>12053</v>
      </c>
      <c r="J1275" t="s">
        <v>12054</v>
      </c>
      <c r="K1275" t="s">
        <v>12055</v>
      </c>
      <c r="L1275" t="s">
        <v>12056</v>
      </c>
    </row>
    <row r="1276" spans="1:12" x14ac:dyDescent="0.3">
      <c r="A1276" t="s">
        <v>12057</v>
      </c>
      <c r="B1276" t="s">
        <v>14</v>
      </c>
      <c r="C1276" t="s">
        <v>12058</v>
      </c>
      <c r="D1276" t="s">
        <v>79</v>
      </c>
      <c r="E1276" t="s">
        <v>12059</v>
      </c>
      <c r="F1276" t="s">
        <v>12059</v>
      </c>
      <c r="G1276" t="s">
        <v>18</v>
      </c>
      <c r="H1276" t="s">
        <v>18</v>
      </c>
      <c r="I1276" t="s">
        <v>979</v>
      </c>
      <c r="J1276" t="s">
        <v>18</v>
      </c>
      <c r="K1276" t="s">
        <v>980</v>
      </c>
      <c r="L1276" t="s">
        <v>981</v>
      </c>
    </row>
    <row r="1277" spans="1:12" x14ac:dyDescent="0.3">
      <c r="A1277" t="s">
        <v>12060</v>
      </c>
      <c r="B1277" t="s">
        <v>14</v>
      </c>
      <c r="C1277" t="s">
        <v>43</v>
      </c>
      <c r="D1277" t="s">
        <v>16</v>
      </c>
      <c r="E1277" t="s">
        <v>12061</v>
      </c>
      <c r="F1277" t="s">
        <v>12062</v>
      </c>
      <c r="G1277" t="s">
        <v>18</v>
      </c>
      <c r="H1277" t="s">
        <v>18</v>
      </c>
      <c r="I1277" t="s">
        <v>979</v>
      </c>
      <c r="J1277" t="s">
        <v>18</v>
      </c>
      <c r="K1277" t="s">
        <v>980</v>
      </c>
      <c r="L1277" t="s">
        <v>981</v>
      </c>
    </row>
    <row r="1278" spans="1:12" x14ac:dyDescent="0.3">
      <c r="A1278" t="s">
        <v>12063</v>
      </c>
      <c r="B1278" t="s">
        <v>14</v>
      </c>
      <c r="C1278" t="s">
        <v>1694</v>
      </c>
      <c r="D1278" t="s">
        <v>79</v>
      </c>
      <c r="E1278" t="s">
        <v>12064</v>
      </c>
      <c r="F1278" t="s">
        <v>12065</v>
      </c>
      <c r="G1278" t="s">
        <v>12066</v>
      </c>
      <c r="H1278" t="s">
        <v>18</v>
      </c>
      <c r="I1278" t="s">
        <v>12067</v>
      </c>
      <c r="J1278" t="s">
        <v>18</v>
      </c>
      <c r="K1278" t="s">
        <v>12068</v>
      </c>
      <c r="L1278" t="s">
        <v>12069</v>
      </c>
    </row>
    <row r="1279" spans="1:12" x14ac:dyDescent="0.3">
      <c r="A1279" t="s">
        <v>12070</v>
      </c>
      <c r="B1279" t="s">
        <v>14</v>
      </c>
      <c r="C1279" t="s">
        <v>12071</v>
      </c>
      <c r="D1279" t="s">
        <v>16</v>
      </c>
      <c r="E1279" t="s">
        <v>12072</v>
      </c>
      <c r="F1279" t="s">
        <v>12072</v>
      </c>
      <c r="G1279" t="s">
        <v>18</v>
      </c>
      <c r="H1279" t="s">
        <v>18</v>
      </c>
      <c r="I1279" t="s">
        <v>459</v>
      </c>
      <c r="J1279" t="s">
        <v>18</v>
      </c>
      <c r="K1279" t="s">
        <v>460</v>
      </c>
      <c r="L1279" t="s">
        <v>461</v>
      </c>
    </row>
    <row r="1280" spans="1:12" x14ac:dyDescent="0.3">
      <c r="A1280" t="s">
        <v>12073</v>
      </c>
      <c r="B1280" t="s">
        <v>14</v>
      </c>
      <c r="C1280" t="s">
        <v>188</v>
      </c>
      <c r="D1280" t="s">
        <v>16</v>
      </c>
      <c r="E1280" t="s">
        <v>12074</v>
      </c>
      <c r="F1280" t="s">
        <v>12075</v>
      </c>
      <c r="G1280" t="s">
        <v>18</v>
      </c>
      <c r="H1280" t="s">
        <v>18</v>
      </c>
      <c r="I1280" t="s">
        <v>12076</v>
      </c>
      <c r="J1280" t="s">
        <v>18</v>
      </c>
      <c r="K1280" t="s">
        <v>12077</v>
      </c>
      <c r="L1280" t="s">
        <v>12078</v>
      </c>
    </row>
    <row r="1281" spans="1:12" x14ac:dyDescent="0.3">
      <c r="A1281" t="s">
        <v>12079</v>
      </c>
      <c r="B1281" t="s">
        <v>14</v>
      </c>
      <c r="C1281" t="s">
        <v>12080</v>
      </c>
      <c r="D1281" t="s">
        <v>33</v>
      </c>
      <c r="E1281" t="s">
        <v>12081</v>
      </c>
      <c r="F1281" t="s">
        <v>12081</v>
      </c>
      <c r="G1281" t="s">
        <v>18</v>
      </c>
      <c r="H1281" t="s">
        <v>18</v>
      </c>
      <c r="I1281" t="s">
        <v>12082</v>
      </c>
      <c r="J1281" t="s">
        <v>12083</v>
      </c>
      <c r="K1281" t="s">
        <v>12084</v>
      </c>
      <c r="L1281" t="s">
        <v>12085</v>
      </c>
    </row>
    <row r="1282" spans="1:12" x14ac:dyDescent="0.3">
      <c r="A1282" t="s">
        <v>12086</v>
      </c>
      <c r="B1282" t="s">
        <v>14</v>
      </c>
      <c r="C1282" t="s">
        <v>12087</v>
      </c>
      <c r="D1282" t="s">
        <v>16</v>
      </c>
      <c r="E1282" t="s">
        <v>12088</v>
      </c>
      <c r="F1282" t="s">
        <v>12089</v>
      </c>
      <c r="G1282" t="s">
        <v>12090</v>
      </c>
      <c r="H1282" t="s">
        <v>12091</v>
      </c>
      <c r="I1282" t="s">
        <v>12092</v>
      </c>
      <c r="J1282" t="s">
        <v>12093</v>
      </c>
      <c r="K1282" t="s">
        <v>12094</v>
      </c>
      <c r="L1282" t="s">
        <v>12095</v>
      </c>
    </row>
    <row r="1283" spans="1:12" x14ac:dyDescent="0.3">
      <c r="A1283" t="s">
        <v>12096</v>
      </c>
      <c r="B1283" t="s">
        <v>14</v>
      </c>
      <c r="C1283" t="s">
        <v>6414</v>
      </c>
      <c r="D1283" t="s">
        <v>16</v>
      </c>
      <c r="E1283" t="s">
        <v>12097</v>
      </c>
      <c r="F1283" t="s">
        <v>12098</v>
      </c>
      <c r="G1283" t="s">
        <v>12099</v>
      </c>
      <c r="H1283" t="s">
        <v>12100</v>
      </c>
      <c r="I1283" t="s">
        <v>10862</v>
      </c>
      <c r="J1283" t="s">
        <v>18</v>
      </c>
      <c r="K1283" t="s">
        <v>10863</v>
      </c>
      <c r="L1283" t="s">
        <v>10864</v>
      </c>
    </row>
    <row r="1284" spans="1:12" x14ac:dyDescent="0.3">
      <c r="A1284" t="s">
        <v>12101</v>
      </c>
      <c r="B1284" t="s">
        <v>14</v>
      </c>
      <c r="C1284" t="s">
        <v>86</v>
      </c>
      <c r="D1284" t="s">
        <v>16</v>
      </c>
      <c r="E1284" t="s">
        <v>12102</v>
      </c>
      <c r="F1284" t="s">
        <v>12103</v>
      </c>
      <c r="G1284" t="s">
        <v>12104</v>
      </c>
      <c r="H1284" t="s">
        <v>18</v>
      </c>
      <c r="I1284" t="s">
        <v>12002</v>
      </c>
      <c r="J1284" t="s">
        <v>18</v>
      </c>
      <c r="K1284" t="s">
        <v>12003</v>
      </c>
      <c r="L1284" t="s">
        <v>12004</v>
      </c>
    </row>
    <row r="1285" spans="1:12" x14ac:dyDescent="0.3">
      <c r="A1285" t="s">
        <v>12105</v>
      </c>
      <c r="B1285" t="s">
        <v>14</v>
      </c>
      <c r="C1285" t="s">
        <v>5078</v>
      </c>
      <c r="D1285" t="s">
        <v>16</v>
      </c>
      <c r="E1285" t="s">
        <v>12106</v>
      </c>
      <c r="F1285" t="s">
        <v>12107</v>
      </c>
      <c r="G1285" t="s">
        <v>12108</v>
      </c>
      <c r="H1285" t="s">
        <v>12109</v>
      </c>
      <c r="I1285" t="s">
        <v>12110</v>
      </c>
      <c r="J1285" t="s">
        <v>12111</v>
      </c>
      <c r="K1285" t="s">
        <v>12112</v>
      </c>
      <c r="L1285" t="s">
        <v>12113</v>
      </c>
    </row>
    <row r="1286" spans="1:12" x14ac:dyDescent="0.3">
      <c r="A1286" t="s">
        <v>12114</v>
      </c>
      <c r="B1286" t="s">
        <v>14</v>
      </c>
      <c r="C1286" t="s">
        <v>445</v>
      </c>
      <c r="D1286" t="s">
        <v>16</v>
      </c>
      <c r="E1286" t="s">
        <v>12115</v>
      </c>
      <c r="F1286" t="s">
        <v>12116</v>
      </c>
      <c r="G1286" t="s">
        <v>12117</v>
      </c>
      <c r="H1286" t="s">
        <v>18</v>
      </c>
      <c r="I1286" t="s">
        <v>2612</v>
      </c>
      <c r="J1286" t="s">
        <v>2613</v>
      </c>
      <c r="K1286" t="s">
        <v>2614</v>
      </c>
      <c r="L1286" t="s">
        <v>2615</v>
      </c>
    </row>
    <row r="1287" spans="1:12" x14ac:dyDescent="0.3">
      <c r="A1287" t="s">
        <v>12118</v>
      </c>
      <c r="B1287" t="s">
        <v>14</v>
      </c>
      <c r="C1287" t="s">
        <v>93</v>
      </c>
      <c r="D1287" t="s">
        <v>94</v>
      </c>
      <c r="E1287" t="s">
        <v>12119</v>
      </c>
      <c r="F1287" t="s">
        <v>12120</v>
      </c>
      <c r="G1287" t="s">
        <v>12121</v>
      </c>
      <c r="H1287" t="s">
        <v>12122</v>
      </c>
      <c r="I1287" t="s">
        <v>12123</v>
      </c>
      <c r="J1287" t="s">
        <v>12124</v>
      </c>
      <c r="K1287" t="s">
        <v>12125</v>
      </c>
      <c r="L1287" t="s">
        <v>12126</v>
      </c>
    </row>
    <row r="1288" spans="1:12" x14ac:dyDescent="0.3">
      <c r="A1288" t="s">
        <v>12127</v>
      </c>
      <c r="B1288" t="s">
        <v>14</v>
      </c>
      <c r="C1288" t="s">
        <v>12128</v>
      </c>
      <c r="D1288" t="s">
        <v>16</v>
      </c>
      <c r="E1288" t="s">
        <v>12129</v>
      </c>
      <c r="F1288" t="s">
        <v>12129</v>
      </c>
      <c r="G1288" t="s">
        <v>18</v>
      </c>
      <c r="H1288" t="s">
        <v>18</v>
      </c>
      <c r="I1288" t="s">
        <v>12130</v>
      </c>
      <c r="J1288" t="s">
        <v>12131</v>
      </c>
      <c r="K1288" t="s">
        <v>12132</v>
      </c>
      <c r="L1288" t="s">
        <v>12133</v>
      </c>
    </row>
    <row r="1289" spans="1:12" x14ac:dyDescent="0.3">
      <c r="A1289" t="s">
        <v>12134</v>
      </c>
      <c r="B1289" t="s">
        <v>14</v>
      </c>
      <c r="C1289" t="s">
        <v>15</v>
      </c>
      <c r="D1289" t="s">
        <v>16</v>
      </c>
      <c r="E1289" t="s">
        <v>12135</v>
      </c>
      <c r="F1289" t="s">
        <v>12136</v>
      </c>
      <c r="G1289" t="s">
        <v>12137</v>
      </c>
      <c r="H1289" t="s">
        <v>12138</v>
      </c>
      <c r="I1289" t="s">
        <v>12139</v>
      </c>
      <c r="J1289" t="s">
        <v>12140</v>
      </c>
      <c r="K1289" t="s">
        <v>12141</v>
      </c>
      <c r="L1289" t="s">
        <v>12142</v>
      </c>
    </row>
    <row r="1290" spans="1:12" x14ac:dyDescent="0.3">
      <c r="A1290" t="s">
        <v>12143</v>
      </c>
      <c r="B1290" t="s">
        <v>14</v>
      </c>
      <c r="C1290" t="s">
        <v>86</v>
      </c>
      <c r="D1290" t="s">
        <v>16</v>
      </c>
      <c r="E1290" t="s">
        <v>12144</v>
      </c>
      <c r="F1290" t="s">
        <v>12145</v>
      </c>
      <c r="G1290" t="s">
        <v>12145</v>
      </c>
      <c r="H1290" t="s">
        <v>12146</v>
      </c>
      <c r="I1290" t="s">
        <v>11104</v>
      </c>
      <c r="J1290" t="s">
        <v>18</v>
      </c>
      <c r="K1290" t="s">
        <v>11105</v>
      </c>
      <c r="L1290" t="s">
        <v>11106</v>
      </c>
    </row>
    <row r="1291" spans="1:12" x14ac:dyDescent="0.3">
      <c r="A1291" t="s">
        <v>12147</v>
      </c>
      <c r="B1291" t="s">
        <v>14</v>
      </c>
      <c r="C1291" t="s">
        <v>341</v>
      </c>
      <c r="D1291" t="s">
        <v>16</v>
      </c>
      <c r="E1291" t="s">
        <v>12148</v>
      </c>
      <c r="F1291" t="s">
        <v>12149</v>
      </c>
      <c r="G1291" t="s">
        <v>12150</v>
      </c>
      <c r="H1291" t="s">
        <v>12151</v>
      </c>
      <c r="I1291" t="s">
        <v>12152</v>
      </c>
      <c r="J1291" t="s">
        <v>12153</v>
      </c>
      <c r="K1291" t="s">
        <v>12154</v>
      </c>
      <c r="L1291" t="s">
        <v>12155</v>
      </c>
    </row>
    <row r="1292" spans="1:12" x14ac:dyDescent="0.3">
      <c r="A1292" t="s">
        <v>12156</v>
      </c>
      <c r="B1292" t="s">
        <v>14</v>
      </c>
      <c r="C1292" t="s">
        <v>86</v>
      </c>
      <c r="D1292" t="s">
        <v>16</v>
      </c>
      <c r="E1292" t="s">
        <v>12157</v>
      </c>
      <c r="F1292" t="s">
        <v>12158</v>
      </c>
      <c r="G1292" t="s">
        <v>12159</v>
      </c>
      <c r="H1292" t="s">
        <v>12160</v>
      </c>
      <c r="I1292" t="s">
        <v>1833</v>
      </c>
      <c r="J1292" t="s">
        <v>18</v>
      </c>
      <c r="K1292" t="s">
        <v>1834</v>
      </c>
      <c r="L1292" t="s">
        <v>1835</v>
      </c>
    </row>
    <row r="1293" spans="1:12" x14ac:dyDescent="0.3">
      <c r="A1293" t="s">
        <v>12161</v>
      </c>
      <c r="B1293" t="s">
        <v>14</v>
      </c>
      <c r="C1293" t="s">
        <v>12162</v>
      </c>
      <c r="D1293" t="s">
        <v>170</v>
      </c>
      <c r="E1293" t="s">
        <v>12163</v>
      </c>
      <c r="F1293" t="s">
        <v>12164</v>
      </c>
      <c r="G1293" t="s">
        <v>12165</v>
      </c>
      <c r="H1293" t="s">
        <v>12166</v>
      </c>
      <c r="I1293" t="s">
        <v>12167</v>
      </c>
      <c r="J1293" t="s">
        <v>18</v>
      </c>
      <c r="K1293" t="s">
        <v>12168</v>
      </c>
      <c r="L1293" t="s">
        <v>12169</v>
      </c>
    </row>
    <row r="1294" spans="1:12" x14ac:dyDescent="0.3">
      <c r="A1294" t="s">
        <v>12170</v>
      </c>
      <c r="B1294" t="s">
        <v>14</v>
      </c>
      <c r="C1294" t="s">
        <v>73</v>
      </c>
      <c r="D1294" t="s">
        <v>33</v>
      </c>
      <c r="E1294" t="s">
        <v>12171</v>
      </c>
      <c r="F1294" t="s">
        <v>12171</v>
      </c>
      <c r="G1294" t="s">
        <v>18</v>
      </c>
      <c r="H1294" t="s">
        <v>18</v>
      </c>
      <c r="I1294" t="s">
        <v>1987</v>
      </c>
      <c r="J1294" t="s">
        <v>1988</v>
      </c>
      <c r="K1294" t="s">
        <v>1989</v>
      </c>
      <c r="L1294" t="s">
        <v>1990</v>
      </c>
    </row>
    <row r="1295" spans="1:12" x14ac:dyDescent="0.3">
      <c r="A1295" t="s">
        <v>12172</v>
      </c>
      <c r="B1295" t="s">
        <v>14</v>
      </c>
      <c r="C1295" t="s">
        <v>11810</v>
      </c>
      <c r="D1295" t="s">
        <v>16</v>
      </c>
      <c r="E1295" t="s">
        <v>12173</v>
      </c>
      <c r="F1295" t="s">
        <v>12173</v>
      </c>
      <c r="G1295" t="s">
        <v>18</v>
      </c>
      <c r="H1295" t="s">
        <v>18</v>
      </c>
      <c r="I1295" t="s">
        <v>11013</v>
      </c>
      <c r="J1295" t="s">
        <v>11014</v>
      </c>
      <c r="K1295" t="s">
        <v>11015</v>
      </c>
      <c r="L1295" t="s">
        <v>11016</v>
      </c>
    </row>
    <row r="1296" spans="1:12" x14ac:dyDescent="0.3">
      <c r="A1296" t="s">
        <v>12174</v>
      </c>
      <c r="B1296" t="s">
        <v>14</v>
      </c>
      <c r="C1296" t="s">
        <v>101</v>
      </c>
      <c r="D1296" t="s">
        <v>16</v>
      </c>
      <c r="E1296" t="s">
        <v>12175</v>
      </c>
      <c r="F1296" t="s">
        <v>12175</v>
      </c>
      <c r="G1296" t="s">
        <v>18</v>
      </c>
      <c r="H1296" t="s">
        <v>18</v>
      </c>
      <c r="I1296" t="s">
        <v>11339</v>
      </c>
      <c r="J1296" t="s">
        <v>18</v>
      </c>
      <c r="K1296" t="s">
        <v>11340</v>
      </c>
      <c r="L1296" t="s">
        <v>11341</v>
      </c>
    </row>
    <row r="1297" spans="1:12" x14ac:dyDescent="0.3">
      <c r="A1297" t="s">
        <v>12176</v>
      </c>
      <c r="B1297" t="s">
        <v>14</v>
      </c>
      <c r="C1297" t="s">
        <v>229</v>
      </c>
      <c r="D1297" t="s">
        <v>16</v>
      </c>
      <c r="E1297" t="s">
        <v>12177</v>
      </c>
      <c r="F1297" t="s">
        <v>12178</v>
      </c>
      <c r="G1297" t="s">
        <v>12179</v>
      </c>
      <c r="H1297" t="s">
        <v>12180</v>
      </c>
      <c r="I1297" t="s">
        <v>12045</v>
      </c>
      <c r="J1297" t="s">
        <v>12046</v>
      </c>
      <c r="K1297" t="s">
        <v>12047</v>
      </c>
      <c r="L1297" t="s">
        <v>12048</v>
      </c>
    </row>
    <row r="1298" spans="1:12" x14ac:dyDescent="0.3">
      <c r="A1298" t="s">
        <v>12181</v>
      </c>
      <c r="B1298" t="s">
        <v>14</v>
      </c>
      <c r="C1298" t="s">
        <v>9746</v>
      </c>
      <c r="D1298" t="s">
        <v>94</v>
      </c>
      <c r="E1298" t="s">
        <v>12182</v>
      </c>
      <c r="F1298" t="s">
        <v>12182</v>
      </c>
      <c r="G1298" t="s">
        <v>12182</v>
      </c>
      <c r="H1298" t="s">
        <v>18</v>
      </c>
      <c r="I1298" t="s">
        <v>11013</v>
      </c>
      <c r="J1298" t="s">
        <v>11014</v>
      </c>
      <c r="K1298" t="s">
        <v>11015</v>
      </c>
      <c r="L1298" t="s">
        <v>11016</v>
      </c>
    </row>
    <row r="1299" spans="1:12" x14ac:dyDescent="0.3">
      <c r="A1299" t="s">
        <v>12183</v>
      </c>
      <c r="B1299" t="s">
        <v>14</v>
      </c>
      <c r="C1299" t="s">
        <v>341</v>
      </c>
      <c r="D1299" t="s">
        <v>16</v>
      </c>
      <c r="E1299" t="s">
        <v>12184</v>
      </c>
      <c r="F1299" t="s">
        <v>12185</v>
      </c>
      <c r="G1299" t="s">
        <v>12186</v>
      </c>
      <c r="H1299" t="s">
        <v>18</v>
      </c>
      <c r="I1299" t="s">
        <v>12187</v>
      </c>
      <c r="J1299" t="s">
        <v>12188</v>
      </c>
      <c r="K1299" t="s">
        <v>12189</v>
      </c>
      <c r="L1299" t="s">
        <v>12190</v>
      </c>
    </row>
    <row r="1300" spans="1:12" x14ac:dyDescent="0.3">
      <c r="A1300" t="s">
        <v>12191</v>
      </c>
      <c r="B1300" t="s">
        <v>14</v>
      </c>
      <c r="C1300" t="s">
        <v>2465</v>
      </c>
      <c r="D1300" t="s">
        <v>2466</v>
      </c>
      <c r="E1300" t="s">
        <v>12192</v>
      </c>
      <c r="F1300" t="s">
        <v>12192</v>
      </c>
      <c r="G1300" t="s">
        <v>18</v>
      </c>
      <c r="H1300" t="s">
        <v>18</v>
      </c>
      <c r="I1300" t="s">
        <v>12193</v>
      </c>
      <c r="J1300" t="s">
        <v>12194</v>
      </c>
      <c r="K1300" t="s">
        <v>12195</v>
      </c>
      <c r="L1300" t="s">
        <v>12196</v>
      </c>
    </row>
    <row r="1301" spans="1:12" x14ac:dyDescent="0.3">
      <c r="A1301" t="s">
        <v>12197</v>
      </c>
      <c r="B1301" t="s">
        <v>14</v>
      </c>
      <c r="C1301" t="s">
        <v>1403</v>
      </c>
      <c r="D1301" t="s">
        <v>16</v>
      </c>
      <c r="E1301" t="s">
        <v>12198</v>
      </c>
      <c r="F1301" t="s">
        <v>12198</v>
      </c>
      <c r="G1301" t="s">
        <v>18</v>
      </c>
      <c r="H1301" t="s">
        <v>18</v>
      </c>
      <c r="I1301" t="s">
        <v>12199</v>
      </c>
      <c r="J1301" t="s">
        <v>18</v>
      </c>
      <c r="K1301" t="s">
        <v>12200</v>
      </c>
      <c r="L1301" t="s">
        <v>12201</v>
      </c>
    </row>
    <row r="1302" spans="1:12" x14ac:dyDescent="0.3">
      <c r="A1302" t="s">
        <v>12202</v>
      </c>
      <c r="B1302" t="s">
        <v>14</v>
      </c>
      <c r="C1302" t="s">
        <v>1174</v>
      </c>
      <c r="D1302" t="s">
        <v>16</v>
      </c>
      <c r="E1302" t="s">
        <v>12203</v>
      </c>
      <c r="F1302" t="s">
        <v>12204</v>
      </c>
      <c r="G1302" t="s">
        <v>12205</v>
      </c>
      <c r="H1302" t="s">
        <v>18</v>
      </c>
      <c r="I1302" t="s">
        <v>359</v>
      </c>
      <c r="J1302" t="s">
        <v>360</v>
      </c>
      <c r="K1302" t="s">
        <v>361</v>
      </c>
      <c r="L1302" t="s">
        <v>362</v>
      </c>
    </row>
    <row r="1303" spans="1:12" x14ac:dyDescent="0.3">
      <c r="A1303" t="s">
        <v>12206</v>
      </c>
      <c r="B1303" t="s">
        <v>14</v>
      </c>
      <c r="C1303" t="s">
        <v>65</v>
      </c>
      <c r="D1303" t="s">
        <v>16</v>
      </c>
      <c r="E1303" t="s">
        <v>12207</v>
      </c>
      <c r="F1303" t="s">
        <v>12207</v>
      </c>
      <c r="G1303" t="s">
        <v>18</v>
      </c>
      <c r="H1303" t="s">
        <v>18</v>
      </c>
      <c r="I1303" t="s">
        <v>11339</v>
      </c>
      <c r="J1303" t="s">
        <v>18</v>
      </c>
      <c r="K1303" t="s">
        <v>11340</v>
      </c>
      <c r="L1303" t="s">
        <v>11341</v>
      </c>
    </row>
    <row r="1304" spans="1:12" x14ac:dyDescent="0.3">
      <c r="A1304" t="s">
        <v>12208</v>
      </c>
      <c r="B1304" t="s">
        <v>14</v>
      </c>
      <c r="C1304" t="s">
        <v>4337</v>
      </c>
      <c r="D1304" t="s">
        <v>16</v>
      </c>
      <c r="E1304" t="s">
        <v>12209</v>
      </c>
      <c r="F1304" t="s">
        <v>12210</v>
      </c>
      <c r="G1304" t="s">
        <v>18</v>
      </c>
      <c r="H1304" t="s">
        <v>18</v>
      </c>
      <c r="I1304" t="s">
        <v>6007</v>
      </c>
      <c r="J1304" t="s">
        <v>6008</v>
      </c>
      <c r="K1304" t="s">
        <v>6009</v>
      </c>
      <c r="L1304" t="s">
        <v>6010</v>
      </c>
    </row>
    <row r="1305" spans="1:12" x14ac:dyDescent="0.3">
      <c r="A1305" t="s">
        <v>12211</v>
      </c>
      <c r="B1305" t="s">
        <v>14</v>
      </c>
      <c r="C1305" t="s">
        <v>7930</v>
      </c>
      <c r="D1305" t="s">
        <v>16</v>
      </c>
      <c r="E1305" t="s">
        <v>12212</v>
      </c>
      <c r="F1305" t="s">
        <v>12213</v>
      </c>
      <c r="G1305" t="s">
        <v>12214</v>
      </c>
      <c r="H1305" t="s">
        <v>18</v>
      </c>
      <c r="I1305" t="s">
        <v>2929</v>
      </c>
      <c r="J1305" t="s">
        <v>2930</v>
      </c>
      <c r="K1305" t="s">
        <v>2931</v>
      </c>
      <c r="L1305" t="s">
        <v>2932</v>
      </c>
    </row>
    <row r="1306" spans="1:12" x14ac:dyDescent="0.3">
      <c r="A1306" t="s">
        <v>12215</v>
      </c>
      <c r="B1306" t="s">
        <v>14</v>
      </c>
      <c r="C1306" t="s">
        <v>15</v>
      </c>
      <c r="D1306" t="s">
        <v>16</v>
      </c>
      <c r="E1306" t="s">
        <v>12216</v>
      </c>
      <c r="F1306" t="s">
        <v>12216</v>
      </c>
      <c r="G1306" t="s">
        <v>18</v>
      </c>
      <c r="H1306" t="s">
        <v>18</v>
      </c>
      <c r="I1306" t="s">
        <v>12217</v>
      </c>
      <c r="J1306" t="s">
        <v>12218</v>
      </c>
      <c r="K1306" t="s">
        <v>12219</v>
      </c>
      <c r="L1306" t="s">
        <v>12220</v>
      </c>
    </row>
    <row r="1307" spans="1:12" x14ac:dyDescent="0.3">
      <c r="A1307" t="s">
        <v>12221</v>
      </c>
      <c r="B1307" t="s">
        <v>14</v>
      </c>
      <c r="C1307" t="s">
        <v>9464</v>
      </c>
      <c r="D1307" t="s">
        <v>33</v>
      </c>
      <c r="E1307" t="s">
        <v>12222</v>
      </c>
      <c r="F1307" t="s">
        <v>12223</v>
      </c>
      <c r="G1307" t="s">
        <v>12224</v>
      </c>
      <c r="H1307" t="s">
        <v>12225</v>
      </c>
      <c r="I1307" t="s">
        <v>12226</v>
      </c>
      <c r="J1307" t="s">
        <v>12227</v>
      </c>
      <c r="K1307" t="s">
        <v>12228</v>
      </c>
      <c r="L1307" t="s">
        <v>12229</v>
      </c>
    </row>
    <row r="1308" spans="1:12" x14ac:dyDescent="0.3">
      <c r="A1308" t="s">
        <v>12230</v>
      </c>
      <c r="B1308" t="s">
        <v>14</v>
      </c>
      <c r="C1308" t="s">
        <v>12231</v>
      </c>
      <c r="D1308" t="s">
        <v>16</v>
      </c>
      <c r="E1308" t="s">
        <v>12232</v>
      </c>
      <c r="F1308" t="s">
        <v>12232</v>
      </c>
      <c r="G1308" t="s">
        <v>18</v>
      </c>
      <c r="H1308" t="s">
        <v>18</v>
      </c>
      <c r="I1308" t="s">
        <v>12233</v>
      </c>
      <c r="J1308" t="s">
        <v>12234</v>
      </c>
      <c r="K1308" t="s">
        <v>12235</v>
      </c>
      <c r="L1308" t="s">
        <v>12236</v>
      </c>
    </row>
    <row r="1309" spans="1:12" x14ac:dyDescent="0.3">
      <c r="A1309" t="s">
        <v>12237</v>
      </c>
      <c r="B1309" t="s">
        <v>14</v>
      </c>
      <c r="C1309" t="s">
        <v>12238</v>
      </c>
      <c r="D1309" t="s">
        <v>16</v>
      </c>
      <c r="E1309" t="s">
        <v>12239</v>
      </c>
      <c r="F1309" t="s">
        <v>12240</v>
      </c>
      <c r="G1309" t="s">
        <v>12241</v>
      </c>
      <c r="H1309" t="s">
        <v>12242</v>
      </c>
      <c r="I1309" t="s">
        <v>661</v>
      </c>
      <c r="J1309" t="s">
        <v>662</v>
      </c>
      <c r="K1309" t="s">
        <v>663</v>
      </c>
      <c r="L1309" t="s">
        <v>664</v>
      </c>
    </row>
    <row r="1310" spans="1:12" x14ac:dyDescent="0.3">
      <c r="A1310" t="s">
        <v>12243</v>
      </c>
      <c r="B1310" t="s">
        <v>14</v>
      </c>
      <c r="C1310" t="s">
        <v>12244</v>
      </c>
      <c r="D1310" t="s">
        <v>704</v>
      </c>
      <c r="E1310" t="s">
        <v>12245</v>
      </c>
      <c r="F1310" t="s">
        <v>12246</v>
      </c>
      <c r="G1310" t="s">
        <v>12247</v>
      </c>
      <c r="H1310" t="s">
        <v>18</v>
      </c>
      <c r="I1310" t="s">
        <v>12248</v>
      </c>
      <c r="J1310" t="s">
        <v>18</v>
      </c>
      <c r="K1310" t="s">
        <v>12249</v>
      </c>
      <c r="L1310" t="s">
        <v>12250</v>
      </c>
    </row>
    <row r="1311" spans="1:12" x14ac:dyDescent="0.3">
      <c r="A1311" t="s">
        <v>12251</v>
      </c>
      <c r="B1311" t="s">
        <v>14</v>
      </c>
      <c r="C1311" t="s">
        <v>73</v>
      </c>
      <c r="D1311" t="s">
        <v>33</v>
      </c>
      <c r="E1311" t="s">
        <v>12252</v>
      </c>
      <c r="F1311" t="s">
        <v>12253</v>
      </c>
      <c r="G1311" t="s">
        <v>18</v>
      </c>
      <c r="H1311" t="s">
        <v>18</v>
      </c>
      <c r="I1311" t="s">
        <v>3606</v>
      </c>
      <c r="J1311" t="s">
        <v>18</v>
      </c>
      <c r="K1311" t="s">
        <v>3607</v>
      </c>
      <c r="L1311" t="s">
        <v>3608</v>
      </c>
    </row>
    <row r="1312" spans="1:12" x14ac:dyDescent="0.3">
      <c r="A1312" t="s">
        <v>12254</v>
      </c>
      <c r="B1312" t="s">
        <v>14</v>
      </c>
      <c r="C1312" t="s">
        <v>101</v>
      </c>
      <c r="D1312" t="s">
        <v>16</v>
      </c>
      <c r="E1312" t="s">
        <v>12255</v>
      </c>
      <c r="F1312" t="s">
        <v>12256</v>
      </c>
      <c r="G1312" t="s">
        <v>12257</v>
      </c>
      <c r="H1312" t="s">
        <v>12258</v>
      </c>
      <c r="I1312" t="s">
        <v>12045</v>
      </c>
      <c r="J1312" t="s">
        <v>12046</v>
      </c>
      <c r="K1312" t="s">
        <v>12047</v>
      </c>
      <c r="L1312" t="s">
        <v>12048</v>
      </c>
    </row>
    <row r="1313" spans="1:12" x14ac:dyDescent="0.3">
      <c r="A1313" t="s">
        <v>12259</v>
      </c>
      <c r="B1313" t="s">
        <v>14</v>
      </c>
      <c r="C1313" t="s">
        <v>273</v>
      </c>
      <c r="D1313" t="s">
        <v>16</v>
      </c>
      <c r="E1313" t="s">
        <v>12260</v>
      </c>
      <c r="F1313" t="s">
        <v>12260</v>
      </c>
      <c r="G1313" t="s">
        <v>12260</v>
      </c>
      <c r="H1313" t="s">
        <v>12261</v>
      </c>
      <c r="I1313" t="s">
        <v>11013</v>
      </c>
      <c r="J1313" t="s">
        <v>11014</v>
      </c>
      <c r="K1313" t="s">
        <v>11015</v>
      </c>
      <c r="L1313" t="s">
        <v>11016</v>
      </c>
    </row>
    <row r="1314" spans="1:12" x14ac:dyDescent="0.3">
      <c r="A1314" t="s">
        <v>12262</v>
      </c>
      <c r="B1314" t="s">
        <v>14</v>
      </c>
      <c r="C1314" t="s">
        <v>12263</v>
      </c>
      <c r="D1314" t="s">
        <v>16</v>
      </c>
      <c r="E1314" t="s">
        <v>12264</v>
      </c>
      <c r="F1314" t="s">
        <v>12265</v>
      </c>
      <c r="G1314" t="s">
        <v>18</v>
      </c>
      <c r="H1314" t="s">
        <v>18</v>
      </c>
      <c r="I1314" t="s">
        <v>4145</v>
      </c>
      <c r="J1314" t="s">
        <v>4146</v>
      </c>
      <c r="K1314" t="s">
        <v>4147</v>
      </c>
      <c r="L1314" t="s">
        <v>4148</v>
      </c>
    </row>
    <row r="1315" spans="1:12" x14ac:dyDescent="0.3">
      <c r="A1315" t="s">
        <v>12266</v>
      </c>
      <c r="B1315" t="s">
        <v>14</v>
      </c>
      <c r="C1315" t="s">
        <v>11113</v>
      </c>
      <c r="D1315" t="s">
        <v>16</v>
      </c>
      <c r="E1315" t="s">
        <v>12267</v>
      </c>
      <c r="F1315" t="s">
        <v>12268</v>
      </c>
      <c r="G1315" t="s">
        <v>12269</v>
      </c>
      <c r="H1315" t="s">
        <v>18</v>
      </c>
      <c r="I1315" t="s">
        <v>3350</v>
      </c>
      <c r="J1315" t="s">
        <v>3351</v>
      </c>
      <c r="K1315" t="s">
        <v>3352</v>
      </c>
      <c r="L1315" t="s">
        <v>3353</v>
      </c>
    </row>
    <row r="1316" spans="1:12" x14ac:dyDescent="0.3">
      <c r="A1316" t="s">
        <v>12270</v>
      </c>
      <c r="B1316" t="s">
        <v>14</v>
      </c>
      <c r="C1316" t="s">
        <v>12271</v>
      </c>
      <c r="D1316" t="s">
        <v>16</v>
      </c>
      <c r="E1316" t="s">
        <v>12272</v>
      </c>
      <c r="F1316" t="s">
        <v>12272</v>
      </c>
      <c r="G1316" t="s">
        <v>18</v>
      </c>
      <c r="H1316" t="s">
        <v>18</v>
      </c>
      <c r="I1316" t="s">
        <v>970</v>
      </c>
      <c r="J1316" t="s">
        <v>971</v>
      </c>
      <c r="K1316" t="s">
        <v>972</v>
      </c>
      <c r="L1316" t="s">
        <v>973</v>
      </c>
    </row>
    <row r="1317" spans="1:12" x14ac:dyDescent="0.3">
      <c r="A1317" t="s">
        <v>12273</v>
      </c>
      <c r="B1317" t="s">
        <v>14</v>
      </c>
      <c r="C1317" t="s">
        <v>15</v>
      </c>
      <c r="D1317" t="s">
        <v>16</v>
      </c>
      <c r="E1317" t="s">
        <v>12274</v>
      </c>
      <c r="F1317" t="s">
        <v>12274</v>
      </c>
      <c r="G1317" t="s">
        <v>18</v>
      </c>
      <c r="H1317" t="s">
        <v>18</v>
      </c>
      <c r="I1317" t="s">
        <v>10828</v>
      </c>
      <c r="J1317" t="s">
        <v>10829</v>
      </c>
      <c r="K1317" t="s">
        <v>10830</v>
      </c>
      <c r="L1317" t="s">
        <v>10831</v>
      </c>
    </row>
    <row r="1318" spans="1:12" x14ac:dyDescent="0.3">
      <c r="A1318" t="s">
        <v>12275</v>
      </c>
      <c r="B1318" t="s">
        <v>14</v>
      </c>
      <c r="C1318" t="s">
        <v>8153</v>
      </c>
      <c r="D1318" t="s">
        <v>16</v>
      </c>
      <c r="E1318" t="s">
        <v>12276</v>
      </c>
      <c r="F1318" t="s">
        <v>12277</v>
      </c>
      <c r="G1318" t="s">
        <v>12278</v>
      </c>
      <c r="H1318" t="s">
        <v>18</v>
      </c>
      <c r="I1318" t="s">
        <v>7724</v>
      </c>
      <c r="J1318" t="s">
        <v>7725</v>
      </c>
      <c r="K1318" t="s">
        <v>7726</v>
      </c>
      <c r="L1318" t="s">
        <v>7727</v>
      </c>
    </row>
    <row r="1319" spans="1:12" x14ac:dyDescent="0.3">
      <c r="A1319" t="s">
        <v>12279</v>
      </c>
      <c r="B1319" t="s">
        <v>14</v>
      </c>
      <c r="C1319" t="s">
        <v>229</v>
      </c>
      <c r="D1319" t="s">
        <v>16</v>
      </c>
      <c r="E1319" t="s">
        <v>12280</v>
      </c>
      <c r="F1319" t="s">
        <v>12280</v>
      </c>
      <c r="G1319" t="s">
        <v>18</v>
      </c>
      <c r="H1319" t="s">
        <v>18</v>
      </c>
      <c r="I1319" t="s">
        <v>10828</v>
      </c>
      <c r="J1319" t="s">
        <v>10829</v>
      </c>
      <c r="K1319" t="s">
        <v>10830</v>
      </c>
      <c r="L1319" t="s">
        <v>10831</v>
      </c>
    </row>
    <row r="1320" spans="1:12" x14ac:dyDescent="0.3">
      <c r="A1320" t="s">
        <v>12281</v>
      </c>
      <c r="B1320" t="s">
        <v>14</v>
      </c>
      <c r="C1320" t="s">
        <v>2727</v>
      </c>
      <c r="D1320" t="s">
        <v>16</v>
      </c>
      <c r="E1320" t="s">
        <v>12282</v>
      </c>
      <c r="F1320" t="s">
        <v>12283</v>
      </c>
      <c r="G1320" t="s">
        <v>12284</v>
      </c>
      <c r="H1320" t="s">
        <v>18</v>
      </c>
      <c r="I1320" t="s">
        <v>10814</v>
      </c>
      <c r="J1320" t="s">
        <v>18</v>
      </c>
      <c r="K1320" t="s">
        <v>10815</v>
      </c>
      <c r="L1320" t="s">
        <v>10816</v>
      </c>
    </row>
    <row r="1321" spans="1:12" x14ac:dyDescent="0.3">
      <c r="A1321" t="s">
        <v>12285</v>
      </c>
      <c r="B1321" t="s">
        <v>14</v>
      </c>
      <c r="C1321" t="s">
        <v>12286</v>
      </c>
      <c r="D1321" t="s">
        <v>16</v>
      </c>
      <c r="E1321" t="s">
        <v>12287</v>
      </c>
      <c r="F1321" t="s">
        <v>12288</v>
      </c>
      <c r="G1321" t="s">
        <v>12289</v>
      </c>
      <c r="H1321" t="s">
        <v>18</v>
      </c>
      <c r="I1321" t="s">
        <v>619</v>
      </c>
      <c r="J1321" t="s">
        <v>18</v>
      </c>
      <c r="K1321" t="s">
        <v>620</v>
      </c>
      <c r="L1321" t="s">
        <v>621</v>
      </c>
    </row>
    <row r="1322" spans="1:12" x14ac:dyDescent="0.3">
      <c r="A1322" t="s">
        <v>12290</v>
      </c>
      <c r="B1322" t="s">
        <v>14</v>
      </c>
      <c r="C1322" t="s">
        <v>12291</v>
      </c>
      <c r="D1322" t="s">
        <v>16</v>
      </c>
      <c r="E1322" t="s">
        <v>12292</v>
      </c>
      <c r="F1322" t="s">
        <v>12293</v>
      </c>
      <c r="G1322" t="s">
        <v>12294</v>
      </c>
      <c r="H1322" t="s">
        <v>12295</v>
      </c>
      <c r="I1322" t="s">
        <v>6438</v>
      </c>
      <c r="J1322" t="s">
        <v>6439</v>
      </c>
      <c r="K1322" t="s">
        <v>6440</v>
      </c>
      <c r="L1322" t="s">
        <v>6441</v>
      </c>
    </row>
    <row r="1323" spans="1:12" x14ac:dyDescent="0.3">
      <c r="A1323" t="s">
        <v>12296</v>
      </c>
      <c r="B1323" t="s">
        <v>14</v>
      </c>
      <c r="C1323" t="s">
        <v>5948</v>
      </c>
      <c r="D1323" t="s">
        <v>33</v>
      </c>
      <c r="E1323" t="s">
        <v>12297</v>
      </c>
      <c r="F1323" t="s">
        <v>12298</v>
      </c>
      <c r="G1323" t="s">
        <v>12299</v>
      </c>
      <c r="H1323" t="s">
        <v>18</v>
      </c>
      <c r="I1323" t="s">
        <v>1838</v>
      </c>
      <c r="J1323" t="s">
        <v>1839</v>
      </c>
      <c r="K1323" t="s">
        <v>1840</v>
      </c>
      <c r="L1323" t="s">
        <v>1841</v>
      </c>
    </row>
    <row r="1324" spans="1:12" x14ac:dyDescent="0.3">
      <c r="A1324" t="s">
        <v>12300</v>
      </c>
      <c r="B1324" t="s">
        <v>14</v>
      </c>
      <c r="C1324" t="s">
        <v>86</v>
      </c>
      <c r="D1324" t="s">
        <v>79</v>
      </c>
      <c r="E1324" t="s">
        <v>12301</v>
      </c>
      <c r="F1324" t="s">
        <v>12302</v>
      </c>
      <c r="G1324" t="s">
        <v>12302</v>
      </c>
      <c r="H1324" t="s">
        <v>18</v>
      </c>
      <c r="I1324" t="s">
        <v>11370</v>
      </c>
      <c r="J1324" t="s">
        <v>18</v>
      </c>
      <c r="K1324" t="s">
        <v>5576</v>
      </c>
      <c r="L1324" t="s">
        <v>11371</v>
      </c>
    </row>
    <row r="1325" spans="1:12" x14ac:dyDescent="0.3">
      <c r="A1325" t="s">
        <v>12303</v>
      </c>
      <c r="B1325" t="s">
        <v>14</v>
      </c>
      <c r="C1325" t="s">
        <v>3872</v>
      </c>
      <c r="D1325" t="s">
        <v>94</v>
      </c>
      <c r="E1325" t="s">
        <v>12304</v>
      </c>
      <c r="F1325" t="s">
        <v>12305</v>
      </c>
      <c r="G1325" t="s">
        <v>12306</v>
      </c>
      <c r="H1325" t="s">
        <v>18</v>
      </c>
      <c r="I1325" t="s">
        <v>643</v>
      </c>
      <c r="J1325" t="s">
        <v>18</v>
      </c>
      <c r="K1325" t="s">
        <v>644</v>
      </c>
      <c r="L1325" t="s">
        <v>645</v>
      </c>
    </row>
    <row r="1326" spans="1:12" x14ac:dyDescent="0.3">
      <c r="A1326" t="s">
        <v>12307</v>
      </c>
      <c r="B1326" t="s">
        <v>14</v>
      </c>
      <c r="C1326" t="s">
        <v>101</v>
      </c>
      <c r="D1326" t="s">
        <v>16</v>
      </c>
      <c r="E1326" t="s">
        <v>12308</v>
      </c>
      <c r="F1326" t="s">
        <v>12308</v>
      </c>
      <c r="G1326" t="s">
        <v>12309</v>
      </c>
      <c r="H1326" t="s">
        <v>18</v>
      </c>
      <c r="I1326" t="s">
        <v>11693</v>
      </c>
      <c r="J1326" t="s">
        <v>18</v>
      </c>
      <c r="K1326" t="s">
        <v>11694</v>
      </c>
      <c r="L1326" t="s">
        <v>11695</v>
      </c>
    </row>
    <row r="1327" spans="1:12" x14ac:dyDescent="0.3">
      <c r="A1327" t="s">
        <v>12310</v>
      </c>
      <c r="B1327" t="s">
        <v>14</v>
      </c>
      <c r="C1327" t="s">
        <v>445</v>
      </c>
      <c r="D1327" t="s">
        <v>16</v>
      </c>
      <c r="E1327" t="s">
        <v>12311</v>
      </c>
      <c r="F1327" t="s">
        <v>12312</v>
      </c>
      <c r="G1327" t="s">
        <v>12313</v>
      </c>
      <c r="H1327" t="s">
        <v>12314</v>
      </c>
      <c r="I1327" t="s">
        <v>12315</v>
      </c>
      <c r="J1327" t="s">
        <v>18</v>
      </c>
      <c r="K1327" t="s">
        <v>12316</v>
      </c>
      <c r="L1327" t="s">
        <v>12317</v>
      </c>
    </row>
    <row r="1328" spans="1:12" x14ac:dyDescent="0.3">
      <c r="A1328" t="s">
        <v>12318</v>
      </c>
      <c r="B1328" t="s">
        <v>14</v>
      </c>
      <c r="C1328" t="s">
        <v>43</v>
      </c>
      <c r="D1328" t="s">
        <v>16</v>
      </c>
      <c r="E1328" t="s">
        <v>12319</v>
      </c>
      <c r="F1328" t="s">
        <v>12319</v>
      </c>
      <c r="G1328" t="s">
        <v>18</v>
      </c>
      <c r="H1328" t="s">
        <v>18</v>
      </c>
      <c r="I1328" t="s">
        <v>11173</v>
      </c>
      <c r="J1328" t="s">
        <v>18</v>
      </c>
      <c r="K1328" t="s">
        <v>1675</v>
      </c>
      <c r="L1328" t="s">
        <v>11174</v>
      </c>
    </row>
    <row r="1329" spans="1:12" x14ac:dyDescent="0.3">
      <c r="A1329" t="s">
        <v>12320</v>
      </c>
      <c r="B1329" t="s">
        <v>14</v>
      </c>
      <c r="C1329" t="s">
        <v>12321</v>
      </c>
      <c r="D1329" t="s">
        <v>4524</v>
      </c>
      <c r="E1329" t="s">
        <v>12322</v>
      </c>
      <c r="F1329" t="s">
        <v>12323</v>
      </c>
      <c r="G1329" t="s">
        <v>12324</v>
      </c>
      <c r="H1329" t="s">
        <v>18</v>
      </c>
      <c r="I1329" t="s">
        <v>12325</v>
      </c>
      <c r="J1329" t="s">
        <v>12326</v>
      </c>
      <c r="K1329" t="s">
        <v>12327</v>
      </c>
      <c r="L1329" t="s">
        <v>12328</v>
      </c>
    </row>
    <row r="1330" spans="1:12" x14ac:dyDescent="0.3">
      <c r="A1330" t="s">
        <v>12329</v>
      </c>
      <c r="B1330" t="s">
        <v>14</v>
      </c>
      <c r="C1330" t="s">
        <v>1516</v>
      </c>
      <c r="D1330" t="s">
        <v>16</v>
      </c>
      <c r="E1330" t="s">
        <v>12330</v>
      </c>
      <c r="F1330" t="s">
        <v>12331</v>
      </c>
      <c r="G1330" t="s">
        <v>12332</v>
      </c>
      <c r="H1330" t="s">
        <v>18</v>
      </c>
      <c r="I1330" t="s">
        <v>12333</v>
      </c>
      <c r="J1330" t="s">
        <v>18</v>
      </c>
      <c r="K1330" t="s">
        <v>12334</v>
      </c>
      <c r="L1330" t="s">
        <v>12335</v>
      </c>
    </row>
    <row r="1331" spans="1:12" x14ac:dyDescent="0.3">
      <c r="A1331" t="s">
        <v>12336</v>
      </c>
      <c r="B1331" t="s">
        <v>14</v>
      </c>
      <c r="C1331" t="s">
        <v>1995</v>
      </c>
      <c r="D1331" t="s">
        <v>16</v>
      </c>
      <c r="E1331" t="s">
        <v>12337</v>
      </c>
      <c r="F1331" t="s">
        <v>12338</v>
      </c>
      <c r="G1331" t="s">
        <v>18</v>
      </c>
      <c r="H1331" t="s">
        <v>18</v>
      </c>
      <c r="I1331" t="s">
        <v>11914</v>
      </c>
      <c r="J1331" t="s">
        <v>11915</v>
      </c>
      <c r="K1331" t="s">
        <v>11916</v>
      </c>
      <c r="L1331" t="s">
        <v>11917</v>
      </c>
    </row>
    <row r="1332" spans="1:12" x14ac:dyDescent="0.3">
      <c r="A1332" t="s">
        <v>12339</v>
      </c>
      <c r="B1332" t="s">
        <v>14</v>
      </c>
      <c r="C1332" t="s">
        <v>12340</v>
      </c>
      <c r="D1332" t="s">
        <v>16</v>
      </c>
      <c r="E1332" t="s">
        <v>12341</v>
      </c>
      <c r="F1332" t="s">
        <v>12342</v>
      </c>
      <c r="G1332" t="s">
        <v>12343</v>
      </c>
      <c r="H1332" t="s">
        <v>12344</v>
      </c>
      <c r="I1332" t="s">
        <v>652</v>
      </c>
      <c r="J1332" t="s">
        <v>653</v>
      </c>
      <c r="K1332" t="s">
        <v>654</v>
      </c>
      <c r="L1332" t="s">
        <v>655</v>
      </c>
    </row>
    <row r="1333" spans="1:12" x14ac:dyDescent="0.3">
      <c r="A1333" t="s">
        <v>12345</v>
      </c>
      <c r="B1333" t="s">
        <v>14</v>
      </c>
      <c r="C1333" t="s">
        <v>12346</v>
      </c>
      <c r="D1333" t="s">
        <v>94</v>
      </c>
      <c r="E1333" t="s">
        <v>12347</v>
      </c>
      <c r="F1333" t="s">
        <v>12348</v>
      </c>
      <c r="G1333" t="s">
        <v>12349</v>
      </c>
      <c r="H1333" t="s">
        <v>18</v>
      </c>
      <c r="I1333" t="s">
        <v>12350</v>
      </c>
      <c r="J1333" t="s">
        <v>12351</v>
      </c>
      <c r="K1333" t="s">
        <v>12352</v>
      </c>
      <c r="L1333" t="s">
        <v>12353</v>
      </c>
    </row>
    <row r="1334" spans="1:12" x14ac:dyDescent="0.3">
      <c r="A1334" t="s">
        <v>12354</v>
      </c>
      <c r="B1334" t="s">
        <v>14</v>
      </c>
      <c r="C1334" t="s">
        <v>15</v>
      </c>
      <c r="D1334" t="s">
        <v>16</v>
      </c>
      <c r="E1334" t="s">
        <v>12355</v>
      </c>
      <c r="F1334" t="s">
        <v>12356</v>
      </c>
      <c r="G1334" t="s">
        <v>12357</v>
      </c>
      <c r="H1334" t="s">
        <v>18</v>
      </c>
      <c r="I1334" t="s">
        <v>12358</v>
      </c>
      <c r="J1334" t="s">
        <v>18</v>
      </c>
      <c r="K1334" t="s">
        <v>12359</v>
      </c>
      <c r="L1334" t="s">
        <v>12360</v>
      </c>
    </row>
    <row r="1335" spans="1:12" x14ac:dyDescent="0.3">
      <c r="A1335" t="s">
        <v>12361</v>
      </c>
      <c r="B1335" t="s">
        <v>14</v>
      </c>
      <c r="C1335" t="s">
        <v>2022</v>
      </c>
      <c r="D1335" t="s">
        <v>33</v>
      </c>
      <c r="E1335" t="s">
        <v>12362</v>
      </c>
      <c r="F1335" t="s">
        <v>12363</v>
      </c>
      <c r="G1335" t="s">
        <v>12364</v>
      </c>
      <c r="H1335" t="s">
        <v>18</v>
      </c>
      <c r="I1335" t="s">
        <v>9173</v>
      </c>
      <c r="J1335" t="s">
        <v>12365</v>
      </c>
      <c r="K1335" t="s">
        <v>12366</v>
      </c>
      <c r="L1335" t="s">
        <v>12367</v>
      </c>
    </row>
    <row r="1336" spans="1:12" x14ac:dyDescent="0.3">
      <c r="A1336" t="s">
        <v>12368</v>
      </c>
      <c r="B1336" t="s">
        <v>14</v>
      </c>
      <c r="C1336" t="s">
        <v>638</v>
      </c>
      <c r="D1336" t="s">
        <v>16</v>
      </c>
      <c r="E1336" t="s">
        <v>12369</v>
      </c>
      <c r="F1336" t="s">
        <v>12370</v>
      </c>
      <c r="G1336" t="s">
        <v>12371</v>
      </c>
      <c r="H1336" t="s">
        <v>18</v>
      </c>
      <c r="I1336" t="s">
        <v>12372</v>
      </c>
      <c r="J1336" t="s">
        <v>18</v>
      </c>
      <c r="K1336" t="s">
        <v>12373</v>
      </c>
      <c r="L1336" t="s">
        <v>12374</v>
      </c>
    </row>
    <row r="1337" spans="1:12" x14ac:dyDescent="0.3">
      <c r="A1337" t="s">
        <v>12375</v>
      </c>
      <c r="B1337" t="s">
        <v>14</v>
      </c>
      <c r="C1337" t="s">
        <v>463</v>
      </c>
      <c r="D1337" t="s">
        <v>16</v>
      </c>
      <c r="E1337" t="s">
        <v>12376</v>
      </c>
      <c r="F1337" t="s">
        <v>12377</v>
      </c>
      <c r="G1337" t="s">
        <v>12378</v>
      </c>
      <c r="H1337" t="s">
        <v>12379</v>
      </c>
      <c r="I1337" t="s">
        <v>7866</v>
      </c>
      <c r="J1337" t="s">
        <v>2941</v>
      </c>
      <c r="K1337" t="s">
        <v>7867</v>
      </c>
      <c r="L1337" t="s">
        <v>7868</v>
      </c>
    </row>
    <row r="1338" spans="1:12" x14ac:dyDescent="0.3">
      <c r="A1338" t="s">
        <v>12380</v>
      </c>
      <c r="B1338" t="s">
        <v>14</v>
      </c>
      <c r="C1338" t="s">
        <v>86</v>
      </c>
      <c r="D1338" t="s">
        <v>16</v>
      </c>
      <c r="E1338" t="s">
        <v>12381</v>
      </c>
      <c r="F1338" t="s">
        <v>12382</v>
      </c>
      <c r="G1338" t="s">
        <v>12383</v>
      </c>
      <c r="H1338" t="s">
        <v>18</v>
      </c>
      <c r="I1338" t="s">
        <v>9349</v>
      </c>
      <c r="J1338" t="s">
        <v>9350</v>
      </c>
      <c r="K1338" t="s">
        <v>9351</v>
      </c>
      <c r="L1338" t="s">
        <v>9352</v>
      </c>
    </row>
    <row r="1339" spans="1:12" x14ac:dyDescent="0.3">
      <c r="A1339" t="s">
        <v>12384</v>
      </c>
      <c r="B1339" t="s">
        <v>14</v>
      </c>
      <c r="C1339" t="s">
        <v>273</v>
      </c>
      <c r="D1339" t="s">
        <v>16</v>
      </c>
      <c r="E1339" t="s">
        <v>12385</v>
      </c>
      <c r="F1339" t="s">
        <v>12385</v>
      </c>
      <c r="G1339" t="s">
        <v>12385</v>
      </c>
      <c r="H1339" t="s">
        <v>18</v>
      </c>
      <c r="I1339" t="s">
        <v>10634</v>
      </c>
      <c r="J1339" t="s">
        <v>10635</v>
      </c>
      <c r="K1339" t="s">
        <v>10636</v>
      </c>
      <c r="L1339" t="s">
        <v>10637</v>
      </c>
    </row>
    <row r="1340" spans="1:12" x14ac:dyDescent="0.3">
      <c r="A1340" t="s">
        <v>12386</v>
      </c>
      <c r="B1340" t="s">
        <v>14</v>
      </c>
      <c r="C1340" t="s">
        <v>463</v>
      </c>
      <c r="D1340" t="s">
        <v>16</v>
      </c>
      <c r="E1340" t="s">
        <v>12387</v>
      </c>
      <c r="F1340" t="s">
        <v>12388</v>
      </c>
      <c r="G1340" t="s">
        <v>12389</v>
      </c>
      <c r="H1340" t="s">
        <v>18</v>
      </c>
      <c r="I1340" t="s">
        <v>625</v>
      </c>
      <c r="J1340" t="s">
        <v>18</v>
      </c>
      <c r="K1340" t="s">
        <v>626</v>
      </c>
      <c r="L1340" t="s">
        <v>627</v>
      </c>
    </row>
    <row r="1341" spans="1:12" x14ac:dyDescent="0.3">
      <c r="A1341" t="s">
        <v>12390</v>
      </c>
      <c r="B1341" t="s">
        <v>14</v>
      </c>
      <c r="C1341" t="s">
        <v>2496</v>
      </c>
      <c r="D1341" t="s">
        <v>16</v>
      </c>
      <c r="E1341" t="s">
        <v>12391</v>
      </c>
      <c r="F1341" t="s">
        <v>12392</v>
      </c>
      <c r="G1341" t="s">
        <v>12393</v>
      </c>
      <c r="H1341" t="s">
        <v>18</v>
      </c>
      <c r="I1341" t="s">
        <v>12394</v>
      </c>
      <c r="J1341" t="s">
        <v>18</v>
      </c>
      <c r="K1341" t="s">
        <v>12395</v>
      </c>
      <c r="L1341" t="s">
        <v>12396</v>
      </c>
    </row>
    <row r="1342" spans="1:12" x14ac:dyDescent="0.3">
      <c r="A1342" t="s">
        <v>12397</v>
      </c>
      <c r="B1342" t="s">
        <v>14</v>
      </c>
      <c r="C1342" t="s">
        <v>273</v>
      </c>
      <c r="D1342" t="s">
        <v>16</v>
      </c>
      <c r="E1342" t="s">
        <v>12398</v>
      </c>
      <c r="F1342" t="s">
        <v>12399</v>
      </c>
      <c r="G1342" t="s">
        <v>18</v>
      </c>
      <c r="H1342" t="s">
        <v>18</v>
      </c>
      <c r="I1342" t="s">
        <v>5643</v>
      </c>
      <c r="J1342" t="s">
        <v>5644</v>
      </c>
      <c r="K1342" t="s">
        <v>5645</v>
      </c>
      <c r="L1342" t="s">
        <v>5646</v>
      </c>
    </row>
    <row r="1343" spans="1:12" x14ac:dyDescent="0.3">
      <c r="A1343" t="s">
        <v>12400</v>
      </c>
      <c r="B1343" t="s">
        <v>14</v>
      </c>
      <c r="C1343" t="s">
        <v>101</v>
      </c>
      <c r="D1343" t="s">
        <v>16</v>
      </c>
      <c r="E1343" t="s">
        <v>12401</v>
      </c>
      <c r="F1343" t="s">
        <v>12402</v>
      </c>
      <c r="G1343" t="s">
        <v>12403</v>
      </c>
      <c r="H1343" t="s">
        <v>18</v>
      </c>
      <c r="I1343" t="s">
        <v>12404</v>
      </c>
      <c r="J1343" t="s">
        <v>12405</v>
      </c>
      <c r="K1343" t="s">
        <v>12406</v>
      </c>
      <c r="L1343" t="s">
        <v>12407</v>
      </c>
    </row>
    <row r="1344" spans="1:12" x14ac:dyDescent="0.3">
      <c r="A1344" t="s">
        <v>12408</v>
      </c>
      <c r="B1344" t="s">
        <v>14</v>
      </c>
      <c r="C1344" t="s">
        <v>12409</v>
      </c>
      <c r="D1344" t="s">
        <v>16</v>
      </c>
      <c r="E1344" t="s">
        <v>12410</v>
      </c>
      <c r="F1344" t="s">
        <v>12410</v>
      </c>
      <c r="G1344" t="s">
        <v>18</v>
      </c>
      <c r="H1344" t="s">
        <v>18</v>
      </c>
      <c r="I1344" t="s">
        <v>12411</v>
      </c>
      <c r="J1344" t="s">
        <v>12412</v>
      </c>
      <c r="K1344" t="s">
        <v>12413</v>
      </c>
      <c r="L1344" t="s">
        <v>12414</v>
      </c>
    </row>
    <row r="1345" spans="1:12" x14ac:dyDescent="0.3">
      <c r="A1345" t="s">
        <v>12415</v>
      </c>
      <c r="B1345" t="s">
        <v>14</v>
      </c>
      <c r="C1345" t="s">
        <v>101</v>
      </c>
      <c r="D1345" t="s">
        <v>16</v>
      </c>
      <c r="E1345" t="s">
        <v>12416</v>
      </c>
      <c r="F1345" t="s">
        <v>12417</v>
      </c>
      <c r="G1345" t="s">
        <v>12418</v>
      </c>
      <c r="H1345" t="s">
        <v>18</v>
      </c>
      <c r="I1345" t="s">
        <v>12419</v>
      </c>
      <c r="J1345" t="s">
        <v>18</v>
      </c>
      <c r="K1345" t="s">
        <v>12420</v>
      </c>
      <c r="L1345" t="s">
        <v>12421</v>
      </c>
    </row>
    <row r="1346" spans="1:12" x14ac:dyDescent="0.3">
      <c r="A1346" t="s">
        <v>12422</v>
      </c>
      <c r="B1346" t="s">
        <v>14</v>
      </c>
      <c r="C1346" t="s">
        <v>12423</v>
      </c>
      <c r="D1346" t="s">
        <v>33</v>
      </c>
      <c r="E1346" t="e">
        <f>-다문화 학생상담 영역에서 문제 개입을 위한 평가 및 상담-다문화 학생상담 영역에서 개인 및 집단의 자아실현, 적응강화에 대한 조력 및 지도-다문화 학생상담 영역에서 심리적 부적응을 개인 또는 집단에 대한 평가 및 상담-다문화 학생상담에 대한 연구-상담기관 설립 및 운영</f>
        <v>#NAME?</v>
      </c>
      <c r="F1346" t="s">
        <v>12424</v>
      </c>
      <c r="G1346" t="e">
        <f>-다문화학생 상담영역에서 문제개입을 위한 평가 및 상담-다문화학생 상담영역에서 개인 및 집단의 자아실현, 적응강화에 대한 조력 및 지도-다문화학생 상담영역에서 심리적 부적응을 겪는 개인 또는 집단에 대한 평가 및 상담-다문화학생에 대한 연구-상담기관의 설립 및 운영</f>
        <v>#NAME?</v>
      </c>
      <c r="H1346" t="e">
        <f>-다문화학생 상담영역에서 개인 및 집단의 자아실현, 적응강화에 대한 조력 및 지도-다문화학생 상담영역에서 심리적 부적응을 겪는 개인 또는 집단에 대한 평가 및 상담-다문화학생 상담영역에 대한 연구 보조-상담행정업무</f>
        <v>#NAME?</v>
      </c>
      <c r="I1346" t="s">
        <v>74</v>
      </c>
      <c r="J1346" t="s">
        <v>6217</v>
      </c>
      <c r="K1346" t="s">
        <v>6218</v>
      </c>
      <c r="L1346" t="s">
        <v>6219</v>
      </c>
    </row>
    <row r="1347" spans="1:12" x14ac:dyDescent="0.3">
      <c r="A1347" t="s">
        <v>12425</v>
      </c>
      <c r="B1347" t="s">
        <v>14</v>
      </c>
      <c r="C1347" t="s">
        <v>3810</v>
      </c>
      <c r="D1347" t="s">
        <v>79</v>
      </c>
      <c r="E1347" t="s">
        <v>3811</v>
      </c>
      <c r="F1347" t="s">
        <v>12426</v>
      </c>
      <c r="G1347" t="s">
        <v>12427</v>
      </c>
      <c r="H1347" t="s">
        <v>12428</v>
      </c>
      <c r="I1347" t="s">
        <v>12429</v>
      </c>
      <c r="J1347" t="s">
        <v>12430</v>
      </c>
      <c r="K1347" t="s">
        <v>1765</v>
      </c>
      <c r="L1347" t="s">
        <v>12431</v>
      </c>
    </row>
    <row r="1348" spans="1:12" x14ac:dyDescent="0.3">
      <c r="A1348" t="s">
        <v>12432</v>
      </c>
      <c r="B1348" t="s">
        <v>14</v>
      </c>
      <c r="C1348" t="s">
        <v>807</v>
      </c>
      <c r="D1348" t="s">
        <v>79</v>
      </c>
      <c r="E1348" t="s">
        <v>12433</v>
      </c>
      <c r="F1348" t="s">
        <v>12433</v>
      </c>
      <c r="G1348" t="s">
        <v>18</v>
      </c>
      <c r="H1348" t="s">
        <v>18</v>
      </c>
      <c r="I1348" t="s">
        <v>12434</v>
      </c>
      <c r="J1348" t="s">
        <v>12435</v>
      </c>
      <c r="K1348" t="s">
        <v>12436</v>
      </c>
      <c r="L1348" t="s">
        <v>12437</v>
      </c>
    </row>
    <row r="1349" spans="1:12" x14ac:dyDescent="0.3">
      <c r="A1349" t="s">
        <v>12438</v>
      </c>
      <c r="B1349" t="s">
        <v>14</v>
      </c>
      <c r="C1349" t="s">
        <v>273</v>
      </c>
      <c r="D1349" t="s">
        <v>16</v>
      </c>
      <c r="E1349" t="s">
        <v>12439</v>
      </c>
      <c r="F1349" t="s">
        <v>12440</v>
      </c>
      <c r="G1349" t="s">
        <v>18</v>
      </c>
      <c r="H1349" t="s">
        <v>18</v>
      </c>
      <c r="I1349" t="s">
        <v>12441</v>
      </c>
      <c r="J1349" t="s">
        <v>12442</v>
      </c>
      <c r="K1349" t="s">
        <v>12443</v>
      </c>
      <c r="L1349" t="s">
        <v>12444</v>
      </c>
    </row>
    <row r="1350" spans="1:12" x14ac:dyDescent="0.3">
      <c r="A1350" t="s">
        <v>12445</v>
      </c>
      <c r="B1350" t="s">
        <v>14</v>
      </c>
      <c r="C1350" t="s">
        <v>1554</v>
      </c>
      <c r="D1350" t="s">
        <v>16</v>
      </c>
      <c r="E1350" t="s">
        <v>12446</v>
      </c>
      <c r="F1350" t="s">
        <v>12446</v>
      </c>
      <c r="G1350" t="s">
        <v>18</v>
      </c>
      <c r="H1350" t="s">
        <v>18</v>
      </c>
      <c r="I1350" t="s">
        <v>9293</v>
      </c>
      <c r="J1350" t="s">
        <v>9294</v>
      </c>
      <c r="K1350" t="s">
        <v>9295</v>
      </c>
      <c r="L1350" t="s">
        <v>9296</v>
      </c>
    </row>
    <row r="1351" spans="1:12" x14ac:dyDescent="0.3">
      <c r="A1351" t="s">
        <v>12447</v>
      </c>
      <c r="B1351" t="s">
        <v>14</v>
      </c>
      <c r="C1351" t="s">
        <v>12448</v>
      </c>
      <c r="D1351" t="s">
        <v>16</v>
      </c>
      <c r="E1351" t="s">
        <v>12449</v>
      </c>
      <c r="F1351" t="s">
        <v>12450</v>
      </c>
      <c r="G1351" t="s">
        <v>12451</v>
      </c>
      <c r="H1351" t="s">
        <v>18</v>
      </c>
      <c r="I1351" t="s">
        <v>10941</v>
      </c>
      <c r="J1351" t="s">
        <v>18</v>
      </c>
      <c r="K1351" t="s">
        <v>10942</v>
      </c>
      <c r="L1351" t="s">
        <v>10943</v>
      </c>
    </row>
    <row r="1352" spans="1:12" x14ac:dyDescent="0.3">
      <c r="A1352" t="s">
        <v>12452</v>
      </c>
      <c r="B1352" t="s">
        <v>14</v>
      </c>
      <c r="C1352" t="s">
        <v>413</v>
      </c>
      <c r="D1352" t="s">
        <v>16</v>
      </c>
      <c r="E1352" t="s">
        <v>12453</v>
      </c>
      <c r="F1352" t="s">
        <v>12454</v>
      </c>
      <c r="G1352" t="s">
        <v>12455</v>
      </c>
      <c r="H1352" t="s">
        <v>18</v>
      </c>
      <c r="I1352" t="s">
        <v>9413</v>
      </c>
      <c r="J1352" t="s">
        <v>18</v>
      </c>
      <c r="K1352" t="s">
        <v>9414</v>
      </c>
      <c r="L1352" t="s">
        <v>9415</v>
      </c>
    </row>
    <row r="1353" spans="1:12" x14ac:dyDescent="0.3">
      <c r="A1353" t="s">
        <v>12456</v>
      </c>
      <c r="B1353" t="s">
        <v>14</v>
      </c>
      <c r="C1353" t="s">
        <v>1740</v>
      </c>
      <c r="D1353" t="s">
        <v>16</v>
      </c>
      <c r="E1353" t="s">
        <v>12457</v>
      </c>
      <c r="F1353" t="s">
        <v>12458</v>
      </c>
      <c r="G1353" t="s">
        <v>12459</v>
      </c>
      <c r="H1353" t="s">
        <v>12460</v>
      </c>
      <c r="I1353" t="s">
        <v>1486</v>
      </c>
      <c r="J1353" t="s">
        <v>18</v>
      </c>
      <c r="K1353" t="s">
        <v>929</v>
      </c>
      <c r="L1353" t="s">
        <v>1487</v>
      </c>
    </row>
    <row r="1354" spans="1:12" x14ac:dyDescent="0.3">
      <c r="A1354" t="s">
        <v>12461</v>
      </c>
      <c r="B1354" t="s">
        <v>14</v>
      </c>
      <c r="C1354" t="s">
        <v>463</v>
      </c>
      <c r="D1354" t="s">
        <v>16</v>
      </c>
      <c r="E1354" t="s">
        <v>12462</v>
      </c>
      <c r="F1354" t="s">
        <v>12463</v>
      </c>
      <c r="G1354" t="s">
        <v>18</v>
      </c>
      <c r="H1354" t="s">
        <v>18</v>
      </c>
      <c r="I1354" t="s">
        <v>12464</v>
      </c>
      <c r="J1354" t="s">
        <v>18</v>
      </c>
      <c r="K1354" t="s">
        <v>12465</v>
      </c>
      <c r="L1354" t="s">
        <v>12466</v>
      </c>
    </row>
    <row r="1355" spans="1:12" x14ac:dyDescent="0.3">
      <c r="A1355" t="s">
        <v>12467</v>
      </c>
      <c r="B1355" t="s">
        <v>14</v>
      </c>
      <c r="C1355" t="s">
        <v>101</v>
      </c>
      <c r="D1355" t="s">
        <v>16</v>
      </c>
      <c r="E1355" t="e">
        <f>- 현대인들의 스트레스와 심리적, 정서적, 사회적 장애 및 우울증 등 심리적인 장애를 겪고 있는 아동부터 성인까지 약물치료가 아닌 미술을 이용한 상담을 통해 내면의 문제를 파악하고 미술치료를 통해 건강한 사회구성원이 될 수 있도록 돕는 업무를 담당하는 심리상담 전문가</f>
        <v>#NAME?</v>
      </c>
      <c r="F1355" t="e">
        <f>- 현대인들의 스트레스와 심리적, 정서적, 사회적 장애 및 우울증 등 심리적인 장애를 겪고 있는 아동부터 성인까지 약물치료가 아닌 미술을 이용한 상담을 통해 내면의 문제를 파악하고 미술치료를 통해 건강한 사회구성원이 될 수 있도록 돕는 업무를 담당하는 심리상담 전문가</f>
        <v>#NAME?</v>
      </c>
      <c r="G1355" t="e">
        <f>- 현대인들의 스트레스와 심리적, 정서적, 사회적 장애 및 우울증 등 심리적인 장애를 겪고 있는 아동부터 성인까지 약물치료가 아닌 미술을 이용한 상담을 통해 내면의 문제를 파악하고 미술치료를 통해 건강한 사회구성원이 될 수 있도록 돕는 업무를 담당하는 심리상담 전문가</f>
        <v>#NAME?</v>
      </c>
      <c r="H1355" t="s">
        <v>18</v>
      </c>
      <c r="I1355" t="s">
        <v>11104</v>
      </c>
      <c r="J1355" t="s">
        <v>18</v>
      </c>
      <c r="K1355" t="s">
        <v>11105</v>
      </c>
      <c r="L1355" t="s">
        <v>11106</v>
      </c>
    </row>
    <row r="1356" spans="1:12" x14ac:dyDescent="0.3">
      <c r="A1356" t="s">
        <v>12468</v>
      </c>
      <c r="B1356" t="s">
        <v>14</v>
      </c>
      <c r="C1356" t="s">
        <v>4649</v>
      </c>
      <c r="D1356" t="s">
        <v>94</v>
      </c>
      <c r="E1356" t="s">
        <v>12469</v>
      </c>
      <c r="F1356" t="s">
        <v>12470</v>
      </c>
      <c r="G1356" t="s">
        <v>12471</v>
      </c>
      <c r="H1356" t="s">
        <v>18</v>
      </c>
      <c r="I1356" t="s">
        <v>3328</v>
      </c>
      <c r="J1356" t="s">
        <v>3329</v>
      </c>
      <c r="K1356" t="s">
        <v>3330</v>
      </c>
      <c r="L1356" t="s">
        <v>3331</v>
      </c>
    </row>
    <row r="1357" spans="1:12" x14ac:dyDescent="0.3">
      <c r="A1357" t="s">
        <v>12472</v>
      </c>
      <c r="B1357" t="s">
        <v>14</v>
      </c>
      <c r="C1357" t="s">
        <v>3324</v>
      </c>
      <c r="D1357" t="s">
        <v>16</v>
      </c>
      <c r="E1357" t="s">
        <v>12473</v>
      </c>
      <c r="F1357" t="s">
        <v>12474</v>
      </c>
      <c r="G1357" t="s">
        <v>18</v>
      </c>
      <c r="H1357" t="s">
        <v>18</v>
      </c>
      <c r="I1357" t="s">
        <v>11914</v>
      </c>
      <c r="J1357" t="s">
        <v>11915</v>
      </c>
      <c r="K1357" t="s">
        <v>11916</v>
      </c>
      <c r="L1357" t="s">
        <v>11917</v>
      </c>
    </row>
    <row r="1358" spans="1:12" x14ac:dyDescent="0.3">
      <c r="A1358" t="s">
        <v>12475</v>
      </c>
      <c r="B1358" t="s">
        <v>14</v>
      </c>
      <c r="C1358" t="s">
        <v>12476</v>
      </c>
      <c r="D1358" t="s">
        <v>16</v>
      </c>
      <c r="E1358" t="s">
        <v>12477</v>
      </c>
      <c r="F1358" t="s">
        <v>12477</v>
      </c>
      <c r="G1358" t="s">
        <v>18</v>
      </c>
      <c r="H1358" t="s">
        <v>18</v>
      </c>
      <c r="I1358" t="s">
        <v>12478</v>
      </c>
      <c r="J1358" t="s">
        <v>12479</v>
      </c>
      <c r="K1358" t="s">
        <v>4770</v>
      </c>
      <c r="L1358" t="s">
        <v>12480</v>
      </c>
    </row>
    <row r="1359" spans="1:12" x14ac:dyDescent="0.3">
      <c r="A1359" t="s">
        <v>12481</v>
      </c>
      <c r="B1359" t="s">
        <v>14</v>
      </c>
      <c r="C1359" t="s">
        <v>618</v>
      </c>
      <c r="D1359" t="s">
        <v>16</v>
      </c>
      <c r="E1359" t="s">
        <v>12482</v>
      </c>
      <c r="F1359" t="s">
        <v>12482</v>
      </c>
      <c r="G1359" t="s">
        <v>18</v>
      </c>
      <c r="H1359" t="s">
        <v>18</v>
      </c>
      <c r="I1359" t="s">
        <v>12483</v>
      </c>
      <c r="J1359" t="s">
        <v>18</v>
      </c>
      <c r="K1359" t="s">
        <v>75</v>
      </c>
      <c r="L1359" t="s">
        <v>76</v>
      </c>
    </row>
    <row r="1360" spans="1:12" x14ac:dyDescent="0.3">
      <c r="A1360" t="s">
        <v>12484</v>
      </c>
      <c r="B1360" t="s">
        <v>14</v>
      </c>
      <c r="C1360" t="s">
        <v>975</v>
      </c>
      <c r="D1360" t="s">
        <v>16</v>
      </c>
      <c r="E1360" t="s">
        <v>12485</v>
      </c>
      <c r="F1360" t="e">
        <f>- 통합예술심리상담사 및 전문가 지도감독 - 예술심리상담 프로그램 실시- 예술심리상담 관련 강의- 예술심리상담 사례관리 및 슈퍼비전 - 예술심리상담 연구논문 지도 및 심사 - 예술을 활용한 심리검사 실시 및 슈퍼비전</f>
        <v>#NAME?</v>
      </c>
      <c r="G1360" t="e">
        <f>- 통합예술심리상담사를 지도감독- 예술심리상담 프로그램 실시- 예술심리상담 관련 강의  - 예술심리상담 사례관리 및 슈퍼비전 - 예술심리상담 사례연구 지도- 예술을 활용한 심리검사 실시 및 슈퍼비전</f>
        <v>#NAME?</v>
      </c>
      <c r="H1360" t="e">
        <f>- 예술심리상담 프로그램 실시 - 예술심리상담 초급자 지도  - 예술을 활용한 심리검사 실시</f>
        <v>#NAME?</v>
      </c>
      <c r="I1360" t="s">
        <v>12486</v>
      </c>
      <c r="J1360" t="s">
        <v>12487</v>
      </c>
      <c r="K1360" t="s">
        <v>12488</v>
      </c>
      <c r="L1360" t="s">
        <v>12489</v>
      </c>
    </row>
    <row r="1361" spans="1:12" x14ac:dyDescent="0.3">
      <c r="A1361" t="s">
        <v>12490</v>
      </c>
      <c r="B1361" t="s">
        <v>14</v>
      </c>
      <c r="C1361" t="s">
        <v>8072</v>
      </c>
      <c r="D1361" t="s">
        <v>16</v>
      </c>
      <c r="E1361" t="s">
        <v>12491</v>
      </c>
      <c r="F1361" t="s">
        <v>12492</v>
      </c>
      <c r="G1361" t="s">
        <v>12493</v>
      </c>
      <c r="H1361" t="s">
        <v>18</v>
      </c>
      <c r="I1361" t="s">
        <v>2420</v>
      </c>
      <c r="J1361" t="s">
        <v>18</v>
      </c>
      <c r="K1361" t="s">
        <v>2421</v>
      </c>
      <c r="L1361" t="s">
        <v>2422</v>
      </c>
    </row>
    <row r="1362" spans="1:12" x14ac:dyDescent="0.3">
      <c r="A1362" t="s">
        <v>12494</v>
      </c>
      <c r="B1362" t="s">
        <v>14</v>
      </c>
      <c r="C1362" t="s">
        <v>9818</v>
      </c>
      <c r="D1362" t="s">
        <v>16</v>
      </c>
      <c r="E1362" t="s">
        <v>12495</v>
      </c>
      <c r="F1362" t="s">
        <v>12496</v>
      </c>
      <c r="G1362" t="s">
        <v>12497</v>
      </c>
      <c r="H1362" t="s">
        <v>12498</v>
      </c>
      <c r="I1362" t="s">
        <v>10887</v>
      </c>
      <c r="J1362" t="s">
        <v>10888</v>
      </c>
      <c r="K1362" t="s">
        <v>10889</v>
      </c>
      <c r="L1362" t="s">
        <v>10890</v>
      </c>
    </row>
    <row r="1363" spans="1:12" x14ac:dyDescent="0.3">
      <c r="A1363" t="s">
        <v>12499</v>
      </c>
      <c r="B1363" t="s">
        <v>14</v>
      </c>
      <c r="C1363" t="s">
        <v>445</v>
      </c>
      <c r="D1363" t="s">
        <v>16</v>
      </c>
      <c r="E1363" t="s">
        <v>12500</v>
      </c>
      <c r="F1363" t="s">
        <v>12501</v>
      </c>
      <c r="G1363" t="s">
        <v>12502</v>
      </c>
      <c r="H1363" t="s">
        <v>12503</v>
      </c>
      <c r="I1363" t="s">
        <v>7866</v>
      </c>
      <c r="J1363" t="s">
        <v>2941</v>
      </c>
      <c r="K1363" t="s">
        <v>7867</v>
      </c>
      <c r="L1363" t="s">
        <v>7868</v>
      </c>
    </row>
    <row r="1364" spans="1:12" x14ac:dyDescent="0.3">
      <c r="A1364" t="s">
        <v>12504</v>
      </c>
      <c r="B1364" t="s">
        <v>14</v>
      </c>
      <c r="C1364" t="s">
        <v>12505</v>
      </c>
      <c r="D1364" t="s">
        <v>79</v>
      </c>
      <c r="E1364" t="s">
        <v>12506</v>
      </c>
      <c r="F1364" t="s">
        <v>12506</v>
      </c>
      <c r="G1364" t="s">
        <v>18</v>
      </c>
      <c r="H1364" t="s">
        <v>18</v>
      </c>
      <c r="I1364" t="s">
        <v>12507</v>
      </c>
      <c r="J1364" t="s">
        <v>18</v>
      </c>
      <c r="K1364" t="s">
        <v>12508</v>
      </c>
      <c r="L1364" t="s">
        <v>12509</v>
      </c>
    </row>
    <row r="1365" spans="1:12" x14ac:dyDescent="0.3">
      <c r="A1365" t="s">
        <v>12510</v>
      </c>
      <c r="B1365" t="s">
        <v>14</v>
      </c>
      <c r="C1365" t="s">
        <v>7054</v>
      </c>
      <c r="D1365" t="s">
        <v>79</v>
      </c>
      <c r="E1365" t="s">
        <v>12511</v>
      </c>
      <c r="F1365" t="s">
        <v>12511</v>
      </c>
      <c r="G1365" t="s">
        <v>18</v>
      </c>
      <c r="H1365" t="s">
        <v>18</v>
      </c>
      <c r="I1365" t="s">
        <v>12512</v>
      </c>
      <c r="J1365" t="s">
        <v>12513</v>
      </c>
      <c r="K1365" t="s">
        <v>12514</v>
      </c>
      <c r="L1365" t="s">
        <v>12515</v>
      </c>
    </row>
    <row r="1366" spans="1:12" x14ac:dyDescent="0.3">
      <c r="A1366" t="s">
        <v>12516</v>
      </c>
      <c r="B1366" t="s">
        <v>14</v>
      </c>
      <c r="C1366" t="s">
        <v>471</v>
      </c>
      <c r="D1366" t="s">
        <v>16</v>
      </c>
      <c r="E1366" t="s">
        <v>12517</v>
      </c>
      <c r="F1366" t="s">
        <v>12518</v>
      </c>
      <c r="G1366" t="s">
        <v>12519</v>
      </c>
      <c r="H1366" t="s">
        <v>18</v>
      </c>
      <c r="I1366" t="s">
        <v>10814</v>
      </c>
      <c r="J1366" t="s">
        <v>18</v>
      </c>
      <c r="K1366" t="s">
        <v>10815</v>
      </c>
      <c r="L1366" t="s">
        <v>10816</v>
      </c>
    </row>
    <row r="1367" spans="1:12" x14ac:dyDescent="0.3">
      <c r="A1367" t="s">
        <v>12520</v>
      </c>
      <c r="B1367" t="s">
        <v>14</v>
      </c>
      <c r="C1367" t="s">
        <v>2504</v>
      </c>
      <c r="D1367" t="s">
        <v>94</v>
      </c>
      <c r="E1367" t="s">
        <v>12521</v>
      </c>
      <c r="F1367" t="s">
        <v>12522</v>
      </c>
      <c r="G1367" t="s">
        <v>12523</v>
      </c>
      <c r="H1367" t="s">
        <v>12524</v>
      </c>
      <c r="I1367" t="s">
        <v>7138</v>
      </c>
      <c r="J1367" t="s">
        <v>7139</v>
      </c>
      <c r="K1367" t="s">
        <v>7140</v>
      </c>
      <c r="L1367" t="s">
        <v>7141</v>
      </c>
    </row>
    <row r="1368" spans="1:12" x14ac:dyDescent="0.3">
      <c r="A1368" t="s">
        <v>12525</v>
      </c>
      <c r="B1368" t="s">
        <v>14</v>
      </c>
      <c r="C1368" t="s">
        <v>12526</v>
      </c>
      <c r="D1368" t="s">
        <v>16</v>
      </c>
      <c r="E1368" t="s">
        <v>12527</v>
      </c>
      <c r="F1368" t="s">
        <v>12528</v>
      </c>
      <c r="G1368" t="s">
        <v>18</v>
      </c>
      <c r="H1368" t="s">
        <v>18</v>
      </c>
      <c r="I1368" t="s">
        <v>5643</v>
      </c>
      <c r="J1368" t="s">
        <v>5644</v>
      </c>
      <c r="K1368" t="s">
        <v>5645</v>
      </c>
      <c r="L1368" t="s">
        <v>5646</v>
      </c>
    </row>
    <row r="1369" spans="1:12" x14ac:dyDescent="0.3">
      <c r="A1369" t="s">
        <v>12529</v>
      </c>
      <c r="B1369" t="s">
        <v>14</v>
      </c>
      <c r="C1369" t="s">
        <v>43</v>
      </c>
      <c r="D1369" t="s">
        <v>16</v>
      </c>
      <c r="E1369" t="s">
        <v>12530</v>
      </c>
      <c r="F1369" t="s">
        <v>12530</v>
      </c>
      <c r="G1369" t="s">
        <v>18</v>
      </c>
      <c r="H1369" t="s">
        <v>18</v>
      </c>
      <c r="I1369" t="s">
        <v>11339</v>
      </c>
      <c r="J1369" t="s">
        <v>18</v>
      </c>
      <c r="K1369" t="s">
        <v>11340</v>
      </c>
      <c r="L1369" t="s">
        <v>11341</v>
      </c>
    </row>
    <row r="1370" spans="1:12" x14ac:dyDescent="0.3">
      <c r="A1370" t="s">
        <v>12531</v>
      </c>
      <c r="B1370" t="s">
        <v>14</v>
      </c>
      <c r="C1370" t="s">
        <v>157</v>
      </c>
      <c r="D1370" t="s">
        <v>79</v>
      </c>
      <c r="E1370" t="s">
        <v>12532</v>
      </c>
      <c r="F1370" t="s">
        <v>12532</v>
      </c>
      <c r="G1370" t="s">
        <v>18</v>
      </c>
      <c r="H1370" t="s">
        <v>18</v>
      </c>
      <c r="I1370" t="s">
        <v>12533</v>
      </c>
      <c r="J1370" t="s">
        <v>12534</v>
      </c>
      <c r="K1370" t="s">
        <v>12535</v>
      </c>
      <c r="L1370" t="s">
        <v>12536</v>
      </c>
    </row>
    <row r="1371" spans="1:12" x14ac:dyDescent="0.3">
      <c r="A1371" t="s">
        <v>12537</v>
      </c>
      <c r="B1371" t="s">
        <v>14</v>
      </c>
      <c r="C1371" t="s">
        <v>12538</v>
      </c>
      <c r="D1371" t="s">
        <v>16</v>
      </c>
      <c r="E1371" t="s">
        <v>12539</v>
      </c>
      <c r="F1371" t="s">
        <v>12540</v>
      </c>
      <c r="G1371" t="s">
        <v>12541</v>
      </c>
      <c r="H1371" t="s">
        <v>18</v>
      </c>
      <c r="I1371" t="s">
        <v>12009</v>
      </c>
      <c r="J1371" t="s">
        <v>12010</v>
      </c>
      <c r="K1371" t="s">
        <v>12011</v>
      </c>
      <c r="L1371" t="s">
        <v>12012</v>
      </c>
    </row>
    <row r="1372" spans="1:12" x14ac:dyDescent="0.3">
      <c r="A1372" t="s">
        <v>12542</v>
      </c>
      <c r="B1372" t="s">
        <v>14</v>
      </c>
      <c r="C1372" t="s">
        <v>2882</v>
      </c>
      <c r="D1372" t="s">
        <v>16</v>
      </c>
      <c r="E1372" t="s">
        <v>12543</v>
      </c>
      <c r="F1372" t="s">
        <v>12544</v>
      </c>
      <c r="G1372" t="s">
        <v>12545</v>
      </c>
      <c r="H1372" t="s">
        <v>18</v>
      </c>
      <c r="I1372" t="s">
        <v>10814</v>
      </c>
      <c r="J1372" t="s">
        <v>18</v>
      </c>
      <c r="K1372" t="s">
        <v>10815</v>
      </c>
      <c r="L1372" t="s">
        <v>10816</v>
      </c>
    </row>
    <row r="1373" spans="1:12" x14ac:dyDescent="0.3">
      <c r="A1373" t="s">
        <v>12546</v>
      </c>
      <c r="B1373" t="s">
        <v>14</v>
      </c>
      <c r="C1373" t="s">
        <v>10160</v>
      </c>
      <c r="D1373" t="s">
        <v>16</v>
      </c>
      <c r="E1373" t="s">
        <v>12547</v>
      </c>
      <c r="F1373" t="s">
        <v>12548</v>
      </c>
      <c r="G1373" t="s">
        <v>12549</v>
      </c>
      <c r="H1373" t="s">
        <v>12550</v>
      </c>
      <c r="I1373" t="s">
        <v>835</v>
      </c>
      <c r="J1373" t="s">
        <v>18</v>
      </c>
      <c r="K1373" t="s">
        <v>836</v>
      </c>
      <c r="L1373" t="s">
        <v>837</v>
      </c>
    </row>
    <row r="1374" spans="1:12" x14ac:dyDescent="0.3">
      <c r="A1374" t="s">
        <v>12551</v>
      </c>
      <c r="B1374" t="s">
        <v>14</v>
      </c>
      <c r="C1374" t="s">
        <v>5418</v>
      </c>
      <c r="D1374" t="s">
        <v>16</v>
      </c>
      <c r="E1374" t="s">
        <v>12552</v>
      </c>
      <c r="F1374" t="s">
        <v>12553</v>
      </c>
      <c r="G1374" t="s">
        <v>12554</v>
      </c>
      <c r="H1374" t="s">
        <v>18</v>
      </c>
      <c r="I1374" t="s">
        <v>12555</v>
      </c>
      <c r="J1374" t="s">
        <v>12556</v>
      </c>
      <c r="K1374" t="s">
        <v>12557</v>
      </c>
      <c r="L1374" t="s">
        <v>12558</v>
      </c>
    </row>
    <row r="1375" spans="1:12" x14ac:dyDescent="0.3">
      <c r="A1375" t="s">
        <v>12559</v>
      </c>
      <c r="B1375" t="s">
        <v>14</v>
      </c>
      <c r="C1375" t="s">
        <v>709</v>
      </c>
      <c r="D1375" t="s">
        <v>16</v>
      </c>
      <c r="E1375" t="s">
        <v>12560</v>
      </c>
      <c r="F1375" t="s">
        <v>12560</v>
      </c>
      <c r="G1375" t="s">
        <v>18</v>
      </c>
      <c r="H1375" t="s">
        <v>18</v>
      </c>
      <c r="I1375" t="s">
        <v>12561</v>
      </c>
      <c r="J1375" t="s">
        <v>12562</v>
      </c>
      <c r="K1375" t="s">
        <v>12563</v>
      </c>
      <c r="L1375" t="s">
        <v>12564</v>
      </c>
    </row>
    <row r="1376" spans="1:12" x14ac:dyDescent="0.3">
      <c r="A1376" t="s">
        <v>12565</v>
      </c>
      <c r="B1376" t="s">
        <v>14</v>
      </c>
      <c r="C1376" t="s">
        <v>15</v>
      </c>
      <c r="D1376" t="s">
        <v>16</v>
      </c>
      <c r="E1376" t="s">
        <v>12566</v>
      </c>
      <c r="F1376" t="s">
        <v>12566</v>
      </c>
      <c r="G1376" t="s">
        <v>18</v>
      </c>
      <c r="H1376" t="s">
        <v>18</v>
      </c>
      <c r="I1376" t="s">
        <v>984</v>
      </c>
      <c r="J1376" t="s">
        <v>985</v>
      </c>
      <c r="K1376" t="s">
        <v>986</v>
      </c>
      <c r="L1376" t="s">
        <v>987</v>
      </c>
    </row>
    <row r="1377" spans="1:12" x14ac:dyDescent="0.3">
      <c r="A1377" t="s">
        <v>12567</v>
      </c>
      <c r="B1377" t="s">
        <v>14</v>
      </c>
      <c r="C1377" t="s">
        <v>774</v>
      </c>
      <c r="D1377" t="s">
        <v>16</v>
      </c>
      <c r="E1377" t="s">
        <v>12568</v>
      </c>
      <c r="F1377" t="s">
        <v>12569</v>
      </c>
      <c r="G1377" t="s">
        <v>12570</v>
      </c>
      <c r="H1377" t="s">
        <v>18</v>
      </c>
      <c r="I1377" t="s">
        <v>3350</v>
      </c>
      <c r="J1377" t="s">
        <v>3351</v>
      </c>
      <c r="K1377" t="s">
        <v>3352</v>
      </c>
      <c r="L1377" t="s">
        <v>3353</v>
      </c>
    </row>
    <row r="1378" spans="1:12" x14ac:dyDescent="0.3">
      <c r="A1378" t="s">
        <v>12571</v>
      </c>
      <c r="B1378" t="s">
        <v>14</v>
      </c>
      <c r="C1378" t="s">
        <v>471</v>
      </c>
      <c r="D1378" t="s">
        <v>16</v>
      </c>
      <c r="E1378" t="s">
        <v>12572</v>
      </c>
      <c r="F1378" t="s">
        <v>12573</v>
      </c>
      <c r="G1378" t="s">
        <v>12574</v>
      </c>
      <c r="H1378" t="s">
        <v>18</v>
      </c>
      <c r="I1378" t="s">
        <v>2698</v>
      </c>
      <c r="J1378" t="s">
        <v>2699</v>
      </c>
      <c r="K1378" t="s">
        <v>2700</v>
      </c>
      <c r="L1378" t="s">
        <v>2701</v>
      </c>
    </row>
    <row r="1379" spans="1:12" x14ac:dyDescent="0.3">
      <c r="A1379" t="s">
        <v>12575</v>
      </c>
      <c r="B1379" t="s">
        <v>14</v>
      </c>
      <c r="C1379" t="s">
        <v>900</v>
      </c>
      <c r="D1379" t="s">
        <v>16</v>
      </c>
      <c r="E1379" t="s">
        <v>12576</v>
      </c>
      <c r="F1379" t="s">
        <v>12577</v>
      </c>
      <c r="G1379" t="s">
        <v>12578</v>
      </c>
      <c r="H1379" t="s">
        <v>18</v>
      </c>
      <c r="I1379" t="s">
        <v>5128</v>
      </c>
      <c r="J1379" t="s">
        <v>5129</v>
      </c>
      <c r="K1379" t="s">
        <v>5130</v>
      </c>
      <c r="L1379" t="s">
        <v>5131</v>
      </c>
    </row>
    <row r="1380" spans="1:12" x14ac:dyDescent="0.3">
      <c r="A1380" t="s">
        <v>12579</v>
      </c>
      <c r="B1380" t="s">
        <v>14</v>
      </c>
      <c r="C1380" t="s">
        <v>15</v>
      </c>
      <c r="D1380" t="s">
        <v>16</v>
      </c>
      <c r="E1380" t="s">
        <v>12580</v>
      </c>
      <c r="F1380" t="s">
        <v>12581</v>
      </c>
      <c r="G1380" t="s">
        <v>12582</v>
      </c>
      <c r="H1380" t="s">
        <v>18</v>
      </c>
      <c r="I1380" t="s">
        <v>12583</v>
      </c>
      <c r="J1380" t="s">
        <v>12584</v>
      </c>
      <c r="K1380" t="s">
        <v>12585</v>
      </c>
      <c r="L1380" t="s">
        <v>12586</v>
      </c>
    </row>
    <row r="1381" spans="1:12" x14ac:dyDescent="0.3">
      <c r="A1381" t="s">
        <v>12587</v>
      </c>
      <c r="B1381" t="s">
        <v>14</v>
      </c>
      <c r="C1381" t="s">
        <v>101</v>
      </c>
      <c r="D1381" t="s">
        <v>16</v>
      </c>
      <c r="E1381" t="s">
        <v>12588</v>
      </c>
      <c r="F1381" t="s">
        <v>12588</v>
      </c>
      <c r="G1381" t="s">
        <v>12588</v>
      </c>
      <c r="H1381" t="s">
        <v>18</v>
      </c>
      <c r="I1381" t="s">
        <v>11442</v>
      </c>
      <c r="J1381" t="s">
        <v>11443</v>
      </c>
      <c r="K1381" t="s">
        <v>11444</v>
      </c>
      <c r="L1381" t="s">
        <v>11445</v>
      </c>
    </row>
    <row r="1382" spans="1:12" x14ac:dyDescent="0.3">
      <c r="A1382" t="s">
        <v>12589</v>
      </c>
      <c r="B1382" t="s">
        <v>14</v>
      </c>
      <c r="C1382" t="s">
        <v>830</v>
      </c>
      <c r="D1382" t="s">
        <v>33</v>
      </c>
      <c r="E1382" t="s">
        <v>12590</v>
      </c>
      <c r="F1382" t="s">
        <v>12591</v>
      </c>
      <c r="G1382" t="s">
        <v>12592</v>
      </c>
      <c r="H1382" t="s">
        <v>18</v>
      </c>
      <c r="I1382" t="s">
        <v>1864</v>
      </c>
      <c r="J1382" t="s">
        <v>18</v>
      </c>
      <c r="K1382" t="s">
        <v>1865</v>
      </c>
      <c r="L1382" t="s">
        <v>1866</v>
      </c>
    </row>
    <row r="1383" spans="1:12" x14ac:dyDescent="0.3">
      <c r="A1383" t="s">
        <v>12593</v>
      </c>
      <c r="B1383" t="s">
        <v>14</v>
      </c>
      <c r="C1383" t="s">
        <v>12594</v>
      </c>
      <c r="D1383" t="s">
        <v>16</v>
      </c>
      <c r="E1383" t="s">
        <v>12595</v>
      </c>
      <c r="F1383" t="s">
        <v>12596</v>
      </c>
      <c r="G1383" t="s">
        <v>12597</v>
      </c>
      <c r="H1383" t="s">
        <v>12598</v>
      </c>
      <c r="I1383" t="s">
        <v>2826</v>
      </c>
      <c r="J1383" t="s">
        <v>18</v>
      </c>
      <c r="K1383" t="s">
        <v>2827</v>
      </c>
      <c r="L1383" t="s">
        <v>2828</v>
      </c>
    </row>
    <row r="1384" spans="1:12" x14ac:dyDescent="0.3">
      <c r="A1384" t="s">
        <v>12599</v>
      </c>
      <c r="B1384" t="s">
        <v>14</v>
      </c>
      <c r="C1384" t="s">
        <v>6414</v>
      </c>
      <c r="D1384" t="s">
        <v>16</v>
      </c>
      <c r="E1384" t="s">
        <v>12600</v>
      </c>
      <c r="F1384" t="s">
        <v>12601</v>
      </c>
      <c r="G1384" t="s">
        <v>12602</v>
      </c>
      <c r="H1384" t="s">
        <v>18</v>
      </c>
      <c r="I1384" t="s">
        <v>1064</v>
      </c>
      <c r="J1384" t="s">
        <v>1065</v>
      </c>
      <c r="K1384" t="s">
        <v>1066</v>
      </c>
      <c r="L1384" t="s">
        <v>1067</v>
      </c>
    </row>
    <row r="1385" spans="1:12" x14ac:dyDescent="0.3">
      <c r="A1385" t="s">
        <v>12603</v>
      </c>
      <c r="B1385" t="s">
        <v>14</v>
      </c>
      <c r="C1385" t="s">
        <v>1694</v>
      </c>
      <c r="D1385" t="s">
        <v>79</v>
      </c>
      <c r="E1385" t="s">
        <v>12604</v>
      </c>
      <c r="F1385" t="s">
        <v>12605</v>
      </c>
      <c r="G1385" t="s">
        <v>12606</v>
      </c>
      <c r="H1385" t="s">
        <v>12607</v>
      </c>
      <c r="I1385" t="s">
        <v>12608</v>
      </c>
      <c r="J1385" t="s">
        <v>12609</v>
      </c>
      <c r="K1385" t="s">
        <v>12610</v>
      </c>
      <c r="L1385" t="s">
        <v>12611</v>
      </c>
    </row>
    <row r="1386" spans="1:12" x14ac:dyDescent="0.3">
      <c r="A1386" t="s">
        <v>12612</v>
      </c>
      <c r="B1386" t="s">
        <v>14</v>
      </c>
      <c r="C1386" t="s">
        <v>5956</v>
      </c>
      <c r="D1386" t="s">
        <v>16</v>
      </c>
      <c r="E1386" t="s">
        <v>5958</v>
      </c>
      <c r="F1386" t="s">
        <v>12613</v>
      </c>
      <c r="G1386" t="s">
        <v>12613</v>
      </c>
      <c r="H1386" t="s">
        <v>18</v>
      </c>
      <c r="I1386" t="s">
        <v>2238</v>
      </c>
      <c r="J1386" t="s">
        <v>2239</v>
      </c>
      <c r="K1386" t="s">
        <v>2240</v>
      </c>
      <c r="L1386" t="s">
        <v>2241</v>
      </c>
    </row>
    <row r="1387" spans="1:12" x14ac:dyDescent="0.3">
      <c r="A1387" t="s">
        <v>12614</v>
      </c>
      <c r="B1387" t="s">
        <v>14</v>
      </c>
      <c r="C1387" t="s">
        <v>10842</v>
      </c>
      <c r="D1387" t="s">
        <v>94</v>
      </c>
      <c r="E1387" t="s">
        <v>12615</v>
      </c>
      <c r="F1387" t="s">
        <v>12615</v>
      </c>
      <c r="G1387" t="s">
        <v>18</v>
      </c>
      <c r="H1387" t="s">
        <v>18</v>
      </c>
      <c r="I1387" t="s">
        <v>979</v>
      </c>
      <c r="J1387" t="s">
        <v>18</v>
      </c>
      <c r="K1387" t="s">
        <v>980</v>
      </c>
      <c r="L1387" t="s">
        <v>981</v>
      </c>
    </row>
    <row r="1388" spans="1:12" x14ac:dyDescent="0.3">
      <c r="A1388" t="s">
        <v>12616</v>
      </c>
      <c r="B1388" t="s">
        <v>14</v>
      </c>
      <c r="C1388" t="s">
        <v>471</v>
      </c>
      <c r="D1388" t="s">
        <v>16</v>
      </c>
      <c r="E1388" t="s">
        <v>12617</v>
      </c>
      <c r="F1388" t="s">
        <v>12618</v>
      </c>
      <c r="G1388" t="s">
        <v>12619</v>
      </c>
      <c r="H1388" t="s">
        <v>18</v>
      </c>
      <c r="I1388" t="s">
        <v>12358</v>
      </c>
      <c r="J1388" t="s">
        <v>18</v>
      </c>
      <c r="K1388" t="s">
        <v>12359</v>
      </c>
      <c r="L1388" t="s">
        <v>12360</v>
      </c>
    </row>
    <row r="1389" spans="1:12" x14ac:dyDescent="0.3">
      <c r="A1389" t="s">
        <v>12620</v>
      </c>
      <c r="B1389" t="s">
        <v>14</v>
      </c>
      <c r="C1389" t="s">
        <v>774</v>
      </c>
      <c r="D1389" t="s">
        <v>16</v>
      </c>
      <c r="E1389" t="s">
        <v>12621</v>
      </c>
      <c r="F1389" t="s">
        <v>12621</v>
      </c>
      <c r="G1389" t="s">
        <v>18</v>
      </c>
      <c r="H1389" t="s">
        <v>18</v>
      </c>
      <c r="I1389" t="s">
        <v>12622</v>
      </c>
      <c r="J1389" t="s">
        <v>12623</v>
      </c>
      <c r="K1389" t="s">
        <v>12624</v>
      </c>
      <c r="L1389" t="s">
        <v>12625</v>
      </c>
    </row>
    <row r="1390" spans="1:12" x14ac:dyDescent="0.3">
      <c r="A1390" t="s">
        <v>12626</v>
      </c>
      <c r="B1390" t="s">
        <v>14</v>
      </c>
      <c r="C1390" t="s">
        <v>12627</v>
      </c>
      <c r="D1390" t="s">
        <v>251</v>
      </c>
      <c r="E1390" t="s">
        <v>12628</v>
      </c>
      <c r="F1390" t="s">
        <v>12629</v>
      </c>
      <c r="G1390" t="s">
        <v>18</v>
      </c>
      <c r="H1390" t="s">
        <v>18</v>
      </c>
      <c r="I1390" t="s">
        <v>11914</v>
      </c>
      <c r="J1390" t="s">
        <v>11915</v>
      </c>
      <c r="K1390" t="s">
        <v>11916</v>
      </c>
      <c r="L1390" t="s">
        <v>11917</v>
      </c>
    </row>
    <row r="1391" spans="1:12" x14ac:dyDescent="0.3">
      <c r="A1391" t="s">
        <v>12630</v>
      </c>
      <c r="B1391" t="s">
        <v>14</v>
      </c>
      <c r="C1391" t="s">
        <v>471</v>
      </c>
      <c r="D1391" t="s">
        <v>16</v>
      </c>
      <c r="E1391" t="s">
        <v>12631</v>
      </c>
      <c r="F1391" t="s">
        <v>12631</v>
      </c>
      <c r="G1391" t="s">
        <v>18</v>
      </c>
      <c r="H1391" t="s">
        <v>18</v>
      </c>
      <c r="I1391" t="s">
        <v>8336</v>
      </c>
      <c r="J1391" t="s">
        <v>8337</v>
      </c>
      <c r="K1391" t="s">
        <v>8338</v>
      </c>
      <c r="L1391" t="s">
        <v>8339</v>
      </c>
    </row>
    <row r="1392" spans="1:12" x14ac:dyDescent="0.3">
      <c r="A1392" t="s">
        <v>12632</v>
      </c>
      <c r="B1392" t="s">
        <v>14</v>
      </c>
      <c r="C1392" t="s">
        <v>273</v>
      </c>
      <c r="D1392" t="s">
        <v>16</v>
      </c>
      <c r="E1392" t="s">
        <v>11781</v>
      </c>
      <c r="F1392" t="s">
        <v>11781</v>
      </c>
      <c r="G1392" t="s">
        <v>18</v>
      </c>
      <c r="H1392" t="s">
        <v>18</v>
      </c>
      <c r="I1392" t="s">
        <v>11274</v>
      </c>
      <c r="J1392" t="s">
        <v>11275</v>
      </c>
      <c r="K1392" t="s">
        <v>11276</v>
      </c>
      <c r="L1392" t="s">
        <v>11277</v>
      </c>
    </row>
    <row r="1393" spans="1:12" x14ac:dyDescent="0.3">
      <c r="A1393" t="s">
        <v>12633</v>
      </c>
      <c r="B1393" t="s">
        <v>14</v>
      </c>
      <c r="C1393" t="s">
        <v>12634</v>
      </c>
      <c r="D1393" t="s">
        <v>94</v>
      </c>
      <c r="E1393" t="s">
        <v>12635</v>
      </c>
      <c r="F1393" t="s">
        <v>12636</v>
      </c>
      <c r="G1393" t="s">
        <v>12637</v>
      </c>
      <c r="H1393" t="s">
        <v>12638</v>
      </c>
      <c r="I1393" t="s">
        <v>835</v>
      </c>
      <c r="J1393" t="s">
        <v>18</v>
      </c>
      <c r="K1393" t="s">
        <v>836</v>
      </c>
      <c r="L1393" t="s">
        <v>837</v>
      </c>
    </row>
    <row r="1394" spans="1:12" x14ac:dyDescent="0.3">
      <c r="A1394" t="s">
        <v>12639</v>
      </c>
      <c r="B1394" t="s">
        <v>14</v>
      </c>
      <c r="C1394" t="s">
        <v>15</v>
      </c>
      <c r="D1394" t="s">
        <v>16</v>
      </c>
      <c r="E1394" t="s">
        <v>12640</v>
      </c>
      <c r="F1394" t="s">
        <v>12641</v>
      </c>
      <c r="G1394" t="s">
        <v>12642</v>
      </c>
      <c r="H1394" t="s">
        <v>18</v>
      </c>
      <c r="I1394" t="s">
        <v>11936</v>
      </c>
      <c r="J1394" t="s">
        <v>18</v>
      </c>
      <c r="K1394" t="s">
        <v>11937</v>
      </c>
      <c r="L1394" t="s">
        <v>11938</v>
      </c>
    </row>
    <row r="1395" spans="1:12" x14ac:dyDescent="0.3">
      <c r="A1395" t="s">
        <v>12643</v>
      </c>
      <c r="B1395" t="s">
        <v>14</v>
      </c>
      <c r="C1395" t="s">
        <v>463</v>
      </c>
      <c r="D1395" t="s">
        <v>16</v>
      </c>
      <c r="E1395" t="s">
        <v>12644</v>
      </c>
      <c r="F1395" t="s">
        <v>12645</v>
      </c>
      <c r="G1395" t="s">
        <v>12646</v>
      </c>
      <c r="H1395" t="s">
        <v>18</v>
      </c>
      <c r="I1395" t="s">
        <v>5073</v>
      </c>
      <c r="J1395" t="s">
        <v>5074</v>
      </c>
      <c r="K1395" t="s">
        <v>5075</v>
      </c>
      <c r="L1395" t="s">
        <v>5076</v>
      </c>
    </row>
    <row r="1396" spans="1:12" x14ac:dyDescent="0.3">
      <c r="A1396" t="s">
        <v>12647</v>
      </c>
      <c r="B1396" t="s">
        <v>14</v>
      </c>
      <c r="C1396" t="s">
        <v>65</v>
      </c>
      <c r="D1396" t="s">
        <v>16</v>
      </c>
      <c r="E1396" t="s">
        <v>12648</v>
      </c>
      <c r="F1396" t="s">
        <v>12649</v>
      </c>
      <c r="G1396" t="s">
        <v>12650</v>
      </c>
      <c r="H1396" t="s">
        <v>12651</v>
      </c>
      <c r="I1396" t="s">
        <v>2826</v>
      </c>
      <c r="J1396" t="s">
        <v>18</v>
      </c>
      <c r="K1396" t="s">
        <v>2827</v>
      </c>
      <c r="L1396" t="s">
        <v>2828</v>
      </c>
    </row>
    <row r="1397" spans="1:12" x14ac:dyDescent="0.3">
      <c r="A1397" t="s">
        <v>12652</v>
      </c>
      <c r="B1397" t="s">
        <v>14</v>
      </c>
      <c r="C1397" t="s">
        <v>2022</v>
      </c>
      <c r="D1397" t="s">
        <v>33</v>
      </c>
      <c r="E1397" t="s">
        <v>12653</v>
      </c>
      <c r="F1397" t="s">
        <v>12654</v>
      </c>
      <c r="G1397" t="s">
        <v>12655</v>
      </c>
      <c r="H1397" t="s">
        <v>18</v>
      </c>
      <c r="I1397" t="s">
        <v>2238</v>
      </c>
      <c r="J1397" t="s">
        <v>2239</v>
      </c>
      <c r="K1397" t="s">
        <v>2240</v>
      </c>
      <c r="L1397" t="s">
        <v>2241</v>
      </c>
    </row>
    <row r="1398" spans="1:12" x14ac:dyDescent="0.3">
      <c r="A1398" t="s">
        <v>12656</v>
      </c>
      <c r="B1398" t="s">
        <v>14</v>
      </c>
      <c r="C1398" t="s">
        <v>101</v>
      </c>
      <c r="D1398" t="s">
        <v>16</v>
      </c>
      <c r="E1398" t="s">
        <v>12657</v>
      </c>
      <c r="F1398" t="s">
        <v>12657</v>
      </c>
      <c r="G1398" t="s">
        <v>12658</v>
      </c>
      <c r="H1398" t="s">
        <v>12659</v>
      </c>
      <c r="I1398" t="s">
        <v>12660</v>
      </c>
      <c r="J1398" t="s">
        <v>12661</v>
      </c>
      <c r="K1398" t="s">
        <v>12662</v>
      </c>
      <c r="L1398" t="s">
        <v>12663</v>
      </c>
    </row>
    <row r="1399" spans="1:12" x14ac:dyDescent="0.3">
      <c r="A1399" t="s">
        <v>12664</v>
      </c>
      <c r="B1399" t="s">
        <v>14</v>
      </c>
      <c r="C1399" t="s">
        <v>1058</v>
      </c>
      <c r="D1399" t="s">
        <v>94</v>
      </c>
      <c r="E1399" t="s">
        <v>12665</v>
      </c>
      <c r="F1399" t="s">
        <v>12666</v>
      </c>
      <c r="G1399" t="s">
        <v>18</v>
      </c>
      <c r="H1399" t="s">
        <v>18</v>
      </c>
      <c r="I1399" t="s">
        <v>11130</v>
      </c>
      <c r="J1399" t="s">
        <v>18</v>
      </c>
      <c r="K1399" t="s">
        <v>11131</v>
      </c>
      <c r="L1399" t="s">
        <v>11132</v>
      </c>
    </row>
    <row r="1400" spans="1:12" x14ac:dyDescent="0.3">
      <c r="A1400" t="s">
        <v>12667</v>
      </c>
      <c r="B1400" t="s">
        <v>14</v>
      </c>
      <c r="C1400" t="s">
        <v>463</v>
      </c>
      <c r="D1400" t="s">
        <v>16</v>
      </c>
      <c r="E1400" t="s">
        <v>12668</v>
      </c>
      <c r="F1400" t="s">
        <v>12668</v>
      </c>
      <c r="G1400" t="s">
        <v>18</v>
      </c>
      <c r="H1400" t="s">
        <v>18</v>
      </c>
      <c r="I1400" t="s">
        <v>922</v>
      </c>
      <c r="J1400" t="s">
        <v>18</v>
      </c>
      <c r="K1400" t="s">
        <v>923</v>
      </c>
      <c r="L1400" t="s">
        <v>924</v>
      </c>
    </row>
    <row r="1401" spans="1:12" x14ac:dyDescent="0.3">
      <c r="A1401" t="s">
        <v>12669</v>
      </c>
      <c r="B1401" t="s">
        <v>14</v>
      </c>
      <c r="C1401" t="s">
        <v>900</v>
      </c>
      <c r="D1401" t="s">
        <v>16</v>
      </c>
      <c r="E1401" t="s">
        <v>12670</v>
      </c>
      <c r="F1401" t="s">
        <v>12671</v>
      </c>
      <c r="G1401" t="s">
        <v>12672</v>
      </c>
      <c r="H1401" t="s">
        <v>12673</v>
      </c>
      <c r="I1401" t="s">
        <v>11529</v>
      </c>
      <c r="J1401" t="s">
        <v>11530</v>
      </c>
      <c r="K1401" t="s">
        <v>11531</v>
      </c>
      <c r="L1401" t="s">
        <v>11532</v>
      </c>
    </row>
    <row r="1402" spans="1:12" x14ac:dyDescent="0.3">
      <c r="A1402" t="s">
        <v>12674</v>
      </c>
      <c r="B1402" t="s">
        <v>14</v>
      </c>
      <c r="C1402" t="s">
        <v>463</v>
      </c>
      <c r="D1402" t="s">
        <v>16</v>
      </c>
      <c r="E1402" t="s">
        <v>12675</v>
      </c>
      <c r="F1402" t="s">
        <v>12675</v>
      </c>
      <c r="G1402" t="s">
        <v>18</v>
      </c>
      <c r="H1402" t="s">
        <v>18</v>
      </c>
      <c r="I1402" t="s">
        <v>12676</v>
      </c>
      <c r="J1402" t="s">
        <v>12677</v>
      </c>
      <c r="K1402" t="s">
        <v>12678</v>
      </c>
      <c r="L1402" t="s">
        <v>12679</v>
      </c>
    </row>
    <row r="1403" spans="1:12" x14ac:dyDescent="0.3">
      <c r="A1403" t="s">
        <v>12680</v>
      </c>
      <c r="B1403" t="s">
        <v>14</v>
      </c>
      <c r="C1403" t="s">
        <v>5418</v>
      </c>
      <c r="D1403" t="s">
        <v>16</v>
      </c>
      <c r="E1403" t="s">
        <v>12681</v>
      </c>
      <c r="F1403" t="s">
        <v>12682</v>
      </c>
      <c r="G1403" t="s">
        <v>12683</v>
      </c>
      <c r="H1403" t="s">
        <v>18</v>
      </c>
      <c r="I1403" t="s">
        <v>841</v>
      </c>
      <c r="J1403" t="s">
        <v>842</v>
      </c>
      <c r="K1403" t="s">
        <v>843</v>
      </c>
      <c r="L1403" t="s">
        <v>844</v>
      </c>
    </row>
    <row r="1404" spans="1:12" x14ac:dyDescent="0.3">
      <c r="A1404" t="s">
        <v>12684</v>
      </c>
      <c r="B1404" t="s">
        <v>14</v>
      </c>
      <c r="C1404" t="s">
        <v>12685</v>
      </c>
      <c r="D1404" t="s">
        <v>94</v>
      </c>
      <c r="E1404" t="s">
        <v>12686</v>
      </c>
      <c r="F1404" t="s">
        <v>12686</v>
      </c>
      <c r="G1404" t="s">
        <v>18</v>
      </c>
      <c r="H1404" t="s">
        <v>18</v>
      </c>
      <c r="I1404" t="s">
        <v>11434</v>
      </c>
      <c r="J1404" t="s">
        <v>11435</v>
      </c>
      <c r="K1404" t="s">
        <v>247</v>
      </c>
      <c r="L1404" t="s">
        <v>11436</v>
      </c>
    </row>
    <row r="1405" spans="1:12" x14ac:dyDescent="0.3">
      <c r="A1405" t="s">
        <v>12687</v>
      </c>
      <c r="B1405" t="s">
        <v>14</v>
      </c>
      <c r="C1405" t="s">
        <v>12688</v>
      </c>
      <c r="D1405" t="s">
        <v>16</v>
      </c>
      <c r="E1405" t="s">
        <v>12689</v>
      </c>
      <c r="F1405" t="s">
        <v>12690</v>
      </c>
      <c r="G1405" t="s">
        <v>12691</v>
      </c>
      <c r="H1405" t="s">
        <v>18</v>
      </c>
      <c r="I1405" t="s">
        <v>11130</v>
      </c>
      <c r="J1405" t="s">
        <v>18</v>
      </c>
      <c r="K1405" t="s">
        <v>11131</v>
      </c>
      <c r="L1405" t="s">
        <v>11132</v>
      </c>
    </row>
    <row r="1406" spans="1:12" x14ac:dyDescent="0.3">
      <c r="A1406" t="s">
        <v>12692</v>
      </c>
      <c r="B1406" t="s">
        <v>14</v>
      </c>
      <c r="C1406" t="s">
        <v>12693</v>
      </c>
      <c r="D1406" t="s">
        <v>16</v>
      </c>
      <c r="E1406" t="s">
        <v>12694</v>
      </c>
      <c r="F1406" t="s">
        <v>12695</v>
      </c>
      <c r="G1406" t="s">
        <v>12696</v>
      </c>
      <c r="H1406" t="s">
        <v>18</v>
      </c>
      <c r="I1406" t="s">
        <v>12697</v>
      </c>
      <c r="J1406" t="s">
        <v>18</v>
      </c>
      <c r="K1406" t="s">
        <v>12698</v>
      </c>
      <c r="L1406" t="s">
        <v>12699</v>
      </c>
    </row>
    <row r="1407" spans="1:12" x14ac:dyDescent="0.3">
      <c r="A1407" t="s">
        <v>12700</v>
      </c>
      <c r="B1407" t="s">
        <v>14</v>
      </c>
      <c r="C1407" t="s">
        <v>463</v>
      </c>
      <c r="D1407" t="s">
        <v>16</v>
      </c>
      <c r="E1407" t="s">
        <v>12701</v>
      </c>
      <c r="F1407" t="s">
        <v>12702</v>
      </c>
      <c r="G1407" t="s">
        <v>12703</v>
      </c>
      <c r="H1407" t="s">
        <v>18</v>
      </c>
      <c r="I1407" t="s">
        <v>2143</v>
      </c>
      <c r="J1407" t="s">
        <v>18</v>
      </c>
      <c r="K1407" t="s">
        <v>2144</v>
      </c>
      <c r="L1407" t="s">
        <v>2145</v>
      </c>
    </row>
    <row r="1408" spans="1:12" x14ac:dyDescent="0.3">
      <c r="A1408" t="s">
        <v>12704</v>
      </c>
      <c r="B1408" t="s">
        <v>14</v>
      </c>
      <c r="C1408" t="s">
        <v>12705</v>
      </c>
      <c r="D1408" t="s">
        <v>16</v>
      </c>
      <c r="E1408" t="s">
        <v>12706</v>
      </c>
      <c r="F1408" t="s">
        <v>12706</v>
      </c>
      <c r="G1408" t="s">
        <v>12706</v>
      </c>
      <c r="H1408" t="s">
        <v>18</v>
      </c>
      <c r="I1408" t="s">
        <v>12707</v>
      </c>
      <c r="J1408" t="s">
        <v>18</v>
      </c>
      <c r="K1408" t="s">
        <v>12708</v>
      </c>
      <c r="L1408" t="s">
        <v>12709</v>
      </c>
    </row>
    <row r="1409" spans="1:12" x14ac:dyDescent="0.3">
      <c r="A1409" t="s">
        <v>12710</v>
      </c>
      <c r="B1409" t="s">
        <v>14</v>
      </c>
      <c r="C1409" t="s">
        <v>12711</v>
      </c>
      <c r="D1409" t="s">
        <v>94</v>
      </c>
      <c r="E1409" t="s">
        <v>12712</v>
      </c>
      <c r="F1409" t="s">
        <v>12713</v>
      </c>
      <c r="G1409" t="s">
        <v>12714</v>
      </c>
      <c r="H1409" t="s">
        <v>18</v>
      </c>
      <c r="I1409" t="s">
        <v>11754</v>
      </c>
      <c r="J1409" t="s">
        <v>18</v>
      </c>
      <c r="K1409" t="s">
        <v>11755</v>
      </c>
      <c r="L1409" t="s">
        <v>11756</v>
      </c>
    </row>
    <row r="1410" spans="1:12" x14ac:dyDescent="0.3">
      <c r="A1410" t="s">
        <v>12715</v>
      </c>
      <c r="B1410" t="s">
        <v>14</v>
      </c>
      <c r="C1410" t="s">
        <v>12716</v>
      </c>
      <c r="D1410" t="s">
        <v>16</v>
      </c>
      <c r="E1410" t="s">
        <v>12717</v>
      </c>
      <c r="F1410" t="s">
        <v>12717</v>
      </c>
      <c r="G1410" t="s">
        <v>18</v>
      </c>
      <c r="H1410" t="s">
        <v>18</v>
      </c>
      <c r="I1410" t="s">
        <v>12718</v>
      </c>
      <c r="J1410" t="s">
        <v>12719</v>
      </c>
      <c r="K1410" t="s">
        <v>12720</v>
      </c>
      <c r="L1410" t="s">
        <v>12721</v>
      </c>
    </row>
    <row r="1411" spans="1:12" x14ac:dyDescent="0.3">
      <c r="A1411" t="s">
        <v>12722</v>
      </c>
      <c r="B1411" t="s">
        <v>14</v>
      </c>
      <c r="C1411" t="s">
        <v>15</v>
      </c>
      <c r="D1411" t="s">
        <v>16</v>
      </c>
      <c r="E1411" t="s">
        <v>12723</v>
      </c>
      <c r="F1411" t="s">
        <v>12724</v>
      </c>
      <c r="G1411" t="s">
        <v>18</v>
      </c>
      <c r="H1411" t="s">
        <v>18</v>
      </c>
      <c r="I1411" t="s">
        <v>12725</v>
      </c>
      <c r="J1411" t="s">
        <v>18</v>
      </c>
      <c r="K1411" t="s">
        <v>1865</v>
      </c>
      <c r="L1411" t="s">
        <v>12726</v>
      </c>
    </row>
    <row r="1412" spans="1:12" x14ac:dyDescent="0.3">
      <c r="A1412" t="s">
        <v>12727</v>
      </c>
      <c r="B1412" t="s">
        <v>14</v>
      </c>
      <c r="C1412" t="s">
        <v>463</v>
      </c>
      <c r="D1412" t="s">
        <v>16</v>
      </c>
      <c r="E1412" t="s">
        <v>12728</v>
      </c>
      <c r="F1412" t="s">
        <v>12729</v>
      </c>
      <c r="G1412" t="s">
        <v>12730</v>
      </c>
      <c r="H1412" t="s">
        <v>18</v>
      </c>
      <c r="I1412" t="s">
        <v>12002</v>
      </c>
      <c r="J1412" t="s">
        <v>18</v>
      </c>
      <c r="K1412" t="s">
        <v>12003</v>
      </c>
      <c r="L1412" t="s">
        <v>12004</v>
      </c>
    </row>
    <row r="1413" spans="1:12" x14ac:dyDescent="0.3">
      <c r="A1413" t="s">
        <v>12731</v>
      </c>
      <c r="B1413" t="s">
        <v>14</v>
      </c>
      <c r="C1413" t="s">
        <v>445</v>
      </c>
      <c r="D1413" t="s">
        <v>16</v>
      </c>
      <c r="E1413" t="e">
        <f>-색채심리상담에 관한 전문적인 지식을 터득하고 색채에 대한 심리학적 이론을 이해하고 심리적 어려움을 겪고 있는 대상자에게 생활색채 활동을 통해 심리와 정서에 미치는 영향을 분석하여 심리상담을 수행하는 직무</f>
        <v>#NAME?</v>
      </c>
      <c r="F1413" t="s">
        <v>12732</v>
      </c>
      <c r="G1413" t="s">
        <v>12733</v>
      </c>
      <c r="H1413" t="s">
        <v>18</v>
      </c>
      <c r="I1413" t="s">
        <v>11104</v>
      </c>
      <c r="J1413" t="s">
        <v>18</v>
      </c>
      <c r="K1413" t="s">
        <v>11105</v>
      </c>
      <c r="L1413" t="s">
        <v>11106</v>
      </c>
    </row>
    <row r="1414" spans="1:12" x14ac:dyDescent="0.3">
      <c r="A1414" t="s">
        <v>12734</v>
      </c>
      <c r="B1414" t="s">
        <v>14</v>
      </c>
      <c r="C1414" t="s">
        <v>12735</v>
      </c>
      <c r="D1414" t="s">
        <v>16</v>
      </c>
      <c r="E1414" t="s">
        <v>12736</v>
      </c>
      <c r="F1414" t="s">
        <v>12737</v>
      </c>
      <c r="G1414" t="s">
        <v>12738</v>
      </c>
      <c r="H1414" t="s">
        <v>12739</v>
      </c>
      <c r="I1414" t="s">
        <v>10887</v>
      </c>
      <c r="J1414" t="s">
        <v>10888</v>
      </c>
      <c r="K1414" t="s">
        <v>10889</v>
      </c>
      <c r="L1414" t="s">
        <v>10890</v>
      </c>
    </row>
    <row r="1415" spans="1:12" x14ac:dyDescent="0.3">
      <c r="A1415" t="s">
        <v>12740</v>
      </c>
      <c r="B1415" t="s">
        <v>14</v>
      </c>
      <c r="C1415" t="s">
        <v>273</v>
      </c>
      <c r="D1415" t="s">
        <v>16</v>
      </c>
      <c r="E1415" t="s">
        <v>12741</v>
      </c>
      <c r="F1415" t="s">
        <v>12741</v>
      </c>
      <c r="G1415" t="s">
        <v>10802</v>
      </c>
      <c r="H1415" t="s">
        <v>18</v>
      </c>
      <c r="I1415" t="s">
        <v>1847</v>
      </c>
      <c r="J1415" t="s">
        <v>1848</v>
      </c>
      <c r="K1415" t="s">
        <v>1849</v>
      </c>
      <c r="L1415" t="s">
        <v>1850</v>
      </c>
    </row>
    <row r="1416" spans="1:12" x14ac:dyDescent="0.3">
      <c r="A1416" t="s">
        <v>12742</v>
      </c>
      <c r="B1416" t="s">
        <v>14</v>
      </c>
      <c r="C1416" t="s">
        <v>12743</v>
      </c>
      <c r="D1416" t="s">
        <v>33</v>
      </c>
      <c r="E1416" t="s">
        <v>12744</v>
      </c>
      <c r="F1416" t="s">
        <v>12745</v>
      </c>
      <c r="G1416" t="s">
        <v>12746</v>
      </c>
      <c r="H1416" t="s">
        <v>18</v>
      </c>
      <c r="I1416" t="s">
        <v>2624</v>
      </c>
      <c r="J1416" t="s">
        <v>2625</v>
      </c>
      <c r="K1416" t="s">
        <v>2626</v>
      </c>
      <c r="L1416" t="s">
        <v>2627</v>
      </c>
    </row>
    <row r="1417" spans="1:12" x14ac:dyDescent="0.3">
      <c r="A1417" t="s">
        <v>12747</v>
      </c>
      <c r="B1417" t="s">
        <v>14</v>
      </c>
      <c r="C1417" t="s">
        <v>12748</v>
      </c>
      <c r="D1417" t="s">
        <v>33</v>
      </c>
      <c r="E1417" t="s">
        <v>12749</v>
      </c>
      <c r="F1417" t="s">
        <v>12750</v>
      </c>
      <c r="G1417" t="s">
        <v>12751</v>
      </c>
      <c r="H1417" t="s">
        <v>18</v>
      </c>
      <c r="I1417" t="s">
        <v>1486</v>
      </c>
      <c r="J1417" t="s">
        <v>18</v>
      </c>
      <c r="K1417" t="s">
        <v>929</v>
      </c>
      <c r="L1417" t="s">
        <v>1487</v>
      </c>
    </row>
    <row r="1418" spans="1:12" x14ac:dyDescent="0.3">
      <c r="A1418" t="s">
        <v>12752</v>
      </c>
      <c r="B1418" t="s">
        <v>14</v>
      </c>
      <c r="C1418" t="s">
        <v>774</v>
      </c>
      <c r="D1418" t="s">
        <v>16</v>
      </c>
      <c r="E1418" t="s">
        <v>12753</v>
      </c>
      <c r="F1418" t="s">
        <v>12754</v>
      </c>
      <c r="G1418" t="s">
        <v>12755</v>
      </c>
      <c r="H1418" t="s">
        <v>18</v>
      </c>
      <c r="I1418" t="s">
        <v>11224</v>
      </c>
      <c r="J1418" t="s">
        <v>11225</v>
      </c>
      <c r="K1418" t="s">
        <v>11226</v>
      </c>
      <c r="L1418" t="s">
        <v>11227</v>
      </c>
    </row>
    <row r="1419" spans="1:12" x14ac:dyDescent="0.3">
      <c r="A1419" t="s">
        <v>12756</v>
      </c>
      <c r="B1419" t="s">
        <v>14</v>
      </c>
      <c r="C1419" t="s">
        <v>12757</v>
      </c>
      <c r="D1419" t="s">
        <v>79</v>
      </c>
      <c r="E1419" t="s">
        <v>12758</v>
      </c>
      <c r="F1419" t="s">
        <v>12758</v>
      </c>
      <c r="G1419" t="s">
        <v>12758</v>
      </c>
      <c r="H1419" t="s">
        <v>18</v>
      </c>
      <c r="I1419" t="s">
        <v>1344</v>
      </c>
      <c r="J1419" t="s">
        <v>18</v>
      </c>
      <c r="K1419" t="s">
        <v>1345</v>
      </c>
      <c r="L1419" t="s">
        <v>1346</v>
      </c>
    </row>
    <row r="1420" spans="1:12" x14ac:dyDescent="0.3">
      <c r="A1420" t="s">
        <v>12759</v>
      </c>
      <c r="B1420" t="s">
        <v>14</v>
      </c>
      <c r="C1420" t="s">
        <v>12760</v>
      </c>
      <c r="D1420" t="s">
        <v>16</v>
      </c>
      <c r="E1420" t="s">
        <v>12761</v>
      </c>
      <c r="F1420" t="s">
        <v>12762</v>
      </c>
      <c r="G1420" t="s">
        <v>12763</v>
      </c>
      <c r="H1420" t="s">
        <v>12764</v>
      </c>
      <c r="I1420" t="s">
        <v>835</v>
      </c>
      <c r="J1420" t="s">
        <v>18</v>
      </c>
      <c r="K1420" t="s">
        <v>836</v>
      </c>
      <c r="L1420" t="s">
        <v>837</v>
      </c>
    </row>
    <row r="1421" spans="1:12" x14ac:dyDescent="0.3">
      <c r="A1421" t="s">
        <v>12765</v>
      </c>
      <c r="B1421" t="s">
        <v>14</v>
      </c>
      <c r="C1421" t="s">
        <v>522</v>
      </c>
      <c r="D1421" t="s">
        <v>16</v>
      </c>
      <c r="E1421" t="s">
        <v>12766</v>
      </c>
      <c r="F1421" t="s">
        <v>12767</v>
      </c>
      <c r="G1421" t="s">
        <v>12768</v>
      </c>
      <c r="H1421" t="s">
        <v>12769</v>
      </c>
      <c r="I1421" t="s">
        <v>12770</v>
      </c>
      <c r="J1421" t="s">
        <v>18</v>
      </c>
      <c r="K1421" t="s">
        <v>12771</v>
      </c>
      <c r="L1421" t="s">
        <v>12772</v>
      </c>
    </row>
    <row r="1422" spans="1:12" x14ac:dyDescent="0.3">
      <c r="A1422" t="s">
        <v>12773</v>
      </c>
      <c r="B1422" t="s">
        <v>14</v>
      </c>
      <c r="C1422" t="s">
        <v>43</v>
      </c>
      <c r="D1422" t="s">
        <v>170</v>
      </c>
      <c r="E1422" t="s">
        <v>12774</v>
      </c>
      <c r="F1422" t="s">
        <v>12774</v>
      </c>
      <c r="G1422" t="s">
        <v>18</v>
      </c>
      <c r="H1422" t="s">
        <v>18</v>
      </c>
      <c r="I1422" t="s">
        <v>12775</v>
      </c>
      <c r="J1422" t="s">
        <v>18</v>
      </c>
      <c r="K1422" t="s">
        <v>12776</v>
      </c>
      <c r="L1422" t="s">
        <v>12777</v>
      </c>
    </row>
    <row r="1423" spans="1:12" x14ac:dyDescent="0.3">
      <c r="A1423" t="s">
        <v>12778</v>
      </c>
      <c r="B1423" t="s">
        <v>14</v>
      </c>
      <c r="C1423" t="s">
        <v>1554</v>
      </c>
      <c r="D1423" t="s">
        <v>16</v>
      </c>
      <c r="E1423" t="s">
        <v>12779</v>
      </c>
      <c r="F1423" t="s">
        <v>12780</v>
      </c>
      <c r="G1423" t="s">
        <v>12781</v>
      </c>
      <c r="H1423" t="s">
        <v>18</v>
      </c>
      <c r="I1423" t="s">
        <v>625</v>
      </c>
      <c r="J1423" t="s">
        <v>18</v>
      </c>
      <c r="K1423" t="s">
        <v>626</v>
      </c>
      <c r="L1423" t="s">
        <v>627</v>
      </c>
    </row>
    <row r="1424" spans="1:12" x14ac:dyDescent="0.3">
      <c r="A1424" t="s">
        <v>12782</v>
      </c>
      <c r="B1424" t="s">
        <v>14</v>
      </c>
      <c r="C1424" t="s">
        <v>5078</v>
      </c>
      <c r="D1424" t="s">
        <v>16</v>
      </c>
      <c r="E1424" t="s">
        <v>12783</v>
      </c>
      <c r="F1424" t="s">
        <v>12784</v>
      </c>
      <c r="G1424" t="s">
        <v>12783</v>
      </c>
      <c r="H1424" t="s">
        <v>18</v>
      </c>
      <c r="I1424" t="s">
        <v>2201</v>
      </c>
      <c r="J1424" t="s">
        <v>18</v>
      </c>
      <c r="K1424" t="s">
        <v>2202</v>
      </c>
      <c r="L1424" t="s">
        <v>2203</v>
      </c>
    </row>
    <row r="1425" spans="1:12" x14ac:dyDescent="0.3">
      <c r="A1425" t="s">
        <v>12785</v>
      </c>
      <c r="B1425" t="s">
        <v>14</v>
      </c>
      <c r="C1425" t="s">
        <v>1554</v>
      </c>
      <c r="D1425" t="s">
        <v>16</v>
      </c>
      <c r="E1425" t="s">
        <v>12786</v>
      </c>
      <c r="F1425" t="s">
        <v>12787</v>
      </c>
      <c r="G1425" t="s">
        <v>12788</v>
      </c>
      <c r="H1425" t="s">
        <v>12789</v>
      </c>
      <c r="I1425" t="s">
        <v>11216</v>
      </c>
      <c r="J1425" t="s">
        <v>18</v>
      </c>
      <c r="K1425" t="s">
        <v>11217</v>
      </c>
      <c r="L1425" t="s">
        <v>11218</v>
      </c>
    </row>
    <row r="1426" spans="1:12" x14ac:dyDescent="0.3">
      <c r="A1426" t="s">
        <v>12790</v>
      </c>
      <c r="B1426" t="s">
        <v>14</v>
      </c>
      <c r="C1426" t="s">
        <v>1174</v>
      </c>
      <c r="D1426" t="s">
        <v>16</v>
      </c>
      <c r="E1426" t="s">
        <v>12791</v>
      </c>
      <c r="F1426" t="s">
        <v>12792</v>
      </c>
      <c r="G1426" t="s">
        <v>12793</v>
      </c>
      <c r="H1426" t="s">
        <v>12794</v>
      </c>
      <c r="I1426" t="s">
        <v>10699</v>
      </c>
      <c r="J1426" t="s">
        <v>10700</v>
      </c>
      <c r="K1426" t="s">
        <v>10701</v>
      </c>
      <c r="L1426" t="s">
        <v>10702</v>
      </c>
    </row>
    <row r="1427" spans="1:12" x14ac:dyDescent="0.3">
      <c r="A1427" t="s">
        <v>12795</v>
      </c>
      <c r="B1427" t="s">
        <v>14</v>
      </c>
      <c r="C1427" t="s">
        <v>774</v>
      </c>
      <c r="D1427" t="s">
        <v>16</v>
      </c>
      <c r="E1427" t="s">
        <v>12796</v>
      </c>
      <c r="F1427" t="s">
        <v>12796</v>
      </c>
      <c r="G1427" t="s">
        <v>18</v>
      </c>
      <c r="H1427" t="s">
        <v>18</v>
      </c>
      <c r="I1427" t="s">
        <v>9293</v>
      </c>
      <c r="J1427" t="s">
        <v>9294</v>
      </c>
      <c r="K1427" t="s">
        <v>9295</v>
      </c>
      <c r="L1427" t="s">
        <v>9296</v>
      </c>
    </row>
    <row r="1428" spans="1:12" x14ac:dyDescent="0.3">
      <c r="A1428" t="s">
        <v>12797</v>
      </c>
      <c r="B1428" t="s">
        <v>14</v>
      </c>
      <c r="C1428" t="s">
        <v>229</v>
      </c>
      <c r="D1428" t="s">
        <v>94</v>
      </c>
      <c r="E1428" t="s">
        <v>12798</v>
      </c>
      <c r="F1428" t="s">
        <v>12798</v>
      </c>
      <c r="G1428" t="s">
        <v>18</v>
      </c>
      <c r="H1428" t="s">
        <v>18</v>
      </c>
      <c r="I1428" t="s">
        <v>11434</v>
      </c>
      <c r="J1428" t="s">
        <v>11435</v>
      </c>
      <c r="K1428" t="s">
        <v>247</v>
      </c>
      <c r="L1428" t="s">
        <v>11436</v>
      </c>
    </row>
    <row r="1429" spans="1:12" x14ac:dyDescent="0.3">
      <c r="A1429" t="s">
        <v>12799</v>
      </c>
      <c r="B1429" t="s">
        <v>14</v>
      </c>
      <c r="C1429" t="s">
        <v>5078</v>
      </c>
      <c r="D1429" t="s">
        <v>16</v>
      </c>
      <c r="E1429" t="s">
        <v>12800</v>
      </c>
      <c r="F1429" t="s">
        <v>12801</v>
      </c>
      <c r="G1429" t="s">
        <v>12802</v>
      </c>
      <c r="H1429" t="s">
        <v>18</v>
      </c>
      <c r="I1429" t="s">
        <v>12803</v>
      </c>
      <c r="J1429" t="s">
        <v>18</v>
      </c>
      <c r="K1429" t="s">
        <v>12804</v>
      </c>
      <c r="L1429" t="s">
        <v>12805</v>
      </c>
    </row>
    <row r="1430" spans="1:12" x14ac:dyDescent="0.3">
      <c r="A1430" t="s">
        <v>12806</v>
      </c>
      <c r="B1430" t="s">
        <v>14</v>
      </c>
      <c r="C1430" t="s">
        <v>229</v>
      </c>
      <c r="D1430" t="s">
        <v>94</v>
      </c>
      <c r="E1430" t="s">
        <v>12807</v>
      </c>
      <c r="F1430" t="s">
        <v>12808</v>
      </c>
      <c r="G1430" t="s">
        <v>12809</v>
      </c>
      <c r="H1430" t="s">
        <v>18</v>
      </c>
      <c r="I1430" t="s">
        <v>12810</v>
      </c>
      <c r="J1430" t="s">
        <v>12811</v>
      </c>
      <c r="K1430" t="s">
        <v>12812</v>
      </c>
      <c r="L1430" t="s">
        <v>12813</v>
      </c>
    </row>
    <row r="1431" spans="1:12" x14ac:dyDescent="0.3">
      <c r="A1431" t="s">
        <v>12814</v>
      </c>
      <c r="B1431" t="s">
        <v>14</v>
      </c>
      <c r="C1431" t="s">
        <v>463</v>
      </c>
      <c r="D1431" t="s">
        <v>16</v>
      </c>
      <c r="E1431" t="s">
        <v>12815</v>
      </c>
      <c r="F1431" t="s">
        <v>12816</v>
      </c>
      <c r="G1431" t="s">
        <v>12817</v>
      </c>
      <c r="H1431" t="s">
        <v>18</v>
      </c>
      <c r="I1431" t="s">
        <v>12818</v>
      </c>
      <c r="J1431" t="s">
        <v>18</v>
      </c>
      <c r="K1431" t="s">
        <v>12819</v>
      </c>
      <c r="L1431" t="s">
        <v>12820</v>
      </c>
    </row>
    <row r="1432" spans="1:12" x14ac:dyDescent="0.3">
      <c r="A1432" t="s">
        <v>12821</v>
      </c>
      <c r="B1432" t="s">
        <v>14</v>
      </c>
      <c r="C1432" t="s">
        <v>15</v>
      </c>
      <c r="D1432" t="s">
        <v>16</v>
      </c>
      <c r="E1432" t="s">
        <v>12822</v>
      </c>
      <c r="F1432" t="s">
        <v>12823</v>
      </c>
      <c r="G1432" t="s">
        <v>12824</v>
      </c>
      <c r="H1432" t="s">
        <v>18</v>
      </c>
      <c r="I1432" t="s">
        <v>11070</v>
      </c>
      <c r="J1432" t="s">
        <v>11071</v>
      </c>
      <c r="K1432" t="s">
        <v>11072</v>
      </c>
      <c r="L1432" t="s">
        <v>11073</v>
      </c>
    </row>
    <row r="1433" spans="1:12" x14ac:dyDescent="0.3">
      <c r="A1433" t="s">
        <v>12825</v>
      </c>
      <c r="B1433" t="s">
        <v>14</v>
      </c>
      <c r="C1433" t="s">
        <v>12826</v>
      </c>
      <c r="D1433" t="s">
        <v>16</v>
      </c>
      <c r="E1433" t="s">
        <v>12827</v>
      </c>
      <c r="F1433" t="s">
        <v>12828</v>
      </c>
      <c r="G1433" t="s">
        <v>12829</v>
      </c>
      <c r="H1433" t="s">
        <v>18</v>
      </c>
      <c r="I1433" t="s">
        <v>12830</v>
      </c>
      <c r="J1433" t="s">
        <v>12831</v>
      </c>
      <c r="K1433" t="s">
        <v>12832</v>
      </c>
      <c r="L1433" t="s">
        <v>12833</v>
      </c>
    </row>
    <row r="1434" spans="1:12" x14ac:dyDescent="0.3">
      <c r="A1434" t="s">
        <v>12834</v>
      </c>
      <c r="B1434" t="s">
        <v>14</v>
      </c>
      <c r="C1434" t="s">
        <v>12835</v>
      </c>
      <c r="D1434" t="s">
        <v>79</v>
      </c>
      <c r="E1434" t="s">
        <v>12836</v>
      </c>
      <c r="F1434" t="s">
        <v>12836</v>
      </c>
      <c r="G1434" t="s">
        <v>18</v>
      </c>
      <c r="H1434" t="s">
        <v>18</v>
      </c>
      <c r="I1434" t="s">
        <v>12507</v>
      </c>
      <c r="J1434" t="s">
        <v>18</v>
      </c>
      <c r="K1434" t="s">
        <v>12508</v>
      </c>
      <c r="L1434" t="s">
        <v>12509</v>
      </c>
    </row>
    <row r="1435" spans="1:12" x14ac:dyDescent="0.3">
      <c r="A1435" t="s">
        <v>12837</v>
      </c>
      <c r="B1435" t="s">
        <v>14</v>
      </c>
      <c r="C1435" t="s">
        <v>101</v>
      </c>
      <c r="D1435" t="s">
        <v>16</v>
      </c>
      <c r="E1435" t="s">
        <v>12838</v>
      </c>
      <c r="F1435" t="s">
        <v>12839</v>
      </c>
      <c r="G1435" t="s">
        <v>12840</v>
      </c>
      <c r="H1435" t="s">
        <v>12841</v>
      </c>
      <c r="I1435" t="s">
        <v>2826</v>
      </c>
      <c r="J1435" t="s">
        <v>18</v>
      </c>
      <c r="K1435" t="s">
        <v>2827</v>
      </c>
      <c r="L1435" t="s">
        <v>2828</v>
      </c>
    </row>
    <row r="1436" spans="1:12" x14ac:dyDescent="0.3">
      <c r="A1436" t="s">
        <v>12842</v>
      </c>
      <c r="B1436" t="s">
        <v>14</v>
      </c>
      <c r="C1436" t="s">
        <v>12843</v>
      </c>
      <c r="D1436" t="s">
        <v>79</v>
      </c>
      <c r="E1436" t="s">
        <v>12844</v>
      </c>
      <c r="F1436" t="s">
        <v>12845</v>
      </c>
      <c r="G1436" t="s">
        <v>18</v>
      </c>
      <c r="H1436" t="s">
        <v>18</v>
      </c>
      <c r="I1436" t="s">
        <v>11707</v>
      </c>
      <c r="J1436" t="s">
        <v>18</v>
      </c>
      <c r="K1436" t="s">
        <v>11708</v>
      </c>
      <c r="L1436" t="s">
        <v>11709</v>
      </c>
    </row>
    <row r="1437" spans="1:12" x14ac:dyDescent="0.3">
      <c r="A1437" t="s">
        <v>12846</v>
      </c>
      <c r="B1437" t="s">
        <v>14</v>
      </c>
      <c r="C1437" t="s">
        <v>1084</v>
      </c>
      <c r="D1437" t="s">
        <v>704</v>
      </c>
      <c r="E1437" t="s">
        <v>12847</v>
      </c>
      <c r="F1437" t="s">
        <v>12847</v>
      </c>
      <c r="G1437" t="s">
        <v>18</v>
      </c>
      <c r="H1437" t="s">
        <v>18</v>
      </c>
      <c r="I1437" t="s">
        <v>922</v>
      </c>
      <c r="J1437" t="s">
        <v>18</v>
      </c>
      <c r="K1437" t="s">
        <v>923</v>
      </c>
      <c r="L1437" t="s">
        <v>924</v>
      </c>
    </row>
    <row r="1438" spans="1:12" x14ac:dyDescent="0.3">
      <c r="A1438" t="s">
        <v>12848</v>
      </c>
      <c r="B1438" t="s">
        <v>14</v>
      </c>
      <c r="C1438" t="s">
        <v>12849</v>
      </c>
      <c r="D1438" t="s">
        <v>16</v>
      </c>
      <c r="E1438" t="s">
        <v>12850</v>
      </c>
      <c r="F1438" t="s">
        <v>12851</v>
      </c>
      <c r="G1438" t="s">
        <v>12852</v>
      </c>
      <c r="H1438" t="s">
        <v>12853</v>
      </c>
      <c r="I1438" t="s">
        <v>12854</v>
      </c>
      <c r="J1438" t="s">
        <v>12855</v>
      </c>
      <c r="K1438" t="s">
        <v>12856</v>
      </c>
      <c r="L1438" t="s">
        <v>12857</v>
      </c>
    </row>
    <row r="1439" spans="1:12" x14ac:dyDescent="0.3">
      <c r="A1439" t="s">
        <v>12858</v>
      </c>
      <c r="B1439" t="s">
        <v>14</v>
      </c>
      <c r="C1439" t="s">
        <v>851</v>
      </c>
      <c r="D1439" t="s">
        <v>94</v>
      </c>
      <c r="E1439" t="s">
        <v>12859</v>
      </c>
      <c r="F1439" t="s">
        <v>12860</v>
      </c>
      <c r="G1439" t="s">
        <v>12861</v>
      </c>
      <c r="H1439" t="s">
        <v>18</v>
      </c>
      <c r="I1439" t="s">
        <v>10814</v>
      </c>
      <c r="J1439" t="s">
        <v>18</v>
      </c>
      <c r="K1439" t="s">
        <v>10815</v>
      </c>
      <c r="L1439" t="s">
        <v>10816</v>
      </c>
    </row>
    <row r="1440" spans="1:12" x14ac:dyDescent="0.3">
      <c r="A1440" t="s">
        <v>12862</v>
      </c>
      <c r="B1440" t="s">
        <v>14</v>
      </c>
      <c r="C1440" t="s">
        <v>9515</v>
      </c>
      <c r="D1440" t="s">
        <v>33</v>
      </c>
      <c r="E1440" t="s">
        <v>12863</v>
      </c>
      <c r="F1440" t="s">
        <v>12864</v>
      </c>
      <c r="G1440" t="s">
        <v>12865</v>
      </c>
      <c r="H1440" t="s">
        <v>18</v>
      </c>
      <c r="I1440" t="s">
        <v>2624</v>
      </c>
      <c r="J1440" t="s">
        <v>2625</v>
      </c>
      <c r="K1440" t="s">
        <v>2626</v>
      </c>
      <c r="L1440" t="s">
        <v>2627</v>
      </c>
    </row>
    <row r="1441" spans="1:12" x14ac:dyDescent="0.3">
      <c r="A1441" t="s">
        <v>12866</v>
      </c>
      <c r="B1441" t="s">
        <v>14</v>
      </c>
      <c r="C1441" t="s">
        <v>50</v>
      </c>
      <c r="D1441" t="s">
        <v>16</v>
      </c>
      <c r="E1441" t="s">
        <v>12867</v>
      </c>
      <c r="F1441" t="s">
        <v>12868</v>
      </c>
      <c r="G1441" t="s">
        <v>12869</v>
      </c>
      <c r="H1441" t="s">
        <v>18</v>
      </c>
      <c r="I1441" t="s">
        <v>12870</v>
      </c>
      <c r="J1441" t="s">
        <v>12871</v>
      </c>
      <c r="K1441" t="s">
        <v>12872</v>
      </c>
      <c r="L1441" t="s">
        <v>12873</v>
      </c>
    </row>
    <row r="1442" spans="1:12" x14ac:dyDescent="0.3">
      <c r="A1442" t="s">
        <v>12874</v>
      </c>
      <c r="B1442" t="s">
        <v>14</v>
      </c>
      <c r="C1442" t="s">
        <v>6414</v>
      </c>
      <c r="D1442" t="s">
        <v>16</v>
      </c>
      <c r="E1442" t="s">
        <v>12875</v>
      </c>
      <c r="F1442" t="s">
        <v>12876</v>
      </c>
      <c r="G1442" t="s">
        <v>18</v>
      </c>
      <c r="H1442" t="s">
        <v>18</v>
      </c>
      <c r="I1442" t="s">
        <v>12394</v>
      </c>
      <c r="J1442" t="s">
        <v>18</v>
      </c>
      <c r="K1442" t="s">
        <v>12395</v>
      </c>
      <c r="L1442" t="s">
        <v>12396</v>
      </c>
    </row>
    <row r="1443" spans="1:12" x14ac:dyDescent="0.3">
      <c r="A1443" t="s">
        <v>12877</v>
      </c>
      <c r="B1443" t="s">
        <v>14</v>
      </c>
      <c r="C1443" t="s">
        <v>86</v>
      </c>
      <c r="D1443" t="s">
        <v>79</v>
      </c>
      <c r="E1443" t="s">
        <v>12878</v>
      </c>
      <c r="F1443" t="s">
        <v>12878</v>
      </c>
      <c r="G1443" t="s">
        <v>12879</v>
      </c>
      <c r="H1443" t="s">
        <v>12879</v>
      </c>
      <c r="I1443" t="s">
        <v>652</v>
      </c>
      <c r="J1443" t="s">
        <v>653</v>
      </c>
      <c r="K1443" t="s">
        <v>654</v>
      </c>
      <c r="L1443" t="s">
        <v>655</v>
      </c>
    </row>
    <row r="1444" spans="1:12" x14ac:dyDescent="0.3">
      <c r="A1444" t="s">
        <v>12880</v>
      </c>
      <c r="B1444" t="s">
        <v>14</v>
      </c>
      <c r="C1444" t="s">
        <v>3471</v>
      </c>
      <c r="D1444" t="s">
        <v>94</v>
      </c>
      <c r="E1444" t="s">
        <v>12881</v>
      </c>
      <c r="F1444" t="s">
        <v>12882</v>
      </c>
      <c r="G1444" t="s">
        <v>12883</v>
      </c>
      <c r="H1444" t="s">
        <v>18</v>
      </c>
      <c r="I1444" t="s">
        <v>841</v>
      </c>
      <c r="J1444" t="s">
        <v>842</v>
      </c>
      <c r="K1444" t="s">
        <v>843</v>
      </c>
      <c r="L1444" t="s">
        <v>844</v>
      </c>
    </row>
    <row r="1445" spans="1:12" x14ac:dyDescent="0.3">
      <c r="A1445" t="s">
        <v>12884</v>
      </c>
      <c r="B1445" t="s">
        <v>14</v>
      </c>
      <c r="C1445" t="s">
        <v>12885</v>
      </c>
      <c r="D1445" t="s">
        <v>16</v>
      </c>
      <c r="E1445" t="s">
        <v>12886</v>
      </c>
      <c r="F1445" t="s">
        <v>12887</v>
      </c>
      <c r="G1445" t="s">
        <v>12888</v>
      </c>
      <c r="H1445" t="s">
        <v>12889</v>
      </c>
      <c r="I1445" t="s">
        <v>12890</v>
      </c>
      <c r="J1445" t="s">
        <v>12891</v>
      </c>
      <c r="K1445" t="s">
        <v>12892</v>
      </c>
      <c r="L1445" t="s">
        <v>12893</v>
      </c>
    </row>
    <row r="1446" spans="1:12" x14ac:dyDescent="0.3">
      <c r="A1446" t="s">
        <v>12894</v>
      </c>
      <c r="B1446" t="s">
        <v>14</v>
      </c>
      <c r="C1446" t="s">
        <v>12895</v>
      </c>
      <c r="D1446" t="s">
        <v>16</v>
      </c>
      <c r="E1446" t="s">
        <v>12896</v>
      </c>
      <c r="F1446" t="s">
        <v>12896</v>
      </c>
      <c r="G1446" t="s">
        <v>18</v>
      </c>
      <c r="H1446" t="s">
        <v>18</v>
      </c>
      <c r="I1446" t="s">
        <v>12897</v>
      </c>
      <c r="J1446" t="s">
        <v>12898</v>
      </c>
      <c r="K1446" t="s">
        <v>12899</v>
      </c>
      <c r="L1446" t="s">
        <v>12900</v>
      </c>
    </row>
    <row r="1447" spans="1:12" x14ac:dyDescent="0.3">
      <c r="A1447" t="s">
        <v>12901</v>
      </c>
      <c r="B1447" t="s">
        <v>14</v>
      </c>
      <c r="C1447" t="s">
        <v>12902</v>
      </c>
      <c r="D1447" t="s">
        <v>33</v>
      </c>
      <c r="E1447" t="s">
        <v>12903</v>
      </c>
      <c r="F1447" t="s">
        <v>12904</v>
      </c>
      <c r="G1447" t="s">
        <v>12905</v>
      </c>
      <c r="H1447" t="s">
        <v>12906</v>
      </c>
      <c r="I1447" t="s">
        <v>12907</v>
      </c>
      <c r="J1447" t="s">
        <v>12908</v>
      </c>
      <c r="K1447" t="s">
        <v>12909</v>
      </c>
      <c r="L1447" t="s">
        <v>12910</v>
      </c>
    </row>
    <row r="1448" spans="1:12" x14ac:dyDescent="0.3">
      <c r="A1448" t="s">
        <v>12911</v>
      </c>
      <c r="B1448" t="s">
        <v>14</v>
      </c>
      <c r="C1448" t="s">
        <v>12912</v>
      </c>
      <c r="D1448" t="s">
        <v>251</v>
      </c>
      <c r="E1448" t="s">
        <v>12913</v>
      </c>
      <c r="F1448" t="s">
        <v>12913</v>
      </c>
      <c r="G1448" t="s">
        <v>18</v>
      </c>
      <c r="H1448" t="s">
        <v>18</v>
      </c>
      <c r="I1448" t="s">
        <v>12507</v>
      </c>
      <c r="J1448" t="s">
        <v>18</v>
      </c>
      <c r="K1448" t="s">
        <v>12508</v>
      </c>
      <c r="L1448" t="s">
        <v>12509</v>
      </c>
    </row>
    <row r="1449" spans="1:12" x14ac:dyDescent="0.3">
      <c r="A1449" t="s">
        <v>12914</v>
      </c>
      <c r="B1449" t="s">
        <v>14</v>
      </c>
      <c r="C1449" t="s">
        <v>12915</v>
      </c>
      <c r="D1449" t="s">
        <v>79</v>
      </c>
      <c r="E1449" t="s">
        <v>12916</v>
      </c>
      <c r="F1449" t="s">
        <v>12917</v>
      </c>
      <c r="G1449" t="s">
        <v>12918</v>
      </c>
      <c r="H1449" t="s">
        <v>12919</v>
      </c>
      <c r="I1449" t="s">
        <v>10622</v>
      </c>
      <c r="J1449" t="s">
        <v>10623</v>
      </c>
      <c r="K1449" t="s">
        <v>10624</v>
      </c>
      <c r="L1449" t="s">
        <v>10625</v>
      </c>
    </row>
    <row r="1450" spans="1:12" x14ac:dyDescent="0.3">
      <c r="A1450" t="s">
        <v>12920</v>
      </c>
      <c r="B1450" t="s">
        <v>14</v>
      </c>
      <c r="C1450" t="s">
        <v>5259</v>
      </c>
      <c r="D1450" t="s">
        <v>16</v>
      </c>
      <c r="E1450" t="s">
        <v>12921</v>
      </c>
      <c r="F1450" t="s">
        <v>12922</v>
      </c>
      <c r="G1450" t="s">
        <v>18</v>
      </c>
      <c r="H1450" t="s">
        <v>18</v>
      </c>
      <c r="I1450" t="s">
        <v>12923</v>
      </c>
      <c r="J1450" t="s">
        <v>12924</v>
      </c>
      <c r="K1450" t="s">
        <v>12925</v>
      </c>
      <c r="L1450" t="s">
        <v>12926</v>
      </c>
    </row>
    <row r="1451" spans="1:12" x14ac:dyDescent="0.3">
      <c r="A1451" t="s">
        <v>12927</v>
      </c>
      <c r="B1451" t="s">
        <v>14</v>
      </c>
      <c r="C1451" t="s">
        <v>273</v>
      </c>
      <c r="D1451" t="s">
        <v>16</v>
      </c>
      <c r="E1451" t="s">
        <v>12928</v>
      </c>
      <c r="F1451" t="s">
        <v>12929</v>
      </c>
      <c r="G1451" t="s">
        <v>12930</v>
      </c>
      <c r="H1451" t="s">
        <v>18</v>
      </c>
      <c r="I1451" t="s">
        <v>12931</v>
      </c>
      <c r="J1451" t="s">
        <v>18</v>
      </c>
      <c r="K1451" t="s">
        <v>12932</v>
      </c>
      <c r="L1451" t="s">
        <v>12933</v>
      </c>
    </row>
    <row r="1452" spans="1:12" x14ac:dyDescent="0.3">
      <c r="A1452" t="s">
        <v>12934</v>
      </c>
      <c r="B1452" t="s">
        <v>14</v>
      </c>
      <c r="C1452" t="s">
        <v>12935</v>
      </c>
      <c r="D1452" t="s">
        <v>16</v>
      </c>
      <c r="E1452" t="s">
        <v>12936</v>
      </c>
      <c r="F1452" t="s">
        <v>12937</v>
      </c>
      <c r="G1452" t="s">
        <v>12938</v>
      </c>
      <c r="H1452" t="s">
        <v>12939</v>
      </c>
      <c r="I1452" t="s">
        <v>12940</v>
      </c>
      <c r="J1452" t="s">
        <v>12941</v>
      </c>
      <c r="K1452" t="s">
        <v>12942</v>
      </c>
      <c r="L1452" t="s">
        <v>12943</v>
      </c>
    </row>
    <row r="1453" spans="1:12" x14ac:dyDescent="0.3">
      <c r="A1453" t="s">
        <v>12944</v>
      </c>
      <c r="B1453" t="s">
        <v>14</v>
      </c>
      <c r="C1453" t="s">
        <v>463</v>
      </c>
      <c r="D1453" t="s">
        <v>16</v>
      </c>
      <c r="E1453" t="s">
        <v>5501</v>
      </c>
      <c r="F1453" t="s">
        <v>5501</v>
      </c>
      <c r="G1453" t="s">
        <v>18</v>
      </c>
      <c r="H1453" t="s">
        <v>18</v>
      </c>
      <c r="I1453" t="s">
        <v>11274</v>
      </c>
      <c r="J1453" t="s">
        <v>11275</v>
      </c>
      <c r="K1453" t="s">
        <v>11276</v>
      </c>
      <c r="L1453" t="s">
        <v>11277</v>
      </c>
    </row>
    <row r="1454" spans="1:12" x14ac:dyDescent="0.3">
      <c r="A1454" t="s">
        <v>12945</v>
      </c>
      <c r="B1454" t="s">
        <v>14</v>
      </c>
      <c r="C1454" t="s">
        <v>86</v>
      </c>
      <c r="D1454" t="s">
        <v>16</v>
      </c>
      <c r="E1454" t="s">
        <v>12946</v>
      </c>
      <c r="F1454" t="s">
        <v>12946</v>
      </c>
      <c r="G1454" t="s">
        <v>12947</v>
      </c>
      <c r="H1454" t="s">
        <v>18</v>
      </c>
      <c r="I1454" t="s">
        <v>11936</v>
      </c>
      <c r="J1454" t="s">
        <v>18</v>
      </c>
      <c r="K1454" t="s">
        <v>11937</v>
      </c>
      <c r="L1454" t="s">
        <v>11938</v>
      </c>
    </row>
    <row r="1455" spans="1:12" x14ac:dyDescent="0.3">
      <c r="A1455" t="s">
        <v>12948</v>
      </c>
      <c r="B1455" t="s">
        <v>14</v>
      </c>
      <c r="C1455" t="s">
        <v>10842</v>
      </c>
      <c r="D1455" t="s">
        <v>94</v>
      </c>
      <c r="E1455" t="s">
        <v>12949</v>
      </c>
      <c r="F1455" t="s">
        <v>12950</v>
      </c>
      <c r="G1455" t="s">
        <v>18</v>
      </c>
      <c r="H1455" t="s">
        <v>18</v>
      </c>
      <c r="I1455" t="s">
        <v>11434</v>
      </c>
      <c r="J1455" t="s">
        <v>11435</v>
      </c>
      <c r="K1455" t="s">
        <v>247</v>
      </c>
      <c r="L1455" t="s">
        <v>11436</v>
      </c>
    </row>
    <row r="1456" spans="1:12" x14ac:dyDescent="0.3">
      <c r="A1456" t="s">
        <v>12951</v>
      </c>
      <c r="B1456" t="s">
        <v>14</v>
      </c>
      <c r="C1456" t="s">
        <v>1516</v>
      </c>
      <c r="D1456" t="s">
        <v>16</v>
      </c>
      <c r="E1456" t="s">
        <v>12952</v>
      </c>
      <c r="F1456" t="s">
        <v>12953</v>
      </c>
      <c r="G1456" t="s">
        <v>12954</v>
      </c>
      <c r="H1456" t="s">
        <v>12955</v>
      </c>
      <c r="I1456" t="s">
        <v>12956</v>
      </c>
      <c r="J1456" t="s">
        <v>18</v>
      </c>
      <c r="K1456" t="s">
        <v>12957</v>
      </c>
      <c r="L1456" t="s">
        <v>12958</v>
      </c>
    </row>
    <row r="1457" spans="1:12" x14ac:dyDescent="0.3">
      <c r="A1457" t="s">
        <v>12959</v>
      </c>
      <c r="B1457" t="s">
        <v>14</v>
      </c>
      <c r="C1457" t="s">
        <v>1554</v>
      </c>
      <c r="D1457" t="s">
        <v>16</v>
      </c>
      <c r="E1457" t="s">
        <v>12960</v>
      </c>
      <c r="F1457" t="s">
        <v>2088</v>
      </c>
      <c r="G1457" t="s">
        <v>18</v>
      </c>
      <c r="H1457" t="s">
        <v>18</v>
      </c>
      <c r="I1457" t="s">
        <v>1110</v>
      </c>
      <c r="J1457" t="s">
        <v>1111</v>
      </c>
      <c r="K1457" t="s">
        <v>1112</v>
      </c>
      <c r="L1457" t="s">
        <v>1113</v>
      </c>
    </row>
    <row r="1458" spans="1:12" x14ac:dyDescent="0.3">
      <c r="A1458" t="s">
        <v>12961</v>
      </c>
      <c r="B1458" t="s">
        <v>14</v>
      </c>
      <c r="C1458" t="s">
        <v>807</v>
      </c>
      <c r="D1458" t="s">
        <v>79</v>
      </c>
      <c r="E1458" t="s">
        <v>12962</v>
      </c>
      <c r="F1458" t="s">
        <v>12963</v>
      </c>
      <c r="G1458" t="s">
        <v>12964</v>
      </c>
      <c r="H1458" t="s">
        <v>12965</v>
      </c>
      <c r="I1458" t="s">
        <v>12966</v>
      </c>
      <c r="J1458" t="s">
        <v>12967</v>
      </c>
      <c r="K1458" t="s">
        <v>12968</v>
      </c>
      <c r="L1458" t="s">
        <v>12969</v>
      </c>
    </row>
    <row r="1459" spans="1:12" x14ac:dyDescent="0.3">
      <c r="A1459" t="s">
        <v>12970</v>
      </c>
      <c r="B1459" t="s">
        <v>14</v>
      </c>
      <c r="C1459" t="s">
        <v>413</v>
      </c>
      <c r="D1459" t="s">
        <v>16</v>
      </c>
      <c r="E1459" t="s">
        <v>12971</v>
      </c>
      <c r="F1459" t="s">
        <v>12972</v>
      </c>
      <c r="G1459" t="s">
        <v>12973</v>
      </c>
      <c r="H1459" t="s">
        <v>18</v>
      </c>
      <c r="I1459" t="s">
        <v>12974</v>
      </c>
      <c r="J1459" t="s">
        <v>12975</v>
      </c>
      <c r="K1459" t="s">
        <v>12976</v>
      </c>
      <c r="L1459" t="s">
        <v>12977</v>
      </c>
    </row>
    <row r="1460" spans="1:12" x14ac:dyDescent="0.3">
      <c r="A1460" t="s">
        <v>12978</v>
      </c>
      <c r="B1460" t="s">
        <v>14</v>
      </c>
      <c r="C1460" t="s">
        <v>774</v>
      </c>
      <c r="D1460" t="s">
        <v>16</v>
      </c>
      <c r="E1460" t="s">
        <v>12979</v>
      </c>
      <c r="F1460" t="s">
        <v>12980</v>
      </c>
      <c r="G1460" t="s">
        <v>12981</v>
      </c>
      <c r="H1460" t="s">
        <v>18</v>
      </c>
      <c r="I1460" t="s">
        <v>2624</v>
      </c>
      <c r="J1460" t="s">
        <v>2625</v>
      </c>
      <c r="K1460" t="s">
        <v>2626</v>
      </c>
      <c r="L1460" t="s">
        <v>2627</v>
      </c>
    </row>
    <row r="1461" spans="1:12" x14ac:dyDescent="0.3">
      <c r="A1461" t="s">
        <v>12982</v>
      </c>
      <c r="B1461" t="s">
        <v>14</v>
      </c>
      <c r="C1461" t="s">
        <v>273</v>
      </c>
      <c r="D1461" t="s">
        <v>16</v>
      </c>
      <c r="E1461" t="s">
        <v>12983</v>
      </c>
      <c r="F1461" t="s">
        <v>12984</v>
      </c>
      <c r="G1461" t="s">
        <v>12985</v>
      </c>
      <c r="H1461" t="s">
        <v>18</v>
      </c>
      <c r="I1461" t="s">
        <v>12372</v>
      </c>
      <c r="J1461" t="s">
        <v>18</v>
      </c>
      <c r="K1461" t="s">
        <v>12373</v>
      </c>
      <c r="L1461" t="s">
        <v>12374</v>
      </c>
    </row>
    <row r="1462" spans="1:12" x14ac:dyDescent="0.3">
      <c r="A1462" t="s">
        <v>12986</v>
      </c>
      <c r="B1462" t="s">
        <v>14</v>
      </c>
      <c r="C1462" t="s">
        <v>86</v>
      </c>
      <c r="D1462" t="s">
        <v>16</v>
      </c>
      <c r="E1462" t="s">
        <v>3340</v>
      </c>
      <c r="F1462" t="s">
        <v>3339</v>
      </c>
      <c r="G1462" t="s">
        <v>12987</v>
      </c>
      <c r="H1462" t="s">
        <v>18</v>
      </c>
      <c r="I1462" t="s">
        <v>12988</v>
      </c>
      <c r="J1462" t="s">
        <v>18</v>
      </c>
      <c r="K1462" t="s">
        <v>12989</v>
      </c>
      <c r="L1462" t="s">
        <v>12990</v>
      </c>
    </row>
    <row r="1463" spans="1:12" x14ac:dyDescent="0.3">
      <c r="A1463" t="s">
        <v>12991</v>
      </c>
      <c r="B1463" t="s">
        <v>14</v>
      </c>
      <c r="C1463" t="s">
        <v>12992</v>
      </c>
      <c r="D1463" t="s">
        <v>16</v>
      </c>
      <c r="E1463" t="s">
        <v>12993</v>
      </c>
      <c r="F1463" t="s">
        <v>12994</v>
      </c>
      <c r="G1463" t="s">
        <v>18</v>
      </c>
      <c r="H1463" t="s">
        <v>18</v>
      </c>
      <c r="I1463" t="s">
        <v>12995</v>
      </c>
      <c r="J1463" t="s">
        <v>18</v>
      </c>
      <c r="K1463" t="s">
        <v>12996</v>
      </c>
      <c r="L1463" t="s">
        <v>12997</v>
      </c>
    </row>
    <row r="1464" spans="1:12" x14ac:dyDescent="0.3">
      <c r="A1464" t="s">
        <v>12998</v>
      </c>
      <c r="B1464" t="s">
        <v>14</v>
      </c>
      <c r="C1464" t="s">
        <v>463</v>
      </c>
      <c r="D1464" t="s">
        <v>16</v>
      </c>
      <c r="E1464" t="e">
        <f>- 음악심리의 기본지식, 음악심리과정의 음악적 상담기법등 전문지식을 활용하여 전문적으로 음악심리지도와 음악적 상담기법을 통하여 부정적 감정을 이완 및 정화를 통한 자기성찰 촉진을 통한 심리적 문제의 해결을 돕는 직무</f>
        <v>#NAME?</v>
      </c>
      <c r="F1464" t="e">
        <f>- 음악심리의 기본지식, 음악심리과정의 음악적 상담기법등 전문지식을 활용하여 전문적으로 음악심리지도와 음악적 상담기법을 통하여 부정적 감정을 이완 및 정화를 통한 자기성찰 촉진을 통한 심리적 문제의 해결을 돕는 직무</f>
        <v>#NAME?</v>
      </c>
      <c r="G1464" t="e">
        <f>- 음악심리의 기본지식, 음악심리과정의 음악적 상담기법등 전문지식을 활용하여 전문적으로 음악심리지도와 음악적 상담기법을 통하여 부정적 감정을 이완 및 정화를 통한 자기성찰 촉진을 통한 심리적 문제의 해결을 돕는 직무</f>
        <v>#NAME?</v>
      </c>
      <c r="H1464" t="s">
        <v>18</v>
      </c>
      <c r="I1464" t="s">
        <v>11104</v>
      </c>
      <c r="J1464" t="s">
        <v>18</v>
      </c>
      <c r="K1464" t="s">
        <v>11105</v>
      </c>
      <c r="L1464" t="s">
        <v>11106</v>
      </c>
    </row>
    <row r="1465" spans="1:12" x14ac:dyDescent="0.3">
      <c r="A1465" t="s">
        <v>12999</v>
      </c>
      <c r="B1465" t="s">
        <v>14</v>
      </c>
      <c r="C1465" t="s">
        <v>13000</v>
      </c>
      <c r="D1465" t="s">
        <v>888</v>
      </c>
      <c r="E1465" t="s">
        <v>13001</v>
      </c>
      <c r="F1465" t="s">
        <v>13001</v>
      </c>
      <c r="G1465" t="s">
        <v>13002</v>
      </c>
      <c r="H1465" t="s">
        <v>18</v>
      </c>
      <c r="I1465" t="s">
        <v>7437</v>
      </c>
      <c r="J1465" t="s">
        <v>18</v>
      </c>
      <c r="K1465" t="s">
        <v>7438</v>
      </c>
      <c r="L1465" t="s">
        <v>7439</v>
      </c>
    </row>
    <row r="1466" spans="1:12" x14ac:dyDescent="0.3">
      <c r="A1466" t="s">
        <v>13003</v>
      </c>
      <c r="B1466" t="s">
        <v>14</v>
      </c>
      <c r="C1466" t="s">
        <v>13004</v>
      </c>
      <c r="D1466" t="s">
        <v>16</v>
      </c>
      <c r="E1466" t="s">
        <v>13005</v>
      </c>
      <c r="F1466" t="s">
        <v>13006</v>
      </c>
      <c r="G1466" t="s">
        <v>13007</v>
      </c>
      <c r="H1466" t="s">
        <v>13008</v>
      </c>
      <c r="I1466" t="s">
        <v>3867</v>
      </c>
      <c r="J1466" t="s">
        <v>3868</v>
      </c>
      <c r="K1466" t="s">
        <v>3869</v>
      </c>
      <c r="L1466" t="s">
        <v>3870</v>
      </c>
    </row>
    <row r="1467" spans="1:12" x14ac:dyDescent="0.3">
      <c r="A1467" t="s">
        <v>13009</v>
      </c>
      <c r="B1467" t="s">
        <v>14</v>
      </c>
      <c r="C1467" t="s">
        <v>86</v>
      </c>
      <c r="D1467" t="s">
        <v>16</v>
      </c>
      <c r="E1467" t="s">
        <v>13010</v>
      </c>
      <c r="F1467" t="s">
        <v>13011</v>
      </c>
      <c r="G1467" t="s">
        <v>13012</v>
      </c>
      <c r="H1467" t="s">
        <v>18</v>
      </c>
      <c r="I1467" t="s">
        <v>13013</v>
      </c>
      <c r="J1467" t="s">
        <v>18</v>
      </c>
      <c r="K1467" t="s">
        <v>13014</v>
      </c>
      <c r="L1467" t="s">
        <v>13015</v>
      </c>
    </row>
    <row r="1468" spans="1:12" x14ac:dyDescent="0.3">
      <c r="A1468" t="s">
        <v>13016</v>
      </c>
      <c r="B1468" t="s">
        <v>14</v>
      </c>
      <c r="C1468" t="s">
        <v>341</v>
      </c>
      <c r="D1468" t="s">
        <v>16</v>
      </c>
      <c r="E1468" t="s">
        <v>13017</v>
      </c>
      <c r="F1468" t="s">
        <v>13018</v>
      </c>
      <c r="G1468" t="s">
        <v>13019</v>
      </c>
      <c r="H1468" t="s">
        <v>13020</v>
      </c>
      <c r="I1468" t="s">
        <v>13021</v>
      </c>
      <c r="J1468" t="s">
        <v>18</v>
      </c>
      <c r="K1468" t="s">
        <v>13022</v>
      </c>
      <c r="L1468" t="s">
        <v>13023</v>
      </c>
    </row>
    <row r="1469" spans="1:12" x14ac:dyDescent="0.3">
      <c r="A1469" t="s">
        <v>13024</v>
      </c>
      <c r="B1469" t="s">
        <v>14</v>
      </c>
      <c r="C1469" t="s">
        <v>591</v>
      </c>
      <c r="D1469" t="s">
        <v>94</v>
      </c>
      <c r="E1469" t="s">
        <v>13025</v>
      </c>
      <c r="F1469" t="s">
        <v>13026</v>
      </c>
      <c r="G1469" t="s">
        <v>13027</v>
      </c>
      <c r="H1469" t="s">
        <v>18</v>
      </c>
      <c r="I1469" t="s">
        <v>2238</v>
      </c>
      <c r="J1469" t="s">
        <v>2239</v>
      </c>
      <c r="K1469" t="s">
        <v>2240</v>
      </c>
      <c r="L1469" t="s">
        <v>2241</v>
      </c>
    </row>
    <row r="1470" spans="1:12" x14ac:dyDescent="0.3">
      <c r="A1470" t="s">
        <v>13028</v>
      </c>
      <c r="B1470" t="s">
        <v>14</v>
      </c>
      <c r="C1470" t="s">
        <v>13029</v>
      </c>
      <c r="D1470" t="s">
        <v>2466</v>
      </c>
      <c r="E1470" t="s">
        <v>13030</v>
      </c>
      <c r="F1470" t="s">
        <v>13030</v>
      </c>
      <c r="G1470" t="s">
        <v>18</v>
      </c>
      <c r="H1470" t="s">
        <v>18</v>
      </c>
      <c r="I1470" t="s">
        <v>5846</v>
      </c>
      <c r="J1470" t="s">
        <v>5847</v>
      </c>
      <c r="K1470" t="s">
        <v>5848</v>
      </c>
      <c r="L1470" t="s">
        <v>780</v>
      </c>
    </row>
    <row r="1471" spans="1:12" x14ac:dyDescent="0.3">
      <c r="A1471" t="s">
        <v>13031</v>
      </c>
      <c r="B1471" t="s">
        <v>14</v>
      </c>
      <c r="C1471" t="s">
        <v>13032</v>
      </c>
      <c r="D1471" t="s">
        <v>79</v>
      </c>
      <c r="E1471" t="s">
        <v>13033</v>
      </c>
      <c r="F1471" t="s">
        <v>13034</v>
      </c>
      <c r="G1471" t="s">
        <v>13035</v>
      </c>
      <c r="H1471" t="s">
        <v>13036</v>
      </c>
      <c r="I1471" t="s">
        <v>13037</v>
      </c>
      <c r="J1471" t="s">
        <v>13038</v>
      </c>
      <c r="K1471" t="s">
        <v>13039</v>
      </c>
      <c r="L1471" t="s">
        <v>13040</v>
      </c>
    </row>
    <row r="1472" spans="1:12" x14ac:dyDescent="0.3">
      <c r="A1472" t="s">
        <v>13041</v>
      </c>
      <c r="B1472" t="s">
        <v>14</v>
      </c>
      <c r="C1472" t="s">
        <v>463</v>
      </c>
      <c r="D1472" t="s">
        <v>16</v>
      </c>
      <c r="E1472" t="s">
        <v>13042</v>
      </c>
      <c r="F1472" t="s">
        <v>13042</v>
      </c>
      <c r="G1472" t="s">
        <v>18</v>
      </c>
      <c r="H1472" t="s">
        <v>18</v>
      </c>
      <c r="I1472" t="s">
        <v>2247</v>
      </c>
      <c r="J1472" t="s">
        <v>2248</v>
      </c>
      <c r="K1472" t="s">
        <v>2249</v>
      </c>
      <c r="L1472" t="s">
        <v>2250</v>
      </c>
    </row>
    <row r="1473" spans="1:12" x14ac:dyDescent="0.3">
      <c r="A1473" t="s">
        <v>13043</v>
      </c>
      <c r="B1473" t="s">
        <v>14</v>
      </c>
      <c r="C1473" t="s">
        <v>13044</v>
      </c>
      <c r="D1473" t="s">
        <v>33</v>
      </c>
      <c r="E1473" t="s">
        <v>13045</v>
      </c>
      <c r="F1473" t="s">
        <v>13045</v>
      </c>
      <c r="G1473" t="s">
        <v>13046</v>
      </c>
      <c r="H1473" t="s">
        <v>18</v>
      </c>
      <c r="I1473" t="s">
        <v>3328</v>
      </c>
      <c r="J1473" t="s">
        <v>3329</v>
      </c>
      <c r="K1473" t="s">
        <v>3330</v>
      </c>
      <c r="L1473" t="s">
        <v>3331</v>
      </c>
    </row>
    <row r="1474" spans="1:12" x14ac:dyDescent="0.3">
      <c r="A1474" t="s">
        <v>13047</v>
      </c>
      <c r="B1474" t="s">
        <v>14</v>
      </c>
      <c r="C1474" t="s">
        <v>273</v>
      </c>
      <c r="D1474" t="s">
        <v>16</v>
      </c>
      <c r="E1474" t="s">
        <v>13048</v>
      </c>
      <c r="F1474" t="s">
        <v>13049</v>
      </c>
      <c r="G1474" t="s">
        <v>13050</v>
      </c>
      <c r="H1474" t="s">
        <v>18</v>
      </c>
      <c r="I1474" t="s">
        <v>2201</v>
      </c>
      <c r="J1474" t="s">
        <v>18</v>
      </c>
      <c r="K1474" t="s">
        <v>2202</v>
      </c>
      <c r="L1474" t="s">
        <v>2203</v>
      </c>
    </row>
    <row r="1475" spans="1:12" x14ac:dyDescent="0.3">
      <c r="A1475" t="s">
        <v>13051</v>
      </c>
      <c r="B1475" t="s">
        <v>14</v>
      </c>
      <c r="C1475" t="s">
        <v>13052</v>
      </c>
      <c r="D1475" t="s">
        <v>16</v>
      </c>
      <c r="E1475" t="s">
        <v>13053</v>
      </c>
      <c r="F1475" t="s">
        <v>13054</v>
      </c>
      <c r="G1475" t="s">
        <v>13055</v>
      </c>
      <c r="H1475" t="s">
        <v>18</v>
      </c>
      <c r="I1475" t="s">
        <v>4280</v>
      </c>
      <c r="J1475" t="s">
        <v>4281</v>
      </c>
      <c r="K1475" t="s">
        <v>4282</v>
      </c>
      <c r="L1475" t="s">
        <v>4283</v>
      </c>
    </row>
    <row r="1476" spans="1:12" x14ac:dyDescent="0.3">
      <c r="A1476" t="s">
        <v>13056</v>
      </c>
      <c r="B1476" t="s">
        <v>14</v>
      </c>
      <c r="C1476" t="s">
        <v>5259</v>
      </c>
      <c r="D1476" t="s">
        <v>16</v>
      </c>
      <c r="E1476" t="s">
        <v>13057</v>
      </c>
      <c r="F1476" t="s">
        <v>13057</v>
      </c>
      <c r="G1476" t="s">
        <v>18</v>
      </c>
      <c r="H1476" t="s">
        <v>18</v>
      </c>
      <c r="I1476" t="s">
        <v>96</v>
      </c>
      <c r="J1476" t="s">
        <v>97</v>
      </c>
      <c r="K1476" t="s">
        <v>98</v>
      </c>
      <c r="L1476" t="s">
        <v>99</v>
      </c>
    </row>
    <row r="1477" spans="1:12" x14ac:dyDescent="0.3">
      <c r="A1477" t="s">
        <v>13058</v>
      </c>
      <c r="B1477" t="s">
        <v>14</v>
      </c>
      <c r="C1477" t="s">
        <v>471</v>
      </c>
      <c r="D1477" t="s">
        <v>16</v>
      </c>
      <c r="E1477" t="s">
        <v>13059</v>
      </c>
      <c r="F1477" t="s">
        <v>13060</v>
      </c>
      <c r="G1477" t="s">
        <v>13061</v>
      </c>
      <c r="H1477" t="s">
        <v>18</v>
      </c>
      <c r="I1477" t="s">
        <v>13013</v>
      </c>
      <c r="J1477" t="s">
        <v>18</v>
      </c>
      <c r="K1477" t="s">
        <v>13014</v>
      </c>
      <c r="L1477" t="s">
        <v>13015</v>
      </c>
    </row>
    <row r="1478" spans="1:12" x14ac:dyDescent="0.3">
      <c r="A1478" t="s">
        <v>13062</v>
      </c>
      <c r="B1478" t="s">
        <v>14</v>
      </c>
      <c r="C1478" t="s">
        <v>1554</v>
      </c>
      <c r="D1478" t="s">
        <v>16</v>
      </c>
      <c r="E1478" t="s">
        <v>13063</v>
      </c>
      <c r="F1478" t="s">
        <v>13064</v>
      </c>
      <c r="G1478" t="s">
        <v>18</v>
      </c>
      <c r="H1478" t="s">
        <v>18</v>
      </c>
      <c r="I1478" t="s">
        <v>6047</v>
      </c>
      <c r="J1478" t="s">
        <v>6048</v>
      </c>
      <c r="K1478" t="s">
        <v>6049</v>
      </c>
      <c r="L1478" t="s">
        <v>6050</v>
      </c>
    </row>
    <row r="1479" spans="1:12" x14ac:dyDescent="0.3">
      <c r="A1479" t="s">
        <v>13065</v>
      </c>
      <c r="B1479" t="s">
        <v>14</v>
      </c>
      <c r="C1479" t="s">
        <v>13066</v>
      </c>
      <c r="D1479" t="s">
        <v>888</v>
      </c>
      <c r="E1479" t="s">
        <v>13067</v>
      </c>
      <c r="F1479" t="s">
        <v>13067</v>
      </c>
      <c r="G1479" t="s">
        <v>13068</v>
      </c>
      <c r="H1479" t="s">
        <v>18</v>
      </c>
      <c r="I1479" t="s">
        <v>6888</v>
      </c>
      <c r="J1479" t="s">
        <v>6889</v>
      </c>
      <c r="K1479" t="s">
        <v>6890</v>
      </c>
      <c r="L1479" t="s">
        <v>6891</v>
      </c>
    </row>
    <row r="1480" spans="1:12" x14ac:dyDescent="0.3">
      <c r="A1480" t="s">
        <v>13069</v>
      </c>
      <c r="B1480" t="s">
        <v>14</v>
      </c>
      <c r="C1480" t="s">
        <v>13070</v>
      </c>
      <c r="D1480" t="s">
        <v>16</v>
      </c>
      <c r="E1480" t="e">
        <f>-대상자의 심리/재활문제에 대하여 인형극을 활용한 심리상담업무-인형극심리상담은 인형극을 매개체로 감각조절 및 연상촉진, 자기이해, 자기관리 등의 상담과정을 통한 심리정서프로그램이며 또한 대인관계기술, 사회성 향상을 체험할 수 있게 하고 본인과 주변의 긍정적인 정서변화와 긍정적인 회복감정개선을 도움</f>
        <v>#NAME?</v>
      </c>
      <c r="F1480" t="s">
        <v>13071</v>
      </c>
      <c r="G1480" t="s">
        <v>13072</v>
      </c>
      <c r="H1480" t="s">
        <v>13073</v>
      </c>
      <c r="I1480" t="s">
        <v>7009</v>
      </c>
      <c r="J1480" t="s">
        <v>7010</v>
      </c>
      <c r="K1480" t="s">
        <v>7011</v>
      </c>
      <c r="L1480" t="s">
        <v>7012</v>
      </c>
    </row>
    <row r="1481" spans="1:12" x14ac:dyDescent="0.3">
      <c r="A1481" t="s">
        <v>13074</v>
      </c>
      <c r="B1481" t="s">
        <v>14</v>
      </c>
      <c r="C1481" t="s">
        <v>273</v>
      </c>
      <c r="D1481" t="s">
        <v>16</v>
      </c>
      <c r="E1481" t="s">
        <v>13075</v>
      </c>
      <c r="F1481" t="s">
        <v>13075</v>
      </c>
      <c r="G1481" t="s">
        <v>18</v>
      </c>
      <c r="H1481" t="s">
        <v>18</v>
      </c>
      <c r="I1481" t="s">
        <v>8336</v>
      </c>
      <c r="J1481" t="s">
        <v>8337</v>
      </c>
      <c r="K1481" t="s">
        <v>8338</v>
      </c>
      <c r="L1481" t="s">
        <v>8339</v>
      </c>
    </row>
    <row r="1482" spans="1:12" x14ac:dyDescent="0.3">
      <c r="A1482" t="s">
        <v>13076</v>
      </c>
      <c r="B1482" t="s">
        <v>14</v>
      </c>
      <c r="C1482" t="s">
        <v>86</v>
      </c>
      <c r="D1482" t="s">
        <v>16</v>
      </c>
      <c r="E1482" t="e">
        <f ca="1">-대상자의 심리/재활문제에 대하여 타로(tarot) 카드를 활용한 심리상담업무-타로심리상담은 타로(tarot) 카드를 매개체로 감각조절 및 연상촉진, 자기이해, 자기관리 등의 상담과정을 통한 심리정서프로그램이며 또한 대인관계기술, 사회성 향상을 체험할 수 있게 하고 본인과 주변의 긍정적인 정서변화와 긍정적인 회복감정개선을 도움</f>
        <v>#NAME?</v>
      </c>
      <c r="F1482" t="s">
        <v>13077</v>
      </c>
      <c r="G1482" t="s">
        <v>13078</v>
      </c>
      <c r="H1482" t="s">
        <v>13079</v>
      </c>
      <c r="I1482" t="s">
        <v>7009</v>
      </c>
      <c r="J1482" t="s">
        <v>7010</v>
      </c>
      <c r="K1482" t="s">
        <v>7011</v>
      </c>
      <c r="L1482" t="s">
        <v>7012</v>
      </c>
    </row>
    <row r="1483" spans="1:12" x14ac:dyDescent="0.3">
      <c r="A1483" t="s">
        <v>13080</v>
      </c>
      <c r="B1483" t="s">
        <v>14</v>
      </c>
      <c r="C1483" t="s">
        <v>341</v>
      </c>
      <c r="D1483" t="s">
        <v>16</v>
      </c>
      <c r="E1483" t="s">
        <v>13081</v>
      </c>
      <c r="F1483" t="s">
        <v>13082</v>
      </c>
      <c r="G1483" t="s">
        <v>13083</v>
      </c>
      <c r="H1483" t="s">
        <v>18</v>
      </c>
      <c r="I1483" t="s">
        <v>13084</v>
      </c>
      <c r="J1483" t="s">
        <v>18</v>
      </c>
      <c r="K1483" t="s">
        <v>13085</v>
      </c>
      <c r="L1483" t="s">
        <v>13086</v>
      </c>
    </row>
    <row r="1484" spans="1:12" x14ac:dyDescent="0.3">
      <c r="A1484" t="s">
        <v>13087</v>
      </c>
      <c r="B1484" t="s">
        <v>14</v>
      </c>
      <c r="C1484" t="s">
        <v>13088</v>
      </c>
      <c r="D1484" t="s">
        <v>16</v>
      </c>
      <c r="E1484" t="s">
        <v>13089</v>
      </c>
      <c r="F1484" t="s">
        <v>13090</v>
      </c>
      <c r="G1484" t="s">
        <v>13091</v>
      </c>
      <c r="H1484" t="s">
        <v>13092</v>
      </c>
      <c r="I1484" t="s">
        <v>13093</v>
      </c>
      <c r="J1484" t="s">
        <v>13094</v>
      </c>
      <c r="K1484" t="s">
        <v>13095</v>
      </c>
      <c r="L1484" t="s">
        <v>13096</v>
      </c>
    </row>
    <row r="1485" spans="1:12" x14ac:dyDescent="0.3">
      <c r="A1485" t="s">
        <v>13097</v>
      </c>
      <c r="B1485" t="s">
        <v>14</v>
      </c>
      <c r="C1485" t="s">
        <v>50</v>
      </c>
      <c r="D1485" t="s">
        <v>16</v>
      </c>
      <c r="E1485" t="s">
        <v>13098</v>
      </c>
      <c r="F1485" t="s">
        <v>13099</v>
      </c>
      <c r="G1485" t="s">
        <v>13100</v>
      </c>
      <c r="H1485" t="s">
        <v>18</v>
      </c>
      <c r="I1485" t="s">
        <v>2405</v>
      </c>
      <c r="J1485" t="s">
        <v>18</v>
      </c>
      <c r="K1485" t="s">
        <v>2406</v>
      </c>
      <c r="L1485" t="s">
        <v>2407</v>
      </c>
    </row>
    <row r="1486" spans="1:12" x14ac:dyDescent="0.3">
      <c r="A1486" t="s">
        <v>13101</v>
      </c>
      <c r="B1486" t="s">
        <v>14</v>
      </c>
      <c r="C1486" t="s">
        <v>93</v>
      </c>
      <c r="D1486" t="s">
        <v>94</v>
      </c>
      <c r="E1486" t="s">
        <v>13102</v>
      </c>
      <c r="F1486" t="s">
        <v>13103</v>
      </c>
      <c r="G1486" t="s">
        <v>13104</v>
      </c>
      <c r="H1486" t="s">
        <v>13105</v>
      </c>
      <c r="I1486" t="s">
        <v>744</v>
      </c>
      <c r="J1486" t="s">
        <v>18</v>
      </c>
      <c r="K1486" t="s">
        <v>745</v>
      </c>
      <c r="L1486" t="s">
        <v>746</v>
      </c>
    </row>
    <row r="1487" spans="1:12" x14ac:dyDescent="0.3">
      <c r="A1487" t="s">
        <v>13106</v>
      </c>
      <c r="B1487" t="s">
        <v>14</v>
      </c>
      <c r="C1487" t="s">
        <v>13107</v>
      </c>
      <c r="D1487" t="s">
        <v>16</v>
      </c>
      <c r="E1487" t="s">
        <v>13108</v>
      </c>
      <c r="F1487" t="s">
        <v>13109</v>
      </c>
      <c r="G1487" t="s">
        <v>13110</v>
      </c>
      <c r="H1487" t="s">
        <v>13111</v>
      </c>
      <c r="I1487" t="s">
        <v>13112</v>
      </c>
      <c r="J1487" t="s">
        <v>13113</v>
      </c>
      <c r="K1487" t="s">
        <v>13114</v>
      </c>
      <c r="L1487" t="s">
        <v>13115</v>
      </c>
    </row>
    <row r="1488" spans="1:12" x14ac:dyDescent="0.3">
      <c r="A1488" t="s">
        <v>13116</v>
      </c>
      <c r="B1488" t="s">
        <v>14</v>
      </c>
      <c r="C1488" t="s">
        <v>11555</v>
      </c>
      <c r="D1488" t="s">
        <v>33</v>
      </c>
      <c r="E1488" t="s">
        <v>11556</v>
      </c>
      <c r="F1488" t="s">
        <v>11557</v>
      </c>
      <c r="G1488" t="s">
        <v>18</v>
      </c>
      <c r="H1488" t="s">
        <v>18</v>
      </c>
      <c r="I1488" t="s">
        <v>13117</v>
      </c>
      <c r="J1488" t="s">
        <v>13118</v>
      </c>
      <c r="K1488" t="s">
        <v>13119</v>
      </c>
      <c r="L1488" t="s">
        <v>13120</v>
      </c>
    </row>
    <row r="1489" spans="1:12" x14ac:dyDescent="0.3">
      <c r="A1489" t="s">
        <v>13121</v>
      </c>
      <c r="B1489" t="s">
        <v>14</v>
      </c>
      <c r="C1489" t="s">
        <v>1332</v>
      </c>
      <c r="D1489" t="s">
        <v>16</v>
      </c>
      <c r="E1489" t="s">
        <v>13122</v>
      </c>
      <c r="F1489" t="s">
        <v>13122</v>
      </c>
      <c r="G1489" t="s">
        <v>13123</v>
      </c>
      <c r="H1489" t="s">
        <v>18</v>
      </c>
      <c r="I1489" t="s">
        <v>9876</v>
      </c>
      <c r="J1489" t="s">
        <v>18</v>
      </c>
      <c r="K1489" t="s">
        <v>9877</v>
      </c>
      <c r="L1489" t="s">
        <v>9878</v>
      </c>
    </row>
    <row r="1490" spans="1:12" x14ac:dyDescent="0.3">
      <c r="A1490" t="s">
        <v>13124</v>
      </c>
      <c r="B1490" t="s">
        <v>14</v>
      </c>
      <c r="C1490" t="s">
        <v>13125</v>
      </c>
      <c r="D1490" t="s">
        <v>16</v>
      </c>
      <c r="E1490" t="s">
        <v>13126</v>
      </c>
      <c r="F1490" t="s">
        <v>13126</v>
      </c>
      <c r="G1490" t="s">
        <v>18</v>
      </c>
      <c r="H1490" t="s">
        <v>18</v>
      </c>
      <c r="I1490" t="s">
        <v>12810</v>
      </c>
      <c r="J1490" t="s">
        <v>12811</v>
      </c>
      <c r="K1490" t="s">
        <v>12812</v>
      </c>
      <c r="L1490" t="s">
        <v>12813</v>
      </c>
    </row>
    <row r="1491" spans="1:12" x14ac:dyDescent="0.3">
      <c r="A1491" t="s">
        <v>13127</v>
      </c>
      <c r="B1491" t="s">
        <v>14</v>
      </c>
      <c r="C1491" t="s">
        <v>13128</v>
      </c>
      <c r="D1491" t="s">
        <v>16</v>
      </c>
      <c r="E1491" t="s">
        <v>13129</v>
      </c>
      <c r="F1491" t="s">
        <v>13130</v>
      </c>
      <c r="G1491" t="s">
        <v>13131</v>
      </c>
      <c r="H1491" t="s">
        <v>18</v>
      </c>
      <c r="I1491" t="s">
        <v>13132</v>
      </c>
      <c r="J1491" t="s">
        <v>13133</v>
      </c>
      <c r="K1491" t="s">
        <v>13134</v>
      </c>
      <c r="L1491" t="s">
        <v>13135</v>
      </c>
    </row>
    <row r="1492" spans="1:12" x14ac:dyDescent="0.3">
      <c r="A1492" t="s">
        <v>13136</v>
      </c>
      <c r="B1492" t="s">
        <v>14</v>
      </c>
      <c r="C1492" t="s">
        <v>13137</v>
      </c>
      <c r="D1492" t="s">
        <v>16</v>
      </c>
      <c r="E1492" t="s">
        <v>13138</v>
      </c>
      <c r="F1492" t="s">
        <v>13139</v>
      </c>
      <c r="G1492" t="s">
        <v>13140</v>
      </c>
      <c r="H1492" t="s">
        <v>13141</v>
      </c>
      <c r="I1492" t="s">
        <v>13142</v>
      </c>
      <c r="J1492" t="s">
        <v>13143</v>
      </c>
      <c r="K1492" t="s">
        <v>13144</v>
      </c>
      <c r="L1492" t="s">
        <v>13145</v>
      </c>
    </row>
    <row r="1493" spans="1:12" x14ac:dyDescent="0.3">
      <c r="A1493" t="s">
        <v>13146</v>
      </c>
      <c r="B1493" t="s">
        <v>14</v>
      </c>
      <c r="C1493" t="s">
        <v>101</v>
      </c>
      <c r="D1493" t="s">
        <v>16</v>
      </c>
      <c r="E1493" t="s">
        <v>13147</v>
      </c>
      <c r="F1493" t="s">
        <v>13148</v>
      </c>
      <c r="G1493" t="s">
        <v>13147</v>
      </c>
      <c r="H1493" t="s">
        <v>18</v>
      </c>
      <c r="I1493" t="s">
        <v>7033</v>
      </c>
      <c r="J1493" t="s">
        <v>18</v>
      </c>
      <c r="K1493" t="s">
        <v>7034</v>
      </c>
      <c r="L1493" t="s">
        <v>7035</v>
      </c>
    </row>
    <row r="1494" spans="1:12" x14ac:dyDescent="0.3">
      <c r="A1494" t="s">
        <v>13149</v>
      </c>
      <c r="B1494" t="s">
        <v>14</v>
      </c>
      <c r="C1494" t="s">
        <v>693</v>
      </c>
      <c r="D1494" t="s">
        <v>79</v>
      </c>
      <c r="E1494" t="s">
        <v>13150</v>
      </c>
      <c r="F1494" t="s">
        <v>695</v>
      </c>
      <c r="G1494" t="s">
        <v>13151</v>
      </c>
      <c r="H1494" t="s">
        <v>13152</v>
      </c>
      <c r="I1494" t="s">
        <v>11658</v>
      </c>
      <c r="J1494" t="s">
        <v>18</v>
      </c>
      <c r="K1494" t="s">
        <v>11659</v>
      </c>
      <c r="L1494" t="s">
        <v>11660</v>
      </c>
    </row>
    <row r="1495" spans="1:12" x14ac:dyDescent="0.3">
      <c r="A1495" t="s">
        <v>13153</v>
      </c>
      <c r="B1495" t="s">
        <v>14</v>
      </c>
      <c r="C1495" t="s">
        <v>13154</v>
      </c>
      <c r="D1495" t="s">
        <v>94</v>
      </c>
      <c r="E1495" t="s">
        <v>13155</v>
      </c>
      <c r="F1495" t="s">
        <v>13156</v>
      </c>
      <c r="G1495" t="s">
        <v>13157</v>
      </c>
      <c r="H1495" t="s">
        <v>18</v>
      </c>
      <c r="I1495" t="s">
        <v>13158</v>
      </c>
      <c r="J1495" t="s">
        <v>13159</v>
      </c>
      <c r="K1495" t="s">
        <v>13160</v>
      </c>
      <c r="L1495" t="s">
        <v>13161</v>
      </c>
    </row>
    <row r="1496" spans="1:12" x14ac:dyDescent="0.3">
      <c r="A1496" t="s">
        <v>13162</v>
      </c>
      <c r="B1496" t="s">
        <v>14</v>
      </c>
      <c r="C1496" t="s">
        <v>13163</v>
      </c>
      <c r="D1496" t="s">
        <v>1193</v>
      </c>
      <c r="E1496" t="s">
        <v>13164</v>
      </c>
      <c r="F1496" t="s">
        <v>13165</v>
      </c>
      <c r="G1496" t="s">
        <v>18</v>
      </c>
      <c r="H1496" t="s">
        <v>18</v>
      </c>
      <c r="I1496" t="s">
        <v>11434</v>
      </c>
      <c r="J1496" t="s">
        <v>11435</v>
      </c>
      <c r="K1496" t="s">
        <v>247</v>
      </c>
      <c r="L1496" t="s">
        <v>11436</v>
      </c>
    </row>
    <row r="1497" spans="1:12" x14ac:dyDescent="0.3">
      <c r="A1497" t="s">
        <v>13166</v>
      </c>
      <c r="B1497" t="s">
        <v>14</v>
      </c>
      <c r="C1497" t="s">
        <v>975</v>
      </c>
      <c r="D1497" t="s">
        <v>16</v>
      </c>
      <c r="E1497" t="s">
        <v>13167</v>
      </c>
      <c r="F1497" t="s">
        <v>13168</v>
      </c>
      <c r="G1497" t="s">
        <v>13169</v>
      </c>
      <c r="H1497" t="s">
        <v>18</v>
      </c>
      <c r="I1497" t="s">
        <v>1847</v>
      </c>
      <c r="J1497" t="s">
        <v>1848</v>
      </c>
      <c r="K1497" t="s">
        <v>1849</v>
      </c>
      <c r="L1497" t="s">
        <v>1850</v>
      </c>
    </row>
    <row r="1498" spans="1:12" x14ac:dyDescent="0.3">
      <c r="A1498" t="s">
        <v>13170</v>
      </c>
      <c r="B1498" t="s">
        <v>14</v>
      </c>
      <c r="C1498" t="s">
        <v>830</v>
      </c>
      <c r="D1498" t="s">
        <v>33</v>
      </c>
      <c r="E1498" t="s">
        <v>13171</v>
      </c>
      <c r="F1498" t="s">
        <v>13172</v>
      </c>
      <c r="G1498" t="s">
        <v>13173</v>
      </c>
      <c r="H1498" t="s">
        <v>18</v>
      </c>
      <c r="I1498" t="s">
        <v>13174</v>
      </c>
      <c r="J1498" t="s">
        <v>13175</v>
      </c>
      <c r="K1498" t="s">
        <v>13176</v>
      </c>
      <c r="L1498" t="s">
        <v>13177</v>
      </c>
    </row>
    <row r="1499" spans="1:12" x14ac:dyDescent="0.3">
      <c r="A1499" t="s">
        <v>13178</v>
      </c>
      <c r="B1499" t="s">
        <v>14</v>
      </c>
      <c r="C1499" t="s">
        <v>13179</v>
      </c>
      <c r="D1499" t="s">
        <v>16</v>
      </c>
      <c r="E1499" t="s">
        <v>13180</v>
      </c>
      <c r="F1499" t="s">
        <v>13181</v>
      </c>
      <c r="G1499" t="s">
        <v>13182</v>
      </c>
      <c r="H1499" t="s">
        <v>18</v>
      </c>
      <c r="I1499" t="s">
        <v>13183</v>
      </c>
      <c r="J1499" t="s">
        <v>13184</v>
      </c>
      <c r="K1499" t="s">
        <v>13185</v>
      </c>
      <c r="L1499" t="s">
        <v>13186</v>
      </c>
    </row>
    <row r="1500" spans="1:12" x14ac:dyDescent="0.3">
      <c r="A1500" t="s">
        <v>13187</v>
      </c>
      <c r="B1500" t="s">
        <v>14</v>
      </c>
      <c r="C1500" t="s">
        <v>13188</v>
      </c>
      <c r="D1500" t="s">
        <v>16</v>
      </c>
      <c r="E1500" t="s">
        <v>13189</v>
      </c>
      <c r="F1500" t="s">
        <v>13189</v>
      </c>
      <c r="G1500" t="s">
        <v>13189</v>
      </c>
      <c r="H1500" t="s">
        <v>18</v>
      </c>
      <c r="I1500" t="s">
        <v>11370</v>
      </c>
      <c r="J1500" t="s">
        <v>18</v>
      </c>
      <c r="K1500" t="s">
        <v>5576</v>
      </c>
      <c r="L1500" t="s">
        <v>11371</v>
      </c>
    </row>
    <row r="1501" spans="1:12" x14ac:dyDescent="0.3">
      <c r="A1501" t="s">
        <v>13190</v>
      </c>
      <c r="B1501" t="s">
        <v>14</v>
      </c>
      <c r="C1501" t="s">
        <v>618</v>
      </c>
      <c r="D1501" t="s">
        <v>16</v>
      </c>
      <c r="E1501" t="s">
        <v>13191</v>
      </c>
      <c r="F1501" t="s">
        <v>13192</v>
      </c>
      <c r="G1501" t="s">
        <v>13193</v>
      </c>
      <c r="H1501" t="s">
        <v>13194</v>
      </c>
      <c r="I1501" t="s">
        <v>2929</v>
      </c>
      <c r="J1501" t="s">
        <v>2930</v>
      </c>
      <c r="K1501" t="s">
        <v>2931</v>
      </c>
      <c r="L1501" t="s">
        <v>2932</v>
      </c>
    </row>
    <row r="1502" spans="1:12" x14ac:dyDescent="0.3">
      <c r="A1502" t="s">
        <v>13195</v>
      </c>
      <c r="B1502" t="s">
        <v>14</v>
      </c>
      <c r="C1502" t="s">
        <v>1516</v>
      </c>
      <c r="D1502" t="s">
        <v>16</v>
      </c>
      <c r="E1502" t="s">
        <v>13196</v>
      </c>
      <c r="F1502" t="s">
        <v>13197</v>
      </c>
      <c r="G1502" t="s">
        <v>13198</v>
      </c>
      <c r="H1502" t="s">
        <v>18</v>
      </c>
      <c r="I1502" t="s">
        <v>13199</v>
      </c>
      <c r="J1502" t="s">
        <v>13200</v>
      </c>
      <c r="K1502" t="s">
        <v>13201</v>
      </c>
      <c r="L1502" t="s">
        <v>13202</v>
      </c>
    </row>
    <row r="1503" spans="1:12" x14ac:dyDescent="0.3">
      <c r="A1503" t="s">
        <v>13203</v>
      </c>
      <c r="B1503" t="s">
        <v>14</v>
      </c>
      <c r="C1503" t="s">
        <v>15</v>
      </c>
      <c r="D1503" t="s">
        <v>16</v>
      </c>
      <c r="E1503" t="s">
        <v>13204</v>
      </c>
      <c r="F1503" t="s">
        <v>13205</v>
      </c>
      <c r="G1503" t="s">
        <v>13206</v>
      </c>
      <c r="H1503" t="s">
        <v>18</v>
      </c>
      <c r="I1503" t="s">
        <v>13207</v>
      </c>
      <c r="J1503" t="s">
        <v>13208</v>
      </c>
      <c r="K1503" t="s">
        <v>13209</v>
      </c>
      <c r="L1503" t="s">
        <v>13210</v>
      </c>
    </row>
    <row r="1504" spans="1:12" x14ac:dyDescent="0.3">
      <c r="A1504" t="s">
        <v>13211</v>
      </c>
      <c r="B1504" t="s">
        <v>14</v>
      </c>
      <c r="C1504" t="s">
        <v>101</v>
      </c>
      <c r="D1504" t="s">
        <v>16</v>
      </c>
      <c r="E1504" t="s">
        <v>13212</v>
      </c>
      <c r="F1504" t="s">
        <v>13213</v>
      </c>
      <c r="G1504" t="s">
        <v>13213</v>
      </c>
      <c r="H1504" t="s">
        <v>18</v>
      </c>
      <c r="I1504" t="s">
        <v>13214</v>
      </c>
      <c r="J1504" t="s">
        <v>13215</v>
      </c>
      <c r="K1504" t="s">
        <v>13216</v>
      </c>
      <c r="L1504" t="s">
        <v>13217</v>
      </c>
    </row>
    <row r="1505" spans="1:12" x14ac:dyDescent="0.3">
      <c r="A1505" t="s">
        <v>13218</v>
      </c>
      <c r="B1505" t="s">
        <v>14</v>
      </c>
      <c r="C1505" t="s">
        <v>15</v>
      </c>
      <c r="D1505" t="s">
        <v>16</v>
      </c>
      <c r="E1505" t="s">
        <v>13219</v>
      </c>
      <c r="F1505" t="s">
        <v>13219</v>
      </c>
      <c r="G1505" t="s">
        <v>18</v>
      </c>
      <c r="H1505" t="s">
        <v>18</v>
      </c>
      <c r="I1505" t="s">
        <v>13220</v>
      </c>
      <c r="J1505" t="s">
        <v>18</v>
      </c>
      <c r="K1505" t="s">
        <v>13221</v>
      </c>
      <c r="L1505" t="s">
        <v>13222</v>
      </c>
    </row>
    <row r="1506" spans="1:12" x14ac:dyDescent="0.3">
      <c r="A1506" t="s">
        <v>13223</v>
      </c>
      <c r="B1506" t="s">
        <v>14</v>
      </c>
      <c r="C1506" t="s">
        <v>13224</v>
      </c>
      <c r="D1506" t="s">
        <v>16</v>
      </c>
      <c r="E1506" t="s">
        <v>13225</v>
      </c>
      <c r="F1506" t="s">
        <v>13226</v>
      </c>
      <c r="G1506" t="s">
        <v>13227</v>
      </c>
      <c r="H1506" t="s">
        <v>18</v>
      </c>
      <c r="I1506" t="s">
        <v>13228</v>
      </c>
      <c r="J1506" t="s">
        <v>13229</v>
      </c>
      <c r="K1506" t="s">
        <v>13230</v>
      </c>
      <c r="L1506" t="s">
        <v>13231</v>
      </c>
    </row>
    <row r="1507" spans="1:12" x14ac:dyDescent="0.3">
      <c r="A1507" t="s">
        <v>13232</v>
      </c>
      <c r="B1507" t="s">
        <v>14</v>
      </c>
      <c r="C1507" t="s">
        <v>13233</v>
      </c>
      <c r="D1507" t="s">
        <v>16</v>
      </c>
      <c r="E1507" t="s">
        <v>13234</v>
      </c>
      <c r="F1507" t="s">
        <v>13235</v>
      </c>
      <c r="G1507" t="s">
        <v>18</v>
      </c>
      <c r="H1507" t="s">
        <v>18</v>
      </c>
      <c r="I1507" t="s">
        <v>2612</v>
      </c>
      <c r="J1507" t="s">
        <v>2613</v>
      </c>
      <c r="K1507" t="s">
        <v>2614</v>
      </c>
      <c r="L1507" t="s">
        <v>2615</v>
      </c>
    </row>
    <row r="1508" spans="1:12" x14ac:dyDescent="0.3">
      <c r="A1508" t="s">
        <v>13236</v>
      </c>
      <c r="B1508" t="s">
        <v>14</v>
      </c>
      <c r="C1508" t="s">
        <v>13237</v>
      </c>
      <c r="D1508" t="s">
        <v>79</v>
      </c>
      <c r="E1508" t="s">
        <v>13238</v>
      </c>
      <c r="F1508" t="s">
        <v>13239</v>
      </c>
      <c r="G1508" t="s">
        <v>13240</v>
      </c>
      <c r="H1508" t="s">
        <v>18</v>
      </c>
      <c r="I1508" t="s">
        <v>13241</v>
      </c>
      <c r="J1508" t="s">
        <v>13242</v>
      </c>
      <c r="K1508" t="s">
        <v>13243</v>
      </c>
      <c r="L1508" t="s">
        <v>13244</v>
      </c>
    </row>
    <row r="1509" spans="1:12" x14ac:dyDescent="0.3">
      <c r="A1509" t="s">
        <v>13245</v>
      </c>
      <c r="B1509" t="s">
        <v>14</v>
      </c>
      <c r="C1509" t="s">
        <v>273</v>
      </c>
      <c r="D1509" t="s">
        <v>16</v>
      </c>
      <c r="E1509" t="s">
        <v>13246</v>
      </c>
      <c r="F1509" t="s">
        <v>13246</v>
      </c>
      <c r="G1509" t="s">
        <v>13247</v>
      </c>
      <c r="H1509" t="s">
        <v>18</v>
      </c>
      <c r="I1509" t="s">
        <v>13248</v>
      </c>
      <c r="J1509" t="s">
        <v>18</v>
      </c>
      <c r="K1509" t="s">
        <v>13249</v>
      </c>
      <c r="L1509" t="s">
        <v>13250</v>
      </c>
    </row>
    <row r="1510" spans="1:12" x14ac:dyDescent="0.3">
      <c r="A1510" t="s">
        <v>13251</v>
      </c>
      <c r="B1510" t="s">
        <v>14</v>
      </c>
      <c r="C1510" t="s">
        <v>1084</v>
      </c>
      <c r="D1510" t="s">
        <v>33</v>
      </c>
      <c r="E1510" t="s">
        <v>13252</v>
      </c>
      <c r="F1510" t="s">
        <v>13252</v>
      </c>
      <c r="G1510" t="s">
        <v>18</v>
      </c>
      <c r="H1510" t="s">
        <v>18</v>
      </c>
      <c r="I1510" t="s">
        <v>13253</v>
      </c>
      <c r="J1510" t="s">
        <v>13254</v>
      </c>
      <c r="K1510" t="s">
        <v>13255</v>
      </c>
      <c r="L1510" t="s">
        <v>13256</v>
      </c>
    </row>
    <row r="1511" spans="1:12" x14ac:dyDescent="0.3">
      <c r="A1511" t="s">
        <v>13257</v>
      </c>
      <c r="B1511" t="s">
        <v>14</v>
      </c>
      <c r="C1511" t="s">
        <v>4015</v>
      </c>
      <c r="D1511" t="s">
        <v>94</v>
      </c>
      <c r="E1511" t="s">
        <v>13258</v>
      </c>
      <c r="F1511" t="s">
        <v>13259</v>
      </c>
      <c r="G1511" t="s">
        <v>13260</v>
      </c>
      <c r="H1511" t="s">
        <v>18</v>
      </c>
      <c r="I1511" t="s">
        <v>13261</v>
      </c>
      <c r="J1511" t="s">
        <v>13262</v>
      </c>
      <c r="K1511" t="s">
        <v>13263</v>
      </c>
      <c r="L1511" t="s">
        <v>13264</v>
      </c>
    </row>
    <row r="1512" spans="1:12" x14ac:dyDescent="0.3">
      <c r="A1512" t="s">
        <v>13265</v>
      </c>
      <c r="B1512" t="s">
        <v>14</v>
      </c>
      <c r="C1512" t="s">
        <v>7926</v>
      </c>
      <c r="D1512" t="s">
        <v>16</v>
      </c>
      <c r="E1512" t="s">
        <v>13266</v>
      </c>
      <c r="F1512" t="s">
        <v>13266</v>
      </c>
      <c r="G1512" t="s">
        <v>13267</v>
      </c>
      <c r="H1512" t="s">
        <v>18</v>
      </c>
      <c r="I1512" t="s">
        <v>6485</v>
      </c>
      <c r="J1512" t="s">
        <v>18</v>
      </c>
      <c r="K1512" t="s">
        <v>6486</v>
      </c>
      <c r="L1512" t="s">
        <v>6487</v>
      </c>
    </row>
    <row r="1513" spans="1:12" x14ac:dyDescent="0.3">
      <c r="A1513" t="s">
        <v>13268</v>
      </c>
      <c r="B1513" t="s">
        <v>14</v>
      </c>
      <c r="C1513" t="s">
        <v>13269</v>
      </c>
      <c r="D1513" t="s">
        <v>2466</v>
      </c>
      <c r="E1513" t="s">
        <v>13270</v>
      </c>
      <c r="F1513" t="s">
        <v>13271</v>
      </c>
      <c r="G1513" t="s">
        <v>18</v>
      </c>
      <c r="H1513" t="s">
        <v>18</v>
      </c>
      <c r="I1513" t="s">
        <v>9327</v>
      </c>
      <c r="J1513" t="s">
        <v>18</v>
      </c>
      <c r="K1513" t="s">
        <v>9328</v>
      </c>
      <c r="L1513" t="s">
        <v>9329</v>
      </c>
    </row>
    <row r="1514" spans="1:12" x14ac:dyDescent="0.3">
      <c r="A1514" t="s">
        <v>13272</v>
      </c>
      <c r="B1514" t="s">
        <v>14</v>
      </c>
      <c r="C1514" t="s">
        <v>341</v>
      </c>
      <c r="D1514" t="s">
        <v>16</v>
      </c>
      <c r="E1514" t="s">
        <v>13273</v>
      </c>
      <c r="F1514" t="s">
        <v>13274</v>
      </c>
      <c r="G1514" t="s">
        <v>13275</v>
      </c>
      <c r="H1514" t="s">
        <v>18</v>
      </c>
      <c r="I1514" t="s">
        <v>13276</v>
      </c>
      <c r="J1514" t="s">
        <v>18</v>
      </c>
      <c r="K1514" t="s">
        <v>13277</v>
      </c>
      <c r="L1514" t="s">
        <v>13278</v>
      </c>
    </row>
    <row r="1515" spans="1:12" x14ac:dyDescent="0.3">
      <c r="A1515" t="s">
        <v>13279</v>
      </c>
      <c r="B1515" t="s">
        <v>14</v>
      </c>
      <c r="C1515" t="s">
        <v>463</v>
      </c>
      <c r="D1515" t="s">
        <v>16</v>
      </c>
      <c r="E1515" t="s">
        <v>2277</v>
      </c>
      <c r="F1515" t="s">
        <v>2277</v>
      </c>
      <c r="G1515" t="s">
        <v>18</v>
      </c>
      <c r="H1515" t="s">
        <v>18</v>
      </c>
      <c r="I1515" t="s">
        <v>13280</v>
      </c>
      <c r="J1515" t="s">
        <v>13281</v>
      </c>
      <c r="K1515" t="s">
        <v>13282</v>
      </c>
      <c r="L1515" t="s">
        <v>13283</v>
      </c>
    </row>
    <row r="1516" spans="1:12" x14ac:dyDescent="0.3">
      <c r="A1516" t="s">
        <v>13284</v>
      </c>
      <c r="B1516" t="s">
        <v>14</v>
      </c>
      <c r="C1516" t="s">
        <v>13285</v>
      </c>
      <c r="D1516" t="s">
        <v>16</v>
      </c>
      <c r="E1516" t="s">
        <v>13286</v>
      </c>
      <c r="F1516" t="s">
        <v>13286</v>
      </c>
      <c r="G1516" t="s">
        <v>13286</v>
      </c>
      <c r="H1516" t="s">
        <v>18</v>
      </c>
      <c r="I1516" t="s">
        <v>13287</v>
      </c>
      <c r="J1516" t="s">
        <v>18</v>
      </c>
      <c r="K1516" t="s">
        <v>13288</v>
      </c>
      <c r="L1516" t="s">
        <v>13289</v>
      </c>
    </row>
    <row r="1517" spans="1:12" x14ac:dyDescent="0.3">
      <c r="A1517" t="s">
        <v>13290</v>
      </c>
      <c r="B1517" t="s">
        <v>14</v>
      </c>
      <c r="C1517" t="s">
        <v>4571</v>
      </c>
      <c r="D1517" t="s">
        <v>79</v>
      </c>
      <c r="E1517" t="s">
        <v>13291</v>
      </c>
      <c r="F1517" t="s">
        <v>13291</v>
      </c>
      <c r="G1517" t="s">
        <v>18</v>
      </c>
      <c r="H1517" t="s">
        <v>18</v>
      </c>
      <c r="I1517" t="s">
        <v>12533</v>
      </c>
      <c r="J1517" t="s">
        <v>12534</v>
      </c>
      <c r="K1517" t="s">
        <v>12535</v>
      </c>
      <c r="L1517" t="s">
        <v>12536</v>
      </c>
    </row>
    <row r="1518" spans="1:12" x14ac:dyDescent="0.3">
      <c r="A1518" t="s">
        <v>13292</v>
      </c>
      <c r="B1518" t="s">
        <v>14</v>
      </c>
      <c r="C1518" t="s">
        <v>101</v>
      </c>
      <c r="D1518" t="s">
        <v>16</v>
      </c>
      <c r="E1518" t="s">
        <v>13293</v>
      </c>
      <c r="F1518" t="s">
        <v>13294</v>
      </c>
      <c r="G1518" t="s">
        <v>13295</v>
      </c>
      <c r="H1518" t="s">
        <v>18</v>
      </c>
      <c r="I1518" t="s">
        <v>5626</v>
      </c>
      <c r="J1518" t="s">
        <v>18</v>
      </c>
      <c r="K1518" t="s">
        <v>5627</v>
      </c>
      <c r="L1518" t="s">
        <v>5628</v>
      </c>
    </row>
    <row r="1519" spans="1:12" x14ac:dyDescent="0.3">
      <c r="A1519" t="s">
        <v>13296</v>
      </c>
      <c r="B1519" t="s">
        <v>14</v>
      </c>
      <c r="C1519" t="s">
        <v>101</v>
      </c>
      <c r="D1519" t="s">
        <v>16</v>
      </c>
      <c r="E1519" t="s">
        <v>13297</v>
      </c>
      <c r="F1519" t="s">
        <v>13298</v>
      </c>
      <c r="G1519" t="s">
        <v>13299</v>
      </c>
      <c r="H1519" t="s">
        <v>18</v>
      </c>
      <c r="I1519" t="s">
        <v>2698</v>
      </c>
      <c r="J1519" t="s">
        <v>2699</v>
      </c>
      <c r="K1519" t="s">
        <v>2700</v>
      </c>
      <c r="L1519" t="s">
        <v>2701</v>
      </c>
    </row>
    <row r="1520" spans="1:12" x14ac:dyDescent="0.3">
      <c r="A1520" t="s">
        <v>13300</v>
      </c>
      <c r="B1520" t="s">
        <v>14</v>
      </c>
      <c r="C1520" t="s">
        <v>13301</v>
      </c>
      <c r="D1520" t="s">
        <v>704</v>
      </c>
      <c r="E1520" t="s">
        <v>13302</v>
      </c>
      <c r="F1520" t="s">
        <v>13303</v>
      </c>
      <c r="G1520" t="s">
        <v>13304</v>
      </c>
      <c r="H1520" t="s">
        <v>13305</v>
      </c>
      <c r="I1520" t="s">
        <v>10699</v>
      </c>
      <c r="J1520" t="s">
        <v>10700</v>
      </c>
      <c r="K1520" t="s">
        <v>10701</v>
      </c>
      <c r="L1520" t="s">
        <v>10702</v>
      </c>
    </row>
    <row r="1521" spans="1:12" x14ac:dyDescent="0.3">
      <c r="A1521" t="s">
        <v>13306</v>
      </c>
      <c r="B1521" t="s">
        <v>14</v>
      </c>
      <c r="C1521" t="s">
        <v>4571</v>
      </c>
      <c r="D1521" t="s">
        <v>79</v>
      </c>
      <c r="E1521" t="s">
        <v>13307</v>
      </c>
      <c r="F1521" t="s">
        <v>13308</v>
      </c>
      <c r="G1521" t="s">
        <v>13309</v>
      </c>
      <c r="H1521" t="s">
        <v>18</v>
      </c>
      <c r="I1521" t="s">
        <v>13310</v>
      </c>
      <c r="J1521" t="s">
        <v>18</v>
      </c>
      <c r="K1521" t="s">
        <v>13311</v>
      </c>
      <c r="L1521" t="s">
        <v>13312</v>
      </c>
    </row>
    <row r="1522" spans="1:12" x14ac:dyDescent="0.3">
      <c r="A1522" t="s">
        <v>13313</v>
      </c>
      <c r="B1522" t="s">
        <v>14</v>
      </c>
      <c r="C1522" t="s">
        <v>1554</v>
      </c>
      <c r="D1522" t="s">
        <v>16</v>
      </c>
      <c r="E1522" t="s">
        <v>13314</v>
      </c>
      <c r="F1522" t="s">
        <v>13315</v>
      </c>
      <c r="G1522" t="s">
        <v>13316</v>
      </c>
      <c r="H1522" t="s">
        <v>18</v>
      </c>
      <c r="I1522" t="s">
        <v>2201</v>
      </c>
      <c r="J1522" t="s">
        <v>18</v>
      </c>
      <c r="K1522" t="s">
        <v>2202</v>
      </c>
      <c r="L1522" t="s">
        <v>2203</v>
      </c>
    </row>
    <row r="1523" spans="1:12" x14ac:dyDescent="0.3">
      <c r="A1523" t="s">
        <v>13317</v>
      </c>
      <c r="B1523" t="s">
        <v>14</v>
      </c>
      <c r="C1523" t="s">
        <v>43</v>
      </c>
      <c r="D1523" t="s">
        <v>16</v>
      </c>
      <c r="E1523" t="s">
        <v>13318</v>
      </c>
      <c r="F1523" t="s">
        <v>13318</v>
      </c>
      <c r="G1523" t="s">
        <v>18</v>
      </c>
      <c r="H1523" t="s">
        <v>18</v>
      </c>
      <c r="I1523" t="s">
        <v>1864</v>
      </c>
      <c r="J1523" t="s">
        <v>18</v>
      </c>
      <c r="K1523" t="s">
        <v>1865</v>
      </c>
      <c r="L1523" t="s">
        <v>1866</v>
      </c>
    </row>
    <row r="1524" spans="1:12" x14ac:dyDescent="0.3">
      <c r="A1524" t="s">
        <v>13319</v>
      </c>
      <c r="B1524" t="s">
        <v>14</v>
      </c>
      <c r="C1524" t="s">
        <v>229</v>
      </c>
      <c r="D1524" t="s">
        <v>94</v>
      </c>
      <c r="E1524" t="s">
        <v>13320</v>
      </c>
      <c r="F1524" t="s">
        <v>13321</v>
      </c>
      <c r="G1524" t="s">
        <v>18</v>
      </c>
      <c r="H1524" t="s">
        <v>18</v>
      </c>
      <c r="I1524" t="s">
        <v>13322</v>
      </c>
      <c r="J1524" t="s">
        <v>13323</v>
      </c>
      <c r="K1524" t="s">
        <v>13324</v>
      </c>
      <c r="L1524" t="s">
        <v>13325</v>
      </c>
    </row>
    <row r="1525" spans="1:12" x14ac:dyDescent="0.3">
      <c r="A1525" t="s">
        <v>13326</v>
      </c>
      <c r="B1525" t="s">
        <v>14</v>
      </c>
      <c r="C1525" t="s">
        <v>13327</v>
      </c>
      <c r="D1525" t="s">
        <v>33</v>
      </c>
      <c r="E1525" t="s">
        <v>13328</v>
      </c>
      <c r="F1525" t="s">
        <v>13329</v>
      </c>
      <c r="G1525" t="s">
        <v>13330</v>
      </c>
      <c r="H1525" t="s">
        <v>13331</v>
      </c>
      <c r="I1525" t="s">
        <v>13332</v>
      </c>
      <c r="J1525" t="s">
        <v>18</v>
      </c>
      <c r="K1525" t="s">
        <v>13333</v>
      </c>
      <c r="L1525" t="s">
        <v>13334</v>
      </c>
    </row>
    <row r="1526" spans="1:12" x14ac:dyDescent="0.3">
      <c r="A1526" t="s">
        <v>13335</v>
      </c>
      <c r="B1526" t="s">
        <v>14</v>
      </c>
      <c r="C1526" t="s">
        <v>2727</v>
      </c>
      <c r="D1526" t="s">
        <v>16</v>
      </c>
      <c r="E1526" t="s">
        <v>13336</v>
      </c>
      <c r="F1526" t="s">
        <v>13337</v>
      </c>
      <c r="G1526" t="s">
        <v>18</v>
      </c>
      <c r="H1526" t="s">
        <v>18</v>
      </c>
      <c r="I1526" t="s">
        <v>359</v>
      </c>
      <c r="J1526" t="s">
        <v>360</v>
      </c>
      <c r="K1526" t="s">
        <v>361</v>
      </c>
      <c r="L1526" t="s">
        <v>362</v>
      </c>
    </row>
    <row r="1527" spans="1:12" x14ac:dyDescent="0.3">
      <c r="A1527" t="s">
        <v>13338</v>
      </c>
      <c r="B1527" t="s">
        <v>14</v>
      </c>
      <c r="C1527" t="s">
        <v>15</v>
      </c>
      <c r="D1527" t="s">
        <v>16</v>
      </c>
      <c r="E1527" t="s">
        <v>13339</v>
      </c>
      <c r="F1527" t="s">
        <v>13340</v>
      </c>
      <c r="G1527" t="s">
        <v>13341</v>
      </c>
      <c r="H1527" t="s">
        <v>18</v>
      </c>
      <c r="I1527" t="s">
        <v>13342</v>
      </c>
      <c r="J1527" t="s">
        <v>13343</v>
      </c>
      <c r="K1527" t="s">
        <v>13344</v>
      </c>
      <c r="L1527" t="s">
        <v>13345</v>
      </c>
    </row>
    <row r="1528" spans="1:12" x14ac:dyDescent="0.3">
      <c r="A1528" t="s">
        <v>13346</v>
      </c>
      <c r="B1528" t="s">
        <v>14</v>
      </c>
      <c r="C1528" t="s">
        <v>3872</v>
      </c>
      <c r="D1528" t="s">
        <v>94</v>
      </c>
      <c r="E1528" t="s">
        <v>13347</v>
      </c>
      <c r="F1528" t="s">
        <v>13347</v>
      </c>
      <c r="G1528" t="s">
        <v>18</v>
      </c>
      <c r="H1528" t="s">
        <v>18</v>
      </c>
      <c r="I1528" t="s">
        <v>13280</v>
      </c>
      <c r="J1528" t="s">
        <v>13281</v>
      </c>
      <c r="K1528" t="s">
        <v>13282</v>
      </c>
      <c r="L1528" t="s">
        <v>13283</v>
      </c>
    </row>
    <row r="1529" spans="1:12" x14ac:dyDescent="0.3">
      <c r="A1529" t="s">
        <v>13348</v>
      </c>
      <c r="B1529" t="s">
        <v>14</v>
      </c>
      <c r="C1529" t="s">
        <v>13349</v>
      </c>
      <c r="D1529" t="s">
        <v>16</v>
      </c>
      <c r="E1529" t="s">
        <v>13350</v>
      </c>
      <c r="F1529" t="s">
        <v>13351</v>
      </c>
      <c r="G1529" t="s">
        <v>13352</v>
      </c>
      <c r="H1529" t="s">
        <v>18</v>
      </c>
      <c r="I1529" t="s">
        <v>13199</v>
      </c>
      <c r="J1529" t="s">
        <v>13200</v>
      </c>
      <c r="K1529" t="s">
        <v>13201</v>
      </c>
      <c r="L1529" t="s">
        <v>13202</v>
      </c>
    </row>
    <row r="1530" spans="1:12" x14ac:dyDescent="0.3">
      <c r="A1530" t="s">
        <v>13353</v>
      </c>
      <c r="B1530" t="s">
        <v>14</v>
      </c>
      <c r="C1530" t="s">
        <v>229</v>
      </c>
      <c r="D1530" t="s">
        <v>94</v>
      </c>
      <c r="E1530" t="s">
        <v>13354</v>
      </c>
      <c r="F1530" t="s">
        <v>13355</v>
      </c>
      <c r="G1530" t="s">
        <v>13356</v>
      </c>
      <c r="H1530" t="s">
        <v>18</v>
      </c>
      <c r="I1530" t="s">
        <v>12358</v>
      </c>
      <c r="J1530" t="s">
        <v>18</v>
      </c>
      <c r="K1530" t="s">
        <v>12359</v>
      </c>
      <c r="L1530" t="s">
        <v>12360</v>
      </c>
    </row>
    <row r="1531" spans="1:12" x14ac:dyDescent="0.3">
      <c r="A1531" t="s">
        <v>13357</v>
      </c>
      <c r="B1531" t="s">
        <v>14</v>
      </c>
      <c r="C1531" t="s">
        <v>709</v>
      </c>
      <c r="D1531" t="s">
        <v>16</v>
      </c>
      <c r="E1531" t="s">
        <v>13358</v>
      </c>
      <c r="F1531" t="s">
        <v>13359</v>
      </c>
      <c r="G1531" t="s">
        <v>13360</v>
      </c>
      <c r="H1531" t="s">
        <v>18</v>
      </c>
      <c r="I1531" t="s">
        <v>12810</v>
      </c>
      <c r="J1531" t="s">
        <v>12811</v>
      </c>
      <c r="K1531" t="s">
        <v>12812</v>
      </c>
      <c r="L1531" t="s">
        <v>12813</v>
      </c>
    </row>
    <row r="1532" spans="1:12" x14ac:dyDescent="0.3">
      <c r="A1532" t="s">
        <v>13361</v>
      </c>
      <c r="B1532" t="s">
        <v>14</v>
      </c>
      <c r="C1532" t="s">
        <v>413</v>
      </c>
      <c r="D1532" t="s">
        <v>16</v>
      </c>
      <c r="E1532" t="e">
        <f>-대상자의 심리/재활문제에 대하여 독서를 활용한 심리상담업무-독서심리상담은 독서를 매개체로 감각조절 및 연상촉진, 자기이해, 자기관리 등의 상담과정을 통한 심리정서프로그램이며 또한 대인관계기술, 사회성 향상을 체험할 수 있게 하고 본인과 주변의 긍정적인 정서변화와 긍정적인 회복감정개선을 도움</f>
        <v>#NAME?</v>
      </c>
      <c r="F1532" t="s">
        <v>13362</v>
      </c>
      <c r="G1532" t="s">
        <v>13363</v>
      </c>
      <c r="H1532" t="s">
        <v>13364</v>
      </c>
      <c r="I1532" t="s">
        <v>7009</v>
      </c>
      <c r="J1532" t="s">
        <v>7010</v>
      </c>
      <c r="K1532" t="s">
        <v>7011</v>
      </c>
      <c r="L1532" t="s">
        <v>7012</v>
      </c>
    </row>
    <row r="1533" spans="1:12" x14ac:dyDescent="0.3">
      <c r="A1533" t="s">
        <v>13365</v>
      </c>
      <c r="B1533" t="s">
        <v>14</v>
      </c>
      <c r="C1533" t="s">
        <v>807</v>
      </c>
      <c r="D1533" t="s">
        <v>79</v>
      </c>
      <c r="E1533" t="s">
        <v>13366</v>
      </c>
      <c r="F1533" t="s">
        <v>13367</v>
      </c>
      <c r="G1533" t="s">
        <v>13368</v>
      </c>
      <c r="H1533" t="s">
        <v>18</v>
      </c>
      <c r="I1533" t="s">
        <v>10030</v>
      </c>
      <c r="J1533" t="s">
        <v>10031</v>
      </c>
      <c r="K1533" t="s">
        <v>10032</v>
      </c>
      <c r="L1533" t="s">
        <v>10033</v>
      </c>
    </row>
    <row r="1534" spans="1:12" x14ac:dyDescent="0.3">
      <c r="A1534" t="s">
        <v>13369</v>
      </c>
      <c r="B1534" t="s">
        <v>14</v>
      </c>
      <c r="C1534" t="s">
        <v>73</v>
      </c>
      <c r="D1534" t="s">
        <v>33</v>
      </c>
      <c r="E1534" t="s">
        <v>13370</v>
      </c>
      <c r="F1534" t="s">
        <v>13370</v>
      </c>
      <c r="G1534" t="s">
        <v>13371</v>
      </c>
      <c r="H1534" t="s">
        <v>18</v>
      </c>
      <c r="I1534" t="s">
        <v>11013</v>
      </c>
      <c r="J1534" t="s">
        <v>11014</v>
      </c>
      <c r="K1534" t="s">
        <v>11015</v>
      </c>
      <c r="L1534" t="s">
        <v>11016</v>
      </c>
    </row>
    <row r="1535" spans="1:12" x14ac:dyDescent="0.3">
      <c r="A1535" t="s">
        <v>13372</v>
      </c>
      <c r="B1535" t="s">
        <v>14</v>
      </c>
      <c r="C1535" t="s">
        <v>13373</v>
      </c>
      <c r="D1535" t="s">
        <v>94</v>
      </c>
      <c r="E1535" t="s">
        <v>13374</v>
      </c>
      <c r="F1535" t="s">
        <v>13375</v>
      </c>
      <c r="G1535" t="s">
        <v>18</v>
      </c>
      <c r="H1535" t="s">
        <v>18</v>
      </c>
      <c r="I1535" t="s">
        <v>13376</v>
      </c>
      <c r="J1535" t="s">
        <v>18</v>
      </c>
      <c r="K1535" t="s">
        <v>13377</v>
      </c>
      <c r="L1535" t="s">
        <v>13378</v>
      </c>
    </row>
    <row r="1536" spans="1:12" x14ac:dyDescent="0.3">
      <c r="A1536" t="s">
        <v>13379</v>
      </c>
      <c r="B1536" t="s">
        <v>14</v>
      </c>
      <c r="C1536" t="s">
        <v>13380</v>
      </c>
      <c r="D1536" t="s">
        <v>33</v>
      </c>
      <c r="E1536" t="s">
        <v>13381</v>
      </c>
      <c r="F1536" t="s">
        <v>13381</v>
      </c>
      <c r="G1536" t="s">
        <v>13382</v>
      </c>
      <c r="H1536" t="s">
        <v>18</v>
      </c>
      <c r="I1536" t="s">
        <v>7033</v>
      </c>
      <c r="J1536" t="s">
        <v>18</v>
      </c>
      <c r="K1536" t="s">
        <v>7034</v>
      </c>
      <c r="L1536" t="s">
        <v>7035</v>
      </c>
    </row>
    <row r="1537" spans="1:12" x14ac:dyDescent="0.3">
      <c r="A1537" t="s">
        <v>13383</v>
      </c>
      <c r="B1537" t="s">
        <v>14</v>
      </c>
      <c r="C1537" t="s">
        <v>13384</v>
      </c>
      <c r="D1537" t="s">
        <v>16</v>
      </c>
      <c r="E1537" t="s">
        <v>13385</v>
      </c>
      <c r="F1537" t="s">
        <v>13385</v>
      </c>
      <c r="G1537" t="s">
        <v>18</v>
      </c>
      <c r="H1537" t="s">
        <v>18</v>
      </c>
      <c r="I1537" t="s">
        <v>11370</v>
      </c>
      <c r="J1537" t="s">
        <v>18</v>
      </c>
      <c r="K1537" t="s">
        <v>5576</v>
      </c>
      <c r="L1537" t="s">
        <v>11371</v>
      </c>
    </row>
    <row r="1538" spans="1:12" x14ac:dyDescent="0.3">
      <c r="A1538" t="s">
        <v>13386</v>
      </c>
      <c r="B1538" t="s">
        <v>14</v>
      </c>
      <c r="C1538" t="s">
        <v>975</v>
      </c>
      <c r="D1538" t="s">
        <v>16</v>
      </c>
      <c r="E1538" t="s">
        <v>13387</v>
      </c>
      <c r="F1538" t="s">
        <v>13388</v>
      </c>
      <c r="G1538" t="s">
        <v>13389</v>
      </c>
      <c r="H1538" t="s">
        <v>18</v>
      </c>
      <c r="I1538" t="s">
        <v>13199</v>
      </c>
      <c r="J1538" t="s">
        <v>13200</v>
      </c>
      <c r="K1538" t="s">
        <v>13201</v>
      </c>
      <c r="L1538" t="s">
        <v>13202</v>
      </c>
    </row>
    <row r="1539" spans="1:12" x14ac:dyDescent="0.3">
      <c r="A1539" t="s">
        <v>13390</v>
      </c>
      <c r="B1539" t="s">
        <v>14</v>
      </c>
      <c r="C1539" t="s">
        <v>13391</v>
      </c>
      <c r="D1539" t="s">
        <v>16</v>
      </c>
      <c r="E1539" t="s">
        <v>13392</v>
      </c>
      <c r="F1539" t="s">
        <v>13393</v>
      </c>
      <c r="G1539" t="s">
        <v>13394</v>
      </c>
      <c r="H1539" t="s">
        <v>18</v>
      </c>
      <c r="I1539" t="s">
        <v>13395</v>
      </c>
      <c r="J1539" t="s">
        <v>18</v>
      </c>
      <c r="K1539" t="s">
        <v>13396</v>
      </c>
      <c r="L1539" t="s">
        <v>13397</v>
      </c>
    </row>
    <row r="1540" spans="1:12" x14ac:dyDescent="0.3">
      <c r="A1540" t="s">
        <v>13398</v>
      </c>
      <c r="B1540" t="s">
        <v>14</v>
      </c>
      <c r="C1540" t="s">
        <v>101</v>
      </c>
      <c r="D1540" t="s">
        <v>16</v>
      </c>
      <c r="E1540" t="s">
        <v>13399</v>
      </c>
      <c r="F1540" t="s">
        <v>13400</v>
      </c>
      <c r="G1540" t="s">
        <v>13401</v>
      </c>
      <c r="H1540" t="s">
        <v>18</v>
      </c>
      <c r="I1540" t="s">
        <v>12002</v>
      </c>
      <c r="J1540" t="s">
        <v>18</v>
      </c>
      <c r="K1540" t="s">
        <v>12003</v>
      </c>
      <c r="L1540" t="s">
        <v>12004</v>
      </c>
    </row>
    <row r="1541" spans="1:12" x14ac:dyDescent="0.3">
      <c r="A1541" t="s">
        <v>13402</v>
      </c>
      <c r="B1541" t="s">
        <v>14</v>
      </c>
      <c r="C1541" t="s">
        <v>86</v>
      </c>
      <c r="D1541" t="s">
        <v>16</v>
      </c>
      <c r="E1541" t="s">
        <v>13403</v>
      </c>
      <c r="F1541" t="s">
        <v>13404</v>
      </c>
      <c r="G1541" t="s">
        <v>18</v>
      </c>
      <c r="H1541" t="s">
        <v>18</v>
      </c>
      <c r="I1541" t="s">
        <v>5802</v>
      </c>
      <c r="J1541" t="s">
        <v>18</v>
      </c>
      <c r="K1541" t="s">
        <v>5803</v>
      </c>
      <c r="L1541" t="s">
        <v>5804</v>
      </c>
    </row>
    <row r="1542" spans="1:12" x14ac:dyDescent="0.3">
      <c r="A1542" t="s">
        <v>13405</v>
      </c>
      <c r="B1542" t="s">
        <v>14</v>
      </c>
      <c r="C1542" t="s">
        <v>273</v>
      </c>
      <c r="D1542" t="s">
        <v>16</v>
      </c>
      <c r="E1542" t="s">
        <v>13406</v>
      </c>
      <c r="F1542" t="s">
        <v>13406</v>
      </c>
      <c r="G1542" t="s">
        <v>18</v>
      </c>
      <c r="H1542" t="s">
        <v>18</v>
      </c>
      <c r="I1542" t="s">
        <v>10328</v>
      </c>
      <c r="J1542" t="s">
        <v>18</v>
      </c>
      <c r="K1542" t="s">
        <v>10329</v>
      </c>
      <c r="L1542" t="s">
        <v>10330</v>
      </c>
    </row>
    <row r="1543" spans="1:12" x14ac:dyDescent="0.3">
      <c r="A1543" t="s">
        <v>13407</v>
      </c>
      <c r="B1543" t="s">
        <v>14</v>
      </c>
      <c r="C1543" t="s">
        <v>188</v>
      </c>
      <c r="D1543" t="s">
        <v>16</v>
      </c>
      <c r="E1543" t="s">
        <v>13408</v>
      </c>
      <c r="F1543" t="s">
        <v>13409</v>
      </c>
      <c r="G1543" t="s">
        <v>18</v>
      </c>
      <c r="H1543" t="s">
        <v>18</v>
      </c>
      <c r="I1543" t="s">
        <v>13410</v>
      </c>
      <c r="J1543" t="s">
        <v>18</v>
      </c>
      <c r="K1543" t="s">
        <v>13411</v>
      </c>
      <c r="L1543" t="s">
        <v>13412</v>
      </c>
    </row>
    <row r="1544" spans="1:12" x14ac:dyDescent="0.3">
      <c r="A1544" t="s">
        <v>13413</v>
      </c>
      <c r="B1544" t="s">
        <v>14</v>
      </c>
      <c r="C1544" t="s">
        <v>13414</v>
      </c>
      <c r="D1544" t="s">
        <v>94</v>
      </c>
      <c r="E1544" t="s">
        <v>13415</v>
      </c>
      <c r="F1544" t="s">
        <v>13416</v>
      </c>
      <c r="G1544" t="s">
        <v>13417</v>
      </c>
      <c r="H1544" t="s">
        <v>13418</v>
      </c>
      <c r="I1544" t="s">
        <v>1486</v>
      </c>
      <c r="J1544" t="s">
        <v>18</v>
      </c>
      <c r="K1544" t="s">
        <v>929</v>
      </c>
      <c r="L1544" t="s">
        <v>1487</v>
      </c>
    </row>
    <row r="1545" spans="1:12" x14ac:dyDescent="0.3">
      <c r="A1545" t="s">
        <v>13419</v>
      </c>
      <c r="B1545" t="s">
        <v>14</v>
      </c>
      <c r="C1545" t="s">
        <v>43</v>
      </c>
      <c r="D1545" t="s">
        <v>16</v>
      </c>
      <c r="E1545" t="s">
        <v>13420</v>
      </c>
      <c r="F1545" t="s">
        <v>13421</v>
      </c>
      <c r="G1545" t="s">
        <v>13422</v>
      </c>
      <c r="H1545" t="s">
        <v>18</v>
      </c>
      <c r="I1545" t="s">
        <v>13423</v>
      </c>
      <c r="J1545" t="s">
        <v>18</v>
      </c>
      <c r="K1545" t="s">
        <v>13424</v>
      </c>
      <c r="L1545" t="s">
        <v>13425</v>
      </c>
    </row>
    <row r="1546" spans="1:12" x14ac:dyDescent="0.3">
      <c r="A1546" t="s">
        <v>13426</v>
      </c>
      <c r="B1546" t="s">
        <v>14</v>
      </c>
      <c r="C1546" t="s">
        <v>11864</v>
      </c>
      <c r="D1546" t="s">
        <v>94</v>
      </c>
      <c r="E1546" t="s">
        <v>13427</v>
      </c>
      <c r="F1546" t="s">
        <v>13427</v>
      </c>
      <c r="G1546" t="s">
        <v>18</v>
      </c>
      <c r="H1546" t="s">
        <v>18</v>
      </c>
      <c r="I1546" t="s">
        <v>81</v>
      </c>
      <c r="J1546" t="s">
        <v>82</v>
      </c>
      <c r="K1546" t="s">
        <v>83</v>
      </c>
      <c r="L1546" t="s">
        <v>84</v>
      </c>
    </row>
    <row r="1547" spans="1:12" x14ac:dyDescent="0.3">
      <c r="A1547" t="s">
        <v>13428</v>
      </c>
      <c r="B1547" t="s">
        <v>14</v>
      </c>
      <c r="C1547" t="s">
        <v>13429</v>
      </c>
      <c r="D1547" t="s">
        <v>94</v>
      </c>
      <c r="E1547" t="s">
        <v>13430</v>
      </c>
      <c r="F1547" t="s">
        <v>13430</v>
      </c>
      <c r="G1547" t="s">
        <v>18</v>
      </c>
      <c r="H1547" t="s">
        <v>18</v>
      </c>
      <c r="I1547" t="s">
        <v>9272</v>
      </c>
      <c r="J1547" t="s">
        <v>9273</v>
      </c>
      <c r="K1547" t="s">
        <v>3023</v>
      </c>
      <c r="L1547" t="s">
        <v>9274</v>
      </c>
    </row>
    <row r="1548" spans="1:12" x14ac:dyDescent="0.3">
      <c r="A1548" t="s">
        <v>13431</v>
      </c>
      <c r="B1548" t="s">
        <v>14</v>
      </c>
      <c r="C1548" t="s">
        <v>101</v>
      </c>
      <c r="D1548" t="s">
        <v>16</v>
      </c>
      <c r="E1548" t="s">
        <v>13432</v>
      </c>
      <c r="F1548" t="s">
        <v>13433</v>
      </c>
      <c r="G1548" t="s">
        <v>13434</v>
      </c>
      <c r="H1548" t="s">
        <v>18</v>
      </c>
      <c r="I1548" t="s">
        <v>1296</v>
      </c>
      <c r="J1548" t="s">
        <v>18</v>
      </c>
      <c r="K1548" t="s">
        <v>1297</v>
      </c>
      <c r="L1548" t="s">
        <v>1298</v>
      </c>
    </row>
    <row r="1549" spans="1:12" x14ac:dyDescent="0.3">
      <c r="A1549" t="s">
        <v>13435</v>
      </c>
      <c r="B1549" t="s">
        <v>14</v>
      </c>
      <c r="C1549" t="s">
        <v>2310</v>
      </c>
      <c r="D1549" t="s">
        <v>79</v>
      </c>
      <c r="E1549" t="s">
        <v>13436</v>
      </c>
      <c r="F1549" t="s">
        <v>13437</v>
      </c>
      <c r="G1549" t="s">
        <v>13438</v>
      </c>
      <c r="H1549" t="s">
        <v>13439</v>
      </c>
      <c r="I1549" t="s">
        <v>13440</v>
      </c>
      <c r="J1549" t="s">
        <v>18</v>
      </c>
      <c r="K1549" t="s">
        <v>13441</v>
      </c>
      <c r="L1549" t="s">
        <v>13442</v>
      </c>
    </row>
    <row r="1550" spans="1:12" x14ac:dyDescent="0.3">
      <c r="A1550" t="s">
        <v>13443</v>
      </c>
      <c r="B1550" t="s">
        <v>14</v>
      </c>
      <c r="C1550" t="s">
        <v>13444</v>
      </c>
      <c r="D1550" t="s">
        <v>16</v>
      </c>
      <c r="E1550" t="s">
        <v>13445</v>
      </c>
      <c r="F1550" t="s">
        <v>13446</v>
      </c>
      <c r="G1550" t="s">
        <v>13447</v>
      </c>
      <c r="H1550" t="s">
        <v>18</v>
      </c>
      <c r="I1550" t="s">
        <v>13448</v>
      </c>
      <c r="J1550" t="s">
        <v>13449</v>
      </c>
      <c r="K1550" t="s">
        <v>13450</v>
      </c>
      <c r="L1550" t="s">
        <v>13451</v>
      </c>
    </row>
    <row r="1551" spans="1:12" x14ac:dyDescent="0.3">
      <c r="A1551" t="s">
        <v>13452</v>
      </c>
      <c r="B1551" t="s">
        <v>14</v>
      </c>
      <c r="C1551" t="s">
        <v>2199</v>
      </c>
      <c r="D1551" t="s">
        <v>4524</v>
      </c>
      <c r="E1551" t="s">
        <v>13453</v>
      </c>
      <c r="F1551" t="s">
        <v>13454</v>
      </c>
      <c r="G1551" t="s">
        <v>13455</v>
      </c>
      <c r="H1551" t="s">
        <v>18</v>
      </c>
      <c r="I1551" t="s">
        <v>6949</v>
      </c>
      <c r="J1551" t="s">
        <v>6950</v>
      </c>
      <c r="K1551" t="s">
        <v>6951</v>
      </c>
      <c r="L1551" t="s">
        <v>6952</v>
      </c>
    </row>
    <row r="1552" spans="1:12" x14ac:dyDescent="0.3">
      <c r="A1552" t="s">
        <v>13456</v>
      </c>
      <c r="B1552" t="s">
        <v>14</v>
      </c>
      <c r="C1552" t="s">
        <v>9064</v>
      </c>
      <c r="D1552" t="s">
        <v>16</v>
      </c>
      <c r="E1552" t="s">
        <v>13457</v>
      </c>
      <c r="F1552" t="s">
        <v>13457</v>
      </c>
      <c r="G1552" t="s">
        <v>13457</v>
      </c>
      <c r="H1552" t="s">
        <v>18</v>
      </c>
      <c r="I1552" t="s">
        <v>3328</v>
      </c>
      <c r="J1552" t="s">
        <v>3329</v>
      </c>
      <c r="K1552" t="s">
        <v>3330</v>
      </c>
      <c r="L1552" t="s">
        <v>3331</v>
      </c>
    </row>
    <row r="1553" spans="1:12" x14ac:dyDescent="0.3">
      <c r="A1553" t="s">
        <v>13458</v>
      </c>
      <c r="B1553" t="s">
        <v>14</v>
      </c>
      <c r="C1553" t="s">
        <v>2451</v>
      </c>
      <c r="D1553" t="s">
        <v>16</v>
      </c>
      <c r="E1553" t="s">
        <v>13459</v>
      </c>
      <c r="F1553" t="s">
        <v>13460</v>
      </c>
      <c r="G1553" t="s">
        <v>13461</v>
      </c>
      <c r="H1553" t="s">
        <v>18</v>
      </c>
      <c r="I1553" t="s">
        <v>13462</v>
      </c>
      <c r="J1553" t="s">
        <v>18</v>
      </c>
      <c r="K1553" t="s">
        <v>13463</v>
      </c>
      <c r="L1553" t="s">
        <v>13464</v>
      </c>
    </row>
    <row r="1554" spans="1:12" x14ac:dyDescent="0.3">
      <c r="A1554" t="s">
        <v>13465</v>
      </c>
      <c r="B1554" t="s">
        <v>14</v>
      </c>
      <c r="C1554" t="s">
        <v>13466</v>
      </c>
      <c r="D1554" t="s">
        <v>33</v>
      </c>
      <c r="E1554" t="s">
        <v>13467</v>
      </c>
      <c r="F1554" t="s">
        <v>13468</v>
      </c>
      <c r="G1554" t="s">
        <v>13469</v>
      </c>
      <c r="H1554" t="s">
        <v>13470</v>
      </c>
      <c r="I1554" t="s">
        <v>13471</v>
      </c>
      <c r="J1554" t="s">
        <v>13472</v>
      </c>
      <c r="K1554" t="s">
        <v>13473</v>
      </c>
      <c r="L1554" t="s">
        <v>13474</v>
      </c>
    </row>
    <row r="1555" spans="1:12" x14ac:dyDescent="0.3">
      <c r="A1555" t="s">
        <v>13475</v>
      </c>
      <c r="B1555" t="s">
        <v>14</v>
      </c>
      <c r="C1555" t="s">
        <v>43</v>
      </c>
      <c r="D1555" t="s">
        <v>16</v>
      </c>
      <c r="E1555" t="s">
        <v>13476</v>
      </c>
      <c r="F1555" t="s">
        <v>13477</v>
      </c>
      <c r="G1555" t="s">
        <v>13478</v>
      </c>
      <c r="H1555" t="s">
        <v>18</v>
      </c>
      <c r="I1555" t="s">
        <v>13479</v>
      </c>
      <c r="J1555" t="s">
        <v>18</v>
      </c>
      <c r="K1555" t="s">
        <v>13480</v>
      </c>
      <c r="L1555" t="s">
        <v>13481</v>
      </c>
    </row>
    <row r="1556" spans="1:12" x14ac:dyDescent="0.3">
      <c r="A1556" t="s">
        <v>13482</v>
      </c>
      <c r="B1556" t="s">
        <v>14</v>
      </c>
      <c r="C1556" t="s">
        <v>471</v>
      </c>
      <c r="D1556" t="s">
        <v>16</v>
      </c>
      <c r="E1556" t="s">
        <v>13483</v>
      </c>
      <c r="F1556" t="s">
        <v>13484</v>
      </c>
      <c r="G1556" t="s">
        <v>13485</v>
      </c>
      <c r="H1556" t="s">
        <v>18</v>
      </c>
      <c r="I1556" t="s">
        <v>10030</v>
      </c>
      <c r="J1556" t="s">
        <v>10031</v>
      </c>
      <c r="K1556" t="s">
        <v>10032</v>
      </c>
      <c r="L1556" t="s">
        <v>10033</v>
      </c>
    </row>
    <row r="1557" spans="1:12" x14ac:dyDescent="0.3">
      <c r="A1557" t="s">
        <v>13486</v>
      </c>
      <c r="B1557" t="s">
        <v>14</v>
      </c>
      <c r="C1557" t="s">
        <v>13487</v>
      </c>
      <c r="D1557" t="s">
        <v>16</v>
      </c>
      <c r="E1557" t="s">
        <v>13488</v>
      </c>
      <c r="F1557" t="s">
        <v>13489</v>
      </c>
      <c r="G1557" t="s">
        <v>13490</v>
      </c>
      <c r="H1557" t="s">
        <v>13491</v>
      </c>
      <c r="I1557" t="s">
        <v>13492</v>
      </c>
      <c r="J1557" t="s">
        <v>13493</v>
      </c>
      <c r="K1557" t="s">
        <v>13494</v>
      </c>
      <c r="L1557" t="s">
        <v>13495</v>
      </c>
    </row>
    <row r="1558" spans="1:12" x14ac:dyDescent="0.3">
      <c r="A1558" t="s">
        <v>13496</v>
      </c>
      <c r="B1558" t="s">
        <v>14</v>
      </c>
      <c r="C1558" t="s">
        <v>951</v>
      </c>
      <c r="D1558" t="s">
        <v>16</v>
      </c>
      <c r="E1558" t="s">
        <v>13497</v>
      </c>
      <c r="F1558" t="s">
        <v>13498</v>
      </c>
      <c r="G1558" t="s">
        <v>13499</v>
      </c>
      <c r="H1558" t="s">
        <v>18</v>
      </c>
      <c r="I1558" t="s">
        <v>10764</v>
      </c>
      <c r="J1558" t="s">
        <v>18</v>
      </c>
      <c r="K1558" t="s">
        <v>10765</v>
      </c>
      <c r="L1558" t="s">
        <v>10766</v>
      </c>
    </row>
    <row r="1559" spans="1:12" x14ac:dyDescent="0.3">
      <c r="A1559" t="s">
        <v>13500</v>
      </c>
      <c r="B1559" t="s">
        <v>14</v>
      </c>
      <c r="C1559" t="s">
        <v>1084</v>
      </c>
      <c r="D1559" t="s">
        <v>33</v>
      </c>
      <c r="E1559" t="s">
        <v>13501</v>
      </c>
      <c r="F1559" t="s">
        <v>13502</v>
      </c>
      <c r="G1559" t="s">
        <v>18</v>
      </c>
      <c r="H1559" t="s">
        <v>18</v>
      </c>
      <c r="I1559" t="s">
        <v>13503</v>
      </c>
      <c r="J1559" t="s">
        <v>13504</v>
      </c>
      <c r="K1559" t="s">
        <v>13505</v>
      </c>
      <c r="L1559" t="s">
        <v>13506</v>
      </c>
    </row>
    <row r="1560" spans="1:12" x14ac:dyDescent="0.3">
      <c r="A1560" t="s">
        <v>13507</v>
      </c>
      <c r="B1560" t="s">
        <v>14</v>
      </c>
      <c r="C1560" t="s">
        <v>273</v>
      </c>
      <c r="D1560" t="s">
        <v>16</v>
      </c>
      <c r="E1560" t="s">
        <v>13508</v>
      </c>
      <c r="F1560" t="s">
        <v>13508</v>
      </c>
      <c r="G1560" t="s">
        <v>18</v>
      </c>
      <c r="H1560" t="s">
        <v>18</v>
      </c>
      <c r="I1560" t="s">
        <v>1674</v>
      </c>
      <c r="J1560" t="s">
        <v>18</v>
      </c>
      <c r="K1560" t="s">
        <v>1675</v>
      </c>
      <c r="L1560" t="s">
        <v>1676</v>
      </c>
    </row>
    <row r="1561" spans="1:12" x14ac:dyDescent="0.3">
      <c r="A1561" t="s">
        <v>13509</v>
      </c>
      <c r="B1561" t="s">
        <v>14</v>
      </c>
      <c r="C1561" t="s">
        <v>13510</v>
      </c>
      <c r="D1561" t="s">
        <v>33</v>
      </c>
      <c r="E1561" t="s">
        <v>13511</v>
      </c>
      <c r="F1561" t="s">
        <v>13512</v>
      </c>
      <c r="G1561" t="s">
        <v>13513</v>
      </c>
      <c r="H1561" t="s">
        <v>18</v>
      </c>
      <c r="I1561" t="s">
        <v>1145</v>
      </c>
      <c r="J1561" t="s">
        <v>1146</v>
      </c>
      <c r="K1561" t="s">
        <v>1147</v>
      </c>
      <c r="L1561" t="s">
        <v>1148</v>
      </c>
    </row>
    <row r="1562" spans="1:12" x14ac:dyDescent="0.3">
      <c r="A1562" t="s">
        <v>13514</v>
      </c>
      <c r="B1562" t="s">
        <v>14</v>
      </c>
      <c r="C1562" t="s">
        <v>101</v>
      </c>
      <c r="D1562" t="s">
        <v>16</v>
      </c>
      <c r="E1562" t="s">
        <v>13515</v>
      </c>
      <c r="F1562" t="s">
        <v>13516</v>
      </c>
      <c r="G1562" t="s">
        <v>13517</v>
      </c>
      <c r="H1562" t="s">
        <v>18</v>
      </c>
      <c r="I1562" t="s">
        <v>2405</v>
      </c>
      <c r="J1562" t="s">
        <v>18</v>
      </c>
      <c r="K1562" t="s">
        <v>2406</v>
      </c>
      <c r="L1562" t="s">
        <v>2407</v>
      </c>
    </row>
    <row r="1563" spans="1:12" x14ac:dyDescent="0.3">
      <c r="A1563" t="s">
        <v>13518</v>
      </c>
      <c r="B1563" t="s">
        <v>14</v>
      </c>
      <c r="C1563" t="s">
        <v>13519</v>
      </c>
      <c r="D1563" t="s">
        <v>94</v>
      </c>
      <c r="E1563" t="s">
        <v>13520</v>
      </c>
      <c r="F1563" t="s">
        <v>13520</v>
      </c>
      <c r="G1563" t="s">
        <v>18</v>
      </c>
      <c r="H1563" t="s">
        <v>18</v>
      </c>
      <c r="I1563" t="s">
        <v>9272</v>
      </c>
      <c r="J1563" t="s">
        <v>9273</v>
      </c>
      <c r="K1563" t="s">
        <v>3023</v>
      </c>
      <c r="L1563" t="s">
        <v>9274</v>
      </c>
    </row>
    <row r="1564" spans="1:12" x14ac:dyDescent="0.3">
      <c r="A1564" t="s">
        <v>13521</v>
      </c>
      <c r="B1564" t="s">
        <v>14</v>
      </c>
      <c r="C1564" t="s">
        <v>4209</v>
      </c>
      <c r="D1564" t="s">
        <v>16</v>
      </c>
      <c r="E1564" t="s">
        <v>13522</v>
      </c>
      <c r="F1564" t="s">
        <v>13523</v>
      </c>
      <c r="G1564" t="s">
        <v>13524</v>
      </c>
      <c r="H1564" t="s">
        <v>18</v>
      </c>
      <c r="I1564" t="s">
        <v>13199</v>
      </c>
      <c r="J1564" t="s">
        <v>13200</v>
      </c>
      <c r="K1564" t="s">
        <v>13201</v>
      </c>
      <c r="L1564" t="s">
        <v>13202</v>
      </c>
    </row>
    <row r="1565" spans="1:12" x14ac:dyDescent="0.3">
      <c r="A1565" t="s">
        <v>13525</v>
      </c>
      <c r="B1565" t="s">
        <v>14</v>
      </c>
      <c r="C1565" t="s">
        <v>2872</v>
      </c>
      <c r="D1565" t="s">
        <v>33</v>
      </c>
      <c r="E1565" t="s">
        <v>13526</v>
      </c>
      <c r="F1565" t="s">
        <v>13526</v>
      </c>
      <c r="G1565" t="s">
        <v>18</v>
      </c>
      <c r="H1565" t="s">
        <v>18</v>
      </c>
      <c r="I1565" t="s">
        <v>13527</v>
      </c>
      <c r="J1565" t="s">
        <v>13528</v>
      </c>
      <c r="K1565" t="s">
        <v>13529</v>
      </c>
      <c r="L1565" t="s">
        <v>13530</v>
      </c>
    </row>
    <row r="1566" spans="1:12" x14ac:dyDescent="0.3">
      <c r="A1566" t="s">
        <v>13531</v>
      </c>
      <c r="B1566" t="s">
        <v>14</v>
      </c>
      <c r="C1566" t="s">
        <v>591</v>
      </c>
      <c r="D1566" t="s">
        <v>94</v>
      </c>
      <c r="E1566" t="s">
        <v>13532</v>
      </c>
      <c r="F1566" t="s">
        <v>3053</v>
      </c>
      <c r="G1566" t="s">
        <v>18</v>
      </c>
      <c r="H1566" t="s">
        <v>18</v>
      </c>
      <c r="I1566" t="s">
        <v>1110</v>
      </c>
      <c r="J1566" t="s">
        <v>1111</v>
      </c>
      <c r="K1566" t="s">
        <v>1112</v>
      </c>
      <c r="L1566" t="s">
        <v>1113</v>
      </c>
    </row>
    <row r="1567" spans="1:12" x14ac:dyDescent="0.3">
      <c r="A1567" t="s">
        <v>13533</v>
      </c>
      <c r="B1567" t="s">
        <v>14</v>
      </c>
      <c r="C1567" t="s">
        <v>1473</v>
      </c>
      <c r="D1567" t="s">
        <v>251</v>
      </c>
      <c r="E1567" t="s">
        <v>13534</v>
      </c>
      <c r="F1567" t="s">
        <v>13534</v>
      </c>
      <c r="G1567" t="s">
        <v>18</v>
      </c>
      <c r="H1567" t="s">
        <v>18</v>
      </c>
      <c r="I1567" t="s">
        <v>459</v>
      </c>
      <c r="J1567" t="s">
        <v>18</v>
      </c>
      <c r="K1567" t="s">
        <v>460</v>
      </c>
      <c r="L1567" t="s">
        <v>461</v>
      </c>
    </row>
    <row r="1568" spans="1:12" x14ac:dyDescent="0.3">
      <c r="A1568" t="s">
        <v>13535</v>
      </c>
      <c r="B1568" t="s">
        <v>14</v>
      </c>
      <c r="C1568" t="s">
        <v>9161</v>
      </c>
      <c r="D1568" t="s">
        <v>16</v>
      </c>
      <c r="E1568" t="s">
        <v>13536</v>
      </c>
      <c r="F1568" t="s">
        <v>13537</v>
      </c>
      <c r="G1568" t="s">
        <v>13538</v>
      </c>
      <c r="H1568" t="s">
        <v>18</v>
      </c>
      <c r="I1568" t="s">
        <v>13199</v>
      </c>
      <c r="J1568" t="s">
        <v>13200</v>
      </c>
      <c r="K1568" t="s">
        <v>13201</v>
      </c>
      <c r="L1568" t="s">
        <v>13202</v>
      </c>
    </row>
    <row r="1569" spans="1:12" x14ac:dyDescent="0.3">
      <c r="A1569" t="s">
        <v>13539</v>
      </c>
      <c r="B1569" t="s">
        <v>14</v>
      </c>
      <c r="C1569" t="s">
        <v>273</v>
      </c>
      <c r="D1569" t="s">
        <v>16</v>
      </c>
      <c r="E1569" t="s">
        <v>13540</v>
      </c>
      <c r="F1569" t="s">
        <v>13540</v>
      </c>
      <c r="G1569" t="s">
        <v>18</v>
      </c>
      <c r="H1569" t="s">
        <v>18</v>
      </c>
      <c r="I1569" t="s">
        <v>11481</v>
      </c>
      <c r="J1569" t="s">
        <v>11482</v>
      </c>
      <c r="K1569" t="s">
        <v>11483</v>
      </c>
      <c r="L1569" t="s">
        <v>11484</v>
      </c>
    </row>
    <row r="1570" spans="1:12" x14ac:dyDescent="0.3">
      <c r="A1570" t="s">
        <v>13541</v>
      </c>
      <c r="B1570" t="s">
        <v>14</v>
      </c>
      <c r="C1570" t="s">
        <v>13542</v>
      </c>
      <c r="D1570" t="s">
        <v>33</v>
      </c>
      <c r="E1570" t="s">
        <v>13543</v>
      </c>
      <c r="F1570" t="s">
        <v>13544</v>
      </c>
      <c r="G1570" t="s">
        <v>13545</v>
      </c>
      <c r="H1570" t="s">
        <v>13546</v>
      </c>
      <c r="I1570" t="s">
        <v>744</v>
      </c>
      <c r="J1570" t="s">
        <v>18</v>
      </c>
      <c r="K1570" t="s">
        <v>745</v>
      </c>
      <c r="L1570" t="s">
        <v>746</v>
      </c>
    </row>
    <row r="1571" spans="1:12" x14ac:dyDescent="0.3">
      <c r="A1571" t="s">
        <v>13547</v>
      </c>
      <c r="B1571" t="s">
        <v>14</v>
      </c>
      <c r="C1571" t="s">
        <v>93</v>
      </c>
      <c r="D1571" t="s">
        <v>94</v>
      </c>
      <c r="E1571" t="s">
        <v>13548</v>
      </c>
      <c r="F1571" t="s">
        <v>13548</v>
      </c>
      <c r="G1571" t="s">
        <v>13549</v>
      </c>
      <c r="H1571" t="s">
        <v>18</v>
      </c>
      <c r="I1571" t="s">
        <v>2595</v>
      </c>
      <c r="J1571" t="s">
        <v>2596</v>
      </c>
      <c r="K1571" t="s">
        <v>2597</v>
      </c>
      <c r="L1571" t="s">
        <v>2598</v>
      </c>
    </row>
    <row r="1572" spans="1:12" x14ac:dyDescent="0.3">
      <c r="A1572" t="s">
        <v>13550</v>
      </c>
      <c r="B1572" t="s">
        <v>14</v>
      </c>
      <c r="C1572" t="s">
        <v>15</v>
      </c>
      <c r="D1572" t="s">
        <v>16</v>
      </c>
      <c r="E1572" t="s">
        <v>11989</v>
      </c>
      <c r="F1572" t="s">
        <v>11989</v>
      </c>
      <c r="G1572" t="s">
        <v>18</v>
      </c>
      <c r="H1572" t="s">
        <v>18</v>
      </c>
      <c r="I1572" t="s">
        <v>4145</v>
      </c>
      <c r="J1572" t="s">
        <v>4146</v>
      </c>
      <c r="K1572" t="s">
        <v>4147</v>
      </c>
      <c r="L1572" t="s">
        <v>4148</v>
      </c>
    </row>
    <row r="1573" spans="1:12" x14ac:dyDescent="0.3">
      <c r="A1573" t="s">
        <v>13551</v>
      </c>
      <c r="B1573" t="s">
        <v>14</v>
      </c>
      <c r="C1573" t="s">
        <v>101</v>
      </c>
      <c r="D1573" t="s">
        <v>16</v>
      </c>
      <c r="E1573" t="s">
        <v>13552</v>
      </c>
      <c r="F1573" t="s">
        <v>13553</v>
      </c>
      <c r="G1573" t="s">
        <v>13553</v>
      </c>
      <c r="H1573" t="s">
        <v>13554</v>
      </c>
      <c r="I1573" t="s">
        <v>13555</v>
      </c>
      <c r="J1573" t="s">
        <v>18</v>
      </c>
      <c r="K1573" t="s">
        <v>13556</v>
      </c>
      <c r="L1573" t="s">
        <v>13557</v>
      </c>
    </row>
    <row r="1574" spans="1:12" x14ac:dyDescent="0.3">
      <c r="A1574" t="s">
        <v>13558</v>
      </c>
      <c r="B1574" t="s">
        <v>14</v>
      </c>
      <c r="C1574" t="s">
        <v>93</v>
      </c>
      <c r="D1574" t="s">
        <v>94</v>
      </c>
      <c r="E1574" t="s">
        <v>13559</v>
      </c>
      <c r="F1574" t="s">
        <v>13560</v>
      </c>
      <c r="G1574" t="s">
        <v>13561</v>
      </c>
      <c r="H1574" t="s">
        <v>18</v>
      </c>
      <c r="I1574" t="s">
        <v>3350</v>
      </c>
      <c r="J1574" t="s">
        <v>3351</v>
      </c>
      <c r="K1574" t="s">
        <v>3352</v>
      </c>
      <c r="L1574" t="s">
        <v>3353</v>
      </c>
    </row>
    <row r="1575" spans="1:12" x14ac:dyDescent="0.3">
      <c r="A1575" t="s">
        <v>13562</v>
      </c>
      <c r="B1575" t="s">
        <v>14</v>
      </c>
      <c r="C1575" t="s">
        <v>1633</v>
      </c>
      <c r="D1575" t="s">
        <v>16</v>
      </c>
      <c r="E1575" t="s">
        <v>13563</v>
      </c>
      <c r="F1575" t="s">
        <v>13564</v>
      </c>
      <c r="G1575" t="s">
        <v>13565</v>
      </c>
      <c r="H1575" t="s">
        <v>13566</v>
      </c>
      <c r="I1575" t="s">
        <v>7866</v>
      </c>
      <c r="J1575" t="s">
        <v>2941</v>
      </c>
      <c r="K1575" t="s">
        <v>7867</v>
      </c>
      <c r="L1575" t="s">
        <v>7868</v>
      </c>
    </row>
    <row r="1576" spans="1:12" x14ac:dyDescent="0.3">
      <c r="A1576" t="s">
        <v>13567</v>
      </c>
      <c r="B1576" t="s">
        <v>14</v>
      </c>
      <c r="C1576" t="s">
        <v>93</v>
      </c>
      <c r="D1576" t="s">
        <v>94</v>
      </c>
      <c r="E1576" t="s">
        <v>13568</v>
      </c>
      <c r="F1576" t="s">
        <v>13569</v>
      </c>
      <c r="G1576" t="s">
        <v>18</v>
      </c>
      <c r="H1576" t="s">
        <v>18</v>
      </c>
      <c r="I1576" t="s">
        <v>11511</v>
      </c>
      <c r="J1576" t="s">
        <v>11512</v>
      </c>
      <c r="K1576" t="s">
        <v>11513</v>
      </c>
      <c r="L1576" t="s">
        <v>11514</v>
      </c>
    </row>
    <row r="1577" spans="1:12" x14ac:dyDescent="0.3">
      <c r="A1577" t="s">
        <v>13570</v>
      </c>
      <c r="B1577" t="s">
        <v>14</v>
      </c>
      <c r="C1577" t="s">
        <v>2882</v>
      </c>
      <c r="D1577" t="s">
        <v>16</v>
      </c>
      <c r="E1577" t="s">
        <v>13571</v>
      </c>
      <c r="F1577" t="s">
        <v>13571</v>
      </c>
      <c r="G1577" t="s">
        <v>13571</v>
      </c>
      <c r="H1577" t="s">
        <v>13572</v>
      </c>
      <c r="I1577" t="s">
        <v>13555</v>
      </c>
      <c r="J1577" t="s">
        <v>18</v>
      </c>
      <c r="K1577" t="s">
        <v>13556</v>
      </c>
      <c r="L1577" t="s">
        <v>13557</v>
      </c>
    </row>
    <row r="1578" spans="1:12" x14ac:dyDescent="0.3">
      <c r="A1578" t="s">
        <v>13573</v>
      </c>
      <c r="B1578" t="s">
        <v>14</v>
      </c>
      <c r="C1578" t="s">
        <v>4271</v>
      </c>
      <c r="D1578" t="s">
        <v>33</v>
      </c>
      <c r="E1578" t="s">
        <v>13574</v>
      </c>
      <c r="F1578" t="s">
        <v>13575</v>
      </c>
      <c r="G1578" t="s">
        <v>13576</v>
      </c>
      <c r="H1578" t="s">
        <v>18</v>
      </c>
      <c r="I1578" t="s">
        <v>10764</v>
      </c>
      <c r="J1578" t="s">
        <v>18</v>
      </c>
      <c r="K1578" t="s">
        <v>10765</v>
      </c>
      <c r="L1578" t="s">
        <v>10766</v>
      </c>
    </row>
    <row r="1579" spans="1:12" x14ac:dyDescent="0.3">
      <c r="A1579" t="s">
        <v>13577</v>
      </c>
      <c r="B1579" t="s">
        <v>14</v>
      </c>
      <c r="C1579" t="s">
        <v>273</v>
      </c>
      <c r="D1579" t="s">
        <v>16</v>
      </c>
      <c r="E1579" t="s">
        <v>13578</v>
      </c>
      <c r="F1579" t="s">
        <v>13579</v>
      </c>
      <c r="G1579" t="s">
        <v>13580</v>
      </c>
      <c r="H1579" t="s">
        <v>13581</v>
      </c>
      <c r="I1579" t="s">
        <v>652</v>
      </c>
      <c r="J1579" t="s">
        <v>653</v>
      </c>
      <c r="K1579" t="s">
        <v>654</v>
      </c>
      <c r="L1579" t="s">
        <v>655</v>
      </c>
    </row>
    <row r="1580" spans="1:12" x14ac:dyDescent="0.3">
      <c r="A1580" t="s">
        <v>13582</v>
      </c>
      <c r="B1580" t="s">
        <v>14</v>
      </c>
      <c r="C1580" t="s">
        <v>13583</v>
      </c>
      <c r="D1580" t="s">
        <v>1301</v>
      </c>
      <c r="E1580" t="s">
        <v>13584</v>
      </c>
      <c r="F1580" t="s">
        <v>13585</v>
      </c>
      <c r="G1580" t="s">
        <v>18</v>
      </c>
      <c r="H1580" t="s">
        <v>18</v>
      </c>
      <c r="I1580" t="s">
        <v>979</v>
      </c>
      <c r="J1580" t="s">
        <v>18</v>
      </c>
      <c r="K1580" t="s">
        <v>980</v>
      </c>
      <c r="L1580" t="s">
        <v>981</v>
      </c>
    </row>
    <row r="1581" spans="1:12" x14ac:dyDescent="0.3">
      <c r="A1581" t="s">
        <v>13586</v>
      </c>
      <c r="B1581" t="s">
        <v>14</v>
      </c>
      <c r="C1581" t="s">
        <v>73</v>
      </c>
      <c r="D1581" t="s">
        <v>33</v>
      </c>
      <c r="E1581" t="s">
        <v>13587</v>
      </c>
      <c r="F1581" t="s">
        <v>13587</v>
      </c>
      <c r="G1581" t="s">
        <v>13587</v>
      </c>
      <c r="H1581" t="s">
        <v>18</v>
      </c>
      <c r="I1581" t="s">
        <v>10634</v>
      </c>
      <c r="J1581" t="s">
        <v>10635</v>
      </c>
      <c r="K1581" t="s">
        <v>10636</v>
      </c>
      <c r="L1581" t="s">
        <v>10637</v>
      </c>
    </row>
    <row r="1582" spans="1:12" x14ac:dyDescent="0.3">
      <c r="A1582" t="s">
        <v>13588</v>
      </c>
      <c r="B1582" t="s">
        <v>14</v>
      </c>
      <c r="C1582" t="s">
        <v>413</v>
      </c>
      <c r="D1582" t="s">
        <v>16</v>
      </c>
      <c r="E1582" t="s">
        <v>13589</v>
      </c>
      <c r="F1582" t="s">
        <v>13589</v>
      </c>
      <c r="G1582" t="s">
        <v>13590</v>
      </c>
      <c r="H1582" t="s">
        <v>18</v>
      </c>
      <c r="I1582" t="s">
        <v>9173</v>
      </c>
      <c r="J1582" t="s">
        <v>12365</v>
      </c>
      <c r="K1582" t="s">
        <v>12366</v>
      </c>
      <c r="L1582" t="s">
        <v>12367</v>
      </c>
    </row>
    <row r="1583" spans="1:12" x14ac:dyDescent="0.3">
      <c r="A1583" t="s">
        <v>13591</v>
      </c>
      <c r="B1583" t="s">
        <v>14</v>
      </c>
      <c r="C1583" t="s">
        <v>1058</v>
      </c>
      <c r="D1583" t="s">
        <v>94</v>
      </c>
      <c r="E1583" t="s">
        <v>13592</v>
      </c>
      <c r="F1583" t="s">
        <v>13592</v>
      </c>
      <c r="G1583" t="s">
        <v>18</v>
      </c>
      <c r="H1583" t="s">
        <v>18</v>
      </c>
      <c r="I1583" t="s">
        <v>979</v>
      </c>
      <c r="J1583" t="s">
        <v>18</v>
      </c>
      <c r="K1583" t="s">
        <v>980</v>
      </c>
      <c r="L1583" t="s">
        <v>981</v>
      </c>
    </row>
    <row r="1584" spans="1:12" x14ac:dyDescent="0.3">
      <c r="A1584" t="s">
        <v>13593</v>
      </c>
      <c r="B1584" t="s">
        <v>14</v>
      </c>
      <c r="C1584" t="s">
        <v>273</v>
      </c>
      <c r="D1584" t="s">
        <v>16</v>
      </c>
      <c r="E1584" t="s">
        <v>13594</v>
      </c>
      <c r="F1584" t="s">
        <v>13595</v>
      </c>
      <c r="G1584" t="s">
        <v>13596</v>
      </c>
      <c r="H1584" t="s">
        <v>18</v>
      </c>
      <c r="I1584" t="s">
        <v>2940</v>
      </c>
      <c r="J1584" t="s">
        <v>2941</v>
      </c>
      <c r="K1584" t="s">
        <v>2942</v>
      </c>
      <c r="L1584" t="s">
        <v>2943</v>
      </c>
    </row>
    <row r="1585" spans="1:12" x14ac:dyDescent="0.3">
      <c r="A1585" t="s">
        <v>13597</v>
      </c>
      <c r="B1585" t="s">
        <v>14</v>
      </c>
      <c r="C1585" t="s">
        <v>13598</v>
      </c>
      <c r="D1585" t="s">
        <v>170</v>
      </c>
      <c r="E1585" t="s">
        <v>13599</v>
      </c>
      <c r="F1585" t="s">
        <v>13599</v>
      </c>
      <c r="G1585" t="s">
        <v>18</v>
      </c>
      <c r="H1585" t="s">
        <v>18</v>
      </c>
      <c r="I1585" t="s">
        <v>11185</v>
      </c>
      <c r="J1585" t="s">
        <v>18</v>
      </c>
      <c r="K1585" t="s">
        <v>11186</v>
      </c>
      <c r="L1585" t="s">
        <v>11187</v>
      </c>
    </row>
    <row r="1586" spans="1:12" x14ac:dyDescent="0.3">
      <c r="A1586" t="s">
        <v>13600</v>
      </c>
      <c r="B1586" t="s">
        <v>14</v>
      </c>
      <c r="C1586" t="s">
        <v>6995</v>
      </c>
      <c r="D1586" t="s">
        <v>16</v>
      </c>
      <c r="E1586" t="s">
        <v>13601</v>
      </c>
      <c r="F1586" t="s">
        <v>13602</v>
      </c>
      <c r="G1586" t="s">
        <v>13603</v>
      </c>
      <c r="H1586" t="s">
        <v>13604</v>
      </c>
      <c r="I1586" t="s">
        <v>13448</v>
      </c>
      <c r="J1586" t="s">
        <v>13449</v>
      </c>
      <c r="K1586" t="s">
        <v>13450</v>
      </c>
      <c r="L1586" t="s">
        <v>13451</v>
      </c>
    </row>
    <row r="1587" spans="1:12" x14ac:dyDescent="0.3">
      <c r="A1587" t="s">
        <v>13605</v>
      </c>
      <c r="B1587" t="s">
        <v>14</v>
      </c>
      <c r="C1587" t="s">
        <v>1403</v>
      </c>
      <c r="D1587" t="s">
        <v>16</v>
      </c>
      <c r="E1587" t="s">
        <v>13606</v>
      </c>
      <c r="F1587" t="s">
        <v>13607</v>
      </c>
      <c r="G1587" t="s">
        <v>18</v>
      </c>
      <c r="H1587" t="s">
        <v>18</v>
      </c>
      <c r="I1587" t="s">
        <v>359</v>
      </c>
      <c r="J1587" t="s">
        <v>360</v>
      </c>
      <c r="K1587" t="s">
        <v>361</v>
      </c>
      <c r="L1587" t="s">
        <v>362</v>
      </c>
    </row>
    <row r="1588" spans="1:12" x14ac:dyDescent="0.3">
      <c r="A1588" t="s">
        <v>13608</v>
      </c>
      <c r="B1588" t="s">
        <v>14</v>
      </c>
      <c r="C1588" t="s">
        <v>4209</v>
      </c>
      <c r="D1588" t="s">
        <v>16</v>
      </c>
      <c r="E1588" t="s">
        <v>13609</v>
      </c>
      <c r="F1588" t="s">
        <v>13610</v>
      </c>
      <c r="G1588" t="s">
        <v>13611</v>
      </c>
      <c r="H1588" t="s">
        <v>18</v>
      </c>
      <c r="I1588" t="s">
        <v>2940</v>
      </c>
      <c r="J1588" t="s">
        <v>2941</v>
      </c>
      <c r="K1588" t="s">
        <v>2942</v>
      </c>
      <c r="L1588" t="s">
        <v>2943</v>
      </c>
    </row>
    <row r="1589" spans="1:12" x14ac:dyDescent="0.3">
      <c r="A1589" t="s">
        <v>13612</v>
      </c>
      <c r="B1589" t="s">
        <v>14</v>
      </c>
      <c r="C1589" t="s">
        <v>43</v>
      </c>
      <c r="D1589" t="s">
        <v>16</v>
      </c>
      <c r="E1589" t="s">
        <v>13613</v>
      </c>
      <c r="F1589" t="s">
        <v>13614</v>
      </c>
      <c r="G1589" t="s">
        <v>13615</v>
      </c>
      <c r="H1589" t="s">
        <v>18</v>
      </c>
      <c r="I1589" t="s">
        <v>3573</v>
      </c>
      <c r="J1589" t="s">
        <v>18</v>
      </c>
      <c r="K1589" t="s">
        <v>3574</v>
      </c>
      <c r="L1589" t="s">
        <v>3575</v>
      </c>
    </row>
    <row r="1590" spans="1:12" x14ac:dyDescent="0.3">
      <c r="A1590" t="s">
        <v>13616</v>
      </c>
      <c r="B1590" t="s">
        <v>14</v>
      </c>
      <c r="C1590" t="s">
        <v>65</v>
      </c>
      <c r="D1590" t="s">
        <v>16</v>
      </c>
      <c r="E1590" t="e">
        <f>-대상자의 심리/재활문제에 대하여 놀이를 활용한 심리상담업무-놀이심리상담은 놀이를 매개체로 감각조절 및 연상촉진, 자기이해, 자기관리 등의 상담과정을 통한 심리정서프로그램이며 또한 대인관계기술, 사회성 향상을 체험할 수 있게 하고 본인과 주변의 긍정적인 정서변화와 긍정적인 회복감정개선을 도움</f>
        <v>#NAME?</v>
      </c>
      <c r="F1590" t="s">
        <v>13617</v>
      </c>
      <c r="G1590" t="s">
        <v>13618</v>
      </c>
      <c r="H1590" t="s">
        <v>13619</v>
      </c>
      <c r="I1590" t="s">
        <v>7009</v>
      </c>
      <c r="J1590" t="s">
        <v>7010</v>
      </c>
      <c r="K1590" t="s">
        <v>7011</v>
      </c>
      <c r="L1590" t="s">
        <v>7012</v>
      </c>
    </row>
    <row r="1591" spans="1:12" x14ac:dyDescent="0.3">
      <c r="A1591" t="s">
        <v>13620</v>
      </c>
      <c r="B1591" t="s">
        <v>14</v>
      </c>
      <c r="C1591" t="s">
        <v>65</v>
      </c>
      <c r="D1591" t="s">
        <v>16</v>
      </c>
      <c r="E1591" t="s">
        <v>13621</v>
      </c>
      <c r="F1591" t="s">
        <v>13621</v>
      </c>
      <c r="G1591" t="s">
        <v>13622</v>
      </c>
      <c r="H1591" t="s">
        <v>18</v>
      </c>
      <c r="I1591" t="s">
        <v>5557</v>
      </c>
      <c r="J1591" t="s">
        <v>5558</v>
      </c>
      <c r="K1591" t="s">
        <v>5559</v>
      </c>
      <c r="L1591" t="s">
        <v>5560</v>
      </c>
    </row>
    <row r="1592" spans="1:12" x14ac:dyDescent="0.3">
      <c r="A1592" t="s">
        <v>13623</v>
      </c>
      <c r="B1592" t="s">
        <v>14</v>
      </c>
      <c r="C1592" t="s">
        <v>13624</v>
      </c>
      <c r="D1592" t="s">
        <v>16</v>
      </c>
      <c r="E1592" t="s">
        <v>13625</v>
      </c>
      <c r="F1592" t="e">
        <f>- 미술재활심리상담사 및 전문가 지도감독 - 미술재활심리상담 프로그램 실시- 미술재활심리상담 관련 강의- 미술재활심리상담 사례관리 및 슈퍼비젼 - 미술재활심리상담 연구논문 지도 및 심사 - 미술을 활용한 심리검사 실시 및 슈퍼비젼</f>
        <v>#NAME?</v>
      </c>
      <c r="G1592" t="e">
        <f>- 미술재활심리상담사를 지도감독- 미술재활심리상담 프로그램 실시- 미술재활심리상담 관련 강의  - 미술재활심리상담 사례관리 및 슈퍼비젼 - 미술재활심리상담 사례연구 지도- 미술을 활용한 심리검사 실시 및 슈퍼비젼</f>
        <v>#NAME?</v>
      </c>
      <c r="H1592" t="e">
        <f>- 미술재활심리상담 프로그램 실시 - 미술재활심리상담 초급자 지도  - 미술을 활용한 심리검사 실시</f>
        <v>#NAME?</v>
      </c>
      <c r="I1592" t="s">
        <v>12486</v>
      </c>
      <c r="J1592" t="s">
        <v>12487</v>
      </c>
      <c r="K1592" t="s">
        <v>12488</v>
      </c>
      <c r="L1592" t="s">
        <v>12489</v>
      </c>
    </row>
    <row r="1593" spans="1:12" x14ac:dyDescent="0.3">
      <c r="A1593" t="s">
        <v>13626</v>
      </c>
      <c r="B1593" t="s">
        <v>14</v>
      </c>
      <c r="C1593" t="s">
        <v>13627</v>
      </c>
      <c r="D1593" t="s">
        <v>33</v>
      </c>
      <c r="E1593" t="s">
        <v>13628</v>
      </c>
      <c r="F1593" t="s">
        <v>13629</v>
      </c>
      <c r="G1593" t="e">
        <f ca="1">-유전자지문적성검사(진로적성/성격유형/직무적성) 업무-진로상담, 학습상담, 직무상담, 창업컨설팅, 가족상담, 부부상담-지문적성상담사2급 양성과정 강사-학부모교육, 진로탐색 강사</f>
        <v>#NAME?</v>
      </c>
      <c r="H1593" t="s">
        <v>18</v>
      </c>
      <c r="I1593" t="s">
        <v>13630</v>
      </c>
      <c r="J1593" t="s">
        <v>13631</v>
      </c>
      <c r="K1593" t="s">
        <v>13632</v>
      </c>
      <c r="L1593" t="s">
        <v>13633</v>
      </c>
    </row>
    <row r="1594" spans="1:12" x14ac:dyDescent="0.3">
      <c r="A1594" t="s">
        <v>13634</v>
      </c>
      <c r="B1594" t="s">
        <v>14</v>
      </c>
      <c r="C1594" t="s">
        <v>101</v>
      </c>
      <c r="D1594" t="s">
        <v>16</v>
      </c>
      <c r="E1594" t="s">
        <v>13635</v>
      </c>
      <c r="F1594" t="s">
        <v>13635</v>
      </c>
      <c r="G1594" t="s">
        <v>18</v>
      </c>
      <c r="H1594" t="s">
        <v>18</v>
      </c>
      <c r="I1594" t="s">
        <v>11185</v>
      </c>
      <c r="J1594" t="s">
        <v>18</v>
      </c>
      <c r="K1594" t="s">
        <v>11186</v>
      </c>
      <c r="L1594" t="s">
        <v>11187</v>
      </c>
    </row>
    <row r="1595" spans="1:12" x14ac:dyDescent="0.3">
      <c r="A1595" t="s">
        <v>13636</v>
      </c>
      <c r="B1595" t="s">
        <v>14</v>
      </c>
      <c r="C1595" t="s">
        <v>1590</v>
      </c>
      <c r="D1595" t="s">
        <v>16</v>
      </c>
      <c r="E1595" t="s">
        <v>13637</v>
      </c>
      <c r="F1595" t="s">
        <v>13637</v>
      </c>
      <c r="G1595" t="s">
        <v>18</v>
      </c>
      <c r="H1595" t="s">
        <v>18</v>
      </c>
      <c r="I1595" t="s">
        <v>13638</v>
      </c>
      <c r="J1595" t="s">
        <v>18</v>
      </c>
      <c r="K1595" t="s">
        <v>13639</v>
      </c>
      <c r="L1595" t="s">
        <v>13640</v>
      </c>
    </row>
    <row r="1596" spans="1:12" x14ac:dyDescent="0.3">
      <c r="A1596" t="s">
        <v>13641</v>
      </c>
      <c r="B1596" t="s">
        <v>14</v>
      </c>
      <c r="C1596" t="s">
        <v>709</v>
      </c>
      <c r="D1596" t="s">
        <v>16</v>
      </c>
      <c r="E1596" t="s">
        <v>13642</v>
      </c>
      <c r="F1596" t="s">
        <v>13642</v>
      </c>
      <c r="G1596" t="s">
        <v>13643</v>
      </c>
      <c r="H1596" t="s">
        <v>18</v>
      </c>
      <c r="I1596" t="s">
        <v>10715</v>
      </c>
      <c r="J1596" t="s">
        <v>10716</v>
      </c>
      <c r="K1596" t="s">
        <v>10717</v>
      </c>
      <c r="L1596" t="s">
        <v>10718</v>
      </c>
    </row>
    <row r="1597" spans="1:12" x14ac:dyDescent="0.3">
      <c r="A1597" t="s">
        <v>13644</v>
      </c>
      <c r="B1597" t="s">
        <v>14</v>
      </c>
      <c r="C1597" t="s">
        <v>65</v>
      </c>
      <c r="D1597" t="s">
        <v>16</v>
      </c>
      <c r="E1597" t="s">
        <v>13645</v>
      </c>
      <c r="F1597" t="s">
        <v>13646</v>
      </c>
      <c r="G1597" t="s">
        <v>13647</v>
      </c>
      <c r="H1597" t="s">
        <v>13648</v>
      </c>
      <c r="I1597" t="s">
        <v>13649</v>
      </c>
      <c r="J1597" t="s">
        <v>13650</v>
      </c>
      <c r="K1597" t="s">
        <v>13651</v>
      </c>
      <c r="L1597" t="s">
        <v>13652</v>
      </c>
    </row>
    <row r="1598" spans="1:12" x14ac:dyDescent="0.3">
      <c r="A1598" t="s">
        <v>13653</v>
      </c>
      <c r="B1598" t="s">
        <v>14</v>
      </c>
      <c r="C1598" t="s">
        <v>881</v>
      </c>
      <c r="D1598" t="s">
        <v>33</v>
      </c>
      <c r="E1598" t="s">
        <v>13654</v>
      </c>
      <c r="F1598" t="s">
        <v>13655</v>
      </c>
      <c r="G1598" t="s">
        <v>13656</v>
      </c>
      <c r="H1598" t="s">
        <v>18</v>
      </c>
      <c r="I1598" t="s">
        <v>3844</v>
      </c>
      <c r="J1598" t="s">
        <v>18</v>
      </c>
      <c r="K1598" t="s">
        <v>3845</v>
      </c>
      <c r="L1598" t="s">
        <v>3846</v>
      </c>
    </row>
    <row r="1599" spans="1:12" x14ac:dyDescent="0.3">
      <c r="A1599" t="s">
        <v>13657</v>
      </c>
      <c r="B1599" t="s">
        <v>14</v>
      </c>
      <c r="C1599" t="s">
        <v>1633</v>
      </c>
      <c r="D1599" t="s">
        <v>16</v>
      </c>
      <c r="E1599" t="s">
        <v>13658</v>
      </c>
      <c r="F1599" t="s">
        <v>13659</v>
      </c>
      <c r="G1599" t="s">
        <v>18</v>
      </c>
      <c r="H1599" t="s">
        <v>18</v>
      </c>
      <c r="I1599" t="s">
        <v>11511</v>
      </c>
      <c r="J1599" t="s">
        <v>11512</v>
      </c>
      <c r="K1599" t="s">
        <v>11513</v>
      </c>
      <c r="L1599" t="s">
        <v>11514</v>
      </c>
    </row>
    <row r="1600" spans="1:12" x14ac:dyDescent="0.3">
      <c r="A1600" t="s">
        <v>13660</v>
      </c>
      <c r="B1600" t="s">
        <v>14</v>
      </c>
      <c r="C1600" t="s">
        <v>101</v>
      </c>
      <c r="D1600" t="s">
        <v>16</v>
      </c>
      <c r="E1600" t="s">
        <v>13661</v>
      </c>
      <c r="F1600" t="s">
        <v>13662</v>
      </c>
      <c r="G1600" t="s">
        <v>13663</v>
      </c>
      <c r="H1600" t="s">
        <v>13664</v>
      </c>
      <c r="I1600" t="s">
        <v>2940</v>
      </c>
      <c r="J1600" t="s">
        <v>2941</v>
      </c>
      <c r="K1600" t="s">
        <v>2942</v>
      </c>
      <c r="L1600" t="s">
        <v>2943</v>
      </c>
    </row>
    <row r="1601" spans="1:12" x14ac:dyDescent="0.3">
      <c r="A1601" t="s">
        <v>13665</v>
      </c>
      <c r="B1601" t="s">
        <v>14</v>
      </c>
      <c r="C1601" t="s">
        <v>73</v>
      </c>
      <c r="D1601" t="s">
        <v>33</v>
      </c>
      <c r="E1601" t="s">
        <v>13666</v>
      </c>
      <c r="F1601" t="s">
        <v>13667</v>
      </c>
      <c r="G1601" t="s">
        <v>13668</v>
      </c>
      <c r="H1601" t="s">
        <v>18</v>
      </c>
      <c r="I1601" t="s">
        <v>11936</v>
      </c>
      <c r="J1601" t="s">
        <v>18</v>
      </c>
      <c r="K1601" t="s">
        <v>11937</v>
      </c>
      <c r="L1601" t="s">
        <v>11938</v>
      </c>
    </row>
    <row r="1602" spans="1:12" x14ac:dyDescent="0.3">
      <c r="A1602" t="s">
        <v>13669</v>
      </c>
      <c r="B1602" t="s">
        <v>14</v>
      </c>
      <c r="C1602" t="s">
        <v>3840</v>
      </c>
      <c r="D1602" t="s">
        <v>33</v>
      </c>
      <c r="E1602" t="s">
        <v>13670</v>
      </c>
      <c r="F1602" t="s">
        <v>13670</v>
      </c>
      <c r="G1602" t="s">
        <v>18</v>
      </c>
      <c r="H1602" t="s">
        <v>18</v>
      </c>
      <c r="I1602" t="s">
        <v>11738</v>
      </c>
      <c r="J1602" t="s">
        <v>18</v>
      </c>
      <c r="K1602" t="s">
        <v>11739</v>
      </c>
      <c r="L1602" t="s">
        <v>11740</v>
      </c>
    </row>
    <row r="1603" spans="1:12" x14ac:dyDescent="0.3">
      <c r="A1603" t="s">
        <v>13671</v>
      </c>
      <c r="B1603" t="s">
        <v>14</v>
      </c>
      <c r="C1603" t="s">
        <v>101</v>
      </c>
      <c r="D1603" t="s">
        <v>16</v>
      </c>
      <c r="E1603" t="s">
        <v>2390</v>
      </c>
      <c r="F1603" t="s">
        <v>2390</v>
      </c>
      <c r="G1603" t="s">
        <v>6805</v>
      </c>
      <c r="H1603" t="s">
        <v>18</v>
      </c>
      <c r="I1603" t="s">
        <v>11173</v>
      </c>
      <c r="J1603" t="s">
        <v>18</v>
      </c>
      <c r="K1603" t="s">
        <v>1675</v>
      </c>
      <c r="L1603" t="s">
        <v>11174</v>
      </c>
    </row>
    <row r="1604" spans="1:12" x14ac:dyDescent="0.3">
      <c r="A1604" t="s">
        <v>13672</v>
      </c>
      <c r="B1604" t="s">
        <v>14</v>
      </c>
      <c r="C1604" t="s">
        <v>273</v>
      </c>
      <c r="D1604" t="s">
        <v>16</v>
      </c>
      <c r="E1604" t="s">
        <v>13673</v>
      </c>
      <c r="F1604" t="s">
        <v>13674</v>
      </c>
      <c r="G1604" t="s">
        <v>13675</v>
      </c>
      <c r="H1604" t="s">
        <v>18</v>
      </c>
      <c r="I1604" t="s">
        <v>11754</v>
      </c>
      <c r="J1604" t="s">
        <v>18</v>
      </c>
      <c r="K1604" t="s">
        <v>11755</v>
      </c>
      <c r="L1604" t="s">
        <v>11756</v>
      </c>
    </row>
    <row r="1605" spans="1:12" x14ac:dyDescent="0.3">
      <c r="A1605" t="s">
        <v>13676</v>
      </c>
      <c r="B1605" t="s">
        <v>14</v>
      </c>
      <c r="C1605" t="s">
        <v>6880</v>
      </c>
      <c r="D1605" t="s">
        <v>16</v>
      </c>
      <c r="E1605" t="s">
        <v>13677</v>
      </c>
      <c r="F1605" t="s">
        <v>13677</v>
      </c>
      <c r="G1605" t="s">
        <v>18</v>
      </c>
      <c r="H1605" t="s">
        <v>18</v>
      </c>
      <c r="I1605" t="s">
        <v>2247</v>
      </c>
      <c r="J1605" t="s">
        <v>2248</v>
      </c>
      <c r="K1605" t="s">
        <v>2249</v>
      </c>
      <c r="L1605" t="s">
        <v>2250</v>
      </c>
    </row>
    <row r="1606" spans="1:12" x14ac:dyDescent="0.3">
      <c r="A1606" t="s">
        <v>13678</v>
      </c>
      <c r="B1606" t="s">
        <v>14</v>
      </c>
      <c r="C1606" t="s">
        <v>13679</v>
      </c>
      <c r="D1606" t="s">
        <v>33</v>
      </c>
      <c r="E1606" t="s">
        <v>13680</v>
      </c>
      <c r="F1606" t="s">
        <v>13681</v>
      </c>
      <c r="G1606" t="s">
        <v>13682</v>
      </c>
      <c r="H1606" t="s">
        <v>18</v>
      </c>
      <c r="I1606" t="s">
        <v>13683</v>
      </c>
      <c r="J1606" t="s">
        <v>13684</v>
      </c>
      <c r="K1606" t="s">
        <v>13685</v>
      </c>
      <c r="L1606" t="s">
        <v>13686</v>
      </c>
    </row>
    <row r="1607" spans="1:12" x14ac:dyDescent="0.3">
      <c r="A1607" t="s">
        <v>13687</v>
      </c>
      <c r="B1607" t="s">
        <v>14</v>
      </c>
      <c r="C1607" t="s">
        <v>1554</v>
      </c>
      <c r="D1607" t="s">
        <v>16</v>
      </c>
      <c r="E1607" t="s">
        <v>13688</v>
      </c>
      <c r="F1607" t="s">
        <v>13689</v>
      </c>
      <c r="G1607" t="s">
        <v>13690</v>
      </c>
      <c r="H1607" t="s">
        <v>18</v>
      </c>
      <c r="I1607" t="s">
        <v>10814</v>
      </c>
      <c r="J1607" t="s">
        <v>18</v>
      </c>
      <c r="K1607" t="s">
        <v>10815</v>
      </c>
      <c r="L1607" t="s">
        <v>10816</v>
      </c>
    </row>
    <row r="1608" spans="1:12" x14ac:dyDescent="0.3">
      <c r="A1608" t="s">
        <v>13691</v>
      </c>
      <c r="B1608" t="s">
        <v>14</v>
      </c>
      <c r="C1608" t="s">
        <v>1079</v>
      </c>
      <c r="D1608" t="s">
        <v>33</v>
      </c>
      <c r="E1608" t="s">
        <v>13692</v>
      </c>
      <c r="F1608" t="s">
        <v>13693</v>
      </c>
      <c r="G1608" t="s">
        <v>13694</v>
      </c>
      <c r="H1608" t="s">
        <v>18</v>
      </c>
      <c r="I1608" t="s">
        <v>12810</v>
      </c>
      <c r="J1608" t="s">
        <v>12811</v>
      </c>
      <c r="K1608" t="s">
        <v>12812</v>
      </c>
      <c r="L1608" t="s">
        <v>12813</v>
      </c>
    </row>
    <row r="1609" spans="1:12" x14ac:dyDescent="0.3">
      <c r="A1609" t="s">
        <v>13695</v>
      </c>
      <c r="B1609" t="s">
        <v>14</v>
      </c>
      <c r="C1609" t="s">
        <v>273</v>
      </c>
      <c r="D1609" t="s">
        <v>16</v>
      </c>
      <c r="E1609" t="s">
        <v>13696</v>
      </c>
      <c r="F1609" t="s">
        <v>13696</v>
      </c>
      <c r="G1609" t="s">
        <v>18</v>
      </c>
      <c r="H1609" t="s">
        <v>18</v>
      </c>
      <c r="I1609" t="s">
        <v>13697</v>
      </c>
      <c r="J1609" t="s">
        <v>13698</v>
      </c>
      <c r="K1609" t="s">
        <v>13699</v>
      </c>
      <c r="L1609" t="s">
        <v>13700</v>
      </c>
    </row>
    <row r="1610" spans="1:12" x14ac:dyDescent="0.3">
      <c r="A1610" t="s">
        <v>13701</v>
      </c>
      <c r="B1610" t="s">
        <v>14</v>
      </c>
      <c r="C1610" t="s">
        <v>273</v>
      </c>
      <c r="D1610" t="s">
        <v>16</v>
      </c>
      <c r="E1610" t="s">
        <v>13702</v>
      </c>
      <c r="F1610" t="s">
        <v>13702</v>
      </c>
      <c r="G1610" t="s">
        <v>13703</v>
      </c>
      <c r="H1610" t="s">
        <v>18</v>
      </c>
      <c r="I1610" t="s">
        <v>11173</v>
      </c>
      <c r="J1610" t="s">
        <v>18</v>
      </c>
      <c r="K1610" t="s">
        <v>1675</v>
      </c>
      <c r="L1610" t="s">
        <v>11174</v>
      </c>
    </row>
    <row r="1611" spans="1:12" x14ac:dyDescent="0.3">
      <c r="A1611" t="s">
        <v>13704</v>
      </c>
      <c r="B1611" t="s">
        <v>14</v>
      </c>
      <c r="C1611" t="s">
        <v>13705</v>
      </c>
      <c r="D1611" t="s">
        <v>79</v>
      </c>
      <c r="E1611" t="s">
        <v>13706</v>
      </c>
      <c r="F1611" t="e">
        <f>- 이성교제에 어려움을 겪은 고객의 문제점을 파악 구체적인 조언 - 이성간 문화, 생활, 성격, 경제등의 차이등으로 발생하는   갈등에 대한 행동 조언과  코칭 - 이성교제를 처음 시작하는 고객에게 필요한 매너,       의사소통방법, 마음가짐등 필요한 사항에 대한 구체적인 코칭 - 시대적특성 , 개인특성에 맞는 이성교제 코칭외 등 관련분야</f>
        <v>#NAME?</v>
      </c>
      <c r="G1611" t="s">
        <v>18</v>
      </c>
      <c r="H1611" t="s">
        <v>18</v>
      </c>
      <c r="I1611" t="s">
        <v>13707</v>
      </c>
      <c r="J1611" t="s">
        <v>13708</v>
      </c>
      <c r="K1611" t="s">
        <v>13709</v>
      </c>
      <c r="L1611" t="s">
        <v>13710</v>
      </c>
    </row>
    <row r="1612" spans="1:12" x14ac:dyDescent="0.3">
      <c r="A1612" t="s">
        <v>13711</v>
      </c>
      <c r="B1612" t="s">
        <v>14</v>
      </c>
      <c r="C1612" t="s">
        <v>50</v>
      </c>
      <c r="D1612" t="s">
        <v>16</v>
      </c>
      <c r="E1612" t="s">
        <v>13712</v>
      </c>
      <c r="F1612" t="s">
        <v>13713</v>
      </c>
      <c r="G1612" t="s">
        <v>13714</v>
      </c>
      <c r="H1612" t="s">
        <v>18</v>
      </c>
      <c r="I1612" t="s">
        <v>13715</v>
      </c>
      <c r="J1612" t="s">
        <v>18</v>
      </c>
      <c r="K1612" t="s">
        <v>13716</v>
      </c>
      <c r="L1612" t="s">
        <v>13717</v>
      </c>
    </row>
    <row r="1613" spans="1:12" x14ac:dyDescent="0.3">
      <c r="A1613" t="s">
        <v>13718</v>
      </c>
      <c r="B1613" t="s">
        <v>14</v>
      </c>
      <c r="C1613" t="s">
        <v>13719</v>
      </c>
      <c r="D1613" t="s">
        <v>16</v>
      </c>
      <c r="E1613" t="s">
        <v>13720</v>
      </c>
      <c r="F1613" t="s">
        <v>13721</v>
      </c>
      <c r="G1613" t="s">
        <v>13721</v>
      </c>
      <c r="H1613" t="s">
        <v>13720</v>
      </c>
      <c r="I1613" t="s">
        <v>652</v>
      </c>
      <c r="J1613" t="s">
        <v>653</v>
      </c>
      <c r="K1613" t="s">
        <v>654</v>
      </c>
      <c r="L1613" t="s">
        <v>655</v>
      </c>
    </row>
    <row r="1614" spans="1:12" x14ac:dyDescent="0.3">
      <c r="A1614" t="s">
        <v>13722</v>
      </c>
      <c r="B1614" t="s">
        <v>14</v>
      </c>
      <c r="C1614" t="s">
        <v>65</v>
      </c>
      <c r="D1614" t="s">
        <v>16</v>
      </c>
      <c r="E1614" t="s">
        <v>13723</v>
      </c>
      <c r="F1614" t="s">
        <v>13724</v>
      </c>
      <c r="G1614" t="s">
        <v>13725</v>
      </c>
      <c r="H1614" t="s">
        <v>13726</v>
      </c>
      <c r="I1614" t="s">
        <v>2940</v>
      </c>
      <c r="J1614" t="s">
        <v>2941</v>
      </c>
      <c r="K1614" t="s">
        <v>2942</v>
      </c>
      <c r="L1614" t="s">
        <v>2943</v>
      </c>
    </row>
    <row r="1615" spans="1:12" x14ac:dyDescent="0.3">
      <c r="A1615" t="s">
        <v>13727</v>
      </c>
      <c r="B1615" t="s">
        <v>14</v>
      </c>
      <c r="C1615" t="s">
        <v>789</v>
      </c>
      <c r="D1615" t="s">
        <v>79</v>
      </c>
      <c r="E1615" t="s">
        <v>13728</v>
      </c>
      <c r="F1615" t="s">
        <v>13729</v>
      </c>
      <c r="G1615" t="s">
        <v>13730</v>
      </c>
      <c r="H1615" t="s">
        <v>13731</v>
      </c>
      <c r="I1615" t="s">
        <v>12002</v>
      </c>
      <c r="J1615" t="s">
        <v>18</v>
      </c>
      <c r="K1615" t="s">
        <v>12003</v>
      </c>
      <c r="L1615" t="s">
        <v>12004</v>
      </c>
    </row>
    <row r="1616" spans="1:12" x14ac:dyDescent="0.3">
      <c r="A1616" t="s">
        <v>13732</v>
      </c>
      <c r="B1616" t="s">
        <v>14</v>
      </c>
      <c r="C1616" t="s">
        <v>13733</v>
      </c>
      <c r="D1616" t="s">
        <v>16</v>
      </c>
      <c r="E1616" t="s">
        <v>13734</v>
      </c>
      <c r="F1616" t="s">
        <v>13735</v>
      </c>
      <c r="G1616" t="s">
        <v>13736</v>
      </c>
      <c r="H1616" t="s">
        <v>18</v>
      </c>
      <c r="I1616" t="s">
        <v>7033</v>
      </c>
      <c r="J1616" t="s">
        <v>18</v>
      </c>
      <c r="K1616" t="s">
        <v>7034</v>
      </c>
      <c r="L1616" t="s">
        <v>7035</v>
      </c>
    </row>
    <row r="1617" spans="1:12" x14ac:dyDescent="0.3">
      <c r="A1617" t="s">
        <v>13737</v>
      </c>
      <c r="B1617" t="s">
        <v>14</v>
      </c>
      <c r="C1617" t="s">
        <v>11030</v>
      </c>
      <c r="D1617" t="s">
        <v>16</v>
      </c>
      <c r="E1617" t="s">
        <v>13738</v>
      </c>
      <c r="F1617" t="s">
        <v>13739</v>
      </c>
      <c r="G1617" t="s">
        <v>13740</v>
      </c>
      <c r="H1617" t="s">
        <v>13741</v>
      </c>
      <c r="I1617" t="s">
        <v>13742</v>
      </c>
      <c r="J1617" t="s">
        <v>18</v>
      </c>
      <c r="K1617" t="s">
        <v>13743</v>
      </c>
      <c r="L1617" t="s">
        <v>13744</v>
      </c>
    </row>
    <row r="1618" spans="1:12" x14ac:dyDescent="0.3">
      <c r="A1618" t="s">
        <v>13745</v>
      </c>
      <c r="B1618" t="s">
        <v>14</v>
      </c>
      <c r="C1618" t="s">
        <v>1554</v>
      </c>
      <c r="D1618" t="s">
        <v>16</v>
      </c>
      <c r="E1618" t="s">
        <v>13746</v>
      </c>
      <c r="F1618" t="s">
        <v>13747</v>
      </c>
      <c r="G1618" t="s">
        <v>13747</v>
      </c>
      <c r="H1618" t="s">
        <v>18</v>
      </c>
      <c r="I1618" t="s">
        <v>11173</v>
      </c>
      <c r="J1618" t="s">
        <v>18</v>
      </c>
      <c r="K1618" t="s">
        <v>1675</v>
      </c>
      <c r="L1618" t="s">
        <v>11174</v>
      </c>
    </row>
    <row r="1619" spans="1:12" x14ac:dyDescent="0.3">
      <c r="A1619" t="s">
        <v>13748</v>
      </c>
      <c r="B1619" t="s">
        <v>14</v>
      </c>
      <c r="C1619" t="s">
        <v>73</v>
      </c>
      <c r="D1619" t="s">
        <v>33</v>
      </c>
      <c r="E1619" t="s">
        <v>13749</v>
      </c>
      <c r="F1619" t="s">
        <v>13750</v>
      </c>
      <c r="G1619" t="s">
        <v>6647</v>
      </c>
      <c r="H1619" t="s">
        <v>18</v>
      </c>
      <c r="I1619" t="s">
        <v>112</v>
      </c>
      <c r="J1619" t="s">
        <v>18</v>
      </c>
      <c r="K1619" t="s">
        <v>113</v>
      </c>
      <c r="L1619" t="s">
        <v>114</v>
      </c>
    </row>
    <row r="1620" spans="1:12" x14ac:dyDescent="0.3">
      <c r="A1620" t="s">
        <v>13751</v>
      </c>
      <c r="B1620" t="s">
        <v>14</v>
      </c>
      <c r="C1620" t="s">
        <v>6105</v>
      </c>
      <c r="D1620" t="s">
        <v>16</v>
      </c>
      <c r="E1620" t="s">
        <v>13752</v>
      </c>
      <c r="F1620" t="s">
        <v>13753</v>
      </c>
      <c r="G1620" t="s">
        <v>13754</v>
      </c>
      <c r="H1620" t="s">
        <v>18</v>
      </c>
      <c r="I1620" t="s">
        <v>13395</v>
      </c>
      <c r="J1620" t="s">
        <v>18</v>
      </c>
      <c r="K1620" t="s">
        <v>13396</v>
      </c>
      <c r="L1620" t="s">
        <v>13397</v>
      </c>
    </row>
    <row r="1621" spans="1:12" x14ac:dyDescent="0.3">
      <c r="A1621" t="s">
        <v>13755</v>
      </c>
      <c r="B1621" t="s">
        <v>14</v>
      </c>
      <c r="C1621" t="s">
        <v>1246</v>
      </c>
      <c r="D1621" t="s">
        <v>33</v>
      </c>
      <c r="E1621" t="s">
        <v>13756</v>
      </c>
      <c r="F1621" t="s">
        <v>13756</v>
      </c>
      <c r="G1621" t="s">
        <v>13757</v>
      </c>
      <c r="H1621" t="s">
        <v>18</v>
      </c>
      <c r="I1621" t="s">
        <v>13758</v>
      </c>
      <c r="J1621" t="s">
        <v>13759</v>
      </c>
      <c r="K1621" t="s">
        <v>13760</v>
      </c>
      <c r="L1621" t="s">
        <v>13761</v>
      </c>
    </row>
    <row r="1622" spans="1:12" x14ac:dyDescent="0.3">
      <c r="A1622" t="s">
        <v>13762</v>
      </c>
      <c r="B1622" t="s">
        <v>14</v>
      </c>
      <c r="C1622" t="s">
        <v>445</v>
      </c>
      <c r="D1622" t="s">
        <v>16</v>
      </c>
      <c r="E1622" t="s">
        <v>13763</v>
      </c>
      <c r="F1622" t="s">
        <v>13764</v>
      </c>
      <c r="G1622" t="s">
        <v>18</v>
      </c>
      <c r="H1622" t="s">
        <v>18</v>
      </c>
      <c r="I1622" t="s">
        <v>11013</v>
      </c>
      <c r="J1622" t="s">
        <v>11014</v>
      </c>
      <c r="K1622" t="s">
        <v>11015</v>
      </c>
      <c r="L1622" t="s">
        <v>11016</v>
      </c>
    </row>
    <row r="1623" spans="1:12" x14ac:dyDescent="0.3">
      <c r="A1623" t="s">
        <v>13765</v>
      </c>
      <c r="B1623" t="s">
        <v>14</v>
      </c>
      <c r="C1623" t="s">
        <v>13766</v>
      </c>
      <c r="D1623" t="s">
        <v>16</v>
      </c>
      <c r="E1623" t="s">
        <v>13767</v>
      </c>
      <c r="F1623" t="s">
        <v>13768</v>
      </c>
      <c r="G1623" t="s">
        <v>18</v>
      </c>
      <c r="H1623" t="s">
        <v>18</v>
      </c>
      <c r="I1623" t="s">
        <v>13769</v>
      </c>
      <c r="J1623" t="s">
        <v>13770</v>
      </c>
      <c r="K1623" t="s">
        <v>13771</v>
      </c>
      <c r="L1623" t="s">
        <v>13772</v>
      </c>
    </row>
    <row r="1624" spans="1:12" x14ac:dyDescent="0.3">
      <c r="A1624" t="s">
        <v>13773</v>
      </c>
      <c r="B1624" t="s">
        <v>14</v>
      </c>
      <c r="C1624" t="s">
        <v>1740</v>
      </c>
      <c r="D1624" t="s">
        <v>16</v>
      </c>
      <c r="E1624" t="s">
        <v>13774</v>
      </c>
      <c r="F1624" t="s">
        <v>13775</v>
      </c>
      <c r="G1624" t="s">
        <v>13776</v>
      </c>
      <c r="H1624" t="s">
        <v>13777</v>
      </c>
      <c r="I1624" t="s">
        <v>13778</v>
      </c>
      <c r="J1624" t="s">
        <v>13779</v>
      </c>
      <c r="K1624" t="s">
        <v>5018</v>
      </c>
      <c r="L1624" t="s">
        <v>13780</v>
      </c>
    </row>
    <row r="1625" spans="1:12" x14ac:dyDescent="0.3">
      <c r="A1625" t="s">
        <v>13781</v>
      </c>
      <c r="B1625" t="s">
        <v>14</v>
      </c>
      <c r="C1625" t="s">
        <v>591</v>
      </c>
      <c r="D1625" t="s">
        <v>94</v>
      </c>
      <c r="E1625" t="s">
        <v>13782</v>
      </c>
      <c r="F1625" t="s">
        <v>13783</v>
      </c>
      <c r="G1625" t="s">
        <v>13784</v>
      </c>
      <c r="H1625" t="s">
        <v>18</v>
      </c>
      <c r="I1625" t="s">
        <v>4412</v>
      </c>
      <c r="J1625" t="s">
        <v>18</v>
      </c>
      <c r="K1625" t="s">
        <v>4413</v>
      </c>
      <c r="L1625" t="s">
        <v>4414</v>
      </c>
    </row>
    <row r="1626" spans="1:12" x14ac:dyDescent="0.3">
      <c r="A1626" t="s">
        <v>13785</v>
      </c>
      <c r="B1626" t="s">
        <v>14</v>
      </c>
      <c r="C1626" t="s">
        <v>101</v>
      </c>
      <c r="D1626" t="s">
        <v>16</v>
      </c>
      <c r="E1626" t="s">
        <v>13786</v>
      </c>
      <c r="F1626" t="s">
        <v>13786</v>
      </c>
      <c r="G1626" t="s">
        <v>13787</v>
      </c>
      <c r="H1626" t="s">
        <v>13788</v>
      </c>
      <c r="I1626" t="s">
        <v>1486</v>
      </c>
      <c r="J1626" t="s">
        <v>18</v>
      </c>
      <c r="K1626" t="s">
        <v>13789</v>
      </c>
      <c r="L1626" t="s">
        <v>13790</v>
      </c>
    </row>
    <row r="1627" spans="1:12" x14ac:dyDescent="0.3">
      <c r="A1627" t="s">
        <v>13791</v>
      </c>
      <c r="B1627" t="s">
        <v>14</v>
      </c>
      <c r="C1627" t="s">
        <v>101</v>
      </c>
      <c r="D1627" t="s">
        <v>16</v>
      </c>
      <c r="E1627" t="s">
        <v>13792</v>
      </c>
      <c r="F1627" t="s">
        <v>13793</v>
      </c>
      <c r="G1627" t="s">
        <v>18</v>
      </c>
      <c r="H1627" t="s">
        <v>18</v>
      </c>
      <c r="I1627" t="s">
        <v>13322</v>
      </c>
      <c r="J1627" t="s">
        <v>13323</v>
      </c>
      <c r="K1627" t="s">
        <v>13324</v>
      </c>
      <c r="L1627" t="s">
        <v>13325</v>
      </c>
    </row>
    <row r="1628" spans="1:12" x14ac:dyDescent="0.3">
      <c r="A1628" t="s">
        <v>13794</v>
      </c>
      <c r="B1628" t="s">
        <v>14</v>
      </c>
      <c r="C1628" t="s">
        <v>273</v>
      </c>
      <c r="D1628" t="s">
        <v>16</v>
      </c>
      <c r="E1628" t="s">
        <v>13795</v>
      </c>
      <c r="F1628" t="s">
        <v>13796</v>
      </c>
      <c r="G1628" t="s">
        <v>13797</v>
      </c>
      <c r="H1628" t="s">
        <v>13798</v>
      </c>
      <c r="I1628" t="s">
        <v>13799</v>
      </c>
      <c r="J1628" t="s">
        <v>18</v>
      </c>
      <c r="K1628" t="s">
        <v>13800</v>
      </c>
      <c r="L1628" t="s">
        <v>13801</v>
      </c>
    </row>
    <row r="1629" spans="1:12" x14ac:dyDescent="0.3">
      <c r="A1629" t="s">
        <v>13802</v>
      </c>
      <c r="B1629" t="s">
        <v>14</v>
      </c>
      <c r="C1629" t="s">
        <v>13803</v>
      </c>
      <c r="D1629" t="s">
        <v>13804</v>
      </c>
      <c r="E1629" t="s">
        <v>13805</v>
      </c>
      <c r="F1629" t="s">
        <v>13806</v>
      </c>
      <c r="G1629" t="s">
        <v>13807</v>
      </c>
      <c r="H1629" t="s">
        <v>13808</v>
      </c>
      <c r="I1629" t="s">
        <v>13117</v>
      </c>
      <c r="J1629" t="s">
        <v>13118</v>
      </c>
      <c r="K1629" t="s">
        <v>13119</v>
      </c>
      <c r="L1629" t="s">
        <v>13120</v>
      </c>
    </row>
    <row r="1630" spans="1:12" x14ac:dyDescent="0.3">
      <c r="A1630" t="s">
        <v>13809</v>
      </c>
      <c r="B1630" t="s">
        <v>14</v>
      </c>
      <c r="C1630" t="s">
        <v>13810</v>
      </c>
      <c r="D1630" t="s">
        <v>16</v>
      </c>
      <c r="E1630" t="s">
        <v>13811</v>
      </c>
      <c r="F1630" t="s">
        <v>13812</v>
      </c>
      <c r="G1630" t="s">
        <v>13813</v>
      </c>
      <c r="H1630" t="s">
        <v>18</v>
      </c>
      <c r="I1630" t="s">
        <v>12248</v>
      </c>
      <c r="J1630" t="s">
        <v>18</v>
      </c>
      <c r="K1630" t="s">
        <v>12249</v>
      </c>
      <c r="L1630" t="s">
        <v>12250</v>
      </c>
    </row>
    <row r="1631" spans="1:12" x14ac:dyDescent="0.3">
      <c r="A1631" t="s">
        <v>13814</v>
      </c>
      <c r="B1631" t="s">
        <v>14</v>
      </c>
      <c r="C1631" t="s">
        <v>13815</v>
      </c>
      <c r="D1631" t="s">
        <v>16</v>
      </c>
      <c r="E1631" t="s">
        <v>13816</v>
      </c>
      <c r="F1631" t="s">
        <v>13816</v>
      </c>
      <c r="G1631" t="s">
        <v>18</v>
      </c>
      <c r="H1631" t="s">
        <v>18</v>
      </c>
      <c r="I1631" t="s">
        <v>11370</v>
      </c>
      <c r="J1631" t="s">
        <v>18</v>
      </c>
      <c r="K1631" t="s">
        <v>5576</v>
      </c>
      <c r="L1631" t="s">
        <v>11371</v>
      </c>
    </row>
    <row r="1632" spans="1:12" x14ac:dyDescent="0.3">
      <c r="A1632" t="s">
        <v>13817</v>
      </c>
      <c r="B1632" t="s">
        <v>14</v>
      </c>
      <c r="C1632" t="s">
        <v>101</v>
      </c>
      <c r="D1632" t="s">
        <v>16</v>
      </c>
      <c r="E1632" t="s">
        <v>13818</v>
      </c>
      <c r="F1632" t="s">
        <v>13819</v>
      </c>
      <c r="G1632" t="s">
        <v>18</v>
      </c>
      <c r="H1632" t="s">
        <v>18</v>
      </c>
      <c r="I1632" t="s">
        <v>13820</v>
      </c>
      <c r="J1632" t="s">
        <v>18</v>
      </c>
      <c r="K1632" t="s">
        <v>13821</v>
      </c>
      <c r="L1632" t="s">
        <v>13822</v>
      </c>
    </row>
    <row r="1633" spans="1:12" x14ac:dyDescent="0.3">
      <c r="A1633" t="s">
        <v>13823</v>
      </c>
      <c r="B1633" t="s">
        <v>14</v>
      </c>
      <c r="C1633" t="s">
        <v>341</v>
      </c>
      <c r="D1633" t="s">
        <v>16</v>
      </c>
      <c r="E1633" t="s">
        <v>13824</v>
      </c>
      <c r="F1633" t="s">
        <v>13825</v>
      </c>
      <c r="G1633" t="s">
        <v>13826</v>
      </c>
      <c r="H1633" t="s">
        <v>18</v>
      </c>
      <c r="I1633" t="s">
        <v>13395</v>
      </c>
      <c r="J1633" t="s">
        <v>18</v>
      </c>
      <c r="K1633" t="s">
        <v>13396</v>
      </c>
      <c r="L1633" t="s">
        <v>13397</v>
      </c>
    </row>
    <row r="1634" spans="1:12" x14ac:dyDescent="0.3">
      <c r="A1634" t="s">
        <v>13827</v>
      </c>
      <c r="B1634" t="s">
        <v>14</v>
      </c>
      <c r="C1634" t="s">
        <v>900</v>
      </c>
      <c r="D1634" t="s">
        <v>170</v>
      </c>
      <c r="E1634" t="s">
        <v>13828</v>
      </c>
      <c r="F1634" t="s">
        <v>13829</v>
      </c>
      <c r="G1634" t="s">
        <v>13830</v>
      </c>
      <c r="H1634" t="s">
        <v>18</v>
      </c>
      <c r="I1634" t="s">
        <v>10814</v>
      </c>
      <c r="J1634" t="s">
        <v>18</v>
      </c>
      <c r="K1634" t="s">
        <v>10815</v>
      </c>
      <c r="L1634" t="s">
        <v>10816</v>
      </c>
    </row>
    <row r="1635" spans="1:12" x14ac:dyDescent="0.3">
      <c r="A1635" t="s">
        <v>13831</v>
      </c>
      <c r="B1635" t="s">
        <v>14</v>
      </c>
      <c r="C1635" t="s">
        <v>413</v>
      </c>
      <c r="D1635" t="s">
        <v>16</v>
      </c>
      <c r="E1635" t="s">
        <v>13832</v>
      </c>
      <c r="F1635" t="s">
        <v>13832</v>
      </c>
      <c r="G1635" t="s">
        <v>18</v>
      </c>
      <c r="H1635" t="s">
        <v>18</v>
      </c>
      <c r="I1635" t="s">
        <v>13833</v>
      </c>
      <c r="J1635" t="s">
        <v>13834</v>
      </c>
      <c r="K1635" t="s">
        <v>13835</v>
      </c>
      <c r="L1635" t="s">
        <v>13836</v>
      </c>
    </row>
    <row r="1636" spans="1:12" x14ac:dyDescent="0.3">
      <c r="A1636" t="s">
        <v>13837</v>
      </c>
      <c r="B1636" t="s">
        <v>14</v>
      </c>
      <c r="C1636" t="s">
        <v>5758</v>
      </c>
      <c r="D1636" t="s">
        <v>170</v>
      </c>
      <c r="E1636" t="s">
        <v>13838</v>
      </c>
      <c r="F1636" t="s">
        <v>13839</v>
      </c>
      <c r="G1636" t="s">
        <v>13840</v>
      </c>
      <c r="H1636" t="s">
        <v>18</v>
      </c>
      <c r="I1636" t="s">
        <v>7724</v>
      </c>
      <c r="J1636" t="s">
        <v>7725</v>
      </c>
      <c r="K1636" t="s">
        <v>7726</v>
      </c>
      <c r="L1636" t="s">
        <v>7727</v>
      </c>
    </row>
    <row r="1637" spans="1:12" x14ac:dyDescent="0.3">
      <c r="A1637" t="s">
        <v>13841</v>
      </c>
      <c r="B1637" t="s">
        <v>14</v>
      </c>
      <c r="C1637" t="s">
        <v>13842</v>
      </c>
      <c r="D1637" t="s">
        <v>33</v>
      </c>
      <c r="E1637" t="s">
        <v>13843</v>
      </c>
      <c r="F1637" t="s">
        <v>13843</v>
      </c>
      <c r="G1637" t="s">
        <v>18</v>
      </c>
      <c r="H1637" t="s">
        <v>18</v>
      </c>
      <c r="I1637" t="s">
        <v>11274</v>
      </c>
      <c r="J1637" t="s">
        <v>11275</v>
      </c>
      <c r="K1637" t="s">
        <v>11276</v>
      </c>
      <c r="L1637" t="s">
        <v>11277</v>
      </c>
    </row>
    <row r="1638" spans="1:12" x14ac:dyDescent="0.3">
      <c r="A1638" t="s">
        <v>13844</v>
      </c>
      <c r="B1638" t="s">
        <v>14</v>
      </c>
      <c r="C1638" t="s">
        <v>101</v>
      </c>
      <c r="D1638" t="s">
        <v>16</v>
      </c>
      <c r="E1638" t="s">
        <v>13845</v>
      </c>
      <c r="F1638" t="s">
        <v>13846</v>
      </c>
      <c r="G1638" t="s">
        <v>13847</v>
      </c>
      <c r="H1638" t="s">
        <v>18</v>
      </c>
      <c r="I1638" t="s">
        <v>1567</v>
      </c>
      <c r="J1638" t="s">
        <v>1568</v>
      </c>
      <c r="K1638" t="s">
        <v>1569</v>
      </c>
      <c r="L1638" t="s">
        <v>1570</v>
      </c>
    </row>
    <row r="1639" spans="1:12" x14ac:dyDescent="0.3">
      <c r="A1639" t="s">
        <v>13848</v>
      </c>
      <c r="B1639" t="s">
        <v>14</v>
      </c>
      <c r="C1639" t="s">
        <v>463</v>
      </c>
      <c r="D1639" t="s">
        <v>16</v>
      </c>
      <c r="E1639" t="s">
        <v>13849</v>
      </c>
      <c r="F1639" t="s">
        <v>13850</v>
      </c>
      <c r="G1639" t="s">
        <v>13851</v>
      </c>
      <c r="H1639" t="s">
        <v>18</v>
      </c>
      <c r="I1639" t="s">
        <v>547</v>
      </c>
      <c r="J1639" t="s">
        <v>548</v>
      </c>
      <c r="K1639" t="s">
        <v>70</v>
      </c>
      <c r="L1639" t="s">
        <v>549</v>
      </c>
    </row>
    <row r="1640" spans="1:12" x14ac:dyDescent="0.3">
      <c r="A1640" t="s">
        <v>13852</v>
      </c>
      <c r="B1640" t="s">
        <v>14</v>
      </c>
      <c r="C1640" t="s">
        <v>15</v>
      </c>
      <c r="D1640" t="s">
        <v>16</v>
      </c>
      <c r="E1640" t="s">
        <v>13853</v>
      </c>
      <c r="F1640" t="s">
        <v>13854</v>
      </c>
      <c r="G1640" t="s">
        <v>13855</v>
      </c>
      <c r="H1640" t="s">
        <v>13856</v>
      </c>
      <c r="I1640" t="s">
        <v>13799</v>
      </c>
      <c r="J1640" t="s">
        <v>18</v>
      </c>
      <c r="K1640" t="s">
        <v>13800</v>
      </c>
      <c r="L1640" t="s">
        <v>13801</v>
      </c>
    </row>
    <row r="1641" spans="1:12" x14ac:dyDescent="0.3">
      <c r="A1641" t="s">
        <v>13857</v>
      </c>
      <c r="B1641" t="s">
        <v>14</v>
      </c>
      <c r="C1641" t="s">
        <v>10307</v>
      </c>
      <c r="D1641" t="s">
        <v>16</v>
      </c>
      <c r="E1641" t="s">
        <v>13858</v>
      </c>
      <c r="F1641" t="s">
        <v>13859</v>
      </c>
      <c r="G1641" t="s">
        <v>13860</v>
      </c>
      <c r="H1641" t="s">
        <v>13861</v>
      </c>
      <c r="I1641" t="s">
        <v>6850</v>
      </c>
      <c r="J1641" t="s">
        <v>6851</v>
      </c>
      <c r="K1641" t="s">
        <v>6852</v>
      </c>
      <c r="L1641" t="s">
        <v>6853</v>
      </c>
    </row>
    <row r="1642" spans="1:12" x14ac:dyDescent="0.3">
      <c r="A1642" t="s">
        <v>13862</v>
      </c>
      <c r="B1642" t="s">
        <v>14</v>
      </c>
      <c r="C1642" t="s">
        <v>73</v>
      </c>
      <c r="D1642" t="s">
        <v>33</v>
      </c>
      <c r="E1642" t="s">
        <v>13863</v>
      </c>
      <c r="F1642" t="s">
        <v>13864</v>
      </c>
      <c r="G1642" t="s">
        <v>13865</v>
      </c>
      <c r="H1642" t="s">
        <v>18</v>
      </c>
      <c r="I1642" t="s">
        <v>2698</v>
      </c>
      <c r="J1642" t="s">
        <v>2699</v>
      </c>
      <c r="K1642" t="s">
        <v>2700</v>
      </c>
      <c r="L1642" t="s">
        <v>2701</v>
      </c>
    </row>
    <row r="1643" spans="1:12" x14ac:dyDescent="0.3">
      <c r="A1643" t="s">
        <v>13866</v>
      </c>
      <c r="B1643" t="s">
        <v>14</v>
      </c>
      <c r="C1643" t="s">
        <v>5948</v>
      </c>
      <c r="D1643" t="s">
        <v>33</v>
      </c>
      <c r="E1643" t="s">
        <v>13867</v>
      </c>
      <c r="F1643" t="s">
        <v>13867</v>
      </c>
      <c r="G1643" t="s">
        <v>18</v>
      </c>
      <c r="H1643" t="s">
        <v>18</v>
      </c>
      <c r="I1643" t="s">
        <v>3087</v>
      </c>
      <c r="J1643" t="s">
        <v>18</v>
      </c>
      <c r="K1643" t="s">
        <v>3088</v>
      </c>
      <c r="L1643" t="s">
        <v>3089</v>
      </c>
    </row>
    <row r="1644" spans="1:12" x14ac:dyDescent="0.3">
      <c r="A1644" t="s">
        <v>13868</v>
      </c>
      <c r="B1644" t="s">
        <v>14</v>
      </c>
      <c r="C1644" t="s">
        <v>273</v>
      </c>
      <c r="D1644" t="s">
        <v>16</v>
      </c>
      <c r="E1644" t="s">
        <v>13869</v>
      </c>
      <c r="F1644" t="s">
        <v>13870</v>
      </c>
      <c r="G1644" t="s">
        <v>13870</v>
      </c>
      <c r="H1644" t="s">
        <v>18</v>
      </c>
      <c r="I1644" t="s">
        <v>3350</v>
      </c>
      <c r="J1644" t="s">
        <v>3351</v>
      </c>
      <c r="K1644" t="s">
        <v>3352</v>
      </c>
      <c r="L1644" t="s">
        <v>3353</v>
      </c>
    </row>
    <row r="1645" spans="1:12" x14ac:dyDescent="0.3">
      <c r="A1645" t="s">
        <v>13871</v>
      </c>
      <c r="B1645" t="s">
        <v>14</v>
      </c>
      <c r="C1645" t="s">
        <v>830</v>
      </c>
      <c r="D1645" t="s">
        <v>704</v>
      </c>
      <c r="E1645" t="s">
        <v>13872</v>
      </c>
      <c r="F1645" t="s">
        <v>13873</v>
      </c>
      <c r="G1645" t="s">
        <v>13874</v>
      </c>
      <c r="H1645" t="s">
        <v>13875</v>
      </c>
      <c r="I1645" t="s">
        <v>13876</v>
      </c>
      <c r="J1645" t="s">
        <v>13877</v>
      </c>
      <c r="K1645" t="s">
        <v>13878</v>
      </c>
      <c r="L1645" t="s">
        <v>13879</v>
      </c>
    </row>
    <row r="1646" spans="1:12" x14ac:dyDescent="0.3">
      <c r="A1646" t="s">
        <v>13880</v>
      </c>
      <c r="B1646" t="s">
        <v>14</v>
      </c>
      <c r="C1646" t="s">
        <v>13881</v>
      </c>
      <c r="D1646" t="s">
        <v>16</v>
      </c>
      <c r="E1646" t="s">
        <v>13882</v>
      </c>
      <c r="F1646" t="e">
        <f>- 음악재활심리상담사 및 전문가 지도감독 - 음악재활심리상담 프로그램 실시- 음악재활심리상담 관련 강의- 음악재활심리상담 사례관리 및 슈퍼비젼 - 음악재활심리상담 연구논문 지도 및 심사 - 음악을 활용한 심리검사 실시 및 슈퍼비젼</f>
        <v>#NAME?</v>
      </c>
      <c r="G1646" t="e">
        <f>- 음악재활심리상담사를 지도감독- 음악재활심리상담 프로그램 실시- 음악재활심리상담 관련 강의  - 음악재활심리상담 사례관리 및 슈퍼비젼 - 음악재활심리상담 사례연구 지도- 음악을 활용한 심리검사 실시 및 슈퍼비젼</f>
        <v>#NAME?</v>
      </c>
      <c r="H1646" t="e">
        <f>- 음악재활심리상담 프로그램 실시 - 음악재활심리상담 초급자 지도  - 음악을 활용한 심리검사 실시</f>
        <v>#NAME?</v>
      </c>
      <c r="I1646" t="s">
        <v>12486</v>
      </c>
      <c r="J1646" t="s">
        <v>12487</v>
      </c>
      <c r="K1646" t="s">
        <v>12488</v>
      </c>
      <c r="L1646" t="s">
        <v>12489</v>
      </c>
    </row>
    <row r="1647" spans="1:12" x14ac:dyDescent="0.3">
      <c r="A1647" t="s">
        <v>13883</v>
      </c>
      <c r="B1647" t="s">
        <v>14</v>
      </c>
      <c r="C1647" t="s">
        <v>830</v>
      </c>
      <c r="D1647" t="s">
        <v>33</v>
      </c>
      <c r="E1647" t="s">
        <v>13884</v>
      </c>
      <c r="F1647" t="s">
        <v>13885</v>
      </c>
      <c r="G1647" t="s">
        <v>18</v>
      </c>
      <c r="H1647" t="s">
        <v>18</v>
      </c>
      <c r="I1647" t="s">
        <v>13886</v>
      </c>
      <c r="J1647" t="s">
        <v>13887</v>
      </c>
      <c r="K1647" t="s">
        <v>13888</v>
      </c>
      <c r="L1647" t="s">
        <v>13889</v>
      </c>
    </row>
    <row r="1648" spans="1:12" x14ac:dyDescent="0.3">
      <c r="A1648" t="s">
        <v>13890</v>
      </c>
      <c r="B1648" t="s">
        <v>14</v>
      </c>
      <c r="C1648" t="s">
        <v>108</v>
      </c>
      <c r="D1648" t="s">
        <v>16</v>
      </c>
      <c r="E1648" t="s">
        <v>13891</v>
      </c>
      <c r="F1648" t="s">
        <v>13892</v>
      </c>
      <c r="G1648" t="s">
        <v>13893</v>
      </c>
      <c r="H1648" t="s">
        <v>18</v>
      </c>
      <c r="I1648" t="s">
        <v>1567</v>
      </c>
      <c r="J1648" t="s">
        <v>1568</v>
      </c>
      <c r="K1648" t="s">
        <v>1569</v>
      </c>
      <c r="L1648" t="s">
        <v>1570</v>
      </c>
    </row>
    <row r="1649" spans="1:12" x14ac:dyDescent="0.3">
      <c r="A1649" t="s">
        <v>13894</v>
      </c>
      <c r="B1649" t="s">
        <v>14</v>
      </c>
      <c r="C1649" t="s">
        <v>273</v>
      </c>
      <c r="D1649" t="s">
        <v>16</v>
      </c>
      <c r="E1649" t="s">
        <v>13895</v>
      </c>
      <c r="F1649" t="s">
        <v>13896</v>
      </c>
      <c r="G1649" t="s">
        <v>13897</v>
      </c>
      <c r="H1649" t="s">
        <v>18</v>
      </c>
      <c r="I1649" t="s">
        <v>13898</v>
      </c>
      <c r="J1649" t="s">
        <v>13899</v>
      </c>
      <c r="K1649" t="s">
        <v>13900</v>
      </c>
      <c r="L1649" t="s">
        <v>13901</v>
      </c>
    </row>
    <row r="1650" spans="1:12" x14ac:dyDescent="0.3">
      <c r="A1650" t="s">
        <v>13902</v>
      </c>
      <c r="B1650" t="s">
        <v>14</v>
      </c>
      <c r="C1650" t="s">
        <v>13903</v>
      </c>
      <c r="D1650" t="s">
        <v>33</v>
      </c>
      <c r="E1650" t="s">
        <v>13904</v>
      </c>
      <c r="F1650" t="s">
        <v>13905</v>
      </c>
      <c r="G1650" t="s">
        <v>13906</v>
      </c>
      <c r="H1650" t="s">
        <v>13907</v>
      </c>
      <c r="I1650" t="s">
        <v>2420</v>
      </c>
      <c r="J1650" t="s">
        <v>18</v>
      </c>
      <c r="K1650" t="s">
        <v>2421</v>
      </c>
      <c r="L1650" t="s">
        <v>2422</v>
      </c>
    </row>
    <row r="1651" spans="1:12" x14ac:dyDescent="0.3">
      <c r="A1651" t="s">
        <v>13908</v>
      </c>
      <c r="B1651" t="s">
        <v>14</v>
      </c>
      <c r="C1651" t="s">
        <v>229</v>
      </c>
      <c r="D1651" t="s">
        <v>94</v>
      </c>
      <c r="E1651" t="s">
        <v>13909</v>
      </c>
      <c r="F1651" t="s">
        <v>13910</v>
      </c>
      <c r="G1651" t="s">
        <v>13911</v>
      </c>
      <c r="H1651" t="s">
        <v>13912</v>
      </c>
      <c r="I1651" t="s">
        <v>11707</v>
      </c>
      <c r="J1651" t="s">
        <v>18</v>
      </c>
      <c r="K1651" t="s">
        <v>11708</v>
      </c>
      <c r="L1651" t="s">
        <v>11709</v>
      </c>
    </row>
    <row r="1652" spans="1:12" x14ac:dyDescent="0.3">
      <c r="A1652" t="s">
        <v>13913</v>
      </c>
      <c r="B1652" t="s">
        <v>14</v>
      </c>
      <c r="C1652" t="s">
        <v>101</v>
      </c>
      <c r="D1652" t="s">
        <v>16</v>
      </c>
      <c r="E1652" t="s">
        <v>13914</v>
      </c>
      <c r="F1652" t="s">
        <v>13915</v>
      </c>
      <c r="G1652" t="s">
        <v>13916</v>
      </c>
      <c r="H1652" t="s">
        <v>13917</v>
      </c>
      <c r="I1652" t="s">
        <v>11117</v>
      </c>
      <c r="J1652" t="s">
        <v>11118</v>
      </c>
      <c r="K1652" t="s">
        <v>11119</v>
      </c>
      <c r="L1652" t="s">
        <v>11120</v>
      </c>
    </row>
    <row r="1653" spans="1:12" x14ac:dyDescent="0.3">
      <c r="A1653" t="s">
        <v>13918</v>
      </c>
      <c r="B1653" t="s">
        <v>14</v>
      </c>
      <c r="C1653" t="s">
        <v>101</v>
      </c>
      <c r="D1653" t="s">
        <v>16</v>
      </c>
      <c r="E1653" t="s">
        <v>13919</v>
      </c>
      <c r="F1653" t="s">
        <v>13920</v>
      </c>
      <c r="G1653" t="s">
        <v>18</v>
      </c>
      <c r="H1653" t="s">
        <v>18</v>
      </c>
      <c r="I1653" t="s">
        <v>11070</v>
      </c>
      <c r="J1653" t="s">
        <v>11071</v>
      </c>
      <c r="K1653" t="s">
        <v>11072</v>
      </c>
      <c r="L1653" t="s">
        <v>11073</v>
      </c>
    </row>
    <row r="1654" spans="1:12" x14ac:dyDescent="0.3">
      <c r="A1654" t="s">
        <v>13921</v>
      </c>
      <c r="B1654" t="s">
        <v>14</v>
      </c>
      <c r="C1654" t="s">
        <v>3479</v>
      </c>
      <c r="D1654" t="s">
        <v>79</v>
      </c>
      <c r="E1654" t="s">
        <v>13922</v>
      </c>
      <c r="F1654" t="s">
        <v>3481</v>
      </c>
      <c r="G1654" t="s">
        <v>13923</v>
      </c>
      <c r="H1654" t="s">
        <v>13924</v>
      </c>
      <c r="I1654" t="s">
        <v>11658</v>
      </c>
      <c r="J1654" t="s">
        <v>18</v>
      </c>
      <c r="K1654" t="s">
        <v>11659</v>
      </c>
      <c r="L1654" t="s">
        <v>11660</v>
      </c>
    </row>
    <row r="1655" spans="1:12" x14ac:dyDescent="0.3">
      <c r="A1655" t="s">
        <v>13925</v>
      </c>
      <c r="B1655" t="s">
        <v>14</v>
      </c>
      <c r="C1655" t="s">
        <v>6656</v>
      </c>
      <c r="D1655" t="s">
        <v>16</v>
      </c>
      <c r="E1655" t="s">
        <v>13926</v>
      </c>
      <c r="F1655" t="s">
        <v>13927</v>
      </c>
      <c r="G1655" t="s">
        <v>13928</v>
      </c>
      <c r="H1655" t="s">
        <v>18</v>
      </c>
      <c r="I1655" t="s">
        <v>10814</v>
      </c>
      <c r="J1655" t="s">
        <v>18</v>
      </c>
      <c r="K1655" t="s">
        <v>10815</v>
      </c>
      <c r="L1655" t="s">
        <v>10816</v>
      </c>
    </row>
    <row r="1656" spans="1:12" x14ac:dyDescent="0.3">
      <c r="A1656" t="s">
        <v>13929</v>
      </c>
      <c r="B1656" t="s">
        <v>14</v>
      </c>
      <c r="C1656" t="s">
        <v>13930</v>
      </c>
      <c r="D1656" t="s">
        <v>16</v>
      </c>
      <c r="E1656" t="s">
        <v>13931</v>
      </c>
      <c r="F1656" t="s">
        <v>13931</v>
      </c>
      <c r="G1656" t="s">
        <v>13931</v>
      </c>
      <c r="H1656" t="s">
        <v>18</v>
      </c>
      <c r="I1656" t="s">
        <v>11370</v>
      </c>
      <c r="J1656" t="s">
        <v>18</v>
      </c>
      <c r="K1656" t="s">
        <v>5576</v>
      </c>
      <c r="L1656" t="s">
        <v>11371</v>
      </c>
    </row>
    <row r="1657" spans="1:12" x14ac:dyDescent="0.3">
      <c r="A1657" t="s">
        <v>13932</v>
      </c>
      <c r="B1657" t="s">
        <v>14</v>
      </c>
      <c r="C1657" t="s">
        <v>13933</v>
      </c>
      <c r="D1657" t="s">
        <v>16</v>
      </c>
      <c r="E1657" t="s">
        <v>13934</v>
      </c>
      <c r="F1657" t="s">
        <v>13934</v>
      </c>
      <c r="G1657" t="s">
        <v>13934</v>
      </c>
      <c r="H1657" t="s">
        <v>18</v>
      </c>
      <c r="I1657" t="s">
        <v>11370</v>
      </c>
      <c r="J1657" t="s">
        <v>18</v>
      </c>
      <c r="K1657" t="s">
        <v>5576</v>
      </c>
      <c r="L1657" t="s">
        <v>11371</v>
      </c>
    </row>
    <row r="1658" spans="1:12" x14ac:dyDescent="0.3">
      <c r="A1658" t="s">
        <v>13935</v>
      </c>
      <c r="B1658" t="s">
        <v>14</v>
      </c>
      <c r="C1658" t="s">
        <v>273</v>
      </c>
      <c r="D1658" t="s">
        <v>16</v>
      </c>
      <c r="E1658" t="s">
        <v>13936</v>
      </c>
      <c r="F1658" t="s">
        <v>13937</v>
      </c>
      <c r="G1658" t="s">
        <v>13938</v>
      </c>
      <c r="H1658" t="s">
        <v>18</v>
      </c>
      <c r="I1658" t="s">
        <v>1567</v>
      </c>
      <c r="J1658" t="s">
        <v>1568</v>
      </c>
      <c r="K1658" t="s">
        <v>1569</v>
      </c>
      <c r="L1658" t="s">
        <v>1570</v>
      </c>
    </row>
    <row r="1659" spans="1:12" x14ac:dyDescent="0.3">
      <c r="A1659" t="s">
        <v>13939</v>
      </c>
      <c r="B1659" t="s">
        <v>14</v>
      </c>
      <c r="C1659" t="s">
        <v>13940</v>
      </c>
      <c r="D1659" t="s">
        <v>16</v>
      </c>
      <c r="E1659" t="s">
        <v>13941</v>
      </c>
      <c r="F1659" t="s">
        <v>13942</v>
      </c>
      <c r="G1659" t="s">
        <v>13943</v>
      </c>
      <c r="H1659" t="s">
        <v>13944</v>
      </c>
      <c r="I1659" t="s">
        <v>4145</v>
      </c>
      <c r="J1659" t="s">
        <v>4146</v>
      </c>
      <c r="K1659" t="s">
        <v>4147</v>
      </c>
      <c r="L1659" t="s">
        <v>4148</v>
      </c>
    </row>
    <row r="1660" spans="1:12" x14ac:dyDescent="0.3">
      <c r="A1660" t="s">
        <v>13945</v>
      </c>
      <c r="B1660" t="s">
        <v>14</v>
      </c>
      <c r="C1660" t="s">
        <v>101</v>
      </c>
      <c r="D1660" t="s">
        <v>16</v>
      </c>
      <c r="E1660" t="s">
        <v>13946</v>
      </c>
      <c r="F1660" t="s">
        <v>13947</v>
      </c>
      <c r="G1660" t="s">
        <v>18</v>
      </c>
      <c r="H1660" t="s">
        <v>18</v>
      </c>
      <c r="I1660" t="s">
        <v>13948</v>
      </c>
      <c r="J1660" t="s">
        <v>18</v>
      </c>
      <c r="K1660" t="s">
        <v>13949</v>
      </c>
      <c r="L1660" t="s">
        <v>13950</v>
      </c>
    </row>
    <row r="1661" spans="1:12" x14ac:dyDescent="0.3">
      <c r="A1661" t="s">
        <v>13951</v>
      </c>
      <c r="B1661" t="s">
        <v>14</v>
      </c>
      <c r="C1661" t="s">
        <v>273</v>
      </c>
      <c r="D1661" t="s">
        <v>16</v>
      </c>
      <c r="E1661" t="s">
        <v>13952</v>
      </c>
      <c r="F1661" t="s">
        <v>13952</v>
      </c>
      <c r="G1661" t="s">
        <v>18</v>
      </c>
      <c r="H1661" t="s">
        <v>18</v>
      </c>
      <c r="I1661" t="s">
        <v>13503</v>
      </c>
      <c r="J1661" t="s">
        <v>13504</v>
      </c>
      <c r="K1661" t="s">
        <v>13505</v>
      </c>
      <c r="L1661" t="s">
        <v>13506</v>
      </c>
    </row>
    <row r="1662" spans="1:12" x14ac:dyDescent="0.3">
      <c r="A1662" t="s">
        <v>13953</v>
      </c>
      <c r="B1662" t="s">
        <v>14</v>
      </c>
      <c r="C1662" t="s">
        <v>1975</v>
      </c>
      <c r="D1662" t="s">
        <v>33</v>
      </c>
      <c r="E1662" t="s">
        <v>13954</v>
      </c>
      <c r="F1662" t="s">
        <v>13955</v>
      </c>
      <c r="G1662" t="s">
        <v>18</v>
      </c>
      <c r="H1662" t="s">
        <v>18</v>
      </c>
      <c r="I1662" t="s">
        <v>11274</v>
      </c>
      <c r="J1662" t="s">
        <v>11275</v>
      </c>
      <c r="K1662" t="s">
        <v>11276</v>
      </c>
      <c r="L1662" t="s">
        <v>11277</v>
      </c>
    </row>
    <row r="1663" spans="1:12" x14ac:dyDescent="0.3">
      <c r="A1663" t="s">
        <v>13956</v>
      </c>
      <c r="B1663" t="s">
        <v>14</v>
      </c>
      <c r="C1663" t="s">
        <v>6414</v>
      </c>
      <c r="D1663" t="s">
        <v>16</v>
      </c>
      <c r="E1663" t="s">
        <v>13957</v>
      </c>
      <c r="F1663" t="s">
        <v>13958</v>
      </c>
      <c r="G1663" t="s">
        <v>13959</v>
      </c>
      <c r="H1663" t="s">
        <v>13960</v>
      </c>
      <c r="I1663" t="s">
        <v>2940</v>
      </c>
      <c r="J1663" t="s">
        <v>2941</v>
      </c>
      <c r="K1663" t="s">
        <v>2942</v>
      </c>
      <c r="L1663" t="s">
        <v>2943</v>
      </c>
    </row>
    <row r="1664" spans="1:12" x14ac:dyDescent="0.3">
      <c r="A1664" t="s">
        <v>13961</v>
      </c>
      <c r="B1664" t="s">
        <v>14</v>
      </c>
      <c r="C1664" t="s">
        <v>445</v>
      </c>
      <c r="D1664" t="s">
        <v>16</v>
      </c>
      <c r="E1664" t="s">
        <v>13962</v>
      </c>
      <c r="F1664" t="s">
        <v>13962</v>
      </c>
      <c r="G1664" t="s">
        <v>18</v>
      </c>
      <c r="H1664" t="s">
        <v>18</v>
      </c>
      <c r="I1664" t="s">
        <v>459</v>
      </c>
      <c r="J1664" t="s">
        <v>18</v>
      </c>
      <c r="K1664" t="s">
        <v>460</v>
      </c>
      <c r="L1664" t="s">
        <v>461</v>
      </c>
    </row>
    <row r="1665" spans="1:12" x14ac:dyDescent="0.3">
      <c r="A1665" t="s">
        <v>13963</v>
      </c>
      <c r="B1665" t="s">
        <v>14</v>
      </c>
      <c r="C1665" t="s">
        <v>273</v>
      </c>
      <c r="D1665" t="s">
        <v>16</v>
      </c>
      <c r="E1665" t="s">
        <v>13964</v>
      </c>
      <c r="F1665" t="s">
        <v>13965</v>
      </c>
      <c r="G1665" t="s">
        <v>13966</v>
      </c>
      <c r="H1665" t="s">
        <v>18</v>
      </c>
      <c r="I1665" t="s">
        <v>13479</v>
      </c>
      <c r="J1665" t="s">
        <v>18</v>
      </c>
      <c r="K1665" t="s">
        <v>13480</v>
      </c>
      <c r="L1665" t="s">
        <v>13481</v>
      </c>
    </row>
    <row r="1666" spans="1:12" x14ac:dyDescent="0.3">
      <c r="A1666" t="s">
        <v>13967</v>
      </c>
      <c r="B1666" t="s">
        <v>14</v>
      </c>
      <c r="C1666" t="s">
        <v>229</v>
      </c>
      <c r="D1666" t="s">
        <v>94</v>
      </c>
      <c r="E1666" t="s">
        <v>13968</v>
      </c>
      <c r="F1666" t="s">
        <v>13968</v>
      </c>
      <c r="G1666" t="s">
        <v>18</v>
      </c>
      <c r="H1666" t="s">
        <v>18</v>
      </c>
      <c r="I1666" t="s">
        <v>4145</v>
      </c>
      <c r="J1666" t="s">
        <v>4146</v>
      </c>
      <c r="K1666" t="s">
        <v>4147</v>
      </c>
      <c r="L1666" t="s">
        <v>4148</v>
      </c>
    </row>
    <row r="1667" spans="1:12" x14ac:dyDescent="0.3">
      <c r="A1667" t="s">
        <v>13969</v>
      </c>
      <c r="B1667" t="s">
        <v>14</v>
      </c>
      <c r="C1667" t="s">
        <v>108</v>
      </c>
      <c r="D1667" t="s">
        <v>16</v>
      </c>
      <c r="E1667" t="s">
        <v>13970</v>
      </c>
      <c r="F1667" t="s">
        <v>13971</v>
      </c>
      <c r="G1667" t="s">
        <v>13972</v>
      </c>
      <c r="H1667" t="s">
        <v>18</v>
      </c>
      <c r="I1667" t="s">
        <v>10715</v>
      </c>
      <c r="J1667" t="s">
        <v>10716</v>
      </c>
      <c r="K1667" t="s">
        <v>10717</v>
      </c>
      <c r="L1667" t="s">
        <v>10718</v>
      </c>
    </row>
    <row r="1668" spans="1:12" x14ac:dyDescent="0.3">
      <c r="A1668" t="s">
        <v>13973</v>
      </c>
      <c r="B1668" t="s">
        <v>14</v>
      </c>
      <c r="C1668" t="s">
        <v>5758</v>
      </c>
      <c r="D1668" t="s">
        <v>16</v>
      </c>
      <c r="E1668" t="s">
        <v>13974</v>
      </c>
      <c r="F1668" t="s">
        <v>13975</v>
      </c>
      <c r="G1668" t="s">
        <v>13976</v>
      </c>
      <c r="H1668" t="s">
        <v>18</v>
      </c>
      <c r="I1668" t="s">
        <v>11185</v>
      </c>
      <c r="J1668" t="s">
        <v>18</v>
      </c>
      <c r="K1668" t="s">
        <v>11186</v>
      </c>
      <c r="L1668" t="s">
        <v>11187</v>
      </c>
    </row>
    <row r="1669" spans="1:12" x14ac:dyDescent="0.3">
      <c r="A1669" t="s">
        <v>13977</v>
      </c>
      <c r="B1669" t="s">
        <v>14</v>
      </c>
      <c r="C1669" t="s">
        <v>273</v>
      </c>
      <c r="D1669" t="s">
        <v>16</v>
      </c>
      <c r="E1669" t="s">
        <v>13978</v>
      </c>
      <c r="F1669" t="s">
        <v>13979</v>
      </c>
      <c r="G1669" t="s">
        <v>13980</v>
      </c>
      <c r="H1669" t="s">
        <v>18</v>
      </c>
      <c r="I1669" t="s">
        <v>10814</v>
      </c>
      <c r="J1669" t="s">
        <v>18</v>
      </c>
      <c r="K1669" t="s">
        <v>10815</v>
      </c>
      <c r="L1669" t="s">
        <v>10816</v>
      </c>
    </row>
    <row r="1670" spans="1:12" x14ac:dyDescent="0.3">
      <c r="A1670" t="s">
        <v>13981</v>
      </c>
      <c r="B1670" t="s">
        <v>14</v>
      </c>
      <c r="C1670" t="s">
        <v>434</v>
      </c>
      <c r="D1670" t="s">
        <v>16</v>
      </c>
      <c r="E1670" t="s">
        <v>13982</v>
      </c>
      <c r="F1670" t="s">
        <v>13983</v>
      </c>
      <c r="G1670" t="s">
        <v>18</v>
      </c>
      <c r="H1670" t="s">
        <v>18</v>
      </c>
      <c r="I1670" t="s">
        <v>13984</v>
      </c>
      <c r="J1670" t="s">
        <v>18</v>
      </c>
      <c r="K1670" t="s">
        <v>13985</v>
      </c>
      <c r="L1670" t="s">
        <v>13986</v>
      </c>
    </row>
    <row r="1671" spans="1:12" x14ac:dyDescent="0.3">
      <c r="A1671" t="s">
        <v>13987</v>
      </c>
      <c r="B1671" t="s">
        <v>14</v>
      </c>
      <c r="C1671" t="s">
        <v>4271</v>
      </c>
      <c r="D1671" t="s">
        <v>33</v>
      </c>
      <c r="E1671" t="s">
        <v>13988</v>
      </c>
      <c r="F1671" t="s">
        <v>13988</v>
      </c>
      <c r="G1671" t="s">
        <v>18</v>
      </c>
      <c r="H1671" t="s">
        <v>18</v>
      </c>
      <c r="I1671" t="s">
        <v>11274</v>
      </c>
      <c r="J1671" t="s">
        <v>11275</v>
      </c>
      <c r="K1671" t="s">
        <v>11276</v>
      </c>
      <c r="L1671" t="s">
        <v>11277</v>
      </c>
    </row>
    <row r="1672" spans="1:12" x14ac:dyDescent="0.3">
      <c r="A1672" t="s">
        <v>13989</v>
      </c>
      <c r="B1672" t="s">
        <v>14</v>
      </c>
      <c r="C1672" t="s">
        <v>830</v>
      </c>
      <c r="D1672" t="s">
        <v>33</v>
      </c>
      <c r="E1672" t="s">
        <v>13990</v>
      </c>
      <c r="F1672" t="s">
        <v>13991</v>
      </c>
      <c r="G1672" t="s">
        <v>13992</v>
      </c>
      <c r="H1672" t="s">
        <v>13993</v>
      </c>
      <c r="I1672" t="s">
        <v>13994</v>
      </c>
      <c r="J1672" t="s">
        <v>18</v>
      </c>
      <c r="K1672" t="s">
        <v>13995</v>
      </c>
      <c r="L1672" t="s">
        <v>13996</v>
      </c>
    </row>
    <row r="1673" spans="1:12" x14ac:dyDescent="0.3">
      <c r="A1673" t="s">
        <v>13997</v>
      </c>
      <c r="B1673" t="s">
        <v>14</v>
      </c>
      <c r="C1673" t="s">
        <v>434</v>
      </c>
      <c r="D1673" t="s">
        <v>16</v>
      </c>
      <c r="E1673" t="s">
        <v>13998</v>
      </c>
      <c r="F1673" t="s">
        <v>13999</v>
      </c>
      <c r="G1673" t="s">
        <v>14000</v>
      </c>
      <c r="H1673" t="s">
        <v>18</v>
      </c>
      <c r="I1673" t="s">
        <v>547</v>
      </c>
      <c r="J1673" t="s">
        <v>548</v>
      </c>
      <c r="K1673" t="s">
        <v>70</v>
      </c>
      <c r="L1673" t="s">
        <v>549</v>
      </c>
    </row>
    <row r="1674" spans="1:12" x14ac:dyDescent="0.3">
      <c r="A1674" t="s">
        <v>14001</v>
      </c>
      <c r="B1674" t="s">
        <v>14</v>
      </c>
      <c r="C1674" t="s">
        <v>101</v>
      </c>
      <c r="D1674" t="s">
        <v>16</v>
      </c>
      <c r="E1674" t="s">
        <v>14002</v>
      </c>
      <c r="F1674" t="e">
        <f>- 미술심리분석 프로그램을 운영하여 내담자의 초기면담 및 진단검사 실시- 상담기관 및 복지시설 등 상담업무 일선에서의 내담자 초기면담업무 수행</f>
        <v>#NAME?</v>
      </c>
      <c r="G1674" t="e">
        <f>- 내담자의 심리분석 및 검사와 면접상담 수행- 다수의 내담자를 위한 집단상담- 미술심리검사 프로그램 개발, 실행, 평가- 하위자격 소지자의 직무교육</f>
        <v>#NAME?</v>
      </c>
      <c r="H1674" t="s">
        <v>18</v>
      </c>
      <c r="I1674" t="s">
        <v>10814</v>
      </c>
      <c r="J1674" t="s">
        <v>18</v>
      </c>
      <c r="K1674" t="s">
        <v>10815</v>
      </c>
      <c r="L1674" t="s">
        <v>10816</v>
      </c>
    </row>
    <row r="1675" spans="1:12" x14ac:dyDescent="0.3">
      <c r="A1675" t="s">
        <v>14003</v>
      </c>
      <c r="B1675" t="s">
        <v>14</v>
      </c>
      <c r="C1675" t="s">
        <v>93</v>
      </c>
      <c r="D1675" t="s">
        <v>94</v>
      </c>
      <c r="E1675" t="s">
        <v>14004</v>
      </c>
      <c r="F1675" t="s">
        <v>14004</v>
      </c>
      <c r="G1675" t="s">
        <v>18</v>
      </c>
      <c r="H1675" t="s">
        <v>18</v>
      </c>
      <c r="I1675" t="s">
        <v>14005</v>
      </c>
      <c r="J1675" t="s">
        <v>14006</v>
      </c>
      <c r="K1675" t="s">
        <v>14007</v>
      </c>
      <c r="L1675" t="s">
        <v>14008</v>
      </c>
    </row>
    <row r="1676" spans="1:12" x14ac:dyDescent="0.3">
      <c r="A1676" t="s">
        <v>14009</v>
      </c>
      <c r="B1676" t="s">
        <v>14</v>
      </c>
      <c r="C1676" t="s">
        <v>14010</v>
      </c>
      <c r="D1676" t="s">
        <v>16</v>
      </c>
      <c r="E1676" t="s">
        <v>14011</v>
      </c>
      <c r="F1676" t="s">
        <v>14012</v>
      </c>
      <c r="G1676" t="s">
        <v>14013</v>
      </c>
      <c r="H1676" t="s">
        <v>14014</v>
      </c>
      <c r="I1676" t="s">
        <v>4145</v>
      </c>
      <c r="J1676" t="s">
        <v>4146</v>
      </c>
      <c r="K1676" t="s">
        <v>4147</v>
      </c>
      <c r="L1676" t="s">
        <v>4148</v>
      </c>
    </row>
    <row r="1677" spans="1:12" x14ac:dyDescent="0.3">
      <c r="A1677" t="s">
        <v>14015</v>
      </c>
      <c r="B1677" t="s">
        <v>14</v>
      </c>
      <c r="C1677" t="s">
        <v>101</v>
      </c>
      <c r="D1677" t="s">
        <v>16</v>
      </c>
      <c r="E1677" t="s">
        <v>14016</v>
      </c>
      <c r="F1677" t="s">
        <v>14017</v>
      </c>
      <c r="G1677" t="s">
        <v>14018</v>
      </c>
      <c r="H1677" t="s">
        <v>14019</v>
      </c>
      <c r="I1677" t="s">
        <v>14020</v>
      </c>
      <c r="J1677" t="s">
        <v>18</v>
      </c>
      <c r="K1677" t="s">
        <v>14021</v>
      </c>
      <c r="L1677" t="s">
        <v>14022</v>
      </c>
    </row>
    <row r="1678" spans="1:12" x14ac:dyDescent="0.3">
      <c r="A1678" t="s">
        <v>14023</v>
      </c>
      <c r="B1678" t="s">
        <v>14</v>
      </c>
      <c r="C1678" t="s">
        <v>14024</v>
      </c>
      <c r="D1678" t="s">
        <v>33</v>
      </c>
      <c r="E1678" t="s">
        <v>14025</v>
      </c>
      <c r="F1678" t="s">
        <v>14025</v>
      </c>
      <c r="G1678" t="s">
        <v>18</v>
      </c>
      <c r="H1678" t="s">
        <v>18</v>
      </c>
      <c r="I1678" t="s">
        <v>11274</v>
      </c>
      <c r="J1678" t="s">
        <v>11275</v>
      </c>
      <c r="K1678" t="s">
        <v>11276</v>
      </c>
      <c r="L1678" t="s">
        <v>11277</v>
      </c>
    </row>
    <row r="1679" spans="1:12" x14ac:dyDescent="0.3">
      <c r="A1679" t="s">
        <v>14026</v>
      </c>
      <c r="B1679" t="s">
        <v>14</v>
      </c>
      <c r="C1679" t="s">
        <v>278</v>
      </c>
      <c r="D1679" t="s">
        <v>16</v>
      </c>
      <c r="E1679" t="s">
        <v>14027</v>
      </c>
      <c r="F1679" t="s">
        <v>14028</v>
      </c>
      <c r="G1679" t="s">
        <v>14029</v>
      </c>
      <c r="H1679" t="s">
        <v>18</v>
      </c>
      <c r="I1679" t="s">
        <v>841</v>
      </c>
      <c r="J1679" t="s">
        <v>842</v>
      </c>
      <c r="K1679" t="s">
        <v>843</v>
      </c>
      <c r="L1679" t="s">
        <v>844</v>
      </c>
    </row>
    <row r="1680" spans="1:12" x14ac:dyDescent="0.3">
      <c r="A1680" t="s">
        <v>14030</v>
      </c>
      <c r="B1680" t="s">
        <v>14</v>
      </c>
      <c r="C1680" t="s">
        <v>471</v>
      </c>
      <c r="D1680" t="s">
        <v>16</v>
      </c>
      <c r="E1680" t="s">
        <v>14031</v>
      </c>
      <c r="F1680" t="s">
        <v>14032</v>
      </c>
      <c r="G1680" t="s">
        <v>14033</v>
      </c>
      <c r="H1680" t="s">
        <v>18</v>
      </c>
      <c r="I1680" t="s">
        <v>12810</v>
      </c>
      <c r="J1680" t="s">
        <v>12811</v>
      </c>
      <c r="K1680" t="s">
        <v>12812</v>
      </c>
      <c r="L1680" t="s">
        <v>12813</v>
      </c>
    </row>
    <row r="1681" spans="1:12" x14ac:dyDescent="0.3">
      <c r="A1681" t="s">
        <v>14034</v>
      </c>
      <c r="B1681" t="s">
        <v>14</v>
      </c>
      <c r="C1681" t="s">
        <v>445</v>
      </c>
      <c r="D1681" t="s">
        <v>16</v>
      </c>
      <c r="E1681" t="s">
        <v>14035</v>
      </c>
      <c r="F1681" t="s">
        <v>14036</v>
      </c>
      <c r="G1681" t="s">
        <v>18</v>
      </c>
      <c r="H1681" t="s">
        <v>18</v>
      </c>
      <c r="I1681" t="s">
        <v>10243</v>
      </c>
      <c r="J1681" t="s">
        <v>10244</v>
      </c>
      <c r="K1681" t="s">
        <v>10245</v>
      </c>
      <c r="L1681" t="s">
        <v>10246</v>
      </c>
    </row>
    <row r="1682" spans="1:12" x14ac:dyDescent="0.3">
      <c r="A1682" t="s">
        <v>14037</v>
      </c>
      <c r="B1682" t="s">
        <v>14</v>
      </c>
      <c r="C1682" t="s">
        <v>14038</v>
      </c>
      <c r="D1682" t="s">
        <v>79</v>
      </c>
      <c r="E1682" t="s">
        <v>14039</v>
      </c>
      <c r="F1682" t="s">
        <v>14040</v>
      </c>
      <c r="G1682" t="s">
        <v>14041</v>
      </c>
      <c r="H1682" t="s">
        <v>18</v>
      </c>
      <c r="I1682" t="s">
        <v>14042</v>
      </c>
      <c r="J1682" t="s">
        <v>18</v>
      </c>
      <c r="K1682" t="s">
        <v>14043</v>
      </c>
      <c r="L1682" t="s">
        <v>11264</v>
      </c>
    </row>
    <row r="1683" spans="1:12" x14ac:dyDescent="0.3">
      <c r="A1683" t="s">
        <v>14044</v>
      </c>
      <c r="B1683" t="s">
        <v>14</v>
      </c>
      <c r="C1683" t="s">
        <v>2856</v>
      </c>
      <c r="D1683" t="s">
        <v>16</v>
      </c>
      <c r="E1683" t="s">
        <v>14045</v>
      </c>
      <c r="F1683" t="s">
        <v>14046</v>
      </c>
      <c r="G1683" t="s">
        <v>18</v>
      </c>
      <c r="H1683" t="s">
        <v>18</v>
      </c>
      <c r="I1683" t="s">
        <v>13322</v>
      </c>
      <c r="J1683" t="s">
        <v>13323</v>
      </c>
      <c r="K1683" t="s">
        <v>13324</v>
      </c>
      <c r="L1683" t="s">
        <v>13325</v>
      </c>
    </row>
    <row r="1684" spans="1:12" x14ac:dyDescent="0.3">
      <c r="A1684" t="s">
        <v>14047</v>
      </c>
      <c r="B1684" t="s">
        <v>14</v>
      </c>
      <c r="C1684" t="s">
        <v>101</v>
      </c>
      <c r="D1684" t="s">
        <v>16</v>
      </c>
      <c r="E1684" t="s">
        <v>14048</v>
      </c>
      <c r="F1684" t="s">
        <v>14049</v>
      </c>
      <c r="G1684" t="s">
        <v>14049</v>
      </c>
      <c r="H1684" t="s">
        <v>14049</v>
      </c>
      <c r="I1684" t="s">
        <v>652</v>
      </c>
      <c r="J1684" t="s">
        <v>653</v>
      </c>
      <c r="K1684" t="s">
        <v>654</v>
      </c>
      <c r="L1684" t="s">
        <v>655</v>
      </c>
    </row>
    <row r="1685" spans="1:12" x14ac:dyDescent="0.3">
      <c r="A1685" t="s">
        <v>14050</v>
      </c>
      <c r="B1685" t="s">
        <v>14</v>
      </c>
      <c r="C1685" t="s">
        <v>14051</v>
      </c>
      <c r="D1685" t="s">
        <v>16</v>
      </c>
      <c r="E1685" t="s">
        <v>14052</v>
      </c>
      <c r="F1685" t="s">
        <v>14053</v>
      </c>
      <c r="G1685" t="s">
        <v>14054</v>
      </c>
      <c r="H1685" t="s">
        <v>18</v>
      </c>
      <c r="I1685" t="s">
        <v>14055</v>
      </c>
      <c r="J1685" t="s">
        <v>18</v>
      </c>
      <c r="K1685" t="s">
        <v>14056</v>
      </c>
      <c r="L1685" t="s">
        <v>14057</v>
      </c>
    </row>
    <row r="1686" spans="1:12" x14ac:dyDescent="0.3">
      <c r="A1686" t="s">
        <v>14058</v>
      </c>
      <c r="B1686" t="s">
        <v>14</v>
      </c>
      <c r="C1686" t="s">
        <v>14059</v>
      </c>
      <c r="D1686" t="s">
        <v>11964</v>
      </c>
      <c r="E1686" t="s">
        <v>14060</v>
      </c>
      <c r="F1686" t="s">
        <v>14060</v>
      </c>
      <c r="G1686" t="s">
        <v>18</v>
      </c>
      <c r="H1686" t="s">
        <v>18</v>
      </c>
      <c r="I1686" t="s">
        <v>14061</v>
      </c>
      <c r="J1686" t="s">
        <v>14062</v>
      </c>
      <c r="K1686" t="s">
        <v>14063</v>
      </c>
      <c r="L1686" t="s">
        <v>14064</v>
      </c>
    </row>
    <row r="1687" spans="1:12" x14ac:dyDescent="0.3">
      <c r="A1687" t="s">
        <v>14065</v>
      </c>
      <c r="B1687" t="s">
        <v>14</v>
      </c>
      <c r="C1687" t="s">
        <v>10810</v>
      </c>
      <c r="D1687" t="s">
        <v>33</v>
      </c>
      <c r="E1687" t="s">
        <v>14066</v>
      </c>
      <c r="F1687" t="s">
        <v>14067</v>
      </c>
      <c r="G1687" t="s">
        <v>14068</v>
      </c>
      <c r="H1687" t="s">
        <v>14069</v>
      </c>
      <c r="I1687" t="s">
        <v>14070</v>
      </c>
      <c r="J1687" t="s">
        <v>14071</v>
      </c>
      <c r="K1687" t="s">
        <v>14072</v>
      </c>
      <c r="L1687" t="s">
        <v>14073</v>
      </c>
    </row>
    <row r="1688" spans="1:12" x14ac:dyDescent="0.3">
      <c r="A1688" t="s">
        <v>14074</v>
      </c>
      <c r="B1688" t="s">
        <v>14</v>
      </c>
      <c r="C1688" t="s">
        <v>14075</v>
      </c>
      <c r="D1688" t="s">
        <v>16</v>
      </c>
      <c r="E1688" t="s">
        <v>14076</v>
      </c>
      <c r="F1688" t="s">
        <v>14076</v>
      </c>
      <c r="G1688" t="s">
        <v>18</v>
      </c>
      <c r="H1688" t="s">
        <v>18</v>
      </c>
      <c r="I1688" t="s">
        <v>2158</v>
      </c>
      <c r="J1688" t="s">
        <v>2159</v>
      </c>
      <c r="K1688" t="s">
        <v>2160</v>
      </c>
      <c r="L1688" t="s">
        <v>2161</v>
      </c>
    </row>
    <row r="1689" spans="1:12" x14ac:dyDescent="0.3">
      <c r="A1689" t="s">
        <v>14077</v>
      </c>
      <c r="B1689" t="s">
        <v>14</v>
      </c>
      <c r="C1689" t="s">
        <v>463</v>
      </c>
      <c r="D1689" t="s">
        <v>16</v>
      </c>
      <c r="E1689" t="s">
        <v>12387</v>
      </c>
      <c r="F1689" t="s">
        <v>12389</v>
      </c>
      <c r="G1689" t="s">
        <v>12388</v>
      </c>
      <c r="H1689" t="s">
        <v>18</v>
      </c>
      <c r="I1689" t="s">
        <v>10814</v>
      </c>
      <c r="J1689" t="s">
        <v>18</v>
      </c>
      <c r="K1689" t="s">
        <v>10815</v>
      </c>
      <c r="L1689" t="s">
        <v>10816</v>
      </c>
    </row>
    <row r="1690" spans="1:12" x14ac:dyDescent="0.3">
      <c r="A1690" t="s">
        <v>14078</v>
      </c>
      <c r="B1690" t="s">
        <v>14</v>
      </c>
      <c r="C1690" t="s">
        <v>14079</v>
      </c>
      <c r="D1690" t="s">
        <v>94</v>
      </c>
      <c r="E1690" t="s">
        <v>14080</v>
      </c>
      <c r="F1690" t="s">
        <v>14081</v>
      </c>
      <c r="G1690" t="s">
        <v>18</v>
      </c>
      <c r="H1690" t="s">
        <v>18</v>
      </c>
      <c r="I1690" t="s">
        <v>9272</v>
      </c>
      <c r="J1690" t="s">
        <v>9273</v>
      </c>
      <c r="K1690" t="s">
        <v>3023</v>
      </c>
      <c r="L1690" t="s">
        <v>9274</v>
      </c>
    </row>
    <row r="1691" spans="1:12" x14ac:dyDescent="0.3">
      <c r="A1691" t="s">
        <v>14082</v>
      </c>
      <c r="B1691" t="s">
        <v>14</v>
      </c>
      <c r="C1691" t="s">
        <v>15</v>
      </c>
      <c r="D1691" t="s">
        <v>16</v>
      </c>
      <c r="E1691" t="s">
        <v>14083</v>
      </c>
      <c r="F1691" t="s">
        <v>14083</v>
      </c>
      <c r="G1691" t="s">
        <v>7481</v>
      </c>
      <c r="H1691" t="s">
        <v>18</v>
      </c>
      <c r="I1691" t="s">
        <v>11173</v>
      </c>
      <c r="J1691" t="s">
        <v>18</v>
      </c>
      <c r="K1691" t="s">
        <v>1675</v>
      </c>
      <c r="L1691" t="s">
        <v>11174</v>
      </c>
    </row>
    <row r="1692" spans="1:12" x14ac:dyDescent="0.3">
      <c r="A1692" t="s">
        <v>14084</v>
      </c>
      <c r="B1692" t="s">
        <v>14</v>
      </c>
      <c r="C1692" t="s">
        <v>8566</v>
      </c>
      <c r="D1692" t="s">
        <v>33</v>
      </c>
      <c r="E1692" t="s">
        <v>14085</v>
      </c>
      <c r="F1692" t="s">
        <v>14086</v>
      </c>
      <c r="G1692" t="s">
        <v>14087</v>
      </c>
      <c r="H1692" t="s">
        <v>18</v>
      </c>
      <c r="I1692" t="s">
        <v>10715</v>
      </c>
      <c r="J1692" t="s">
        <v>10716</v>
      </c>
      <c r="K1692" t="s">
        <v>10717</v>
      </c>
      <c r="L1692" t="s">
        <v>10718</v>
      </c>
    </row>
    <row r="1693" spans="1:12" x14ac:dyDescent="0.3">
      <c r="A1693" t="s">
        <v>14088</v>
      </c>
      <c r="B1693" t="s">
        <v>14</v>
      </c>
      <c r="C1693" t="s">
        <v>1021</v>
      </c>
      <c r="D1693" t="s">
        <v>16</v>
      </c>
      <c r="E1693" t="s">
        <v>14089</v>
      </c>
      <c r="F1693" t="s">
        <v>14089</v>
      </c>
      <c r="G1693" t="s">
        <v>18</v>
      </c>
      <c r="H1693" t="s">
        <v>18</v>
      </c>
      <c r="I1693" t="s">
        <v>2647</v>
      </c>
      <c r="J1693" t="s">
        <v>2648</v>
      </c>
      <c r="K1693" t="s">
        <v>2649</v>
      </c>
      <c r="L1693" t="s">
        <v>2650</v>
      </c>
    </row>
    <row r="1694" spans="1:12" x14ac:dyDescent="0.3">
      <c r="A1694" t="s">
        <v>14090</v>
      </c>
      <c r="B1694" t="s">
        <v>14</v>
      </c>
      <c r="C1694" t="s">
        <v>93</v>
      </c>
      <c r="D1694" t="s">
        <v>94</v>
      </c>
      <c r="E1694" t="s">
        <v>14091</v>
      </c>
      <c r="F1694" t="s">
        <v>14092</v>
      </c>
      <c r="G1694" t="s">
        <v>18</v>
      </c>
      <c r="H1694" t="s">
        <v>18</v>
      </c>
      <c r="I1694" t="s">
        <v>359</v>
      </c>
      <c r="J1694" t="s">
        <v>360</v>
      </c>
      <c r="K1694" t="s">
        <v>361</v>
      </c>
      <c r="L1694" t="s">
        <v>362</v>
      </c>
    </row>
    <row r="1695" spans="1:12" x14ac:dyDescent="0.3">
      <c r="A1695" t="s">
        <v>14093</v>
      </c>
      <c r="B1695" t="s">
        <v>14</v>
      </c>
      <c r="C1695" t="s">
        <v>6995</v>
      </c>
      <c r="D1695" t="s">
        <v>16</v>
      </c>
      <c r="E1695" t="s">
        <v>14094</v>
      </c>
      <c r="F1695" t="s">
        <v>14095</v>
      </c>
      <c r="G1695" t="s">
        <v>14096</v>
      </c>
      <c r="H1695" t="s">
        <v>14097</v>
      </c>
      <c r="I1695" t="s">
        <v>13112</v>
      </c>
      <c r="J1695" t="s">
        <v>13113</v>
      </c>
      <c r="K1695" t="s">
        <v>13114</v>
      </c>
      <c r="L1695" t="s">
        <v>13115</v>
      </c>
    </row>
    <row r="1696" spans="1:12" x14ac:dyDescent="0.3">
      <c r="A1696" t="s">
        <v>14098</v>
      </c>
      <c r="B1696" t="s">
        <v>14</v>
      </c>
      <c r="C1696" t="s">
        <v>12016</v>
      </c>
      <c r="D1696" t="s">
        <v>33</v>
      </c>
      <c r="E1696" t="s">
        <v>14099</v>
      </c>
      <c r="F1696" t="s">
        <v>14099</v>
      </c>
      <c r="G1696" t="s">
        <v>18</v>
      </c>
      <c r="H1696" t="s">
        <v>18</v>
      </c>
      <c r="I1696" t="s">
        <v>11013</v>
      </c>
      <c r="J1696" t="s">
        <v>11014</v>
      </c>
      <c r="K1696" t="s">
        <v>11015</v>
      </c>
      <c r="L1696" t="s">
        <v>11016</v>
      </c>
    </row>
    <row r="1697" spans="1:12" x14ac:dyDescent="0.3">
      <c r="A1697" t="s">
        <v>14100</v>
      </c>
      <c r="B1697" t="s">
        <v>14</v>
      </c>
      <c r="C1697" t="s">
        <v>623</v>
      </c>
      <c r="D1697" t="s">
        <v>16</v>
      </c>
      <c r="E1697" t="s">
        <v>14101</v>
      </c>
      <c r="F1697" t="s">
        <v>14102</v>
      </c>
      <c r="G1697" t="s">
        <v>14103</v>
      </c>
      <c r="H1697" t="s">
        <v>14104</v>
      </c>
      <c r="I1697" t="s">
        <v>5846</v>
      </c>
      <c r="J1697" t="s">
        <v>5847</v>
      </c>
      <c r="K1697" t="s">
        <v>5848</v>
      </c>
      <c r="L1697" t="s">
        <v>780</v>
      </c>
    </row>
    <row r="1698" spans="1:12" x14ac:dyDescent="0.3">
      <c r="A1698" t="s">
        <v>14105</v>
      </c>
      <c r="B1698" t="s">
        <v>14</v>
      </c>
      <c r="C1698" t="s">
        <v>14106</v>
      </c>
      <c r="D1698" t="s">
        <v>79</v>
      </c>
      <c r="E1698" t="s">
        <v>14107</v>
      </c>
      <c r="F1698" t="s">
        <v>14108</v>
      </c>
      <c r="G1698" t="s">
        <v>14109</v>
      </c>
      <c r="H1698" t="s">
        <v>18</v>
      </c>
      <c r="I1698" t="s">
        <v>14110</v>
      </c>
      <c r="J1698" t="s">
        <v>14111</v>
      </c>
      <c r="K1698" t="s">
        <v>14112</v>
      </c>
      <c r="L1698" t="s">
        <v>14113</v>
      </c>
    </row>
    <row r="1699" spans="1:12" x14ac:dyDescent="0.3">
      <c r="A1699" t="s">
        <v>14114</v>
      </c>
      <c r="B1699" t="s">
        <v>14</v>
      </c>
      <c r="C1699" t="s">
        <v>2882</v>
      </c>
      <c r="D1699" t="s">
        <v>16</v>
      </c>
      <c r="E1699" t="s">
        <v>12097</v>
      </c>
      <c r="F1699" t="s">
        <v>14115</v>
      </c>
      <c r="G1699" t="s">
        <v>14116</v>
      </c>
      <c r="H1699" t="s">
        <v>14117</v>
      </c>
      <c r="I1699" t="s">
        <v>13649</v>
      </c>
      <c r="J1699" t="s">
        <v>13650</v>
      </c>
      <c r="K1699" t="s">
        <v>13651</v>
      </c>
      <c r="L1699" t="s">
        <v>13652</v>
      </c>
    </row>
    <row r="1700" spans="1:12" x14ac:dyDescent="0.3">
      <c r="A1700" t="s">
        <v>14118</v>
      </c>
      <c r="B1700" t="s">
        <v>14</v>
      </c>
      <c r="C1700" t="s">
        <v>86</v>
      </c>
      <c r="D1700" t="s">
        <v>16</v>
      </c>
      <c r="E1700" t="s">
        <v>14119</v>
      </c>
      <c r="F1700" t="s">
        <v>14120</v>
      </c>
      <c r="G1700" t="s">
        <v>14121</v>
      </c>
      <c r="H1700" t="s">
        <v>14122</v>
      </c>
      <c r="I1700" t="s">
        <v>11117</v>
      </c>
      <c r="J1700" t="s">
        <v>11118</v>
      </c>
      <c r="K1700" t="s">
        <v>11119</v>
      </c>
      <c r="L1700" t="s">
        <v>11120</v>
      </c>
    </row>
    <row r="1701" spans="1:12" x14ac:dyDescent="0.3">
      <c r="A1701" t="s">
        <v>14123</v>
      </c>
      <c r="B1701" t="s">
        <v>14</v>
      </c>
      <c r="C1701" t="s">
        <v>101</v>
      </c>
      <c r="D1701" t="s">
        <v>16</v>
      </c>
      <c r="E1701" t="s">
        <v>14124</v>
      </c>
      <c r="F1701" t="s">
        <v>14125</v>
      </c>
      <c r="G1701" t="s">
        <v>14125</v>
      </c>
      <c r="H1701" t="s">
        <v>18</v>
      </c>
      <c r="I1701" t="s">
        <v>9173</v>
      </c>
      <c r="J1701" t="s">
        <v>12365</v>
      </c>
      <c r="K1701" t="s">
        <v>12366</v>
      </c>
      <c r="L1701" t="s">
        <v>12367</v>
      </c>
    </row>
    <row r="1702" spans="1:12" x14ac:dyDescent="0.3">
      <c r="A1702" t="s">
        <v>14126</v>
      </c>
      <c r="B1702" t="s">
        <v>14</v>
      </c>
      <c r="C1702" t="s">
        <v>1694</v>
      </c>
      <c r="D1702" t="s">
        <v>79</v>
      </c>
      <c r="E1702" t="s">
        <v>14127</v>
      </c>
      <c r="F1702" t="s">
        <v>14128</v>
      </c>
      <c r="G1702" t="s">
        <v>14129</v>
      </c>
      <c r="H1702" t="s">
        <v>18</v>
      </c>
      <c r="I1702" t="s">
        <v>841</v>
      </c>
      <c r="J1702" t="s">
        <v>842</v>
      </c>
      <c r="K1702" t="s">
        <v>843</v>
      </c>
      <c r="L1702" t="s">
        <v>844</v>
      </c>
    </row>
    <row r="1703" spans="1:12" x14ac:dyDescent="0.3">
      <c r="A1703" t="s">
        <v>14130</v>
      </c>
      <c r="B1703" t="s">
        <v>14</v>
      </c>
      <c r="C1703" t="s">
        <v>65</v>
      </c>
      <c r="D1703" t="s">
        <v>16</v>
      </c>
      <c r="E1703" t="s">
        <v>14131</v>
      </c>
      <c r="F1703" t="s">
        <v>14132</v>
      </c>
      <c r="G1703" t="s">
        <v>14133</v>
      </c>
      <c r="H1703" t="s">
        <v>18</v>
      </c>
      <c r="I1703" t="s">
        <v>547</v>
      </c>
      <c r="J1703" t="s">
        <v>548</v>
      </c>
      <c r="K1703" t="s">
        <v>70</v>
      </c>
      <c r="L1703" t="s">
        <v>549</v>
      </c>
    </row>
    <row r="1704" spans="1:12" x14ac:dyDescent="0.3">
      <c r="A1704" t="s">
        <v>14134</v>
      </c>
      <c r="B1704" t="s">
        <v>14</v>
      </c>
      <c r="C1704" t="s">
        <v>2474</v>
      </c>
      <c r="D1704" t="s">
        <v>16</v>
      </c>
      <c r="E1704" t="s">
        <v>14135</v>
      </c>
      <c r="F1704" t="s">
        <v>14136</v>
      </c>
      <c r="G1704" t="s">
        <v>14137</v>
      </c>
      <c r="H1704" t="s">
        <v>18</v>
      </c>
      <c r="I1704" t="s">
        <v>11346</v>
      </c>
      <c r="J1704" t="s">
        <v>18</v>
      </c>
      <c r="K1704" t="s">
        <v>11347</v>
      </c>
      <c r="L1704" t="s">
        <v>11348</v>
      </c>
    </row>
    <row r="1705" spans="1:12" x14ac:dyDescent="0.3">
      <c r="A1705" t="s">
        <v>14138</v>
      </c>
      <c r="B1705" t="s">
        <v>14</v>
      </c>
      <c r="C1705" t="s">
        <v>4571</v>
      </c>
      <c r="D1705" t="s">
        <v>79</v>
      </c>
      <c r="E1705" t="s">
        <v>14139</v>
      </c>
      <c r="F1705" t="s">
        <v>14140</v>
      </c>
      <c r="G1705" t="s">
        <v>14141</v>
      </c>
      <c r="H1705" t="s">
        <v>18</v>
      </c>
      <c r="I1705" t="s">
        <v>3350</v>
      </c>
      <c r="J1705" t="s">
        <v>3351</v>
      </c>
      <c r="K1705" t="s">
        <v>3352</v>
      </c>
      <c r="L1705" t="s">
        <v>3353</v>
      </c>
    </row>
    <row r="1706" spans="1:12" x14ac:dyDescent="0.3">
      <c r="A1706" t="s">
        <v>14142</v>
      </c>
      <c r="B1706" t="s">
        <v>14</v>
      </c>
      <c r="C1706" t="s">
        <v>1995</v>
      </c>
      <c r="D1706" t="s">
        <v>16</v>
      </c>
      <c r="E1706" t="s">
        <v>14143</v>
      </c>
      <c r="F1706" t="s">
        <v>14144</v>
      </c>
      <c r="G1706" t="s">
        <v>14145</v>
      </c>
      <c r="H1706" t="s">
        <v>18</v>
      </c>
      <c r="I1706" t="s">
        <v>547</v>
      </c>
      <c r="J1706" t="s">
        <v>548</v>
      </c>
      <c r="K1706" t="s">
        <v>70</v>
      </c>
      <c r="L1706" t="s">
        <v>549</v>
      </c>
    </row>
    <row r="1707" spans="1:12" x14ac:dyDescent="0.3">
      <c r="A1707" t="s">
        <v>14146</v>
      </c>
      <c r="B1707" t="s">
        <v>14</v>
      </c>
      <c r="C1707" t="s">
        <v>2882</v>
      </c>
      <c r="D1707" t="s">
        <v>16</v>
      </c>
      <c r="E1707" t="s">
        <v>14147</v>
      </c>
      <c r="F1707" t="s">
        <v>14148</v>
      </c>
      <c r="G1707" t="s">
        <v>14149</v>
      </c>
      <c r="H1707" t="s">
        <v>18</v>
      </c>
      <c r="I1707" t="s">
        <v>2544</v>
      </c>
      <c r="J1707" t="s">
        <v>2545</v>
      </c>
      <c r="K1707" t="s">
        <v>2546</v>
      </c>
      <c r="L1707" t="s">
        <v>2547</v>
      </c>
    </row>
    <row r="1708" spans="1:12" x14ac:dyDescent="0.3">
      <c r="A1708" t="s">
        <v>14150</v>
      </c>
      <c r="B1708" t="s">
        <v>14</v>
      </c>
      <c r="C1708" t="s">
        <v>15</v>
      </c>
      <c r="D1708" t="s">
        <v>16</v>
      </c>
      <c r="E1708" t="s">
        <v>14151</v>
      </c>
      <c r="F1708" t="s">
        <v>14152</v>
      </c>
      <c r="G1708" t="s">
        <v>14153</v>
      </c>
      <c r="H1708" t="s">
        <v>18</v>
      </c>
      <c r="I1708" t="s">
        <v>2143</v>
      </c>
      <c r="J1708" t="s">
        <v>18</v>
      </c>
      <c r="K1708" t="s">
        <v>2144</v>
      </c>
      <c r="L1708" t="s">
        <v>2145</v>
      </c>
    </row>
    <row r="1709" spans="1:12" x14ac:dyDescent="0.3">
      <c r="A1709" t="s">
        <v>14154</v>
      </c>
      <c r="B1709" t="s">
        <v>14</v>
      </c>
      <c r="C1709" t="s">
        <v>15</v>
      </c>
      <c r="D1709" t="s">
        <v>16</v>
      </c>
      <c r="E1709" t="s">
        <v>14155</v>
      </c>
      <c r="F1709" t="s">
        <v>14155</v>
      </c>
      <c r="G1709" t="s">
        <v>14156</v>
      </c>
      <c r="H1709" t="s">
        <v>14157</v>
      </c>
      <c r="I1709" t="s">
        <v>652</v>
      </c>
      <c r="J1709" t="s">
        <v>653</v>
      </c>
      <c r="K1709" t="s">
        <v>654</v>
      </c>
      <c r="L1709" t="s">
        <v>655</v>
      </c>
    </row>
    <row r="1710" spans="1:12" x14ac:dyDescent="0.3">
      <c r="A1710" t="s">
        <v>14158</v>
      </c>
      <c r="B1710" t="s">
        <v>14</v>
      </c>
      <c r="C1710" t="s">
        <v>14159</v>
      </c>
      <c r="D1710" t="s">
        <v>16</v>
      </c>
      <c r="E1710" t="s">
        <v>14160</v>
      </c>
      <c r="F1710" t="s">
        <v>14161</v>
      </c>
      <c r="G1710" t="s">
        <v>14162</v>
      </c>
      <c r="H1710" t="s">
        <v>18</v>
      </c>
      <c r="I1710" t="s">
        <v>11943</v>
      </c>
      <c r="J1710" t="s">
        <v>11944</v>
      </c>
      <c r="K1710" t="s">
        <v>11945</v>
      </c>
      <c r="L1710" t="s">
        <v>11946</v>
      </c>
    </row>
    <row r="1711" spans="1:12" x14ac:dyDescent="0.3">
      <c r="A1711" t="s">
        <v>14163</v>
      </c>
      <c r="B1711" t="s">
        <v>14</v>
      </c>
      <c r="C1711" t="s">
        <v>14164</v>
      </c>
      <c r="D1711" t="s">
        <v>16</v>
      </c>
      <c r="E1711" t="s">
        <v>14165</v>
      </c>
      <c r="F1711" t="s">
        <v>14166</v>
      </c>
      <c r="G1711" t="s">
        <v>14167</v>
      </c>
      <c r="H1711" t="s">
        <v>18</v>
      </c>
      <c r="I1711" t="s">
        <v>2929</v>
      </c>
      <c r="J1711" t="s">
        <v>2930</v>
      </c>
      <c r="K1711" t="s">
        <v>2931</v>
      </c>
      <c r="L1711" t="s">
        <v>2932</v>
      </c>
    </row>
    <row r="1712" spans="1:12" x14ac:dyDescent="0.3">
      <c r="A1712" t="s">
        <v>14168</v>
      </c>
      <c r="B1712" t="s">
        <v>14</v>
      </c>
      <c r="C1712" t="s">
        <v>65</v>
      </c>
      <c r="D1712" t="s">
        <v>16</v>
      </c>
      <c r="E1712" t="s">
        <v>14169</v>
      </c>
      <c r="F1712" t="s">
        <v>14170</v>
      </c>
      <c r="G1712" t="s">
        <v>14171</v>
      </c>
      <c r="H1712" t="s">
        <v>18</v>
      </c>
      <c r="I1712" t="s">
        <v>10814</v>
      </c>
      <c r="J1712" t="s">
        <v>18</v>
      </c>
      <c r="K1712" t="s">
        <v>10815</v>
      </c>
      <c r="L1712" t="s">
        <v>10816</v>
      </c>
    </row>
    <row r="1713" spans="1:12" x14ac:dyDescent="0.3">
      <c r="A1713" t="s">
        <v>14172</v>
      </c>
      <c r="B1713" t="s">
        <v>14</v>
      </c>
      <c r="C1713" t="s">
        <v>14173</v>
      </c>
      <c r="D1713" t="s">
        <v>16</v>
      </c>
      <c r="E1713" t="e">
        <f>- 현대 사회를 살아가면서 개인 및 집단에서 겪게 되는 다양한 부정적 감정에 대해 바르게 이해하고, 스스로 감정조절을 할 수 있도록 상담 및 교육을 통해 방법을 안내한다. - 감정조절 프로그램을 연구, 개발하고 이를 활용하여 감정조절 훈련과정을 통해 삶의 질이 향상될 수 있도록 돕는업무</f>
        <v>#NAME?</v>
      </c>
      <c r="F1713" t="e">
        <f>- 현대 사회를 살아가면서 개인 및 집단에서 겪게 되는 다양한 부정적 감정에 대해 바르게 이해하고, 스스로 감정조절을 할 수 있도록 상담 및 교육을 통해 방법을 안내한다. - 감정조절 프로그램을 연구, 개발하고 이를 활용하여 감정조절 훈련과정을 통해 삶의 질이 향상될 수 있도록 돕는다.</f>
        <v>#NAME?</v>
      </c>
      <c r="G1713" t="s">
        <v>14174</v>
      </c>
      <c r="H1713" t="s">
        <v>18</v>
      </c>
      <c r="I1713" t="s">
        <v>6473</v>
      </c>
      <c r="J1713" t="s">
        <v>6474</v>
      </c>
      <c r="K1713" t="s">
        <v>6475</v>
      </c>
      <c r="L1713" t="s">
        <v>6476</v>
      </c>
    </row>
    <row r="1714" spans="1:12" x14ac:dyDescent="0.3">
      <c r="A1714" t="s">
        <v>14175</v>
      </c>
      <c r="B1714" t="s">
        <v>14</v>
      </c>
      <c r="C1714" t="s">
        <v>10810</v>
      </c>
      <c r="D1714" t="s">
        <v>33</v>
      </c>
      <c r="E1714" t="s">
        <v>14176</v>
      </c>
      <c r="F1714" t="s">
        <v>14177</v>
      </c>
      <c r="G1714" t="s">
        <v>14178</v>
      </c>
      <c r="H1714" t="s">
        <v>14179</v>
      </c>
      <c r="I1714" t="s">
        <v>11117</v>
      </c>
      <c r="J1714" t="s">
        <v>11118</v>
      </c>
      <c r="K1714" t="s">
        <v>11119</v>
      </c>
      <c r="L1714" t="s">
        <v>11120</v>
      </c>
    </row>
    <row r="1715" spans="1:12" x14ac:dyDescent="0.3">
      <c r="A1715" t="s">
        <v>14180</v>
      </c>
      <c r="B1715" t="s">
        <v>14</v>
      </c>
      <c r="C1715" t="s">
        <v>14181</v>
      </c>
      <c r="D1715" t="s">
        <v>16</v>
      </c>
      <c r="E1715" t="s">
        <v>14182</v>
      </c>
      <c r="F1715" t="s">
        <v>14183</v>
      </c>
      <c r="G1715" t="s">
        <v>14184</v>
      </c>
      <c r="H1715" t="s">
        <v>14185</v>
      </c>
      <c r="I1715" t="s">
        <v>14186</v>
      </c>
      <c r="J1715" t="s">
        <v>14187</v>
      </c>
      <c r="K1715" t="s">
        <v>14188</v>
      </c>
      <c r="L1715" t="s">
        <v>14189</v>
      </c>
    </row>
    <row r="1716" spans="1:12" x14ac:dyDescent="0.3">
      <c r="A1716" t="s">
        <v>14190</v>
      </c>
      <c r="B1716" t="s">
        <v>14</v>
      </c>
      <c r="C1716" t="s">
        <v>1079</v>
      </c>
      <c r="D1716" t="s">
        <v>33</v>
      </c>
      <c r="E1716" t="s">
        <v>14191</v>
      </c>
      <c r="F1716" t="s">
        <v>14192</v>
      </c>
      <c r="G1716" t="s">
        <v>14193</v>
      </c>
      <c r="H1716" t="s">
        <v>18</v>
      </c>
      <c r="I1716" t="s">
        <v>112</v>
      </c>
      <c r="J1716" t="s">
        <v>18</v>
      </c>
      <c r="K1716" t="s">
        <v>113</v>
      </c>
      <c r="L1716" t="s">
        <v>114</v>
      </c>
    </row>
    <row r="1717" spans="1:12" x14ac:dyDescent="0.3">
      <c r="A1717" t="s">
        <v>14194</v>
      </c>
      <c r="B1717" t="s">
        <v>14</v>
      </c>
      <c r="C1717" t="s">
        <v>14195</v>
      </c>
      <c r="D1717" t="s">
        <v>33</v>
      </c>
      <c r="E1717" t="s">
        <v>14196</v>
      </c>
      <c r="F1717" t="s">
        <v>14196</v>
      </c>
      <c r="G1717" t="s">
        <v>18</v>
      </c>
      <c r="H1717" t="s">
        <v>18</v>
      </c>
      <c r="I1717" t="s">
        <v>459</v>
      </c>
      <c r="J1717" t="s">
        <v>18</v>
      </c>
      <c r="K1717" t="s">
        <v>460</v>
      </c>
      <c r="L1717" t="s">
        <v>461</v>
      </c>
    </row>
    <row r="1718" spans="1:12" x14ac:dyDescent="0.3">
      <c r="A1718" t="s">
        <v>14197</v>
      </c>
      <c r="B1718" t="s">
        <v>14</v>
      </c>
      <c r="C1718" t="s">
        <v>4337</v>
      </c>
      <c r="D1718" t="s">
        <v>16</v>
      </c>
      <c r="E1718" t="s">
        <v>14198</v>
      </c>
      <c r="F1718" t="s">
        <v>14198</v>
      </c>
      <c r="G1718" t="s">
        <v>14198</v>
      </c>
      <c r="H1718" t="s">
        <v>18</v>
      </c>
      <c r="I1718" t="s">
        <v>11370</v>
      </c>
      <c r="J1718" t="s">
        <v>18</v>
      </c>
      <c r="K1718" t="s">
        <v>5576</v>
      </c>
      <c r="L1718" t="s">
        <v>11371</v>
      </c>
    </row>
    <row r="1719" spans="1:12" x14ac:dyDescent="0.3">
      <c r="A1719" t="s">
        <v>14199</v>
      </c>
      <c r="B1719" t="s">
        <v>14</v>
      </c>
      <c r="C1719" t="s">
        <v>9064</v>
      </c>
      <c r="D1719" t="s">
        <v>704</v>
      </c>
      <c r="E1719" t="s">
        <v>14200</v>
      </c>
      <c r="F1719" t="s">
        <v>14201</v>
      </c>
      <c r="G1719" t="s">
        <v>18</v>
      </c>
      <c r="H1719" t="s">
        <v>18</v>
      </c>
      <c r="I1719" t="s">
        <v>13322</v>
      </c>
      <c r="J1719" t="s">
        <v>13323</v>
      </c>
      <c r="K1719" t="s">
        <v>13324</v>
      </c>
      <c r="L1719" t="s">
        <v>13325</v>
      </c>
    </row>
    <row r="1720" spans="1:12" x14ac:dyDescent="0.3">
      <c r="A1720" t="s">
        <v>14202</v>
      </c>
      <c r="B1720" t="s">
        <v>14</v>
      </c>
      <c r="C1720" t="s">
        <v>14203</v>
      </c>
      <c r="D1720" t="s">
        <v>16</v>
      </c>
      <c r="E1720" t="s">
        <v>14204</v>
      </c>
      <c r="F1720" t="s">
        <v>14205</v>
      </c>
      <c r="G1720" t="s">
        <v>14206</v>
      </c>
      <c r="H1720" t="s">
        <v>14207</v>
      </c>
      <c r="I1720" t="s">
        <v>10887</v>
      </c>
      <c r="J1720" t="s">
        <v>10888</v>
      </c>
      <c r="K1720" t="s">
        <v>10889</v>
      </c>
      <c r="L1720" t="s">
        <v>10890</v>
      </c>
    </row>
    <row r="1721" spans="1:12" x14ac:dyDescent="0.3">
      <c r="A1721" t="s">
        <v>14208</v>
      </c>
      <c r="B1721" t="s">
        <v>14</v>
      </c>
      <c r="C1721" t="s">
        <v>101</v>
      </c>
      <c r="D1721" t="s">
        <v>16</v>
      </c>
      <c r="E1721" t="s">
        <v>14209</v>
      </c>
      <c r="F1721" t="s">
        <v>14210</v>
      </c>
      <c r="G1721" t="s">
        <v>14211</v>
      </c>
      <c r="H1721" t="s">
        <v>18</v>
      </c>
      <c r="I1721" t="s">
        <v>13423</v>
      </c>
      <c r="J1721" t="s">
        <v>18</v>
      </c>
      <c r="K1721" t="s">
        <v>13424</v>
      </c>
      <c r="L1721" t="s">
        <v>13425</v>
      </c>
    </row>
    <row r="1722" spans="1:12" x14ac:dyDescent="0.3">
      <c r="A1722" t="s">
        <v>14212</v>
      </c>
      <c r="B1722" t="s">
        <v>14</v>
      </c>
      <c r="C1722" t="s">
        <v>273</v>
      </c>
      <c r="D1722" t="s">
        <v>16</v>
      </c>
      <c r="E1722" t="s">
        <v>14213</v>
      </c>
      <c r="F1722" t="s">
        <v>14214</v>
      </c>
      <c r="G1722" t="s">
        <v>14215</v>
      </c>
      <c r="H1722" t="s">
        <v>18</v>
      </c>
      <c r="I1722" t="s">
        <v>12810</v>
      </c>
      <c r="J1722" t="s">
        <v>12811</v>
      </c>
      <c r="K1722" t="s">
        <v>12812</v>
      </c>
      <c r="L1722" t="s">
        <v>12813</v>
      </c>
    </row>
    <row r="1723" spans="1:12" x14ac:dyDescent="0.3">
      <c r="A1723" t="s">
        <v>14216</v>
      </c>
      <c r="B1723" t="s">
        <v>14</v>
      </c>
      <c r="C1723" t="s">
        <v>1554</v>
      </c>
      <c r="D1723" t="s">
        <v>16</v>
      </c>
      <c r="E1723" t="s">
        <v>14217</v>
      </c>
      <c r="F1723" t="s">
        <v>14218</v>
      </c>
      <c r="G1723" t="s">
        <v>14219</v>
      </c>
      <c r="H1723" t="s">
        <v>18</v>
      </c>
      <c r="I1723" t="s">
        <v>2698</v>
      </c>
      <c r="J1723" t="s">
        <v>2699</v>
      </c>
      <c r="K1723" t="s">
        <v>2700</v>
      </c>
      <c r="L1723" t="s">
        <v>2701</v>
      </c>
    </row>
    <row r="1724" spans="1:12" x14ac:dyDescent="0.3">
      <c r="A1724" t="s">
        <v>14220</v>
      </c>
      <c r="B1724" t="s">
        <v>14</v>
      </c>
      <c r="C1724" t="s">
        <v>471</v>
      </c>
      <c r="D1724" t="s">
        <v>16</v>
      </c>
      <c r="E1724" t="s">
        <v>14221</v>
      </c>
      <c r="F1724" t="s">
        <v>14222</v>
      </c>
      <c r="G1724" t="s">
        <v>14223</v>
      </c>
      <c r="H1724" t="s">
        <v>18</v>
      </c>
      <c r="I1724" t="s">
        <v>2238</v>
      </c>
      <c r="J1724" t="s">
        <v>2239</v>
      </c>
      <c r="K1724" t="s">
        <v>2240</v>
      </c>
      <c r="L1724" t="s">
        <v>2241</v>
      </c>
    </row>
    <row r="1725" spans="1:12" x14ac:dyDescent="0.3">
      <c r="A1725" t="s">
        <v>14224</v>
      </c>
      <c r="B1725" t="s">
        <v>14</v>
      </c>
      <c r="C1725" t="s">
        <v>463</v>
      </c>
      <c r="D1725" t="s">
        <v>16</v>
      </c>
      <c r="E1725" t="s">
        <v>14225</v>
      </c>
      <c r="F1725" t="s">
        <v>2681</v>
      </c>
      <c r="G1725" t="s">
        <v>18</v>
      </c>
      <c r="H1725" t="s">
        <v>18</v>
      </c>
      <c r="I1725" t="s">
        <v>1110</v>
      </c>
      <c r="J1725" t="s">
        <v>1111</v>
      </c>
      <c r="K1725" t="s">
        <v>1112</v>
      </c>
      <c r="L1725" t="s">
        <v>1113</v>
      </c>
    </row>
    <row r="1726" spans="1:12" x14ac:dyDescent="0.3">
      <c r="A1726" t="s">
        <v>14226</v>
      </c>
      <c r="B1726" t="s">
        <v>14</v>
      </c>
      <c r="C1726" t="s">
        <v>807</v>
      </c>
      <c r="D1726" t="s">
        <v>79</v>
      </c>
      <c r="E1726" t="s">
        <v>14227</v>
      </c>
      <c r="F1726" t="s">
        <v>14227</v>
      </c>
      <c r="G1726" t="s">
        <v>18</v>
      </c>
      <c r="H1726" t="s">
        <v>18</v>
      </c>
      <c r="I1726" t="s">
        <v>14228</v>
      </c>
      <c r="J1726" t="s">
        <v>18</v>
      </c>
      <c r="K1726" t="s">
        <v>14229</v>
      </c>
      <c r="L1726" t="s">
        <v>14230</v>
      </c>
    </row>
    <row r="1727" spans="1:12" x14ac:dyDescent="0.3">
      <c r="A1727" t="s">
        <v>14231</v>
      </c>
      <c r="B1727" t="s">
        <v>14</v>
      </c>
      <c r="C1727" t="s">
        <v>8200</v>
      </c>
      <c r="D1727" t="s">
        <v>16</v>
      </c>
      <c r="E1727" t="s">
        <v>14232</v>
      </c>
      <c r="F1727" t="s">
        <v>14233</v>
      </c>
      <c r="G1727" t="s">
        <v>14234</v>
      </c>
      <c r="H1727" t="s">
        <v>14235</v>
      </c>
      <c r="I1727" t="s">
        <v>14236</v>
      </c>
      <c r="J1727" t="s">
        <v>18</v>
      </c>
      <c r="K1727" t="s">
        <v>14237</v>
      </c>
      <c r="L1727" t="s">
        <v>14238</v>
      </c>
    </row>
    <row r="1728" spans="1:12" x14ac:dyDescent="0.3">
      <c r="A1728" t="s">
        <v>14239</v>
      </c>
      <c r="B1728" t="s">
        <v>14</v>
      </c>
      <c r="C1728" t="s">
        <v>5956</v>
      </c>
      <c r="D1728" t="s">
        <v>16</v>
      </c>
      <c r="E1728" t="s">
        <v>14240</v>
      </c>
      <c r="F1728" t="s">
        <v>14241</v>
      </c>
      <c r="G1728" t="s">
        <v>14242</v>
      </c>
      <c r="H1728" t="s">
        <v>18</v>
      </c>
      <c r="I1728" t="s">
        <v>6888</v>
      </c>
      <c r="J1728" t="s">
        <v>6889</v>
      </c>
      <c r="K1728" t="s">
        <v>6890</v>
      </c>
      <c r="L1728" t="s">
        <v>6891</v>
      </c>
    </row>
    <row r="1729" spans="1:12" x14ac:dyDescent="0.3">
      <c r="A1729" t="s">
        <v>14243</v>
      </c>
      <c r="B1729" t="s">
        <v>14</v>
      </c>
      <c r="C1729" t="s">
        <v>13088</v>
      </c>
      <c r="D1729" t="s">
        <v>16</v>
      </c>
      <c r="E1729" t="s">
        <v>14244</v>
      </c>
      <c r="F1729" t="s">
        <v>14245</v>
      </c>
      <c r="G1729" t="s">
        <v>18</v>
      </c>
      <c r="H1729" t="s">
        <v>18</v>
      </c>
      <c r="I1729" t="s">
        <v>11013</v>
      </c>
      <c r="J1729" t="s">
        <v>11014</v>
      </c>
      <c r="K1729" t="s">
        <v>11015</v>
      </c>
      <c r="L1729" t="s">
        <v>11016</v>
      </c>
    </row>
    <row r="1730" spans="1:12" x14ac:dyDescent="0.3">
      <c r="A1730" t="s">
        <v>14246</v>
      </c>
      <c r="B1730" t="s">
        <v>14</v>
      </c>
      <c r="C1730" t="s">
        <v>14247</v>
      </c>
      <c r="D1730" t="s">
        <v>16</v>
      </c>
      <c r="E1730" t="s">
        <v>14248</v>
      </c>
      <c r="F1730" t="s">
        <v>14249</v>
      </c>
      <c r="G1730" t="s">
        <v>14250</v>
      </c>
      <c r="H1730" t="s">
        <v>18</v>
      </c>
      <c r="I1730" t="s">
        <v>11795</v>
      </c>
      <c r="J1730" t="s">
        <v>11796</v>
      </c>
      <c r="K1730" t="s">
        <v>11797</v>
      </c>
      <c r="L1730" t="s">
        <v>11798</v>
      </c>
    </row>
    <row r="1731" spans="1:12" x14ac:dyDescent="0.3">
      <c r="A1731" t="s">
        <v>14251</v>
      </c>
      <c r="B1731" t="s">
        <v>14</v>
      </c>
      <c r="C1731" t="s">
        <v>15</v>
      </c>
      <c r="D1731" t="s">
        <v>16</v>
      </c>
      <c r="E1731" t="s">
        <v>14252</v>
      </c>
      <c r="F1731" t="s">
        <v>117</v>
      </c>
      <c r="G1731" t="s">
        <v>18</v>
      </c>
      <c r="H1731" t="s">
        <v>18</v>
      </c>
      <c r="I1731" t="s">
        <v>1110</v>
      </c>
      <c r="J1731" t="s">
        <v>1111</v>
      </c>
      <c r="K1731" t="s">
        <v>1112</v>
      </c>
      <c r="L1731" t="s">
        <v>1113</v>
      </c>
    </row>
    <row r="1732" spans="1:12" x14ac:dyDescent="0.3">
      <c r="A1732" t="s">
        <v>14253</v>
      </c>
      <c r="B1732" t="s">
        <v>14</v>
      </c>
      <c r="C1732" t="s">
        <v>14254</v>
      </c>
      <c r="D1732" t="s">
        <v>129</v>
      </c>
      <c r="E1732" t="s">
        <v>14255</v>
      </c>
      <c r="F1732" t="s">
        <v>14255</v>
      </c>
      <c r="G1732" t="s">
        <v>18</v>
      </c>
      <c r="H1732" t="s">
        <v>18</v>
      </c>
      <c r="I1732" t="s">
        <v>14256</v>
      </c>
      <c r="J1732" t="s">
        <v>14257</v>
      </c>
      <c r="K1732" t="s">
        <v>14258</v>
      </c>
      <c r="L1732" t="s">
        <v>14259</v>
      </c>
    </row>
    <row r="1733" spans="1:12" x14ac:dyDescent="0.3">
      <c r="A1733" t="s">
        <v>14260</v>
      </c>
      <c r="B1733" t="s">
        <v>14</v>
      </c>
      <c r="C1733" t="s">
        <v>14261</v>
      </c>
      <c r="D1733" t="s">
        <v>704</v>
      </c>
      <c r="E1733" t="s">
        <v>14262</v>
      </c>
      <c r="F1733" t="s">
        <v>14262</v>
      </c>
      <c r="G1733" t="s">
        <v>18</v>
      </c>
      <c r="H1733" t="s">
        <v>18</v>
      </c>
      <c r="I1733" t="s">
        <v>979</v>
      </c>
      <c r="J1733" t="s">
        <v>18</v>
      </c>
      <c r="K1733" t="s">
        <v>980</v>
      </c>
      <c r="L1733" t="s">
        <v>981</v>
      </c>
    </row>
    <row r="1734" spans="1:12" x14ac:dyDescent="0.3">
      <c r="A1734" t="s">
        <v>14263</v>
      </c>
      <c r="B1734" t="s">
        <v>14</v>
      </c>
      <c r="C1734" t="s">
        <v>830</v>
      </c>
      <c r="D1734" t="s">
        <v>33</v>
      </c>
      <c r="E1734" t="s">
        <v>14264</v>
      </c>
      <c r="F1734" t="s">
        <v>14265</v>
      </c>
      <c r="G1734" t="s">
        <v>14264</v>
      </c>
      <c r="H1734" t="s">
        <v>18</v>
      </c>
      <c r="I1734" t="s">
        <v>2201</v>
      </c>
      <c r="J1734" t="s">
        <v>18</v>
      </c>
      <c r="K1734" t="s">
        <v>2202</v>
      </c>
      <c r="L1734" t="s">
        <v>2203</v>
      </c>
    </row>
    <row r="1735" spans="1:12" x14ac:dyDescent="0.3">
      <c r="A1735" t="s">
        <v>14266</v>
      </c>
      <c r="B1735" t="s">
        <v>14</v>
      </c>
      <c r="C1735" t="s">
        <v>2882</v>
      </c>
      <c r="D1735" t="s">
        <v>16</v>
      </c>
      <c r="E1735" t="s">
        <v>14267</v>
      </c>
      <c r="F1735" t="s">
        <v>14268</v>
      </c>
      <c r="G1735" t="s">
        <v>14269</v>
      </c>
      <c r="H1735" t="s">
        <v>14270</v>
      </c>
      <c r="I1735" t="s">
        <v>993</v>
      </c>
      <c r="J1735" t="s">
        <v>994</v>
      </c>
      <c r="K1735" t="s">
        <v>995</v>
      </c>
      <c r="L1735" t="s">
        <v>996</v>
      </c>
    </row>
    <row r="1736" spans="1:12" x14ac:dyDescent="0.3">
      <c r="A1736" t="s">
        <v>14271</v>
      </c>
      <c r="B1736" t="s">
        <v>14</v>
      </c>
      <c r="C1736" t="s">
        <v>101</v>
      </c>
      <c r="D1736" t="s">
        <v>16</v>
      </c>
      <c r="E1736" t="s">
        <v>14272</v>
      </c>
      <c r="F1736" t="s">
        <v>14273</v>
      </c>
      <c r="G1736" t="s">
        <v>14274</v>
      </c>
      <c r="H1736" t="s">
        <v>13798</v>
      </c>
      <c r="I1736" t="s">
        <v>13799</v>
      </c>
      <c r="J1736" t="s">
        <v>18</v>
      </c>
      <c r="K1736" t="s">
        <v>13800</v>
      </c>
      <c r="L1736" t="s">
        <v>13801</v>
      </c>
    </row>
    <row r="1737" spans="1:12" x14ac:dyDescent="0.3">
      <c r="A1737" t="s">
        <v>14275</v>
      </c>
      <c r="B1737" t="s">
        <v>14</v>
      </c>
      <c r="C1737" t="s">
        <v>341</v>
      </c>
      <c r="D1737" t="s">
        <v>16</v>
      </c>
      <c r="E1737" t="s">
        <v>14276</v>
      </c>
      <c r="F1737" t="s">
        <v>14277</v>
      </c>
      <c r="G1737" t="s">
        <v>14278</v>
      </c>
      <c r="H1737" t="s">
        <v>18</v>
      </c>
      <c r="I1737" t="s">
        <v>10814</v>
      </c>
      <c r="J1737" t="s">
        <v>18</v>
      </c>
      <c r="K1737" t="s">
        <v>10815</v>
      </c>
      <c r="L1737" t="s">
        <v>10816</v>
      </c>
    </row>
    <row r="1738" spans="1:12" x14ac:dyDescent="0.3">
      <c r="A1738" t="s">
        <v>14279</v>
      </c>
      <c r="B1738" t="s">
        <v>14</v>
      </c>
      <c r="C1738" t="s">
        <v>445</v>
      </c>
      <c r="D1738" t="s">
        <v>16</v>
      </c>
      <c r="E1738" t="s">
        <v>14280</v>
      </c>
      <c r="F1738" t="s">
        <v>14281</v>
      </c>
      <c r="G1738" t="s">
        <v>14282</v>
      </c>
      <c r="H1738" t="s">
        <v>14283</v>
      </c>
      <c r="I1738" t="s">
        <v>4145</v>
      </c>
      <c r="J1738" t="s">
        <v>4146</v>
      </c>
      <c r="K1738" t="s">
        <v>4147</v>
      </c>
      <c r="L1738" t="s">
        <v>4148</v>
      </c>
    </row>
    <row r="1739" spans="1:12" x14ac:dyDescent="0.3">
      <c r="A1739" t="s">
        <v>14284</v>
      </c>
      <c r="B1739" t="s">
        <v>14</v>
      </c>
      <c r="C1739" t="s">
        <v>830</v>
      </c>
      <c r="D1739" t="s">
        <v>33</v>
      </c>
      <c r="E1739" t="s">
        <v>14285</v>
      </c>
      <c r="F1739" t="s">
        <v>14286</v>
      </c>
      <c r="G1739" t="s">
        <v>14285</v>
      </c>
      <c r="H1739" t="s">
        <v>18</v>
      </c>
      <c r="I1739" t="s">
        <v>4760</v>
      </c>
      <c r="J1739" t="s">
        <v>18</v>
      </c>
      <c r="K1739" t="s">
        <v>4761</v>
      </c>
      <c r="L1739" t="s">
        <v>4762</v>
      </c>
    </row>
    <row r="1740" spans="1:12" x14ac:dyDescent="0.3">
      <c r="A1740" t="s">
        <v>14287</v>
      </c>
      <c r="B1740" t="s">
        <v>14</v>
      </c>
      <c r="C1740" t="s">
        <v>341</v>
      </c>
      <c r="D1740" t="s">
        <v>16</v>
      </c>
      <c r="E1740" t="s">
        <v>14288</v>
      </c>
      <c r="F1740" t="s">
        <v>14289</v>
      </c>
      <c r="G1740" t="s">
        <v>14290</v>
      </c>
      <c r="H1740" t="s">
        <v>18</v>
      </c>
      <c r="I1740" t="s">
        <v>14291</v>
      </c>
      <c r="J1740" t="s">
        <v>14292</v>
      </c>
      <c r="K1740" t="s">
        <v>14293</v>
      </c>
      <c r="L1740" t="s">
        <v>14294</v>
      </c>
    </row>
    <row r="1741" spans="1:12" x14ac:dyDescent="0.3">
      <c r="A1741" t="s">
        <v>14295</v>
      </c>
      <c r="B1741" t="s">
        <v>14</v>
      </c>
      <c r="C1741" t="s">
        <v>86</v>
      </c>
      <c r="D1741" t="s">
        <v>16</v>
      </c>
      <c r="E1741" t="s">
        <v>14296</v>
      </c>
      <c r="F1741" t="s">
        <v>14296</v>
      </c>
      <c r="G1741" t="s">
        <v>14296</v>
      </c>
      <c r="H1741" t="s">
        <v>18</v>
      </c>
      <c r="I1741" t="s">
        <v>9173</v>
      </c>
      <c r="J1741" t="s">
        <v>12365</v>
      </c>
      <c r="K1741" t="s">
        <v>12366</v>
      </c>
      <c r="L1741" t="s">
        <v>12367</v>
      </c>
    </row>
    <row r="1742" spans="1:12" x14ac:dyDescent="0.3">
      <c r="A1742" t="s">
        <v>14297</v>
      </c>
      <c r="B1742" t="s">
        <v>14</v>
      </c>
      <c r="C1742" t="s">
        <v>14298</v>
      </c>
      <c r="D1742" t="s">
        <v>16</v>
      </c>
      <c r="E1742" t="s">
        <v>14299</v>
      </c>
      <c r="F1742" t="s">
        <v>14300</v>
      </c>
      <c r="G1742" t="s">
        <v>14301</v>
      </c>
      <c r="H1742" t="s">
        <v>18</v>
      </c>
      <c r="I1742" t="s">
        <v>2698</v>
      </c>
      <c r="J1742" t="s">
        <v>2699</v>
      </c>
      <c r="K1742" t="s">
        <v>2700</v>
      </c>
      <c r="L1742" t="s">
        <v>2701</v>
      </c>
    </row>
    <row r="1743" spans="1:12" x14ac:dyDescent="0.3">
      <c r="A1743" t="s">
        <v>14302</v>
      </c>
      <c r="B1743" t="s">
        <v>14</v>
      </c>
      <c r="C1743" t="s">
        <v>471</v>
      </c>
      <c r="D1743" t="s">
        <v>16</v>
      </c>
      <c r="E1743" t="s">
        <v>14303</v>
      </c>
      <c r="F1743" t="s">
        <v>14304</v>
      </c>
      <c r="G1743" t="s">
        <v>14304</v>
      </c>
      <c r="H1743" t="s">
        <v>18</v>
      </c>
      <c r="I1743" t="s">
        <v>11013</v>
      </c>
      <c r="J1743" t="s">
        <v>11014</v>
      </c>
      <c r="K1743" t="s">
        <v>11015</v>
      </c>
      <c r="L1743" t="s">
        <v>11016</v>
      </c>
    </row>
    <row r="1744" spans="1:12" x14ac:dyDescent="0.3">
      <c r="A1744" t="s">
        <v>14305</v>
      </c>
      <c r="B1744" t="s">
        <v>14</v>
      </c>
      <c r="C1744" t="s">
        <v>463</v>
      </c>
      <c r="D1744" t="s">
        <v>16</v>
      </c>
      <c r="E1744" t="s">
        <v>14306</v>
      </c>
      <c r="F1744" t="s">
        <v>14307</v>
      </c>
      <c r="G1744" t="s">
        <v>14308</v>
      </c>
      <c r="H1744" t="s">
        <v>18</v>
      </c>
      <c r="I1744" t="s">
        <v>14309</v>
      </c>
      <c r="J1744" t="s">
        <v>18</v>
      </c>
      <c r="K1744" t="s">
        <v>14310</v>
      </c>
      <c r="L1744" t="s">
        <v>14311</v>
      </c>
    </row>
    <row r="1745" spans="1:12" x14ac:dyDescent="0.3">
      <c r="A1745" t="s">
        <v>14312</v>
      </c>
      <c r="B1745" t="s">
        <v>14</v>
      </c>
      <c r="C1745" t="s">
        <v>65</v>
      </c>
      <c r="D1745" t="s">
        <v>16</v>
      </c>
      <c r="E1745" t="s">
        <v>14313</v>
      </c>
      <c r="F1745" t="s">
        <v>14314</v>
      </c>
      <c r="G1745" t="s">
        <v>14315</v>
      </c>
      <c r="H1745" t="s">
        <v>18</v>
      </c>
      <c r="I1745" t="s">
        <v>11936</v>
      </c>
      <c r="J1745" t="s">
        <v>18</v>
      </c>
      <c r="K1745" t="s">
        <v>11937</v>
      </c>
      <c r="L1745" t="s">
        <v>11938</v>
      </c>
    </row>
    <row r="1746" spans="1:12" x14ac:dyDescent="0.3">
      <c r="A1746" t="s">
        <v>14316</v>
      </c>
      <c r="B1746" t="s">
        <v>14</v>
      </c>
      <c r="C1746" t="s">
        <v>15</v>
      </c>
      <c r="D1746" t="s">
        <v>16</v>
      </c>
      <c r="E1746" t="s">
        <v>14317</v>
      </c>
      <c r="F1746" t="s">
        <v>14317</v>
      </c>
      <c r="G1746" t="s">
        <v>18</v>
      </c>
      <c r="H1746" t="s">
        <v>18</v>
      </c>
      <c r="I1746" t="s">
        <v>14318</v>
      </c>
      <c r="J1746" t="s">
        <v>14319</v>
      </c>
      <c r="K1746" t="s">
        <v>14320</v>
      </c>
      <c r="L1746" t="s">
        <v>14321</v>
      </c>
    </row>
    <row r="1747" spans="1:12" x14ac:dyDescent="0.3">
      <c r="A1747" t="s">
        <v>14322</v>
      </c>
      <c r="B1747" t="s">
        <v>14</v>
      </c>
      <c r="C1747" t="s">
        <v>273</v>
      </c>
      <c r="D1747" t="s">
        <v>16</v>
      </c>
      <c r="E1747" t="s">
        <v>14323</v>
      </c>
      <c r="F1747" t="s">
        <v>14324</v>
      </c>
      <c r="G1747" t="s">
        <v>14325</v>
      </c>
      <c r="H1747" t="s">
        <v>14326</v>
      </c>
      <c r="I1747" t="s">
        <v>11185</v>
      </c>
      <c r="J1747" t="s">
        <v>18</v>
      </c>
      <c r="K1747" t="s">
        <v>11186</v>
      </c>
      <c r="L1747" t="s">
        <v>11187</v>
      </c>
    </row>
    <row r="1748" spans="1:12" x14ac:dyDescent="0.3">
      <c r="A1748" t="s">
        <v>14327</v>
      </c>
      <c r="B1748" t="s">
        <v>14</v>
      </c>
      <c r="C1748" t="s">
        <v>471</v>
      </c>
      <c r="D1748" t="s">
        <v>16</v>
      </c>
      <c r="E1748" t="s">
        <v>14328</v>
      </c>
      <c r="F1748" t="s">
        <v>14329</v>
      </c>
      <c r="G1748" t="s">
        <v>18</v>
      </c>
      <c r="H1748" t="s">
        <v>18</v>
      </c>
      <c r="I1748" t="s">
        <v>11914</v>
      </c>
      <c r="J1748" t="s">
        <v>11915</v>
      </c>
      <c r="K1748" t="s">
        <v>11916</v>
      </c>
      <c r="L1748" t="s">
        <v>11917</v>
      </c>
    </row>
    <row r="1749" spans="1:12" x14ac:dyDescent="0.3">
      <c r="A1749" t="s">
        <v>14330</v>
      </c>
      <c r="B1749" t="s">
        <v>14</v>
      </c>
      <c r="C1749" t="s">
        <v>244</v>
      </c>
      <c r="D1749" t="s">
        <v>16</v>
      </c>
      <c r="E1749" t="s">
        <v>14331</v>
      </c>
      <c r="F1749" t="s">
        <v>14332</v>
      </c>
      <c r="G1749" t="s">
        <v>18</v>
      </c>
      <c r="H1749" t="s">
        <v>18</v>
      </c>
      <c r="I1749" t="s">
        <v>11013</v>
      </c>
      <c r="J1749" t="s">
        <v>11014</v>
      </c>
      <c r="K1749" t="s">
        <v>11015</v>
      </c>
      <c r="L1749" t="s">
        <v>11016</v>
      </c>
    </row>
    <row r="1750" spans="1:12" x14ac:dyDescent="0.3">
      <c r="A1750" t="s">
        <v>14333</v>
      </c>
      <c r="B1750" t="s">
        <v>14</v>
      </c>
      <c r="C1750" t="s">
        <v>14334</v>
      </c>
      <c r="D1750" t="s">
        <v>170</v>
      </c>
      <c r="E1750" t="s">
        <v>14335</v>
      </c>
      <c r="F1750" t="s">
        <v>14336</v>
      </c>
      <c r="G1750" t="s">
        <v>14337</v>
      </c>
      <c r="H1750" t="s">
        <v>18</v>
      </c>
      <c r="I1750" t="s">
        <v>14338</v>
      </c>
      <c r="J1750" t="s">
        <v>18</v>
      </c>
      <c r="K1750" t="s">
        <v>14339</v>
      </c>
      <c r="L1750" t="s">
        <v>14340</v>
      </c>
    </row>
    <row r="1751" spans="1:12" x14ac:dyDescent="0.3">
      <c r="A1751" t="s">
        <v>14341</v>
      </c>
      <c r="B1751" t="s">
        <v>14</v>
      </c>
      <c r="C1751" t="s">
        <v>341</v>
      </c>
      <c r="D1751" t="s">
        <v>16</v>
      </c>
      <c r="E1751" t="s">
        <v>14342</v>
      </c>
      <c r="F1751" t="s">
        <v>14343</v>
      </c>
      <c r="G1751" t="s">
        <v>14344</v>
      </c>
      <c r="H1751" t="s">
        <v>18</v>
      </c>
      <c r="I1751" t="s">
        <v>12358</v>
      </c>
      <c r="J1751" t="s">
        <v>18</v>
      </c>
      <c r="K1751" t="s">
        <v>12359</v>
      </c>
      <c r="L1751" t="s">
        <v>12360</v>
      </c>
    </row>
    <row r="1752" spans="1:12" x14ac:dyDescent="0.3">
      <c r="A1752" t="s">
        <v>14345</v>
      </c>
      <c r="B1752" t="s">
        <v>14</v>
      </c>
      <c r="C1752" t="s">
        <v>14346</v>
      </c>
      <c r="D1752" t="s">
        <v>16</v>
      </c>
      <c r="E1752" t="s">
        <v>14347</v>
      </c>
      <c r="F1752" t="s">
        <v>14348</v>
      </c>
      <c r="G1752" t="s">
        <v>14349</v>
      </c>
      <c r="H1752" t="s">
        <v>18</v>
      </c>
      <c r="I1752" t="s">
        <v>13332</v>
      </c>
      <c r="J1752" t="s">
        <v>18</v>
      </c>
      <c r="K1752" t="s">
        <v>13333</v>
      </c>
      <c r="L1752" t="s">
        <v>13334</v>
      </c>
    </row>
    <row r="1753" spans="1:12" x14ac:dyDescent="0.3">
      <c r="A1753" t="s">
        <v>14350</v>
      </c>
      <c r="B1753" t="s">
        <v>14</v>
      </c>
      <c r="C1753" t="s">
        <v>73</v>
      </c>
      <c r="D1753" t="s">
        <v>33</v>
      </c>
      <c r="E1753" t="s">
        <v>14351</v>
      </c>
      <c r="F1753" t="s">
        <v>14351</v>
      </c>
      <c r="G1753" t="s">
        <v>18</v>
      </c>
      <c r="H1753" t="s">
        <v>18</v>
      </c>
      <c r="I1753" t="s">
        <v>10828</v>
      </c>
      <c r="J1753" t="s">
        <v>10829</v>
      </c>
      <c r="K1753" t="s">
        <v>10830</v>
      </c>
      <c r="L1753" t="s">
        <v>10831</v>
      </c>
    </row>
    <row r="1754" spans="1:12" x14ac:dyDescent="0.3">
      <c r="A1754" t="s">
        <v>14352</v>
      </c>
      <c r="B1754" t="s">
        <v>14</v>
      </c>
      <c r="C1754" t="s">
        <v>5956</v>
      </c>
      <c r="D1754" t="s">
        <v>16</v>
      </c>
      <c r="E1754" t="s">
        <v>14353</v>
      </c>
      <c r="F1754" t="s">
        <v>14354</v>
      </c>
      <c r="G1754" t="s">
        <v>14355</v>
      </c>
      <c r="H1754" t="s">
        <v>14356</v>
      </c>
      <c r="I1754" t="s">
        <v>14357</v>
      </c>
      <c r="J1754" t="s">
        <v>14358</v>
      </c>
      <c r="K1754" t="s">
        <v>14359</v>
      </c>
      <c r="L1754" t="s">
        <v>14360</v>
      </c>
    </row>
    <row r="1755" spans="1:12" x14ac:dyDescent="0.3">
      <c r="A1755" t="s">
        <v>14361</v>
      </c>
      <c r="B1755" t="s">
        <v>14</v>
      </c>
      <c r="C1755" t="s">
        <v>101</v>
      </c>
      <c r="D1755" t="s">
        <v>16</v>
      </c>
      <c r="E1755" t="s">
        <v>14362</v>
      </c>
      <c r="F1755" t="s">
        <v>14363</v>
      </c>
      <c r="G1755" t="s">
        <v>494</v>
      </c>
      <c r="H1755" t="s">
        <v>18</v>
      </c>
      <c r="I1755" t="s">
        <v>12775</v>
      </c>
      <c r="J1755" t="s">
        <v>18</v>
      </c>
      <c r="K1755" t="s">
        <v>12776</v>
      </c>
      <c r="L1755" t="s">
        <v>12777</v>
      </c>
    </row>
    <row r="1756" spans="1:12" x14ac:dyDescent="0.3">
      <c r="A1756" t="s">
        <v>14364</v>
      </c>
      <c r="B1756" t="s">
        <v>14</v>
      </c>
      <c r="C1756" t="s">
        <v>10656</v>
      </c>
      <c r="D1756" t="s">
        <v>16</v>
      </c>
      <c r="E1756" t="s">
        <v>14365</v>
      </c>
      <c r="F1756" t="s">
        <v>14366</v>
      </c>
      <c r="G1756" t="s">
        <v>14367</v>
      </c>
      <c r="H1756" t="s">
        <v>18</v>
      </c>
      <c r="I1756" t="s">
        <v>3172</v>
      </c>
      <c r="J1756" t="s">
        <v>18</v>
      </c>
      <c r="K1756" t="s">
        <v>3173</v>
      </c>
      <c r="L1756" t="s">
        <v>3174</v>
      </c>
    </row>
    <row r="1757" spans="1:12" x14ac:dyDescent="0.3">
      <c r="A1757" t="s">
        <v>14368</v>
      </c>
      <c r="B1757" t="s">
        <v>14</v>
      </c>
      <c r="C1757" t="s">
        <v>3779</v>
      </c>
      <c r="D1757" t="s">
        <v>16</v>
      </c>
      <c r="E1757" t="s">
        <v>14369</v>
      </c>
      <c r="F1757" t="s">
        <v>14370</v>
      </c>
      <c r="G1757" t="s">
        <v>14371</v>
      </c>
      <c r="H1757" t="s">
        <v>18</v>
      </c>
      <c r="I1757" t="s">
        <v>14372</v>
      </c>
      <c r="J1757" t="s">
        <v>18</v>
      </c>
      <c r="K1757" t="s">
        <v>14373</v>
      </c>
      <c r="L1757" t="s">
        <v>14374</v>
      </c>
    </row>
    <row r="1758" spans="1:12" x14ac:dyDescent="0.3">
      <c r="A1758" t="s">
        <v>14375</v>
      </c>
      <c r="B1758" t="s">
        <v>14</v>
      </c>
      <c r="C1758" t="s">
        <v>4095</v>
      </c>
      <c r="D1758" t="s">
        <v>16</v>
      </c>
      <c r="E1758" t="s">
        <v>14376</v>
      </c>
      <c r="F1758" t="s">
        <v>14377</v>
      </c>
      <c r="G1758" t="s">
        <v>18</v>
      </c>
      <c r="H1758" t="s">
        <v>18</v>
      </c>
      <c r="I1758" t="s">
        <v>13322</v>
      </c>
      <c r="J1758" t="s">
        <v>13323</v>
      </c>
      <c r="K1758" t="s">
        <v>13324</v>
      </c>
      <c r="L1758" t="s">
        <v>13325</v>
      </c>
    </row>
    <row r="1759" spans="1:12" x14ac:dyDescent="0.3">
      <c r="A1759" t="s">
        <v>14378</v>
      </c>
      <c r="B1759" t="s">
        <v>14</v>
      </c>
      <c r="C1759" t="s">
        <v>1716</v>
      </c>
      <c r="D1759" t="s">
        <v>16</v>
      </c>
      <c r="E1759" t="e">
        <f>- 개인 또는 집단의 심리적 성숙과 사회적 적응능력향상을 위한 조력 및 지도- 신체적, 심리적 어려움을 겪는 개인 또는 집단에 대한 아로마 심리 상담- 지역사회 심리상담교육- 아로마심리상담에 대한 연구 및 프로그램 개발 - 아로마를 통한 심리상담</f>
        <v>#NAME?</v>
      </c>
      <c r="F1759" t="s">
        <v>14379</v>
      </c>
      <c r="G1759" t="s">
        <v>14380</v>
      </c>
      <c r="H1759" t="s">
        <v>18</v>
      </c>
      <c r="I1759" t="s">
        <v>10333</v>
      </c>
      <c r="J1759" t="s">
        <v>10334</v>
      </c>
      <c r="K1759" t="s">
        <v>10335</v>
      </c>
      <c r="L1759" t="s">
        <v>10336</v>
      </c>
    </row>
    <row r="1760" spans="1:12" x14ac:dyDescent="0.3">
      <c r="A1760" t="s">
        <v>14381</v>
      </c>
      <c r="B1760" t="s">
        <v>14</v>
      </c>
      <c r="C1760" t="s">
        <v>108</v>
      </c>
      <c r="D1760" t="s">
        <v>16</v>
      </c>
      <c r="E1760" t="s">
        <v>14382</v>
      </c>
      <c r="F1760" t="s">
        <v>14383</v>
      </c>
      <c r="G1760" t="s">
        <v>14384</v>
      </c>
      <c r="H1760" t="s">
        <v>18</v>
      </c>
      <c r="I1760" t="s">
        <v>12810</v>
      </c>
      <c r="J1760" t="s">
        <v>12811</v>
      </c>
      <c r="K1760" t="s">
        <v>12812</v>
      </c>
      <c r="L1760" t="s">
        <v>12813</v>
      </c>
    </row>
    <row r="1761" spans="1:12" x14ac:dyDescent="0.3">
      <c r="A1761" t="s">
        <v>14385</v>
      </c>
      <c r="B1761" t="s">
        <v>14</v>
      </c>
      <c r="C1761" t="s">
        <v>65</v>
      </c>
      <c r="D1761" t="s">
        <v>16</v>
      </c>
      <c r="E1761" t="s">
        <v>14386</v>
      </c>
      <c r="F1761" t="s">
        <v>14387</v>
      </c>
      <c r="G1761" t="s">
        <v>18</v>
      </c>
      <c r="H1761" t="s">
        <v>18</v>
      </c>
      <c r="I1761" t="s">
        <v>979</v>
      </c>
      <c r="J1761" t="s">
        <v>18</v>
      </c>
      <c r="K1761" t="s">
        <v>980</v>
      </c>
      <c r="L1761" t="s">
        <v>981</v>
      </c>
    </row>
    <row r="1762" spans="1:12" x14ac:dyDescent="0.3">
      <c r="A1762" t="s">
        <v>14388</v>
      </c>
      <c r="B1762" t="s">
        <v>14</v>
      </c>
      <c r="C1762" t="s">
        <v>43</v>
      </c>
      <c r="D1762" t="s">
        <v>170</v>
      </c>
      <c r="E1762" t="s">
        <v>14389</v>
      </c>
      <c r="F1762" t="s">
        <v>14390</v>
      </c>
      <c r="G1762" t="s">
        <v>18</v>
      </c>
      <c r="H1762" t="s">
        <v>18</v>
      </c>
      <c r="I1762" t="s">
        <v>11013</v>
      </c>
      <c r="J1762" t="s">
        <v>11014</v>
      </c>
      <c r="K1762" t="s">
        <v>11015</v>
      </c>
      <c r="L1762" t="s">
        <v>11016</v>
      </c>
    </row>
    <row r="1763" spans="1:12" x14ac:dyDescent="0.3">
      <c r="A1763" t="s">
        <v>14391</v>
      </c>
      <c r="B1763" t="s">
        <v>14</v>
      </c>
      <c r="C1763" t="s">
        <v>14075</v>
      </c>
      <c r="D1763" t="s">
        <v>16</v>
      </c>
      <c r="E1763" t="s">
        <v>14392</v>
      </c>
      <c r="F1763" t="s">
        <v>14393</v>
      </c>
      <c r="G1763" t="s">
        <v>18</v>
      </c>
      <c r="H1763" t="s">
        <v>18</v>
      </c>
      <c r="I1763" t="s">
        <v>13322</v>
      </c>
      <c r="J1763" t="s">
        <v>13323</v>
      </c>
      <c r="K1763" t="s">
        <v>13324</v>
      </c>
      <c r="L1763" t="s">
        <v>13325</v>
      </c>
    </row>
    <row r="1764" spans="1:12" x14ac:dyDescent="0.3">
      <c r="A1764" t="s">
        <v>14394</v>
      </c>
      <c r="B1764" t="s">
        <v>14</v>
      </c>
      <c r="C1764" t="s">
        <v>65</v>
      </c>
      <c r="D1764" t="s">
        <v>16</v>
      </c>
      <c r="E1764" t="s">
        <v>14395</v>
      </c>
      <c r="F1764" t="s">
        <v>14395</v>
      </c>
      <c r="G1764" t="s">
        <v>18</v>
      </c>
      <c r="H1764" t="s">
        <v>18</v>
      </c>
      <c r="I1764" t="s">
        <v>459</v>
      </c>
      <c r="J1764" t="s">
        <v>18</v>
      </c>
      <c r="K1764" t="s">
        <v>460</v>
      </c>
      <c r="L1764" t="s">
        <v>461</v>
      </c>
    </row>
    <row r="1765" spans="1:12" x14ac:dyDescent="0.3">
      <c r="A1765" t="s">
        <v>14396</v>
      </c>
      <c r="B1765" t="s">
        <v>14</v>
      </c>
      <c r="C1765" t="s">
        <v>14397</v>
      </c>
      <c r="D1765" t="s">
        <v>79</v>
      </c>
      <c r="E1765" t="s">
        <v>14398</v>
      </c>
      <c r="F1765" t="s">
        <v>14399</v>
      </c>
      <c r="G1765" t="s">
        <v>14400</v>
      </c>
      <c r="H1765" t="s">
        <v>18</v>
      </c>
      <c r="I1765" t="s">
        <v>14401</v>
      </c>
      <c r="J1765" t="s">
        <v>18</v>
      </c>
      <c r="K1765" t="s">
        <v>14402</v>
      </c>
      <c r="L1765" t="s">
        <v>14403</v>
      </c>
    </row>
    <row r="1766" spans="1:12" x14ac:dyDescent="0.3">
      <c r="A1766" t="s">
        <v>14404</v>
      </c>
      <c r="B1766" t="s">
        <v>14</v>
      </c>
      <c r="C1766" t="s">
        <v>14405</v>
      </c>
      <c r="D1766" t="s">
        <v>94</v>
      </c>
      <c r="E1766" t="s">
        <v>14406</v>
      </c>
      <c r="F1766" t="s">
        <v>14407</v>
      </c>
      <c r="G1766" t="s">
        <v>14408</v>
      </c>
      <c r="H1766" t="s">
        <v>18</v>
      </c>
      <c r="I1766" t="s">
        <v>11754</v>
      </c>
      <c r="J1766" t="s">
        <v>18</v>
      </c>
      <c r="K1766" t="s">
        <v>11755</v>
      </c>
      <c r="L1766" t="s">
        <v>11756</v>
      </c>
    </row>
    <row r="1767" spans="1:12" x14ac:dyDescent="0.3">
      <c r="A1767" t="s">
        <v>14409</v>
      </c>
      <c r="B1767" t="s">
        <v>14</v>
      </c>
      <c r="C1767" t="s">
        <v>14410</v>
      </c>
      <c r="D1767" t="s">
        <v>16</v>
      </c>
      <c r="E1767" t="s">
        <v>14411</v>
      </c>
      <c r="F1767" t="s">
        <v>14412</v>
      </c>
      <c r="G1767" t="s">
        <v>14412</v>
      </c>
      <c r="H1767" t="s">
        <v>14413</v>
      </c>
      <c r="I1767" t="s">
        <v>14414</v>
      </c>
      <c r="J1767" t="s">
        <v>14415</v>
      </c>
      <c r="K1767" t="s">
        <v>14416</v>
      </c>
      <c r="L1767" t="s">
        <v>14417</v>
      </c>
    </row>
    <row r="1768" spans="1:12" x14ac:dyDescent="0.3">
      <c r="A1768" t="s">
        <v>14418</v>
      </c>
      <c r="B1768" t="s">
        <v>14</v>
      </c>
      <c r="C1768" t="s">
        <v>14419</v>
      </c>
      <c r="D1768" t="s">
        <v>16</v>
      </c>
      <c r="E1768" t="s">
        <v>14420</v>
      </c>
      <c r="F1768" t="s">
        <v>14421</v>
      </c>
      <c r="G1768" t="s">
        <v>14422</v>
      </c>
      <c r="H1768" t="s">
        <v>14423</v>
      </c>
      <c r="I1768" t="s">
        <v>14424</v>
      </c>
      <c r="J1768" t="s">
        <v>18</v>
      </c>
      <c r="K1768" t="s">
        <v>14425</v>
      </c>
      <c r="L1768" t="s">
        <v>14426</v>
      </c>
    </row>
    <row r="1769" spans="1:12" x14ac:dyDescent="0.3">
      <c r="A1769" t="s">
        <v>14427</v>
      </c>
      <c r="B1769" t="s">
        <v>14</v>
      </c>
      <c r="C1769" t="s">
        <v>445</v>
      </c>
      <c r="D1769" t="s">
        <v>16</v>
      </c>
      <c r="E1769" t="s">
        <v>14428</v>
      </c>
      <c r="F1769" t="s">
        <v>14429</v>
      </c>
      <c r="G1769" t="s">
        <v>14428</v>
      </c>
      <c r="H1769" t="s">
        <v>18</v>
      </c>
      <c r="I1769" t="s">
        <v>9173</v>
      </c>
      <c r="J1769" t="s">
        <v>12365</v>
      </c>
      <c r="K1769" t="s">
        <v>12366</v>
      </c>
      <c r="L1769" t="s">
        <v>12367</v>
      </c>
    </row>
    <row r="1770" spans="1:12" x14ac:dyDescent="0.3">
      <c r="A1770" t="s">
        <v>14430</v>
      </c>
      <c r="B1770" t="s">
        <v>14</v>
      </c>
      <c r="C1770" t="s">
        <v>5732</v>
      </c>
      <c r="D1770" t="s">
        <v>16</v>
      </c>
      <c r="E1770" t="s">
        <v>14431</v>
      </c>
      <c r="F1770" t="s">
        <v>14432</v>
      </c>
      <c r="G1770" t="s">
        <v>18</v>
      </c>
      <c r="H1770" t="s">
        <v>18</v>
      </c>
      <c r="I1770" t="s">
        <v>12434</v>
      </c>
      <c r="J1770" t="s">
        <v>12435</v>
      </c>
      <c r="K1770" t="s">
        <v>12436</v>
      </c>
      <c r="L1770" t="s">
        <v>12437</v>
      </c>
    </row>
    <row r="1771" spans="1:12" x14ac:dyDescent="0.3">
      <c r="A1771" t="s">
        <v>14433</v>
      </c>
      <c r="B1771" t="s">
        <v>14</v>
      </c>
      <c r="C1771" t="s">
        <v>101</v>
      </c>
      <c r="D1771" t="s">
        <v>16</v>
      </c>
      <c r="E1771" t="s">
        <v>14434</v>
      </c>
      <c r="F1771" t="s">
        <v>14434</v>
      </c>
      <c r="G1771" t="s">
        <v>14434</v>
      </c>
      <c r="H1771" t="s">
        <v>18</v>
      </c>
      <c r="I1771" t="s">
        <v>4376</v>
      </c>
      <c r="J1771" t="s">
        <v>4377</v>
      </c>
      <c r="K1771" t="s">
        <v>4378</v>
      </c>
      <c r="L1771" t="s">
        <v>4379</v>
      </c>
    </row>
    <row r="1772" spans="1:12" x14ac:dyDescent="0.3">
      <c r="A1772" t="s">
        <v>14435</v>
      </c>
      <c r="B1772" t="s">
        <v>14</v>
      </c>
      <c r="C1772" t="s">
        <v>341</v>
      </c>
      <c r="D1772" t="s">
        <v>16</v>
      </c>
      <c r="E1772" t="s">
        <v>14436</v>
      </c>
      <c r="F1772" t="s">
        <v>14436</v>
      </c>
      <c r="G1772" t="s">
        <v>14436</v>
      </c>
      <c r="H1772" t="s">
        <v>18</v>
      </c>
      <c r="I1772" t="s">
        <v>11415</v>
      </c>
      <c r="J1772" t="s">
        <v>18</v>
      </c>
      <c r="K1772" t="s">
        <v>11416</v>
      </c>
      <c r="L1772" t="s">
        <v>11417</v>
      </c>
    </row>
    <row r="1773" spans="1:12" x14ac:dyDescent="0.3">
      <c r="A1773" t="s">
        <v>14437</v>
      </c>
      <c r="B1773" t="s">
        <v>14</v>
      </c>
      <c r="C1773" t="s">
        <v>591</v>
      </c>
      <c r="D1773" t="s">
        <v>94</v>
      </c>
      <c r="E1773" t="s">
        <v>14438</v>
      </c>
      <c r="F1773" t="s">
        <v>3053</v>
      </c>
      <c r="G1773" t="s">
        <v>14439</v>
      </c>
      <c r="H1773" t="s">
        <v>18</v>
      </c>
      <c r="I1773" t="s">
        <v>11936</v>
      </c>
      <c r="J1773" t="s">
        <v>18</v>
      </c>
      <c r="K1773" t="s">
        <v>11937</v>
      </c>
      <c r="L1773" t="s">
        <v>11938</v>
      </c>
    </row>
    <row r="1774" spans="1:12" x14ac:dyDescent="0.3">
      <c r="A1774" t="s">
        <v>14440</v>
      </c>
      <c r="B1774" t="s">
        <v>14</v>
      </c>
      <c r="C1774" t="s">
        <v>65</v>
      </c>
      <c r="D1774" t="s">
        <v>16</v>
      </c>
      <c r="E1774" t="s">
        <v>14441</v>
      </c>
      <c r="F1774" t="s">
        <v>14441</v>
      </c>
      <c r="G1774" t="s">
        <v>14442</v>
      </c>
      <c r="H1774" t="s">
        <v>18</v>
      </c>
      <c r="I1774" t="s">
        <v>11013</v>
      </c>
      <c r="J1774" t="s">
        <v>11014</v>
      </c>
      <c r="K1774" t="s">
        <v>11015</v>
      </c>
      <c r="L1774" t="s">
        <v>11016</v>
      </c>
    </row>
    <row r="1775" spans="1:12" x14ac:dyDescent="0.3">
      <c r="A1775" t="s">
        <v>14443</v>
      </c>
      <c r="B1775" t="s">
        <v>14</v>
      </c>
      <c r="C1775" t="s">
        <v>2199</v>
      </c>
      <c r="D1775" t="s">
        <v>16</v>
      </c>
      <c r="E1775" t="s">
        <v>14444</v>
      </c>
      <c r="F1775" t="s">
        <v>14444</v>
      </c>
      <c r="G1775" t="s">
        <v>18</v>
      </c>
      <c r="H1775" t="s">
        <v>18</v>
      </c>
      <c r="I1775" t="s">
        <v>11013</v>
      </c>
      <c r="J1775" t="s">
        <v>11014</v>
      </c>
      <c r="K1775" t="s">
        <v>11015</v>
      </c>
      <c r="L1775" t="s">
        <v>11016</v>
      </c>
    </row>
    <row r="1776" spans="1:12" x14ac:dyDescent="0.3">
      <c r="A1776" t="s">
        <v>14445</v>
      </c>
      <c r="B1776" t="s">
        <v>14</v>
      </c>
      <c r="C1776" t="s">
        <v>273</v>
      </c>
      <c r="D1776" t="s">
        <v>16</v>
      </c>
      <c r="E1776" t="s">
        <v>14446</v>
      </c>
      <c r="F1776" t="s">
        <v>14447</v>
      </c>
      <c r="G1776" t="s">
        <v>14447</v>
      </c>
      <c r="H1776" t="s">
        <v>18</v>
      </c>
      <c r="I1776" t="s">
        <v>14448</v>
      </c>
      <c r="J1776" t="s">
        <v>14449</v>
      </c>
      <c r="K1776" t="s">
        <v>14450</v>
      </c>
      <c r="L1776" t="s">
        <v>14451</v>
      </c>
    </row>
    <row r="1777" spans="1:12" x14ac:dyDescent="0.3">
      <c r="A1777" t="s">
        <v>14452</v>
      </c>
      <c r="B1777" t="s">
        <v>14</v>
      </c>
      <c r="C1777" t="s">
        <v>14453</v>
      </c>
      <c r="D1777" t="s">
        <v>16</v>
      </c>
      <c r="E1777" t="s">
        <v>14454</v>
      </c>
      <c r="F1777" t="s">
        <v>14455</v>
      </c>
      <c r="G1777" t="s">
        <v>14456</v>
      </c>
      <c r="H1777" t="s">
        <v>14457</v>
      </c>
      <c r="I1777" t="s">
        <v>14236</v>
      </c>
      <c r="J1777" t="s">
        <v>18</v>
      </c>
      <c r="K1777" t="s">
        <v>14237</v>
      </c>
      <c r="L1777" t="s">
        <v>14238</v>
      </c>
    </row>
    <row r="1778" spans="1:12" x14ac:dyDescent="0.3">
      <c r="A1778" t="s">
        <v>14458</v>
      </c>
      <c r="B1778" t="s">
        <v>14</v>
      </c>
      <c r="C1778" t="s">
        <v>14459</v>
      </c>
      <c r="D1778" t="s">
        <v>79</v>
      </c>
      <c r="E1778" t="s">
        <v>14460</v>
      </c>
      <c r="F1778" t="s">
        <v>14460</v>
      </c>
      <c r="G1778" t="s">
        <v>18</v>
      </c>
      <c r="H1778" t="s">
        <v>18</v>
      </c>
      <c r="I1778" t="s">
        <v>13820</v>
      </c>
      <c r="J1778" t="s">
        <v>18</v>
      </c>
      <c r="K1778" t="s">
        <v>13821</v>
      </c>
      <c r="L1778" t="s">
        <v>13822</v>
      </c>
    </row>
    <row r="1779" spans="1:12" x14ac:dyDescent="0.3">
      <c r="A1779" t="s">
        <v>14461</v>
      </c>
      <c r="B1779" t="s">
        <v>14</v>
      </c>
      <c r="C1779" t="s">
        <v>14462</v>
      </c>
      <c r="D1779" t="s">
        <v>33</v>
      </c>
      <c r="E1779" t="s">
        <v>14463</v>
      </c>
      <c r="F1779" t="s">
        <v>14464</v>
      </c>
      <c r="G1779" t="s">
        <v>18</v>
      </c>
      <c r="H1779" t="s">
        <v>18</v>
      </c>
      <c r="I1779" t="s">
        <v>131</v>
      </c>
      <c r="J1779" t="s">
        <v>132</v>
      </c>
      <c r="K1779" t="s">
        <v>133</v>
      </c>
      <c r="L1779" t="s">
        <v>134</v>
      </c>
    </row>
    <row r="1780" spans="1:12" x14ac:dyDescent="0.3">
      <c r="A1780" t="s">
        <v>14465</v>
      </c>
      <c r="B1780" t="s">
        <v>14</v>
      </c>
      <c r="C1780" t="s">
        <v>471</v>
      </c>
      <c r="D1780" t="s">
        <v>16</v>
      </c>
      <c r="E1780" t="s">
        <v>14466</v>
      </c>
      <c r="F1780" t="s">
        <v>14466</v>
      </c>
      <c r="G1780" t="s">
        <v>14467</v>
      </c>
      <c r="H1780" t="s">
        <v>18</v>
      </c>
      <c r="I1780" t="s">
        <v>1682</v>
      </c>
      <c r="J1780" t="s">
        <v>1683</v>
      </c>
      <c r="K1780" t="s">
        <v>1684</v>
      </c>
      <c r="L1780" t="s">
        <v>1685</v>
      </c>
    </row>
    <row r="1781" spans="1:12" x14ac:dyDescent="0.3">
      <c r="A1781" t="s">
        <v>14468</v>
      </c>
      <c r="B1781" t="s">
        <v>14</v>
      </c>
      <c r="C1781" t="s">
        <v>5360</v>
      </c>
      <c r="D1781" t="s">
        <v>33</v>
      </c>
      <c r="E1781" t="s">
        <v>14469</v>
      </c>
      <c r="F1781" t="s">
        <v>14470</v>
      </c>
      <c r="G1781" t="s">
        <v>14471</v>
      </c>
      <c r="H1781" t="s">
        <v>18</v>
      </c>
      <c r="I1781" t="s">
        <v>14472</v>
      </c>
      <c r="J1781" t="s">
        <v>14473</v>
      </c>
      <c r="K1781" t="s">
        <v>14474</v>
      </c>
      <c r="L1781" t="s">
        <v>14475</v>
      </c>
    </row>
    <row r="1782" spans="1:12" x14ac:dyDescent="0.3">
      <c r="A1782" t="s">
        <v>14476</v>
      </c>
      <c r="B1782" t="s">
        <v>14</v>
      </c>
      <c r="C1782" t="s">
        <v>434</v>
      </c>
      <c r="D1782" t="s">
        <v>16</v>
      </c>
      <c r="E1782" t="s">
        <v>14477</v>
      </c>
      <c r="F1782" t="s">
        <v>14477</v>
      </c>
      <c r="G1782" t="s">
        <v>18</v>
      </c>
      <c r="H1782" t="s">
        <v>18</v>
      </c>
      <c r="I1782" t="s">
        <v>11013</v>
      </c>
      <c r="J1782" t="s">
        <v>11014</v>
      </c>
      <c r="K1782" t="s">
        <v>11015</v>
      </c>
      <c r="L1782" t="s">
        <v>11016</v>
      </c>
    </row>
    <row r="1783" spans="1:12" x14ac:dyDescent="0.3">
      <c r="A1783" t="s">
        <v>14478</v>
      </c>
      <c r="B1783" t="s">
        <v>14</v>
      </c>
      <c r="C1783" t="s">
        <v>93</v>
      </c>
      <c r="D1783" t="s">
        <v>94</v>
      </c>
      <c r="E1783" t="s">
        <v>14479</v>
      </c>
      <c r="F1783" t="s">
        <v>14480</v>
      </c>
      <c r="G1783" t="s">
        <v>14481</v>
      </c>
      <c r="H1783" t="s">
        <v>14482</v>
      </c>
      <c r="I1783" t="s">
        <v>11216</v>
      </c>
      <c r="J1783" t="s">
        <v>18</v>
      </c>
      <c r="K1783" t="s">
        <v>11217</v>
      </c>
      <c r="L1783" t="s">
        <v>11218</v>
      </c>
    </row>
    <row r="1784" spans="1:12" x14ac:dyDescent="0.3">
      <c r="A1784" t="s">
        <v>14483</v>
      </c>
      <c r="B1784" t="s">
        <v>14</v>
      </c>
      <c r="C1784" t="s">
        <v>14484</v>
      </c>
      <c r="D1784" t="s">
        <v>16</v>
      </c>
      <c r="E1784" t="s">
        <v>14485</v>
      </c>
      <c r="F1784" t="s">
        <v>14486</v>
      </c>
      <c r="G1784" t="s">
        <v>14487</v>
      </c>
      <c r="H1784" t="s">
        <v>18</v>
      </c>
      <c r="I1784" t="s">
        <v>10677</v>
      </c>
      <c r="J1784" t="s">
        <v>10678</v>
      </c>
      <c r="K1784" t="s">
        <v>10679</v>
      </c>
      <c r="L1784" t="s">
        <v>10680</v>
      </c>
    </row>
    <row r="1785" spans="1:12" x14ac:dyDescent="0.3">
      <c r="A1785" t="s">
        <v>14488</v>
      </c>
      <c r="B1785" t="s">
        <v>14</v>
      </c>
      <c r="C1785" t="s">
        <v>14489</v>
      </c>
      <c r="D1785" t="s">
        <v>16</v>
      </c>
      <c r="E1785" t="s">
        <v>14490</v>
      </c>
      <c r="F1785" t="s">
        <v>14491</v>
      </c>
      <c r="G1785" t="s">
        <v>18</v>
      </c>
      <c r="H1785" t="s">
        <v>18</v>
      </c>
      <c r="I1785" t="s">
        <v>215</v>
      </c>
      <c r="J1785" t="s">
        <v>216</v>
      </c>
      <c r="K1785" t="s">
        <v>217</v>
      </c>
      <c r="L1785" t="s">
        <v>218</v>
      </c>
    </row>
    <row r="1786" spans="1:12" x14ac:dyDescent="0.3">
      <c r="A1786" t="s">
        <v>14492</v>
      </c>
      <c r="B1786" t="s">
        <v>14</v>
      </c>
      <c r="C1786" t="s">
        <v>434</v>
      </c>
      <c r="D1786" t="s">
        <v>16</v>
      </c>
      <c r="E1786" t="s">
        <v>14493</v>
      </c>
      <c r="F1786" t="s">
        <v>14493</v>
      </c>
      <c r="G1786" t="s">
        <v>14494</v>
      </c>
      <c r="H1786" t="s">
        <v>18</v>
      </c>
      <c r="I1786" t="s">
        <v>9173</v>
      </c>
      <c r="J1786" t="s">
        <v>12365</v>
      </c>
      <c r="K1786" t="s">
        <v>12366</v>
      </c>
      <c r="L1786" t="s">
        <v>12367</v>
      </c>
    </row>
    <row r="1787" spans="1:12" x14ac:dyDescent="0.3">
      <c r="A1787" t="s">
        <v>14495</v>
      </c>
      <c r="B1787" t="s">
        <v>14</v>
      </c>
      <c r="C1787" t="s">
        <v>3324</v>
      </c>
      <c r="D1787" t="s">
        <v>16</v>
      </c>
      <c r="E1787" t="s">
        <v>14496</v>
      </c>
      <c r="F1787" t="s">
        <v>14497</v>
      </c>
      <c r="G1787" t="s">
        <v>18</v>
      </c>
      <c r="H1787" t="s">
        <v>18</v>
      </c>
      <c r="I1787" t="s">
        <v>13322</v>
      </c>
      <c r="J1787" t="s">
        <v>13323</v>
      </c>
      <c r="K1787" t="s">
        <v>13324</v>
      </c>
      <c r="L1787" t="s">
        <v>13325</v>
      </c>
    </row>
    <row r="1788" spans="1:12" x14ac:dyDescent="0.3">
      <c r="A1788" t="s">
        <v>14498</v>
      </c>
      <c r="B1788" t="s">
        <v>14</v>
      </c>
      <c r="C1788" t="s">
        <v>14499</v>
      </c>
      <c r="D1788" t="s">
        <v>16</v>
      </c>
      <c r="E1788" t="s">
        <v>14500</v>
      </c>
      <c r="F1788" t="s">
        <v>14501</v>
      </c>
      <c r="G1788" t="s">
        <v>14501</v>
      </c>
      <c r="H1788" t="s">
        <v>18</v>
      </c>
      <c r="I1788" t="s">
        <v>14502</v>
      </c>
      <c r="J1788" t="s">
        <v>14503</v>
      </c>
      <c r="K1788" t="s">
        <v>14504</v>
      </c>
      <c r="L1788" t="s">
        <v>14505</v>
      </c>
    </row>
    <row r="1789" spans="1:12" x14ac:dyDescent="0.3">
      <c r="A1789" t="s">
        <v>14506</v>
      </c>
      <c r="B1789" t="s">
        <v>14</v>
      </c>
      <c r="C1789" t="s">
        <v>2302</v>
      </c>
      <c r="D1789" t="s">
        <v>16</v>
      </c>
      <c r="E1789" t="s">
        <v>14507</v>
      </c>
      <c r="F1789" t="s">
        <v>14508</v>
      </c>
      <c r="G1789" t="s">
        <v>14509</v>
      </c>
      <c r="H1789" t="s">
        <v>14510</v>
      </c>
      <c r="I1789" t="s">
        <v>4252</v>
      </c>
      <c r="J1789" t="s">
        <v>4253</v>
      </c>
      <c r="K1789" t="s">
        <v>4254</v>
      </c>
      <c r="L1789" t="s">
        <v>4255</v>
      </c>
    </row>
    <row r="1790" spans="1:12" x14ac:dyDescent="0.3">
      <c r="A1790" t="s">
        <v>14511</v>
      </c>
      <c r="B1790" t="s">
        <v>14</v>
      </c>
      <c r="C1790" t="s">
        <v>14512</v>
      </c>
      <c r="D1790" t="s">
        <v>79</v>
      </c>
      <c r="E1790" t="s">
        <v>14513</v>
      </c>
      <c r="F1790" t="s">
        <v>14513</v>
      </c>
      <c r="G1790" t="s">
        <v>18</v>
      </c>
      <c r="H1790" t="s">
        <v>18</v>
      </c>
      <c r="I1790" t="s">
        <v>10328</v>
      </c>
      <c r="J1790" t="s">
        <v>18</v>
      </c>
      <c r="K1790" t="s">
        <v>10329</v>
      </c>
      <c r="L1790" t="s">
        <v>10330</v>
      </c>
    </row>
    <row r="1791" spans="1:12" x14ac:dyDescent="0.3">
      <c r="A1791" t="s">
        <v>14514</v>
      </c>
      <c r="B1791" t="s">
        <v>14</v>
      </c>
      <c r="C1791" t="s">
        <v>14515</v>
      </c>
      <c r="D1791" t="s">
        <v>94</v>
      </c>
      <c r="E1791" t="s">
        <v>14516</v>
      </c>
      <c r="F1791" t="s">
        <v>14517</v>
      </c>
      <c r="G1791" t="s">
        <v>14518</v>
      </c>
      <c r="H1791" t="s">
        <v>18</v>
      </c>
      <c r="I1791" t="s">
        <v>11754</v>
      </c>
      <c r="J1791" t="s">
        <v>18</v>
      </c>
      <c r="K1791" t="s">
        <v>11755</v>
      </c>
      <c r="L1791" t="s">
        <v>11756</v>
      </c>
    </row>
    <row r="1792" spans="1:12" x14ac:dyDescent="0.3">
      <c r="A1792" t="s">
        <v>14519</v>
      </c>
      <c r="B1792" t="s">
        <v>14</v>
      </c>
      <c r="C1792" t="s">
        <v>101</v>
      </c>
      <c r="D1792" t="s">
        <v>16</v>
      </c>
      <c r="E1792" t="s">
        <v>14520</v>
      </c>
      <c r="F1792" t="s">
        <v>14520</v>
      </c>
      <c r="G1792" t="s">
        <v>18</v>
      </c>
      <c r="H1792" t="s">
        <v>18</v>
      </c>
      <c r="I1792" t="s">
        <v>979</v>
      </c>
      <c r="J1792" t="s">
        <v>18</v>
      </c>
      <c r="K1792" t="s">
        <v>980</v>
      </c>
      <c r="L1792" t="s">
        <v>981</v>
      </c>
    </row>
    <row r="1793" spans="1:12" x14ac:dyDescent="0.3">
      <c r="A1793" t="s">
        <v>14521</v>
      </c>
      <c r="B1793" t="s">
        <v>14</v>
      </c>
      <c r="C1793" t="s">
        <v>8687</v>
      </c>
      <c r="D1793" t="s">
        <v>16</v>
      </c>
      <c r="E1793" t="s">
        <v>14522</v>
      </c>
      <c r="F1793" t="s">
        <v>14523</v>
      </c>
      <c r="G1793" t="s">
        <v>14524</v>
      </c>
      <c r="H1793" t="s">
        <v>14525</v>
      </c>
      <c r="I1793" t="s">
        <v>14526</v>
      </c>
      <c r="J1793" t="s">
        <v>18</v>
      </c>
      <c r="K1793" t="s">
        <v>3522</v>
      </c>
      <c r="L1793" t="s">
        <v>14527</v>
      </c>
    </row>
    <row r="1794" spans="1:12" x14ac:dyDescent="0.3">
      <c r="A1794" t="s">
        <v>14528</v>
      </c>
      <c r="B1794" t="s">
        <v>14</v>
      </c>
      <c r="C1794" t="s">
        <v>101</v>
      </c>
      <c r="D1794" t="s">
        <v>16</v>
      </c>
      <c r="E1794" t="s">
        <v>14529</v>
      </c>
      <c r="F1794" t="s">
        <v>14530</v>
      </c>
      <c r="G1794" t="s">
        <v>14531</v>
      </c>
      <c r="H1794" t="s">
        <v>18</v>
      </c>
      <c r="I1794" t="s">
        <v>14532</v>
      </c>
      <c r="J1794" t="s">
        <v>14533</v>
      </c>
      <c r="K1794" t="s">
        <v>14534</v>
      </c>
      <c r="L1794" t="s">
        <v>14535</v>
      </c>
    </row>
    <row r="1795" spans="1:12" x14ac:dyDescent="0.3">
      <c r="A1795" t="s">
        <v>14536</v>
      </c>
      <c r="B1795" t="s">
        <v>14</v>
      </c>
      <c r="C1795" t="s">
        <v>413</v>
      </c>
      <c r="D1795" t="s">
        <v>16</v>
      </c>
      <c r="E1795" t="s">
        <v>14537</v>
      </c>
      <c r="F1795" t="s">
        <v>14538</v>
      </c>
      <c r="G1795" t="s">
        <v>14539</v>
      </c>
      <c r="H1795" t="s">
        <v>18</v>
      </c>
      <c r="I1795" t="s">
        <v>10814</v>
      </c>
      <c r="J1795" t="s">
        <v>18</v>
      </c>
      <c r="K1795" t="s">
        <v>10815</v>
      </c>
      <c r="L1795" t="s">
        <v>10816</v>
      </c>
    </row>
    <row r="1796" spans="1:12" x14ac:dyDescent="0.3">
      <c r="A1796" t="s">
        <v>14540</v>
      </c>
      <c r="B1796" t="s">
        <v>14</v>
      </c>
      <c r="C1796" t="s">
        <v>2022</v>
      </c>
      <c r="D1796" t="s">
        <v>33</v>
      </c>
      <c r="E1796" t="s">
        <v>3751</v>
      </c>
      <c r="F1796" t="s">
        <v>3751</v>
      </c>
      <c r="G1796" t="s">
        <v>18</v>
      </c>
      <c r="H1796" t="s">
        <v>18</v>
      </c>
      <c r="I1796" t="s">
        <v>1110</v>
      </c>
      <c r="J1796" t="s">
        <v>1111</v>
      </c>
      <c r="K1796" t="s">
        <v>1112</v>
      </c>
      <c r="L1796" t="s">
        <v>1113</v>
      </c>
    </row>
    <row r="1797" spans="1:12" x14ac:dyDescent="0.3">
      <c r="A1797" t="s">
        <v>14541</v>
      </c>
      <c r="B1797" t="s">
        <v>14</v>
      </c>
      <c r="C1797" t="s">
        <v>15</v>
      </c>
      <c r="D1797" t="s">
        <v>16</v>
      </c>
      <c r="E1797" t="s">
        <v>14542</v>
      </c>
      <c r="F1797" t="s">
        <v>14542</v>
      </c>
      <c r="G1797" t="s">
        <v>18</v>
      </c>
      <c r="H1797" t="s">
        <v>18</v>
      </c>
      <c r="I1797" t="s">
        <v>979</v>
      </c>
      <c r="J1797" t="s">
        <v>18</v>
      </c>
      <c r="K1797" t="s">
        <v>980</v>
      </c>
      <c r="L1797" t="s">
        <v>981</v>
      </c>
    </row>
    <row r="1798" spans="1:12" x14ac:dyDescent="0.3">
      <c r="A1798" t="s">
        <v>14543</v>
      </c>
      <c r="B1798" t="s">
        <v>14</v>
      </c>
      <c r="C1798" t="s">
        <v>15</v>
      </c>
      <c r="D1798" t="s">
        <v>16</v>
      </c>
      <c r="E1798" t="s">
        <v>14544</v>
      </c>
      <c r="F1798" t="s">
        <v>14545</v>
      </c>
      <c r="G1798" t="s">
        <v>14546</v>
      </c>
      <c r="H1798" t="s">
        <v>18</v>
      </c>
      <c r="I1798" t="s">
        <v>10814</v>
      </c>
      <c r="J1798" t="s">
        <v>18</v>
      </c>
      <c r="K1798" t="s">
        <v>10815</v>
      </c>
      <c r="L1798" t="s">
        <v>10816</v>
      </c>
    </row>
    <row r="1799" spans="1:12" x14ac:dyDescent="0.3">
      <c r="A1799" t="s">
        <v>14547</v>
      </c>
      <c r="B1799" t="s">
        <v>14</v>
      </c>
      <c r="C1799" t="s">
        <v>14548</v>
      </c>
      <c r="D1799" t="s">
        <v>16</v>
      </c>
      <c r="E1799" t="s">
        <v>14549</v>
      </c>
      <c r="F1799" t="s">
        <v>14550</v>
      </c>
      <c r="G1799" t="s">
        <v>14551</v>
      </c>
      <c r="H1799" t="s">
        <v>14552</v>
      </c>
      <c r="I1799" t="s">
        <v>1864</v>
      </c>
      <c r="J1799" t="s">
        <v>18</v>
      </c>
      <c r="K1799" t="s">
        <v>1865</v>
      </c>
      <c r="L1799" t="s">
        <v>1866</v>
      </c>
    </row>
    <row r="1800" spans="1:12" x14ac:dyDescent="0.3">
      <c r="A1800" t="s">
        <v>14553</v>
      </c>
      <c r="B1800" t="s">
        <v>14</v>
      </c>
      <c r="C1800" t="s">
        <v>101</v>
      </c>
      <c r="D1800" t="s">
        <v>16</v>
      </c>
      <c r="E1800" t="s">
        <v>14554</v>
      </c>
      <c r="F1800" t="s">
        <v>14555</v>
      </c>
      <c r="G1800" t="s">
        <v>14556</v>
      </c>
      <c r="H1800" t="s">
        <v>18</v>
      </c>
      <c r="I1800" t="s">
        <v>5073</v>
      </c>
      <c r="J1800" t="s">
        <v>5074</v>
      </c>
      <c r="K1800" t="s">
        <v>5075</v>
      </c>
      <c r="L1800" t="s">
        <v>5076</v>
      </c>
    </row>
    <row r="1801" spans="1:12" x14ac:dyDescent="0.3">
      <c r="A1801" t="s">
        <v>14557</v>
      </c>
      <c r="B1801" t="s">
        <v>14</v>
      </c>
      <c r="C1801" t="s">
        <v>445</v>
      </c>
      <c r="D1801" t="s">
        <v>16</v>
      </c>
      <c r="E1801" t="s">
        <v>14558</v>
      </c>
      <c r="F1801" t="s">
        <v>14558</v>
      </c>
      <c r="G1801" t="s">
        <v>14559</v>
      </c>
      <c r="H1801" t="s">
        <v>18</v>
      </c>
      <c r="I1801" t="s">
        <v>2143</v>
      </c>
      <c r="J1801" t="s">
        <v>18</v>
      </c>
      <c r="K1801" t="s">
        <v>2144</v>
      </c>
      <c r="L1801" t="s">
        <v>2145</v>
      </c>
    </row>
    <row r="1802" spans="1:12" x14ac:dyDescent="0.3">
      <c r="A1802" t="s">
        <v>14560</v>
      </c>
      <c r="B1802" t="s">
        <v>14</v>
      </c>
      <c r="C1802" t="s">
        <v>15</v>
      </c>
      <c r="D1802" t="s">
        <v>16</v>
      </c>
      <c r="E1802" t="s">
        <v>14561</v>
      </c>
      <c r="F1802" t="s">
        <v>14562</v>
      </c>
      <c r="G1802" t="s">
        <v>14563</v>
      </c>
      <c r="H1802" t="s">
        <v>18</v>
      </c>
      <c r="I1802" t="s">
        <v>1682</v>
      </c>
      <c r="J1802" t="s">
        <v>1683</v>
      </c>
      <c r="K1802" t="s">
        <v>1684</v>
      </c>
      <c r="L1802" t="s">
        <v>1685</v>
      </c>
    </row>
    <row r="1803" spans="1:12" x14ac:dyDescent="0.3">
      <c r="A1803" t="s">
        <v>14564</v>
      </c>
      <c r="B1803" t="s">
        <v>14</v>
      </c>
      <c r="C1803" t="s">
        <v>14565</v>
      </c>
      <c r="D1803" t="s">
        <v>16</v>
      </c>
      <c r="E1803" t="s">
        <v>14566</v>
      </c>
      <c r="F1803" t="s">
        <v>14567</v>
      </c>
      <c r="G1803" t="s">
        <v>14568</v>
      </c>
      <c r="H1803" t="s">
        <v>14569</v>
      </c>
      <c r="I1803" t="s">
        <v>139</v>
      </c>
      <c r="J1803" t="s">
        <v>18</v>
      </c>
      <c r="K1803" t="s">
        <v>140</v>
      </c>
      <c r="L1803" t="s">
        <v>141</v>
      </c>
    </row>
    <row r="1804" spans="1:12" x14ac:dyDescent="0.3">
      <c r="A1804" t="s">
        <v>14570</v>
      </c>
      <c r="B1804" t="s">
        <v>14</v>
      </c>
      <c r="C1804" t="s">
        <v>108</v>
      </c>
      <c r="D1804" t="s">
        <v>16</v>
      </c>
      <c r="E1804" t="s">
        <v>14571</v>
      </c>
      <c r="F1804" t="s">
        <v>14572</v>
      </c>
      <c r="G1804" t="s">
        <v>14573</v>
      </c>
      <c r="H1804" t="s">
        <v>18</v>
      </c>
      <c r="I1804" t="s">
        <v>10814</v>
      </c>
      <c r="J1804" t="s">
        <v>18</v>
      </c>
      <c r="K1804" t="s">
        <v>10815</v>
      </c>
      <c r="L1804" t="s">
        <v>10816</v>
      </c>
    </row>
    <row r="1805" spans="1:12" x14ac:dyDescent="0.3">
      <c r="A1805" t="s">
        <v>14574</v>
      </c>
      <c r="B1805" t="s">
        <v>14</v>
      </c>
      <c r="C1805" t="s">
        <v>463</v>
      </c>
      <c r="D1805" t="s">
        <v>16</v>
      </c>
      <c r="E1805" t="s">
        <v>14575</v>
      </c>
      <c r="F1805" t="s">
        <v>14576</v>
      </c>
      <c r="G1805" t="s">
        <v>14577</v>
      </c>
      <c r="H1805" t="s">
        <v>18</v>
      </c>
      <c r="I1805" t="s">
        <v>14532</v>
      </c>
      <c r="J1805" t="s">
        <v>14533</v>
      </c>
      <c r="K1805" t="s">
        <v>14534</v>
      </c>
      <c r="L1805" t="s">
        <v>14535</v>
      </c>
    </row>
    <row r="1806" spans="1:12" x14ac:dyDescent="0.3">
      <c r="A1806" t="s">
        <v>14578</v>
      </c>
      <c r="B1806" t="s">
        <v>14</v>
      </c>
      <c r="C1806" t="s">
        <v>7082</v>
      </c>
      <c r="D1806" t="s">
        <v>79</v>
      </c>
      <c r="E1806" t="s">
        <v>14579</v>
      </c>
      <c r="F1806" t="s">
        <v>14580</v>
      </c>
      <c r="G1806" t="s">
        <v>14581</v>
      </c>
      <c r="H1806" t="s">
        <v>18</v>
      </c>
      <c r="I1806" t="s">
        <v>11254</v>
      </c>
      <c r="J1806" t="s">
        <v>18</v>
      </c>
      <c r="K1806" t="s">
        <v>11255</v>
      </c>
      <c r="L1806" t="s">
        <v>11256</v>
      </c>
    </row>
    <row r="1807" spans="1:12" x14ac:dyDescent="0.3">
      <c r="A1807" t="s">
        <v>14582</v>
      </c>
      <c r="B1807" t="s">
        <v>14</v>
      </c>
      <c r="C1807" t="s">
        <v>43</v>
      </c>
      <c r="D1807" t="s">
        <v>16</v>
      </c>
      <c r="E1807" t="s">
        <v>14583</v>
      </c>
      <c r="F1807" t="s">
        <v>14584</v>
      </c>
      <c r="G1807" t="e">
        <f ca="1">-대상자별, 주제별에 따른 원예심리상담 프로그램을 계획 및 평가-문제해결을 촉진하기 위한 통합적 예술매체(식물,자연물) 기법 활용능력 계발 -내담자 초기상담 면담지 분석과 상담프로그램 계획 및 운영 평가 -보조상담사 교육지도업무-심리검사 실행 및 해석</f>
        <v>#NAME?</v>
      </c>
      <c r="H1807" t="e">
        <f>-대상자별, 주제별에 따른 원예심리상담 프로그램 계획-대상자별, 주제별 원예심리상담 프로그램을 운영 수행-내담자 초기면담 시 심리검사 실시-내담자 초기면담지에 기록 후 보고 -원예심리상담 관련 정보 수집-원예심리상담 행정 업무</f>
        <v>#NAME?</v>
      </c>
      <c r="I1807" t="s">
        <v>4145</v>
      </c>
      <c r="J1807" t="s">
        <v>4146</v>
      </c>
      <c r="K1807" t="s">
        <v>4147</v>
      </c>
      <c r="L1807" t="s">
        <v>4148</v>
      </c>
    </row>
    <row r="1808" spans="1:12" x14ac:dyDescent="0.3">
      <c r="A1808" t="s">
        <v>14585</v>
      </c>
      <c r="B1808" t="s">
        <v>14</v>
      </c>
      <c r="C1808" t="s">
        <v>5939</v>
      </c>
      <c r="D1808" t="s">
        <v>94</v>
      </c>
      <c r="E1808" t="s">
        <v>14586</v>
      </c>
      <c r="F1808" t="s">
        <v>14587</v>
      </c>
      <c r="G1808" t="s">
        <v>18</v>
      </c>
      <c r="H1808" t="s">
        <v>18</v>
      </c>
      <c r="I1808" t="s">
        <v>14588</v>
      </c>
      <c r="J1808" t="s">
        <v>18</v>
      </c>
      <c r="K1808" t="s">
        <v>14589</v>
      </c>
      <c r="L1808" t="s">
        <v>14590</v>
      </c>
    </row>
    <row r="1809" spans="1:12" x14ac:dyDescent="0.3">
      <c r="A1809" t="s">
        <v>14591</v>
      </c>
      <c r="B1809" t="s">
        <v>14</v>
      </c>
      <c r="C1809" t="s">
        <v>14592</v>
      </c>
      <c r="D1809" t="s">
        <v>33</v>
      </c>
      <c r="E1809" t="s">
        <v>14593</v>
      </c>
      <c r="F1809" t="s">
        <v>14594</v>
      </c>
      <c r="G1809" t="s">
        <v>14595</v>
      </c>
      <c r="H1809" t="s">
        <v>14596</v>
      </c>
      <c r="I1809" t="s">
        <v>1833</v>
      </c>
      <c r="J1809" t="s">
        <v>18</v>
      </c>
      <c r="K1809" t="s">
        <v>1834</v>
      </c>
      <c r="L1809" t="s">
        <v>1835</v>
      </c>
    </row>
    <row r="1810" spans="1:12" x14ac:dyDescent="0.3">
      <c r="A1810" t="s">
        <v>14597</v>
      </c>
      <c r="B1810" t="s">
        <v>14</v>
      </c>
      <c r="C1810" t="s">
        <v>14598</v>
      </c>
      <c r="D1810" t="s">
        <v>33</v>
      </c>
      <c r="E1810" t="s">
        <v>14599</v>
      </c>
      <c r="F1810" t="s">
        <v>14600</v>
      </c>
      <c r="G1810" t="s">
        <v>14601</v>
      </c>
      <c r="H1810" t="s">
        <v>14602</v>
      </c>
      <c r="I1810" t="s">
        <v>1486</v>
      </c>
      <c r="J1810" t="s">
        <v>18</v>
      </c>
      <c r="K1810" t="s">
        <v>929</v>
      </c>
      <c r="L1810" t="s">
        <v>1487</v>
      </c>
    </row>
    <row r="1811" spans="1:12" x14ac:dyDescent="0.3">
      <c r="A1811" t="s">
        <v>14603</v>
      </c>
      <c r="B1811" t="s">
        <v>14</v>
      </c>
      <c r="C1811" t="s">
        <v>101</v>
      </c>
      <c r="D1811" t="s">
        <v>16</v>
      </c>
      <c r="E1811" t="s">
        <v>14604</v>
      </c>
      <c r="F1811" t="s">
        <v>14605</v>
      </c>
      <c r="G1811" t="s">
        <v>14606</v>
      </c>
      <c r="H1811" t="s">
        <v>18</v>
      </c>
      <c r="I1811" t="s">
        <v>14607</v>
      </c>
      <c r="J1811" t="s">
        <v>18</v>
      </c>
      <c r="K1811" t="s">
        <v>14608</v>
      </c>
      <c r="L1811" t="s">
        <v>14609</v>
      </c>
    </row>
    <row r="1812" spans="1:12" x14ac:dyDescent="0.3">
      <c r="A1812" t="s">
        <v>14610</v>
      </c>
      <c r="B1812" t="s">
        <v>14</v>
      </c>
      <c r="C1812" t="s">
        <v>14611</v>
      </c>
      <c r="D1812" t="s">
        <v>94</v>
      </c>
      <c r="E1812" t="s">
        <v>14612</v>
      </c>
      <c r="F1812" t="s">
        <v>14613</v>
      </c>
      <c r="G1812" t="s">
        <v>14614</v>
      </c>
      <c r="H1812" t="s">
        <v>14615</v>
      </c>
      <c r="I1812" t="s">
        <v>14616</v>
      </c>
      <c r="J1812" t="s">
        <v>18</v>
      </c>
      <c r="K1812" t="s">
        <v>14617</v>
      </c>
      <c r="L1812" t="s">
        <v>14618</v>
      </c>
    </row>
    <row r="1813" spans="1:12" x14ac:dyDescent="0.3">
      <c r="A1813" t="s">
        <v>14619</v>
      </c>
      <c r="B1813" t="s">
        <v>14</v>
      </c>
      <c r="C1813" t="s">
        <v>471</v>
      </c>
      <c r="D1813" t="s">
        <v>16</v>
      </c>
      <c r="E1813" t="s">
        <v>14620</v>
      </c>
      <c r="F1813" t="s">
        <v>14621</v>
      </c>
      <c r="G1813" t="s">
        <v>14622</v>
      </c>
      <c r="H1813" t="s">
        <v>18</v>
      </c>
      <c r="I1813" t="s">
        <v>14532</v>
      </c>
      <c r="J1813" t="s">
        <v>14533</v>
      </c>
      <c r="K1813" t="s">
        <v>14534</v>
      </c>
      <c r="L1813" t="s">
        <v>14535</v>
      </c>
    </row>
    <row r="1814" spans="1:12" x14ac:dyDescent="0.3">
      <c r="A1814" t="s">
        <v>14623</v>
      </c>
      <c r="B1814" t="s">
        <v>14</v>
      </c>
      <c r="C1814" t="s">
        <v>623</v>
      </c>
      <c r="D1814" t="s">
        <v>16</v>
      </c>
      <c r="E1814" t="s">
        <v>14624</v>
      </c>
      <c r="F1814" t="s">
        <v>14625</v>
      </c>
      <c r="G1814" t="s">
        <v>14626</v>
      </c>
      <c r="H1814" t="s">
        <v>14627</v>
      </c>
      <c r="I1814" t="s">
        <v>1511</v>
      </c>
      <c r="J1814" t="s">
        <v>1512</v>
      </c>
      <c r="K1814" t="s">
        <v>1513</v>
      </c>
      <c r="L1814" t="s">
        <v>1514</v>
      </c>
    </row>
    <row r="1815" spans="1:12" x14ac:dyDescent="0.3">
      <c r="A1815" t="s">
        <v>14628</v>
      </c>
      <c r="B1815" t="s">
        <v>14</v>
      </c>
      <c r="C1815" t="s">
        <v>73</v>
      </c>
      <c r="D1815" t="s">
        <v>33</v>
      </c>
      <c r="E1815" t="s">
        <v>14629</v>
      </c>
      <c r="F1815" t="s">
        <v>14630</v>
      </c>
      <c r="G1815" t="s">
        <v>14631</v>
      </c>
      <c r="H1815" t="s">
        <v>18</v>
      </c>
      <c r="I1815" t="s">
        <v>2143</v>
      </c>
      <c r="J1815" t="s">
        <v>18</v>
      </c>
      <c r="K1815" t="s">
        <v>2144</v>
      </c>
      <c r="L1815" t="s">
        <v>2145</v>
      </c>
    </row>
    <row r="1816" spans="1:12" x14ac:dyDescent="0.3">
      <c r="A1816" t="s">
        <v>14632</v>
      </c>
      <c r="B1816" t="s">
        <v>14</v>
      </c>
      <c r="C1816" t="s">
        <v>101</v>
      </c>
      <c r="D1816" t="s">
        <v>16</v>
      </c>
      <c r="E1816" t="s">
        <v>14633</v>
      </c>
      <c r="F1816" t="s">
        <v>14633</v>
      </c>
      <c r="G1816" t="s">
        <v>18</v>
      </c>
      <c r="H1816" t="s">
        <v>18</v>
      </c>
      <c r="I1816" t="s">
        <v>922</v>
      </c>
      <c r="J1816" t="s">
        <v>18</v>
      </c>
      <c r="K1816" t="s">
        <v>923</v>
      </c>
      <c r="L1816" t="s">
        <v>924</v>
      </c>
    </row>
    <row r="1817" spans="1:12" x14ac:dyDescent="0.3">
      <c r="A1817" t="s">
        <v>14634</v>
      </c>
      <c r="B1817" t="s">
        <v>14</v>
      </c>
      <c r="C1817" t="s">
        <v>273</v>
      </c>
      <c r="D1817" t="s">
        <v>16</v>
      </c>
      <c r="E1817" t="s">
        <v>14635</v>
      </c>
      <c r="F1817" t="s">
        <v>14636</v>
      </c>
      <c r="G1817" t="s">
        <v>18</v>
      </c>
      <c r="H1817" t="s">
        <v>18</v>
      </c>
      <c r="I1817" t="s">
        <v>2647</v>
      </c>
      <c r="J1817" t="s">
        <v>2648</v>
      </c>
      <c r="K1817" t="s">
        <v>2649</v>
      </c>
      <c r="L1817" t="s">
        <v>2650</v>
      </c>
    </row>
    <row r="1818" spans="1:12" x14ac:dyDescent="0.3">
      <c r="A1818" t="s">
        <v>14637</v>
      </c>
      <c r="B1818" t="s">
        <v>14</v>
      </c>
      <c r="C1818" t="s">
        <v>11873</v>
      </c>
      <c r="D1818" t="s">
        <v>16</v>
      </c>
      <c r="E1818" t="s">
        <v>14638</v>
      </c>
      <c r="F1818" t="s">
        <v>14639</v>
      </c>
      <c r="G1818" t="s">
        <v>14640</v>
      </c>
      <c r="H1818" t="s">
        <v>14641</v>
      </c>
      <c r="I1818" t="s">
        <v>10887</v>
      </c>
      <c r="J1818" t="s">
        <v>10888</v>
      </c>
      <c r="K1818" t="s">
        <v>10889</v>
      </c>
      <c r="L1818" t="s">
        <v>10890</v>
      </c>
    </row>
    <row r="1819" spans="1:12" x14ac:dyDescent="0.3">
      <c r="A1819" t="s">
        <v>14642</v>
      </c>
      <c r="B1819" t="s">
        <v>14</v>
      </c>
      <c r="C1819" t="s">
        <v>14643</v>
      </c>
      <c r="D1819" t="s">
        <v>16</v>
      </c>
      <c r="E1819" t="s">
        <v>14644</v>
      </c>
      <c r="F1819" t="s">
        <v>14645</v>
      </c>
      <c r="G1819" t="s">
        <v>14646</v>
      </c>
      <c r="H1819" t="s">
        <v>14647</v>
      </c>
      <c r="I1819" t="s">
        <v>1833</v>
      </c>
      <c r="J1819" t="s">
        <v>18</v>
      </c>
      <c r="K1819" t="s">
        <v>1834</v>
      </c>
      <c r="L1819" t="s">
        <v>1835</v>
      </c>
    </row>
    <row r="1820" spans="1:12" x14ac:dyDescent="0.3">
      <c r="A1820" t="s">
        <v>14648</v>
      </c>
      <c r="B1820" t="s">
        <v>14</v>
      </c>
      <c r="C1820" t="s">
        <v>2689</v>
      </c>
      <c r="D1820" t="s">
        <v>16</v>
      </c>
      <c r="E1820" t="s">
        <v>14649</v>
      </c>
      <c r="F1820" t="s">
        <v>14650</v>
      </c>
      <c r="G1820" t="s">
        <v>18</v>
      </c>
      <c r="H1820" t="s">
        <v>18</v>
      </c>
      <c r="I1820" t="s">
        <v>11511</v>
      </c>
      <c r="J1820" t="s">
        <v>11512</v>
      </c>
      <c r="K1820" t="s">
        <v>11513</v>
      </c>
      <c r="L1820" t="s">
        <v>11514</v>
      </c>
    </row>
    <row r="1821" spans="1:12" x14ac:dyDescent="0.3">
      <c r="A1821" t="s">
        <v>14651</v>
      </c>
      <c r="B1821" t="s">
        <v>14</v>
      </c>
      <c r="C1821" t="s">
        <v>14459</v>
      </c>
      <c r="D1821" t="s">
        <v>16</v>
      </c>
      <c r="E1821" t="s">
        <v>14652</v>
      </c>
      <c r="F1821" t="s">
        <v>14653</v>
      </c>
      <c r="G1821" t="s">
        <v>14654</v>
      </c>
      <c r="H1821" t="s">
        <v>14655</v>
      </c>
      <c r="I1821" t="s">
        <v>14656</v>
      </c>
      <c r="J1821" t="s">
        <v>18</v>
      </c>
      <c r="K1821" t="s">
        <v>14657</v>
      </c>
      <c r="L1821" t="s">
        <v>14658</v>
      </c>
    </row>
    <row r="1822" spans="1:12" x14ac:dyDescent="0.3">
      <c r="A1822" t="s">
        <v>14659</v>
      </c>
      <c r="B1822" t="s">
        <v>14</v>
      </c>
      <c r="C1822" t="s">
        <v>14660</v>
      </c>
      <c r="D1822" t="s">
        <v>79</v>
      </c>
      <c r="E1822" t="s">
        <v>14661</v>
      </c>
      <c r="F1822" t="s">
        <v>14662</v>
      </c>
      <c r="G1822" t="s">
        <v>14663</v>
      </c>
      <c r="H1822" t="s">
        <v>14664</v>
      </c>
      <c r="I1822" t="s">
        <v>1486</v>
      </c>
      <c r="J1822" t="s">
        <v>18</v>
      </c>
      <c r="K1822" t="s">
        <v>929</v>
      </c>
      <c r="L1822" t="s">
        <v>1487</v>
      </c>
    </row>
    <row r="1823" spans="1:12" x14ac:dyDescent="0.3">
      <c r="A1823" t="s">
        <v>14665</v>
      </c>
      <c r="B1823" t="s">
        <v>14</v>
      </c>
      <c r="C1823" t="s">
        <v>101</v>
      </c>
      <c r="D1823" t="s">
        <v>16</v>
      </c>
      <c r="E1823" t="s">
        <v>14666</v>
      </c>
      <c r="F1823" t="s">
        <v>14667</v>
      </c>
      <c r="G1823" t="s">
        <v>14668</v>
      </c>
      <c r="H1823" t="s">
        <v>18</v>
      </c>
      <c r="I1823" t="s">
        <v>13479</v>
      </c>
      <c r="J1823" t="s">
        <v>18</v>
      </c>
      <c r="K1823" t="s">
        <v>13480</v>
      </c>
      <c r="L1823" t="s">
        <v>13481</v>
      </c>
    </row>
    <row r="1824" spans="1:12" x14ac:dyDescent="0.3">
      <c r="A1824" t="s">
        <v>14669</v>
      </c>
      <c r="B1824" t="s">
        <v>14</v>
      </c>
      <c r="C1824" t="s">
        <v>920</v>
      </c>
      <c r="D1824" t="s">
        <v>16</v>
      </c>
      <c r="E1824" t="s">
        <v>14670</v>
      </c>
      <c r="F1824" t="s">
        <v>14671</v>
      </c>
      <c r="G1824" t="s">
        <v>14672</v>
      </c>
      <c r="H1824" t="s">
        <v>18</v>
      </c>
      <c r="I1824" t="s">
        <v>3350</v>
      </c>
      <c r="J1824" t="s">
        <v>3351</v>
      </c>
      <c r="K1824" t="s">
        <v>3352</v>
      </c>
      <c r="L1824" t="s">
        <v>3353</v>
      </c>
    </row>
    <row r="1825" spans="1:12" x14ac:dyDescent="0.3">
      <c r="A1825" t="s">
        <v>14673</v>
      </c>
      <c r="B1825" t="s">
        <v>14</v>
      </c>
      <c r="C1825" t="s">
        <v>5758</v>
      </c>
      <c r="D1825" t="s">
        <v>16</v>
      </c>
      <c r="E1825" t="s">
        <v>14674</v>
      </c>
      <c r="F1825" t="s">
        <v>14675</v>
      </c>
      <c r="G1825" t="s">
        <v>14676</v>
      </c>
      <c r="H1825" t="s">
        <v>14677</v>
      </c>
      <c r="I1825" t="s">
        <v>11489</v>
      </c>
      <c r="J1825" t="s">
        <v>18</v>
      </c>
      <c r="K1825" t="s">
        <v>11490</v>
      </c>
      <c r="L1825" t="s">
        <v>11491</v>
      </c>
    </row>
    <row r="1826" spans="1:12" x14ac:dyDescent="0.3">
      <c r="A1826" t="s">
        <v>14678</v>
      </c>
      <c r="B1826" t="s">
        <v>14</v>
      </c>
      <c r="C1826" t="s">
        <v>1768</v>
      </c>
      <c r="D1826" t="s">
        <v>33</v>
      </c>
      <c r="E1826" t="s">
        <v>14679</v>
      </c>
      <c r="F1826" t="s">
        <v>14679</v>
      </c>
      <c r="G1826" t="s">
        <v>18</v>
      </c>
      <c r="H1826" t="s">
        <v>18</v>
      </c>
      <c r="I1826" t="s">
        <v>979</v>
      </c>
      <c r="J1826" t="s">
        <v>18</v>
      </c>
      <c r="K1826" t="s">
        <v>980</v>
      </c>
      <c r="L1826" t="s">
        <v>981</v>
      </c>
    </row>
    <row r="1827" spans="1:12" x14ac:dyDescent="0.3">
      <c r="A1827" t="s">
        <v>14680</v>
      </c>
      <c r="B1827" t="s">
        <v>14</v>
      </c>
      <c r="C1827" t="s">
        <v>65</v>
      </c>
      <c r="D1827" t="s">
        <v>16</v>
      </c>
      <c r="E1827" t="s">
        <v>14681</v>
      </c>
      <c r="F1827" t="s">
        <v>14682</v>
      </c>
      <c r="G1827" t="s">
        <v>14682</v>
      </c>
      <c r="H1827" t="s">
        <v>18</v>
      </c>
      <c r="I1827" t="s">
        <v>4145</v>
      </c>
      <c r="J1827" t="s">
        <v>4146</v>
      </c>
      <c r="K1827" t="s">
        <v>4147</v>
      </c>
      <c r="L1827" t="s">
        <v>4148</v>
      </c>
    </row>
    <row r="1828" spans="1:12" x14ac:dyDescent="0.3">
      <c r="A1828" t="s">
        <v>14683</v>
      </c>
      <c r="B1828" t="s">
        <v>14</v>
      </c>
      <c r="C1828" t="s">
        <v>3840</v>
      </c>
      <c r="D1828" t="s">
        <v>33</v>
      </c>
      <c r="E1828" t="s">
        <v>14684</v>
      </c>
      <c r="F1828" t="s">
        <v>14685</v>
      </c>
      <c r="G1828" t="s">
        <v>14686</v>
      </c>
      <c r="H1828" t="s">
        <v>14687</v>
      </c>
      <c r="I1828" t="s">
        <v>835</v>
      </c>
      <c r="J1828" t="s">
        <v>18</v>
      </c>
      <c r="K1828" t="s">
        <v>836</v>
      </c>
      <c r="L1828" t="s">
        <v>837</v>
      </c>
    </row>
    <row r="1829" spans="1:12" x14ac:dyDescent="0.3">
      <c r="A1829" t="s">
        <v>14688</v>
      </c>
      <c r="B1829" t="s">
        <v>14</v>
      </c>
      <c r="C1829" t="s">
        <v>101</v>
      </c>
      <c r="D1829" t="s">
        <v>16</v>
      </c>
      <c r="E1829" t="s">
        <v>14689</v>
      </c>
      <c r="F1829" t="s">
        <v>14690</v>
      </c>
      <c r="G1829" t="s">
        <v>14691</v>
      </c>
      <c r="H1829" t="s">
        <v>18</v>
      </c>
      <c r="I1829" t="s">
        <v>4732</v>
      </c>
      <c r="J1829" t="s">
        <v>18</v>
      </c>
      <c r="K1829" t="s">
        <v>4733</v>
      </c>
      <c r="L1829" t="s">
        <v>4734</v>
      </c>
    </row>
    <row r="1830" spans="1:12" x14ac:dyDescent="0.3">
      <c r="A1830" t="s">
        <v>14692</v>
      </c>
      <c r="B1830" t="s">
        <v>14</v>
      </c>
      <c r="C1830" t="s">
        <v>14693</v>
      </c>
      <c r="D1830" t="s">
        <v>251</v>
      </c>
      <c r="E1830" t="s">
        <v>14694</v>
      </c>
      <c r="F1830" t="s">
        <v>14695</v>
      </c>
      <c r="G1830" t="s">
        <v>14696</v>
      </c>
      <c r="H1830" t="s">
        <v>14697</v>
      </c>
      <c r="I1830" t="s">
        <v>14698</v>
      </c>
      <c r="J1830" t="s">
        <v>14699</v>
      </c>
      <c r="K1830" t="s">
        <v>14700</v>
      </c>
      <c r="L1830" t="s">
        <v>14701</v>
      </c>
    </row>
    <row r="1831" spans="1:12" x14ac:dyDescent="0.3">
      <c r="A1831" t="s">
        <v>14702</v>
      </c>
      <c r="B1831" t="s">
        <v>14</v>
      </c>
      <c r="C1831" t="s">
        <v>14703</v>
      </c>
      <c r="D1831" t="s">
        <v>704</v>
      </c>
      <c r="E1831" t="s">
        <v>14704</v>
      </c>
      <c r="F1831" t="s">
        <v>14705</v>
      </c>
      <c r="G1831" t="s">
        <v>18</v>
      </c>
      <c r="H1831" t="s">
        <v>18</v>
      </c>
      <c r="I1831" t="s">
        <v>14706</v>
      </c>
      <c r="J1831" t="s">
        <v>14707</v>
      </c>
      <c r="K1831" t="s">
        <v>14708</v>
      </c>
      <c r="L1831" t="s">
        <v>14709</v>
      </c>
    </row>
    <row r="1832" spans="1:12" x14ac:dyDescent="0.3">
      <c r="A1832" t="s">
        <v>14710</v>
      </c>
      <c r="B1832" t="s">
        <v>14</v>
      </c>
      <c r="C1832" t="s">
        <v>6148</v>
      </c>
      <c r="D1832" t="s">
        <v>16</v>
      </c>
      <c r="E1832" t="s">
        <v>14711</v>
      </c>
      <c r="F1832" t="s">
        <v>14711</v>
      </c>
      <c r="G1832" t="s">
        <v>18</v>
      </c>
      <c r="H1832" t="s">
        <v>18</v>
      </c>
      <c r="I1832" t="s">
        <v>11185</v>
      </c>
      <c r="J1832" t="s">
        <v>18</v>
      </c>
      <c r="K1832" t="s">
        <v>11186</v>
      </c>
      <c r="L1832" t="s">
        <v>11187</v>
      </c>
    </row>
    <row r="1833" spans="1:12" x14ac:dyDescent="0.3">
      <c r="A1833" t="s">
        <v>14712</v>
      </c>
      <c r="B1833" t="s">
        <v>14</v>
      </c>
      <c r="C1833" t="s">
        <v>839</v>
      </c>
      <c r="D1833" t="s">
        <v>16</v>
      </c>
      <c r="E1833" t="s">
        <v>14713</v>
      </c>
      <c r="F1833" t="s">
        <v>14713</v>
      </c>
      <c r="G1833" t="s">
        <v>18</v>
      </c>
      <c r="H1833" t="s">
        <v>18</v>
      </c>
      <c r="I1833" t="s">
        <v>10828</v>
      </c>
      <c r="J1833" t="s">
        <v>10829</v>
      </c>
      <c r="K1833" t="s">
        <v>10830</v>
      </c>
      <c r="L1833" t="s">
        <v>10831</v>
      </c>
    </row>
    <row r="1834" spans="1:12" x14ac:dyDescent="0.3">
      <c r="A1834" t="s">
        <v>14714</v>
      </c>
      <c r="B1834" t="s">
        <v>14</v>
      </c>
      <c r="C1834" t="s">
        <v>101</v>
      </c>
      <c r="D1834" t="s">
        <v>16</v>
      </c>
      <c r="E1834" t="s">
        <v>14715</v>
      </c>
      <c r="F1834" t="s">
        <v>14715</v>
      </c>
      <c r="G1834" t="s">
        <v>18</v>
      </c>
      <c r="H1834" t="s">
        <v>18</v>
      </c>
      <c r="I1834" t="s">
        <v>10828</v>
      </c>
      <c r="J1834" t="s">
        <v>10829</v>
      </c>
      <c r="K1834" t="s">
        <v>10830</v>
      </c>
      <c r="L1834" t="s">
        <v>10831</v>
      </c>
    </row>
    <row r="1835" spans="1:12" x14ac:dyDescent="0.3">
      <c r="A1835" t="s">
        <v>14716</v>
      </c>
      <c r="B1835" t="s">
        <v>14</v>
      </c>
      <c r="C1835" t="s">
        <v>434</v>
      </c>
      <c r="D1835" t="s">
        <v>16</v>
      </c>
      <c r="E1835" t="s">
        <v>14717</v>
      </c>
      <c r="F1835" t="s">
        <v>14718</v>
      </c>
      <c r="G1835" t="s">
        <v>14719</v>
      </c>
      <c r="H1835" t="s">
        <v>18</v>
      </c>
      <c r="I1835" t="s">
        <v>841</v>
      </c>
      <c r="J1835" t="s">
        <v>842</v>
      </c>
      <c r="K1835" t="s">
        <v>843</v>
      </c>
      <c r="L1835" t="s">
        <v>844</v>
      </c>
    </row>
    <row r="1836" spans="1:12" x14ac:dyDescent="0.3">
      <c r="A1836" t="s">
        <v>14720</v>
      </c>
      <c r="B1836" t="s">
        <v>14</v>
      </c>
      <c r="C1836" t="s">
        <v>975</v>
      </c>
      <c r="D1836" t="s">
        <v>16</v>
      </c>
      <c r="E1836" t="s">
        <v>14721</v>
      </c>
      <c r="F1836" t="s">
        <v>14722</v>
      </c>
      <c r="G1836" t="s">
        <v>14723</v>
      </c>
      <c r="H1836" t="s">
        <v>14724</v>
      </c>
      <c r="I1836" t="s">
        <v>4145</v>
      </c>
      <c r="J1836" t="s">
        <v>4146</v>
      </c>
      <c r="K1836" t="s">
        <v>4147</v>
      </c>
      <c r="L1836" t="s">
        <v>4148</v>
      </c>
    </row>
    <row r="1837" spans="1:12" x14ac:dyDescent="0.3">
      <c r="A1837" t="s">
        <v>14725</v>
      </c>
      <c r="B1837" t="s">
        <v>14</v>
      </c>
      <c r="C1837" t="s">
        <v>101</v>
      </c>
      <c r="D1837" t="s">
        <v>16</v>
      </c>
      <c r="E1837" t="s">
        <v>14726</v>
      </c>
      <c r="F1837" t="s">
        <v>14727</v>
      </c>
      <c r="G1837" t="s">
        <v>14728</v>
      </c>
      <c r="H1837" t="s">
        <v>18</v>
      </c>
      <c r="I1837" t="s">
        <v>2201</v>
      </c>
      <c r="J1837" t="s">
        <v>18</v>
      </c>
      <c r="K1837" t="s">
        <v>2202</v>
      </c>
      <c r="L1837" t="s">
        <v>2203</v>
      </c>
    </row>
    <row r="1838" spans="1:12" x14ac:dyDescent="0.3">
      <c r="A1838" t="s">
        <v>14729</v>
      </c>
      <c r="B1838" t="s">
        <v>14</v>
      </c>
      <c r="C1838" t="s">
        <v>618</v>
      </c>
      <c r="D1838" t="s">
        <v>16</v>
      </c>
      <c r="E1838" t="s">
        <v>14730</v>
      </c>
      <c r="F1838" t="s">
        <v>14731</v>
      </c>
      <c r="G1838" t="s">
        <v>14732</v>
      </c>
      <c r="H1838" t="s">
        <v>14733</v>
      </c>
      <c r="I1838" t="s">
        <v>14734</v>
      </c>
      <c r="J1838" t="s">
        <v>18</v>
      </c>
      <c r="K1838" t="s">
        <v>14735</v>
      </c>
      <c r="L1838" t="s">
        <v>14736</v>
      </c>
    </row>
    <row r="1839" spans="1:12" x14ac:dyDescent="0.3">
      <c r="A1839" t="s">
        <v>14737</v>
      </c>
      <c r="B1839" t="s">
        <v>14</v>
      </c>
      <c r="C1839" t="s">
        <v>8359</v>
      </c>
      <c r="D1839" t="s">
        <v>16</v>
      </c>
      <c r="E1839" t="s">
        <v>14738</v>
      </c>
      <c r="F1839" t="s">
        <v>14738</v>
      </c>
      <c r="G1839" t="s">
        <v>18</v>
      </c>
      <c r="H1839" t="s">
        <v>18</v>
      </c>
      <c r="I1839" t="s">
        <v>11370</v>
      </c>
      <c r="J1839" t="s">
        <v>18</v>
      </c>
      <c r="K1839" t="s">
        <v>5576</v>
      </c>
      <c r="L1839" t="s">
        <v>11371</v>
      </c>
    </row>
    <row r="1840" spans="1:12" x14ac:dyDescent="0.3">
      <c r="A1840" t="s">
        <v>14739</v>
      </c>
      <c r="B1840" t="s">
        <v>14</v>
      </c>
      <c r="C1840" t="s">
        <v>65</v>
      </c>
      <c r="D1840" t="s">
        <v>16</v>
      </c>
      <c r="E1840" t="s">
        <v>14740</v>
      </c>
      <c r="F1840" t="s">
        <v>14741</v>
      </c>
      <c r="G1840" t="s">
        <v>14742</v>
      </c>
      <c r="H1840" t="s">
        <v>14743</v>
      </c>
      <c r="I1840" t="s">
        <v>11104</v>
      </c>
      <c r="J1840" t="s">
        <v>18</v>
      </c>
      <c r="K1840" t="s">
        <v>11105</v>
      </c>
      <c r="L1840" t="s">
        <v>11106</v>
      </c>
    </row>
    <row r="1841" spans="1:12" x14ac:dyDescent="0.3">
      <c r="A1841" t="s">
        <v>14744</v>
      </c>
      <c r="B1841" t="s">
        <v>14</v>
      </c>
      <c r="C1841" t="s">
        <v>14745</v>
      </c>
      <c r="D1841" t="s">
        <v>16</v>
      </c>
      <c r="E1841" t="s">
        <v>14746</v>
      </c>
      <c r="F1841" t="s">
        <v>14747</v>
      </c>
      <c r="G1841" t="s">
        <v>14748</v>
      </c>
      <c r="H1841" t="s">
        <v>14749</v>
      </c>
      <c r="I1841" t="s">
        <v>14750</v>
      </c>
      <c r="J1841" t="s">
        <v>18</v>
      </c>
      <c r="K1841" t="s">
        <v>14751</v>
      </c>
      <c r="L1841" t="s">
        <v>14752</v>
      </c>
    </row>
    <row r="1842" spans="1:12" x14ac:dyDescent="0.3">
      <c r="A1842" t="s">
        <v>14753</v>
      </c>
      <c r="B1842" t="s">
        <v>14</v>
      </c>
      <c r="C1842" t="s">
        <v>101</v>
      </c>
      <c r="D1842" t="s">
        <v>16</v>
      </c>
      <c r="E1842" t="s">
        <v>2679</v>
      </c>
      <c r="F1842" t="s">
        <v>2679</v>
      </c>
      <c r="G1842" t="s">
        <v>18</v>
      </c>
      <c r="H1842" t="s">
        <v>18</v>
      </c>
      <c r="I1842" t="s">
        <v>1110</v>
      </c>
      <c r="J1842" t="s">
        <v>1111</v>
      </c>
      <c r="K1842" t="s">
        <v>1112</v>
      </c>
      <c r="L1842" t="s">
        <v>1113</v>
      </c>
    </row>
    <row r="1843" spans="1:12" x14ac:dyDescent="0.3">
      <c r="A1843" t="s">
        <v>14754</v>
      </c>
      <c r="B1843" t="s">
        <v>14</v>
      </c>
      <c r="C1843" t="s">
        <v>101</v>
      </c>
      <c r="D1843" t="s">
        <v>16</v>
      </c>
      <c r="E1843" t="s">
        <v>14755</v>
      </c>
      <c r="F1843" t="s">
        <v>14755</v>
      </c>
      <c r="G1843" t="s">
        <v>18</v>
      </c>
      <c r="H1843" t="s">
        <v>18</v>
      </c>
      <c r="I1843" t="s">
        <v>3591</v>
      </c>
      <c r="J1843" t="s">
        <v>18</v>
      </c>
      <c r="K1843" t="s">
        <v>3592</v>
      </c>
      <c r="L1843" t="s">
        <v>3593</v>
      </c>
    </row>
    <row r="1844" spans="1:12" x14ac:dyDescent="0.3">
      <c r="A1844" t="s">
        <v>14756</v>
      </c>
      <c r="B1844" t="s">
        <v>14</v>
      </c>
      <c r="C1844" t="s">
        <v>1740</v>
      </c>
      <c r="D1844" t="s">
        <v>16</v>
      </c>
      <c r="E1844" t="s">
        <v>14757</v>
      </c>
      <c r="F1844" t="s">
        <v>14757</v>
      </c>
      <c r="G1844" t="s">
        <v>18</v>
      </c>
      <c r="H1844" t="s">
        <v>18</v>
      </c>
      <c r="I1844" t="s">
        <v>14758</v>
      </c>
      <c r="J1844" t="s">
        <v>14759</v>
      </c>
      <c r="K1844" t="s">
        <v>14760</v>
      </c>
      <c r="L1844" t="s">
        <v>14761</v>
      </c>
    </row>
    <row r="1845" spans="1:12" x14ac:dyDescent="0.3">
      <c r="A1845" t="s">
        <v>14762</v>
      </c>
      <c r="B1845" t="s">
        <v>14</v>
      </c>
      <c r="C1845" t="s">
        <v>14763</v>
      </c>
      <c r="D1845" t="s">
        <v>33</v>
      </c>
      <c r="E1845" t="s">
        <v>14764</v>
      </c>
      <c r="F1845" t="s">
        <v>14764</v>
      </c>
      <c r="G1845" t="s">
        <v>18</v>
      </c>
      <c r="H1845" t="s">
        <v>18</v>
      </c>
      <c r="I1845" t="s">
        <v>14765</v>
      </c>
      <c r="J1845" t="s">
        <v>18</v>
      </c>
      <c r="K1845" t="s">
        <v>14766</v>
      </c>
      <c r="L1845" t="s">
        <v>14767</v>
      </c>
    </row>
    <row r="1846" spans="1:12" x14ac:dyDescent="0.3">
      <c r="A1846" t="s">
        <v>14768</v>
      </c>
      <c r="B1846" t="s">
        <v>14</v>
      </c>
      <c r="C1846" t="s">
        <v>101</v>
      </c>
      <c r="D1846" t="s">
        <v>16</v>
      </c>
      <c r="E1846" t="s">
        <v>5772</v>
      </c>
      <c r="F1846" t="s">
        <v>5772</v>
      </c>
      <c r="G1846" t="s">
        <v>18</v>
      </c>
      <c r="H1846" t="s">
        <v>18</v>
      </c>
      <c r="I1846" t="s">
        <v>605</v>
      </c>
      <c r="J1846" t="s">
        <v>606</v>
      </c>
      <c r="K1846" t="s">
        <v>607</v>
      </c>
      <c r="L1846" t="s">
        <v>608</v>
      </c>
    </row>
    <row r="1847" spans="1:12" x14ac:dyDescent="0.3">
      <c r="A1847" t="s">
        <v>14769</v>
      </c>
      <c r="B1847" t="s">
        <v>14</v>
      </c>
      <c r="C1847" t="s">
        <v>273</v>
      </c>
      <c r="D1847" t="s">
        <v>16</v>
      </c>
      <c r="E1847" t="s">
        <v>14770</v>
      </c>
      <c r="F1847" t="s">
        <v>14771</v>
      </c>
      <c r="G1847" t="s">
        <v>18</v>
      </c>
      <c r="H1847" t="s">
        <v>18</v>
      </c>
      <c r="I1847" t="s">
        <v>13322</v>
      </c>
      <c r="J1847" t="s">
        <v>13323</v>
      </c>
      <c r="K1847" t="s">
        <v>13324</v>
      </c>
      <c r="L1847" t="s">
        <v>13325</v>
      </c>
    </row>
    <row r="1848" spans="1:12" x14ac:dyDescent="0.3">
      <c r="A1848" t="s">
        <v>14772</v>
      </c>
      <c r="B1848" t="s">
        <v>14</v>
      </c>
      <c r="C1848" t="s">
        <v>3494</v>
      </c>
      <c r="D1848" t="s">
        <v>16</v>
      </c>
      <c r="E1848" t="s">
        <v>14773</v>
      </c>
      <c r="F1848" t="s">
        <v>14774</v>
      </c>
      <c r="G1848" t="s">
        <v>14775</v>
      </c>
      <c r="H1848" t="s">
        <v>18</v>
      </c>
      <c r="I1848" t="s">
        <v>11529</v>
      </c>
      <c r="J1848" t="s">
        <v>11530</v>
      </c>
      <c r="K1848" t="s">
        <v>11531</v>
      </c>
      <c r="L1848" t="s">
        <v>11532</v>
      </c>
    </row>
    <row r="1849" spans="1:12" x14ac:dyDescent="0.3">
      <c r="A1849" t="s">
        <v>14776</v>
      </c>
      <c r="B1849" t="s">
        <v>14</v>
      </c>
      <c r="C1849" t="s">
        <v>101</v>
      </c>
      <c r="D1849" t="s">
        <v>16</v>
      </c>
      <c r="E1849" t="s">
        <v>14777</v>
      </c>
      <c r="F1849" t="s">
        <v>14778</v>
      </c>
      <c r="G1849" t="s">
        <v>14779</v>
      </c>
      <c r="H1849" t="s">
        <v>18</v>
      </c>
      <c r="I1849" t="s">
        <v>11936</v>
      </c>
      <c r="J1849" t="s">
        <v>18</v>
      </c>
      <c r="K1849" t="s">
        <v>11937</v>
      </c>
      <c r="L1849" t="s">
        <v>11938</v>
      </c>
    </row>
    <row r="1850" spans="1:12" x14ac:dyDescent="0.3">
      <c r="A1850" t="s">
        <v>14780</v>
      </c>
      <c r="B1850" t="s">
        <v>14</v>
      </c>
      <c r="C1850" t="s">
        <v>273</v>
      </c>
      <c r="D1850" t="s">
        <v>16</v>
      </c>
      <c r="E1850" t="s">
        <v>14781</v>
      </c>
      <c r="F1850" t="s">
        <v>14782</v>
      </c>
      <c r="G1850" t="s">
        <v>14783</v>
      </c>
      <c r="H1850" t="s">
        <v>18</v>
      </c>
      <c r="I1850" t="s">
        <v>14532</v>
      </c>
      <c r="J1850" t="s">
        <v>14533</v>
      </c>
      <c r="K1850" t="s">
        <v>14534</v>
      </c>
      <c r="L1850" t="s">
        <v>14535</v>
      </c>
    </row>
    <row r="1851" spans="1:12" x14ac:dyDescent="0.3">
      <c r="A1851" t="s">
        <v>14784</v>
      </c>
      <c r="B1851" t="s">
        <v>14</v>
      </c>
      <c r="C1851" t="s">
        <v>1561</v>
      </c>
      <c r="D1851" t="s">
        <v>16</v>
      </c>
      <c r="E1851" t="s">
        <v>14785</v>
      </c>
      <c r="F1851" t="s">
        <v>14785</v>
      </c>
      <c r="G1851" t="s">
        <v>18</v>
      </c>
      <c r="H1851" t="s">
        <v>18</v>
      </c>
      <c r="I1851" t="s">
        <v>96</v>
      </c>
      <c r="J1851" t="s">
        <v>97</v>
      </c>
      <c r="K1851" t="s">
        <v>98</v>
      </c>
      <c r="L1851" t="s">
        <v>99</v>
      </c>
    </row>
    <row r="1852" spans="1:12" x14ac:dyDescent="0.3">
      <c r="A1852" t="s">
        <v>14786</v>
      </c>
      <c r="B1852" t="s">
        <v>14</v>
      </c>
      <c r="C1852" t="s">
        <v>101</v>
      </c>
      <c r="D1852" t="s">
        <v>16</v>
      </c>
      <c r="E1852" t="s">
        <v>14787</v>
      </c>
      <c r="F1852" t="s">
        <v>14787</v>
      </c>
      <c r="G1852" t="s">
        <v>18</v>
      </c>
      <c r="H1852" t="s">
        <v>18</v>
      </c>
      <c r="I1852" t="s">
        <v>13503</v>
      </c>
      <c r="J1852" t="s">
        <v>13504</v>
      </c>
      <c r="K1852" t="s">
        <v>13505</v>
      </c>
      <c r="L1852" t="s">
        <v>13506</v>
      </c>
    </row>
    <row r="1853" spans="1:12" x14ac:dyDescent="0.3">
      <c r="A1853" t="s">
        <v>14788</v>
      </c>
      <c r="B1853" t="s">
        <v>14</v>
      </c>
      <c r="C1853" t="s">
        <v>463</v>
      </c>
      <c r="D1853" t="s">
        <v>16</v>
      </c>
      <c r="E1853" t="s">
        <v>14789</v>
      </c>
      <c r="F1853" t="s">
        <v>14790</v>
      </c>
      <c r="G1853" t="s">
        <v>14791</v>
      </c>
      <c r="H1853" t="s">
        <v>18</v>
      </c>
      <c r="I1853" t="s">
        <v>2238</v>
      </c>
      <c r="J1853" t="s">
        <v>2239</v>
      </c>
      <c r="K1853" t="s">
        <v>2240</v>
      </c>
      <c r="L1853" t="s">
        <v>2241</v>
      </c>
    </row>
    <row r="1854" spans="1:12" x14ac:dyDescent="0.3">
      <c r="A1854" t="s">
        <v>14792</v>
      </c>
      <c r="B1854" t="s">
        <v>14</v>
      </c>
      <c r="C1854" t="s">
        <v>463</v>
      </c>
      <c r="D1854" t="s">
        <v>16</v>
      </c>
      <c r="E1854" t="s">
        <v>14793</v>
      </c>
      <c r="F1854" t="s">
        <v>14793</v>
      </c>
      <c r="G1854" t="s">
        <v>14794</v>
      </c>
      <c r="H1854" t="s">
        <v>18</v>
      </c>
      <c r="I1854" t="s">
        <v>11173</v>
      </c>
      <c r="J1854" t="s">
        <v>18</v>
      </c>
      <c r="K1854" t="s">
        <v>1675</v>
      </c>
      <c r="L1854" t="s">
        <v>11174</v>
      </c>
    </row>
    <row r="1855" spans="1:12" x14ac:dyDescent="0.3">
      <c r="A1855" t="s">
        <v>14795</v>
      </c>
      <c r="B1855" t="s">
        <v>14</v>
      </c>
      <c r="C1855" t="s">
        <v>101</v>
      </c>
      <c r="D1855" t="s">
        <v>16</v>
      </c>
      <c r="E1855" t="s">
        <v>14796</v>
      </c>
      <c r="F1855" t="s">
        <v>14797</v>
      </c>
      <c r="G1855" t="s">
        <v>14798</v>
      </c>
      <c r="H1855" t="s">
        <v>18</v>
      </c>
      <c r="I1855" t="s">
        <v>1682</v>
      </c>
      <c r="J1855" t="s">
        <v>1683</v>
      </c>
      <c r="K1855" t="s">
        <v>1684</v>
      </c>
      <c r="L1855" t="s">
        <v>1685</v>
      </c>
    </row>
    <row r="1856" spans="1:12" x14ac:dyDescent="0.3">
      <c r="A1856" t="s">
        <v>14799</v>
      </c>
      <c r="B1856" t="s">
        <v>14</v>
      </c>
      <c r="C1856" t="s">
        <v>14800</v>
      </c>
      <c r="D1856" t="s">
        <v>16</v>
      </c>
      <c r="E1856" t="s">
        <v>14801</v>
      </c>
      <c r="F1856" t="s">
        <v>14802</v>
      </c>
      <c r="G1856" t="s">
        <v>14803</v>
      </c>
      <c r="H1856" t="s">
        <v>18</v>
      </c>
      <c r="I1856" t="s">
        <v>595</v>
      </c>
      <c r="J1856" t="s">
        <v>596</v>
      </c>
      <c r="K1856" t="s">
        <v>597</v>
      </c>
      <c r="L1856" t="s">
        <v>598</v>
      </c>
    </row>
    <row r="1857" spans="1:12" x14ac:dyDescent="0.3">
      <c r="A1857" t="s">
        <v>14804</v>
      </c>
      <c r="B1857" t="s">
        <v>14</v>
      </c>
      <c r="C1857" t="s">
        <v>14805</v>
      </c>
      <c r="D1857" t="s">
        <v>16</v>
      </c>
      <c r="E1857" t="s">
        <v>14806</v>
      </c>
      <c r="F1857" t="s">
        <v>14807</v>
      </c>
      <c r="G1857" t="s">
        <v>14808</v>
      </c>
      <c r="H1857" t="s">
        <v>14809</v>
      </c>
      <c r="I1857" t="s">
        <v>14810</v>
      </c>
      <c r="J1857" t="s">
        <v>14811</v>
      </c>
      <c r="K1857" t="s">
        <v>14812</v>
      </c>
      <c r="L1857" t="s">
        <v>14813</v>
      </c>
    </row>
    <row r="1858" spans="1:12" x14ac:dyDescent="0.3">
      <c r="A1858" t="s">
        <v>14814</v>
      </c>
      <c r="B1858" t="s">
        <v>14</v>
      </c>
      <c r="C1858" t="s">
        <v>14815</v>
      </c>
      <c r="D1858" t="s">
        <v>251</v>
      </c>
      <c r="E1858" t="s">
        <v>14816</v>
      </c>
      <c r="F1858" t="s">
        <v>14817</v>
      </c>
      <c r="G1858" t="s">
        <v>18</v>
      </c>
      <c r="H1858" t="s">
        <v>18</v>
      </c>
      <c r="I1858" t="s">
        <v>131</v>
      </c>
      <c r="J1858" t="s">
        <v>132</v>
      </c>
      <c r="K1858" t="s">
        <v>133</v>
      </c>
      <c r="L1858" t="s">
        <v>134</v>
      </c>
    </row>
    <row r="1859" spans="1:12" x14ac:dyDescent="0.3">
      <c r="A1859" t="s">
        <v>14818</v>
      </c>
      <c r="B1859" t="s">
        <v>14</v>
      </c>
      <c r="C1859" t="s">
        <v>43</v>
      </c>
      <c r="D1859" t="s">
        <v>16</v>
      </c>
      <c r="E1859" t="s">
        <v>14819</v>
      </c>
      <c r="F1859" t="s">
        <v>12319</v>
      </c>
      <c r="G1859" t="s">
        <v>18</v>
      </c>
      <c r="H1859" t="s">
        <v>18</v>
      </c>
      <c r="I1859" t="s">
        <v>459</v>
      </c>
      <c r="J1859" t="s">
        <v>18</v>
      </c>
      <c r="K1859" t="s">
        <v>460</v>
      </c>
      <c r="L1859" t="s">
        <v>461</v>
      </c>
    </row>
    <row r="1860" spans="1:12" x14ac:dyDescent="0.3">
      <c r="A1860" t="s">
        <v>14820</v>
      </c>
      <c r="B1860" t="s">
        <v>14</v>
      </c>
      <c r="C1860" t="s">
        <v>11134</v>
      </c>
      <c r="D1860" t="s">
        <v>16</v>
      </c>
      <c r="E1860" t="s">
        <v>14821</v>
      </c>
      <c r="F1860" t="s">
        <v>14822</v>
      </c>
      <c r="G1860" t="s">
        <v>14823</v>
      </c>
      <c r="H1860" t="s">
        <v>14824</v>
      </c>
      <c r="I1860" t="s">
        <v>2437</v>
      </c>
      <c r="J1860" t="s">
        <v>18</v>
      </c>
      <c r="K1860" t="s">
        <v>2439</v>
      </c>
      <c r="L1860" t="s">
        <v>11010</v>
      </c>
    </row>
    <row r="1861" spans="1:12" x14ac:dyDescent="0.3">
      <c r="A1861" t="s">
        <v>14825</v>
      </c>
      <c r="B1861" t="s">
        <v>14</v>
      </c>
      <c r="C1861" t="s">
        <v>15</v>
      </c>
      <c r="D1861" t="s">
        <v>16</v>
      </c>
      <c r="E1861" t="s">
        <v>14826</v>
      </c>
      <c r="F1861" t="s">
        <v>14827</v>
      </c>
      <c r="G1861" t="s">
        <v>18</v>
      </c>
      <c r="H1861" t="s">
        <v>18</v>
      </c>
      <c r="I1861" t="s">
        <v>5720</v>
      </c>
      <c r="J1861" t="s">
        <v>5721</v>
      </c>
      <c r="K1861" t="s">
        <v>5722</v>
      </c>
      <c r="L1861" t="s">
        <v>5723</v>
      </c>
    </row>
    <row r="1862" spans="1:12" x14ac:dyDescent="0.3">
      <c r="A1862" t="s">
        <v>14828</v>
      </c>
      <c r="B1862" t="s">
        <v>14</v>
      </c>
      <c r="C1862" t="s">
        <v>14829</v>
      </c>
      <c r="D1862" t="s">
        <v>16</v>
      </c>
      <c r="E1862" t="s">
        <v>14830</v>
      </c>
      <c r="F1862" t="s">
        <v>14831</v>
      </c>
      <c r="G1862" t="s">
        <v>14832</v>
      </c>
      <c r="H1862" t="s">
        <v>14833</v>
      </c>
      <c r="I1862" t="s">
        <v>1833</v>
      </c>
      <c r="J1862" t="s">
        <v>18</v>
      </c>
      <c r="K1862" t="s">
        <v>1834</v>
      </c>
      <c r="L1862" t="s">
        <v>1835</v>
      </c>
    </row>
    <row r="1863" spans="1:12" x14ac:dyDescent="0.3">
      <c r="A1863" t="s">
        <v>14834</v>
      </c>
      <c r="B1863" t="s">
        <v>14</v>
      </c>
      <c r="C1863" t="s">
        <v>471</v>
      </c>
      <c r="D1863" t="s">
        <v>16</v>
      </c>
      <c r="E1863" t="s">
        <v>14835</v>
      </c>
      <c r="F1863" t="s">
        <v>14835</v>
      </c>
      <c r="G1863" t="s">
        <v>18</v>
      </c>
      <c r="H1863" t="s">
        <v>18</v>
      </c>
      <c r="I1863" t="s">
        <v>10828</v>
      </c>
      <c r="J1863" t="s">
        <v>10829</v>
      </c>
      <c r="K1863" t="s">
        <v>10830</v>
      </c>
      <c r="L1863" t="s">
        <v>10831</v>
      </c>
    </row>
    <row r="1864" spans="1:12" x14ac:dyDescent="0.3">
      <c r="A1864" t="s">
        <v>14836</v>
      </c>
      <c r="B1864" t="s">
        <v>14</v>
      </c>
      <c r="C1864" t="s">
        <v>6656</v>
      </c>
      <c r="D1864" t="s">
        <v>16</v>
      </c>
      <c r="E1864" t="s">
        <v>14837</v>
      </c>
      <c r="F1864" t="s">
        <v>14837</v>
      </c>
      <c r="G1864" t="s">
        <v>18</v>
      </c>
      <c r="H1864" t="s">
        <v>18</v>
      </c>
      <c r="I1864" t="s">
        <v>11013</v>
      </c>
      <c r="J1864" t="s">
        <v>11014</v>
      </c>
      <c r="K1864" t="s">
        <v>11015</v>
      </c>
      <c r="L1864" t="s">
        <v>11016</v>
      </c>
    </row>
    <row r="1865" spans="1:12" x14ac:dyDescent="0.3">
      <c r="A1865" t="s">
        <v>14838</v>
      </c>
      <c r="B1865" t="s">
        <v>14</v>
      </c>
      <c r="C1865" t="s">
        <v>830</v>
      </c>
      <c r="D1865" t="s">
        <v>33</v>
      </c>
      <c r="E1865" t="s">
        <v>14839</v>
      </c>
      <c r="F1865" t="s">
        <v>14840</v>
      </c>
      <c r="G1865" t="s">
        <v>14841</v>
      </c>
      <c r="H1865" t="s">
        <v>18</v>
      </c>
      <c r="I1865" t="s">
        <v>13117</v>
      </c>
      <c r="J1865" t="s">
        <v>13118</v>
      </c>
      <c r="K1865" t="s">
        <v>13119</v>
      </c>
      <c r="L1865" t="s">
        <v>13120</v>
      </c>
    </row>
    <row r="1866" spans="1:12" x14ac:dyDescent="0.3">
      <c r="A1866" t="s">
        <v>14842</v>
      </c>
      <c r="B1866" t="s">
        <v>14</v>
      </c>
      <c r="C1866" t="s">
        <v>975</v>
      </c>
      <c r="D1866" t="s">
        <v>16</v>
      </c>
      <c r="E1866" t="s">
        <v>14843</v>
      </c>
      <c r="F1866" t="s">
        <v>14844</v>
      </c>
      <c r="G1866" t="s">
        <v>18</v>
      </c>
      <c r="H1866" t="s">
        <v>18</v>
      </c>
      <c r="I1866" t="s">
        <v>11013</v>
      </c>
      <c r="J1866" t="s">
        <v>11014</v>
      </c>
      <c r="K1866" t="s">
        <v>11015</v>
      </c>
      <c r="L1866" t="s">
        <v>11016</v>
      </c>
    </row>
    <row r="1867" spans="1:12" x14ac:dyDescent="0.3">
      <c r="A1867" t="s">
        <v>14845</v>
      </c>
      <c r="B1867" t="s">
        <v>14</v>
      </c>
      <c r="C1867" t="s">
        <v>2896</v>
      </c>
      <c r="D1867" t="s">
        <v>33</v>
      </c>
      <c r="E1867" t="s">
        <v>14846</v>
      </c>
      <c r="F1867" t="s">
        <v>14847</v>
      </c>
      <c r="G1867" t="s">
        <v>14848</v>
      </c>
      <c r="H1867" t="s">
        <v>14849</v>
      </c>
      <c r="I1867" t="s">
        <v>13994</v>
      </c>
      <c r="J1867" t="s">
        <v>18</v>
      </c>
      <c r="K1867" t="s">
        <v>13995</v>
      </c>
      <c r="L1867" t="s">
        <v>13996</v>
      </c>
    </row>
    <row r="1868" spans="1:12" x14ac:dyDescent="0.3">
      <c r="A1868" t="s">
        <v>14850</v>
      </c>
      <c r="B1868" t="s">
        <v>14</v>
      </c>
      <c r="C1868" t="s">
        <v>14851</v>
      </c>
      <c r="D1868" t="s">
        <v>16</v>
      </c>
      <c r="E1868" t="e">
        <f>- 아동발달 및 정서에 관한 놀이치료 실시- 영유아아동놀이평가 및 심리평가 실시와 해석- 아동의 부모 및 가족상담- 지역사회의 상담 및 자문서비스 제공</f>
        <v>#NAME?</v>
      </c>
      <c r="F1868" t="e">
        <f>- 아동발달 및 정서에 관한 놀이치료 실시- 영유아아동놀이평가 및 심리평가 실시와 해석- 아동의 부모 및 가족상담- 지역사회의 상담 및 자문서비스 제공</f>
        <v>#NAME?</v>
      </c>
      <c r="G1868" t="s">
        <v>18</v>
      </c>
      <c r="H1868" t="s">
        <v>18</v>
      </c>
      <c r="I1868" t="s">
        <v>14852</v>
      </c>
      <c r="J1868" t="s">
        <v>18</v>
      </c>
      <c r="K1868" t="s">
        <v>14853</v>
      </c>
      <c r="L1868" t="s">
        <v>14854</v>
      </c>
    </row>
    <row r="1869" spans="1:12" x14ac:dyDescent="0.3">
      <c r="A1869" t="s">
        <v>14855</v>
      </c>
      <c r="B1869" t="s">
        <v>14</v>
      </c>
      <c r="C1869" t="s">
        <v>774</v>
      </c>
      <c r="D1869" t="s">
        <v>16</v>
      </c>
      <c r="E1869" t="s">
        <v>14856</v>
      </c>
      <c r="F1869" t="s">
        <v>14856</v>
      </c>
      <c r="G1869" t="s">
        <v>14856</v>
      </c>
      <c r="H1869" t="s">
        <v>18</v>
      </c>
      <c r="I1869" t="s">
        <v>11173</v>
      </c>
      <c r="J1869" t="s">
        <v>18</v>
      </c>
      <c r="K1869" t="s">
        <v>1675</v>
      </c>
      <c r="L1869" t="s">
        <v>11174</v>
      </c>
    </row>
    <row r="1870" spans="1:12" x14ac:dyDescent="0.3">
      <c r="A1870" t="s">
        <v>14857</v>
      </c>
      <c r="B1870" t="s">
        <v>14</v>
      </c>
      <c r="C1870" t="s">
        <v>14858</v>
      </c>
      <c r="D1870" t="s">
        <v>16</v>
      </c>
      <c r="E1870" t="s">
        <v>14859</v>
      </c>
      <c r="F1870" t="s">
        <v>14860</v>
      </c>
      <c r="G1870" t="s">
        <v>14861</v>
      </c>
      <c r="H1870" t="s">
        <v>18</v>
      </c>
      <c r="I1870" t="s">
        <v>2647</v>
      </c>
      <c r="J1870" t="s">
        <v>2648</v>
      </c>
      <c r="K1870" t="s">
        <v>2649</v>
      </c>
      <c r="L1870" t="s">
        <v>2650</v>
      </c>
    </row>
    <row r="1871" spans="1:12" x14ac:dyDescent="0.3">
      <c r="A1871" t="s">
        <v>14862</v>
      </c>
      <c r="B1871" t="s">
        <v>14</v>
      </c>
      <c r="C1871" t="s">
        <v>471</v>
      </c>
      <c r="D1871" t="s">
        <v>16</v>
      </c>
      <c r="E1871" t="s">
        <v>14863</v>
      </c>
      <c r="F1871" t="s">
        <v>14864</v>
      </c>
      <c r="G1871" t="s">
        <v>14865</v>
      </c>
      <c r="H1871" t="s">
        <v>18</v>
      </c>
      <c r="I1871" t="s">
        <v>2940</v>
      </c>
      <c r="J1871" t="s">
        <v>2941</v>
      </c>
      <c r="K1871" t="s">
        <v>2942</v>
      </c>
      <c r="L1871" t="s">
        <v>2943</v>
      </c>
    </row>
    <row r="1872" spans="1:12" x14ac:dyDescent="0.3">
      <c r="A1872" t="s">
        <v>14866</v>
      </c>
      <c r="B1872" t="s">
        <v>14</v>
      </c>
      <c r="C1872" t="s">
        <v>1995</v>
      </c>
      <c r="D1872" t="s">
        <v>16</v>
      </c>
      <c r="E1872" t="s">
        <v>14867</v>
      </c>
      <c r="F1872" t="s">
        <v>14867</v>
      </c>
      <c r="G1872" t="s">
        <v>18</v>
      </c>
      <c r="H1872" t="s">
        <v>18</v>
      </c>
      <c r="I1872" t="s">
        <v>11013</v>
      </c>
      <c r="J1872" t="s">
        <v>11014</v>
      </c>
      <c r="K1872" t="s">
        <v>11015</v>
      </c>
      <c r="L1872" t="s">
        <v>11016</v>
      </c>
    </row>
    <row r="1873" spans="1:12" x14ac:dyDescent="0.3">
      <c r="A1873" t="s">
        <v>14868</v>
      </c>
      <c r="B1873" t="s">
        <v>14</v>
      </c>
      <c r="C1873" t="s">
        <v>14869</v>
      </c>
      <c r="D1873" t="s">
        <v>79</v>
      </c>
      <c r="E1873" t="s">
        <v>14870</v>
      </c>
      <c r="F1873" t="s">
        <v>14871</v>
      </c>
      <c r="G1873" t="s">
        <v>18</v>
      </c>
      <c r="H1873" t="s">
        <v>18</v>
      </c>
      <c r="I1873" t="s">
        <v>12810</v>
      </c>
      <c r="J1873" t="s">
        <v>12811</v>
      </c>
      <c r="K1873" t="s">
        <v>12812</v>
      </c>
      <c r="L1873" t="s">
        <v>12813</v>
      </c>
    </row>
    <row r="1874" spans="1:12" x14ac:dyDescent="0.3">
      <c r="A1874" t="s">
        <v>14872</v>
      </c>
      <c r="B1874" t="s">
        <v>14</v>
      </c>
      <c r="C1874" t="s">
        <v>14873</v>
      </c>
      <c r="D1874" t="s">
        <v>16</v>
      </c>
      <c r="E1874" t="s">
        <v>14874</v>
      </c>
      <c r="F1874" t="s">
        <v>14874</v>
      </c>
      <c r="G1874" t="s">
        <v>18</v>
      </c>
      <c r="H1874" t="s">
        <v>18</v>
      </c>
      <c r="I1874" t="s">
        <v>7175</v>
      </c>
      <c r="J1874" t="s">
        <v>7176</v>
      </c>
      <c r="K1874" t="s">
        <v>7177</v>
      </c>
      <c r="L1874" t="s">
        <v>7178</v>
      </c>
    </row>
    <row r="1875" spans="1:12" x14ac:dyDescent="0.3">
      <c r="A1875" t="s">
        <v>14875</v>
      </c>
      <c r="B1875" t="s">
        <v>14</v>
      </c>
      <c r="C1875" t="s">
        <v>101</v>
      </c>
      <c r="D1875" t="s">
        <v>16</v>
      </c>
      <c r="E1875" t="s">
        <v>14876</v>
      </c>
      <c r="F1875" t="s">
        <v>14877</v>
      </c>
      <c r="G1875" t="s">
        <v>14878</v>
      </c>
      <c r="H1875" t="s">
        <v>14879</v>
      </c>
      <c r="I1875" t="s">
        <v>14880</v>
      </c>
      <c r="J1875" t="s">
        <v>14881</v>
      </c>
      <c r="K1875" t="s">
        <v>14882</v>
      </c>
      <c r="L1875" t="s">
        <v>14883</v>
      </c>
    </row>
    <row r="1876" spans="1:12" x14ac:dyDescent="0.3">
      <c r="A1876" t="s">
        <v>14884</v>
      </c>
      <c r="B1876" t="s">
        <v>14</v>
      </c>
      <c r="C1876" t="s">
        <v>65</v>
      </c>
      <c r="D1876" t="s">
        <v>16</v>
      </c>
      <c r="E1876" t="s">
        <v>14885</v>
      </c>
      <c r="F1876" t="s">
        <v>14886</v>
      </c>
      <c r="G1876" t="s">
        <v>14887</v>
      </c>
      <c r="H1876" t="s">
        <v>18</v>
      </c>
      <c r="I1876" t="s">
        <v>2238</v>
      </c>
      <c r="J1876" t="s">
        <v>2239</v>
      </c>
      <c r="K1876" t="s">
        <v>2240</v>
      </c>
      <c r="L1876" t="s">
        <v>2241</v>
      </c>
    </row>
    <row r="1877" spans="1:12" x14ac:dyDescent="0.3">
      <c r="A1877" t="s">
        <v>14888</v>
      </c>
      <c r="B1877" t="s">
        <v>14</v>
      </c>
      <c r="C1877" t="s">
        <v>15</v>
      </c>
      <c r="D1877" t="s">
        <v>16</v>
      </c>
      <c r="E1877" t="s">
        <v>14889</v>
      </c>
      <c r="F1877" t="s">
        <v>14890</v>
      </c>
      <c r="G1877" t="s">
        <v>14891</v>
      </c>
      <c r="H1877" t="s">
        <v>18</v>
      </c>
      <c r="I1877" t="s">
        <v>13013</v>
      </c>
      <c r="J1877" t="s">
        <v>18</v>
      </c>
      <c r="K1877" t="s">
        <v>13014</v>
      </c>
      <c r="L1877" t="s">
        <v>13015</v>
      </c>
    </row>
    <row r="1878" spans="1:12" x14ac:dyDescent="0.3">
      <c r="A1878" t="s">
        <v>14892</v>
      </c>
      <c r="B1878" t="s">
        <v>14</v>
      </c>
      <c r="C1878" t="s">
        <v>101</v>
      </c>
      <c r="D1878" t="s">
        <v>16</v>
      </c>
      <c r="E1878" t="s">
        <v>14893</v>
      </c>
      <c r="F1878" t="s">
        <v>14894</v>
      </c>
      <c r="G1878" t="s">
        <v>14895</v>
      </c>
      <c r="H1878" t="s">
        <v>18</v>
      </c>
      <c r="I1878" t="s">
        <v>14424</v>
      </c>
      <c r="J1878" t="s">
        <v>18</v>
      </c>
      <c r="K1878" t="s">
        <v>14425</v>
      </c>
      <c r="L1878" t="s">
        <v>14426</v>
      </c>
    </row>
    <row r="1879" spans="1:12" x14ac:dyDescent="0.3">
      <c r="A1879" t="s">
        <v>14896</v>
      </c>
      <c r="B1879" t="s">
        <v>14</v>
      </c>
      <c r="C1879" t="s">
        <v>12992</v>
      </c>
      <c r="D1879" t="s">
        <v>16</v>
      </c>
      <c r="E1879" t="s">
        <v>14897</v>
      </c>
      <c r="F1879" t="s">
        <v>14898</v>
      </c>
      <c r="G1879" t="s">
        <v>18</v>
      </c>
      <c r="H1879" t="s">
        <v>18</v>
      </c>
      <c r="I1879" t="s">
        <v>11013</v>
      </c>
      <c r="J1879" t="s">
        <v>11014</v>
      </c>
      <c r="K1879" t="s">
        <v>11015</v>
      </c>
      <c r="L1879" t="s">
        <v>11016</v>
      </c>
    </row>
    <row r="1880" spans="1:12" x14ac:dyDescent="0.3">
      <c r="A1880" t="s">
        <v>14899</v>
      </c>
      <c r="B1880" t="s">
        <v>14</v>
      </c>
      <c r="C1880" t="s">
        <v>14900</v>
      </c>
      <c r="D1880" t="s">
        <v>16</v>
      </c>
      <c r="E1880" t="s">
        <v>14901</v>
      </c>
      <c r="F1880" t="s">
        <v>14901</v>
      </c>
      <c r="G1880" t="s">
        <v>14902</v>
      </c>
      <c r="H1880" t="s">
        <v>14903</v>
      </c>
      <c r="I1880" t="s">
        <v>13492</v>
      </c>
      <c r="J1880" t="s">
        <v>13493</v>
      </c>
      <c r="K1880" t="s">
        <v>13494</v>
      </c>
      <c r="L1880" t="s">
        <v>13495</v>
      </c>
    </row>
    <row r="1881" spans="1:12" x14ac:dyDescent="0.3">
      <c r="A1881" t="s">
        <v>14904</v>
      </c>
      <c r="B1881" t="s">
        <v>14</v>
      </c>
      <c r="C1881" t="s">
        <v>14905</v>
      </c>
      <c r="D1881" t="s">
        <v>33</v>
      </c>
      <c r="E1881" t="s">
        <v>14906</v>
      </c>
      <c r="F1881" t="s">
        <v>14907</v>
      </c>
      <c r="G1881" t="s">
        <v>14908</v>
      </c>
      <c r="H1881" t="s">
        <v>18</v>
      </c>
      <c r="I1881" t="s">
        <v>14909</v>
      </c>
      <c r="J1881" t="s">
        <v>14910</v>
      </c>
      <c r="K1881" t="s">
        <v>14911</v>
      </c>
      <c r="L1881" t="s">
        <v>14912</v>
      </c>
    </row>
    <row r="1882" spans="1:12" x14ac:dyDescent="0.3">
      <c r="A1882" t="s">
        <v>14913</v>
      </c>
      <c r="B1882" t="s">
        <v>14</v>
      </c>
      <c r="C1882" t="s">
        <v>445</v>
      </c>
      <c r="D1882" t="s">
        <v>16</v>
      </c>
      <c r="E1882" t="s">
        <v>14914</v>
      </c>
      <c r="F1882" t="s">
        <v>14915</v>
      </c>
      <c r="G1882" t="s">
        <v>14915</v>
      </c>
      <c r="H1882" t="s">
        <v>14915</v>
      </c>
      <c r="I1882" t="s">
        <v>3296</v>
      </c>
      <c r="J1882" t="s">
        <v>3297</v>
      </c>
      <c r="K1882" t="s">
        <v>3298</v>
      </c>
      <c r="L1882" t="s">
        <v>3299</v>
      </c>
    </row>
    <row r="1883" spans="1:12" x14ac:dyDescent="0.3">
      <c r="A1883" t="s">
        <v>14916</v>
      </c>
      <c r="B1883" t="s">
        <v>14</v>
      </c>
      <c r="C1883" t="s">
        <v>10842</v>
      </c>
      <c r="D1883" t="s">
        <v>94</v>
      </c>
      <c r="E1883" t="s">
        <v>14917</v>
      </c>
      <c r="F1883" t="s">
        <v>14917</v>
      </c>
      <c r="G1883" t="s">
        <v>18</v>
      </c>
      <c r="H1883" t="s">
        <v>18</v>
      </c>
      <c r="I1883" t="s">
        <v>10828</v>
      </c>
      <c r="J1883" t="s">
        <v>10829</v>
      </c>
      <c r="K1883" t="s">
        <v>10830</v>
      </c>
      <c r="L1883" t="s">
        <v>10831</v>
      </c>
    </row>
    <row r="1884" spans="1:12" x14ac:dyDescent="0.3">
      <c r="A1884" t="s">
        <v>14918</v>
      </c>
      <c r="B1884" t="s">
        <v>14</v>
      </c>
      <c r="C1884" t="s">
        <v>5976</v>
      </c>
      <c r="D1884" t="s">
        <v>33</v>
      </c>
      <c r="E1884" t="s">
        <v>14919</v>
      </c>
      <c r="F1884" t="s">
        <v>14920</v>
      </c>
      <c r="G1884" t="s">
        <v>14921</v>
      </c>
      <c r="H1884" t="s">
        <v>18</v>
      </c>
      <c r="I1884" t="s">
        <v>13758</v>
      </c>
      <c r="J1884" t="s">
        <v>13759</v>
      </c>
      <c r="K1884" t="s">
        <v>13760</v>
      </c>
      <c r="L1884" t="s">
        <v>13761</v>
      </c>
    </row>
    <row r="1885" spans="1:12" x14ac:dyDescent="0.3">
      <c r="A1885" t="s">
        <v>14922</v>
      </c>
      <c r="B1885" t="s">
        <v>14</v>
      </c>
      <c r="C1885" t="s">
        <v>101</v>
      </c>
      <c r="D1885" t="s">
        <v>16</v>
      </c>
      <c r="E1885" t="s">
        <v>14923</v>
      </c>
      <c r="F1885" t="s">
        <v>14924</v>
      </c>
      <c r="G1885" t="s">
        <v>14925</v>
      </c>
      <c r="H1885" t="s">
        <v>14926</v>
      </c>
      <c r="I1885" t="s">
        <v>2624</v>
      </c>
      <c r="J1885" t="s">
        <v>2625</v>
      </c>
      <c r="K1885" t="s">
        <v>2626</v>
      </c>
      <c r="L1885" t="s">
        <v>2627</v>
      </c>
    </row>
    <row r="1886" spans="1:12" x14ac:dyDescent="0.3">
      <c r="A1886" t="s">
        <v>14927</v>
      </c>
      <c r="B1886" t="s">
        <v>14</v>
      </c>
      <c r="C1886" t="s">
        <v>14928</v>
      </c>
      <c r="D1886" t="s">
        <v>16</v>
      </c>
      <c r="E1886" t="s">
        <v>14929</v>
      </c>
      <c r="F1886" t="s">
        <v>14930</v>
      </c>
      <c r="G1886" t="e">
        <f>-대상별, 주제별 전래놀이심리상담 프로그램 계획 및 운영 평가-내담자의 문제해결을 촉진하기 위한 통합적 예술매체 기법 활용 및 계발 -전래놀이심리상담 프로그램 기획 및 기법 계발-전래놀이에 적합한 놀이도구 개발 연구-전래놀이심리상담 대상자 진단, 분석 및 상담-전래놀이심리상담 지도자 기초과정 교육</f>
        <v>#NAME?</v>
      </c>
      <c r="H1886" t="e">
        <f>-전래놀이인문학에 대한 이해-대상별, 주제별 전래놀이심리상담 프로그램 운영 수행-전래놀이심리상담 대상자에 적합한 놀이도구 준비-전래놀이심리상담 대상자 진단 및 분석-상담실 운영 보조</f>
        <v>#NAME?</v>
      </c>
      <c r="I1886" t="s">
        <v>4145</v>
      </c>
      <c r="J1886" t="s">
        <v>4146</v>
      </c>
      <c r="K1886" t="s">
        <v>4147</v>
      </c>
      <c r="L1886" t="s">
        <v>4148</v>
      </c>
    </row>
    <row r="1887" spans="1:12" x14ac:dyDescent="0.3">
      <c r="A1887" t="s">
        <v>14931</v>
      </c>
      <c r="B1887" t="s">
        <v>14</v>
      </c>
      <c r="C1887" t="s">
        <v>471</v>
      </c>
      <c r="D1887" t="s">
        <v>16</v>
      </c>
      <c r="E1887" t="e">
        <f>- 아동들의 정신건강이나 정서적 장애와 관련된 문제로 일상생활에 적응하지 못하고 인지,정서,행동상의 장애를 일으키는 아동들은 물론 정상적인 아동들도 과학적 측정도구나 각종 심리검사 방법을 활용하여 종합적으로 진단하고 그 결과에 기초하여 상담을 통해 아동발달과 학습지도를 해줌으로써 건강한 사고방식을 갖고 바른생활을 할 수 있도록 돕는 업무</f>
        <v>#NAME?</v>
      </c>
      <c r="F1887" t="e">
        <f>- 아동들의 정신건강이나 정서적 장애와 관련된 문제로 일상생활에 적응하지 못하고 인지,정서,행동상의 장애를 일으키는 아동들은 물론 정상적인 아동들도 과학적 측정도구나 각종 심리검사 방법을 활용하여 종합적으로 진단하고 그 결과에 기초하여 상담을 통해 아동발달과 학습지도를 해줌으로써 건강한 사고방식을 갖고 바른생활을 할 수 있도록 돕는 업무</f>
        <v>#NAME?</v>
      </c>
      <c r="G1887" t="e">
        <f>- 아동들의 정신건강이나 정서적 장애와 관련된 문제로 일상생활에 적응하지 못하고 인지,정서,행동상의 장애를 일으키는 아동들은 물론 정상적인 아동들도 과학적 측정도구나 각종 심리검사 방법을 활용하여 종합적으로 진단하고 그 결과에 기초하여 상담을 통해 아동발달과 학습지도를 해줌으로써 건강한 사고방식을 갖고 바른생활을 할 수 있도록 돕는 업무</f>
        <v>#NAME?</v>
      </c>
      <c r="H1887" t="e">
        <f>- 아동들의 정신건강이나 정서적 장애와 관련된 문제로 일상생활에 적응하지 못하고 인지,정서,행동상의 장애를 일으키는 아동들은 물론 정상적인 아동들도 과학적 측정도구나 각종 심리검사 방법을 활용하여 종합적으로 진단하고 그 결과에 기초하여 상담을 통해 아동발달과 학습지도를 해줌으로써 건강한 사고방식을 갖고 바른생활을 할 수 있도록 돕는 업무</f>
        <v>#NAME?</v>
      </c>
      <c r="I1887" t="s">
        <v>11104</v>
      </c>
      <c r="J1887" t="s">
        <v>18</v>
      </c>
      <c r="K1887" t="s">
        <v>11105</v>
      </c>
      <c r="L1887" t="s">
        <v>11106</v>
      </c>
    </row>
    <row r="1888" spans="1:12" x14ac:dyDescent="0.3">
      <c r="A1888" t="s">
        <v>14932</v>
      </c>
      <c r="B1888" t="s">
        <v>14</v>
      </c>
      <c r="C1888" t="s">
        <v>445</v>
      </c>
      <c r="D1888" t="s">
        <v>16</v>
      </c>
      <c r="E1888" t="s">
        <v>14933</v>
      </c>
      <c r="F1888" t="s">
        <v>14934</v>
      </c>
      <c r="G1888" t="s">
        <v>14935</v>
      </c>
      <c r="H1888" t="s">
        <v>14936</v>
      </c>
      <c r="I1888" t="s">
        <v>3029</v>
      </c>
      <c r="J1888" t="s">
        <v>18</v>
      </c>
      <c r="K1888" t="s">
        <v>3030</v>
      </c>
      <c r="L1888" t="s">
        <v>3031</v>
      </c>
    </row>
    <row r="1889" spans="1:12" x14ac:dyDescent="0.3">
      <c r="A1889" t="s">
        <v>14937</v>
      </c>
      <c r="B1889" t="s">
        <v>14</v>
      </c>
      <c r="C1889" t="s">
        <v>839</v>
      </c>
      <c r="D1889" t="s">
        <v>16</v>
      </c>
      <c r="E1889" t="s">
        <v>14938</v>
      </c>
      <c r="F1889" t="s">
        <v>14939</v>
      </c>
      <c r="G1889" t="s">
        <v>14940</v>
      </c>
      <c r="H1889" t="s">
        <v>18</v>
      </c>
      <c r="I1889" t="s">
        <v>574</v>
      </c>
      <c r="J1889" t="s">
        <v>575</v>
      </c>
      <c r="K1889" t="s">
        <v>576</v>
      </c>
      <c r="L1889" t="s">
        <v>577</v>
      </c>
    </row>
    <row r="1890" spans="1:12" x14ac:dyDescent="0.3">
      <c r="A1890" t="s">
        <v>14941</v>
      </c>
      <c r="B1890" t="s">
        <v>14</v>
      </c>
      <c r="C1890" t="s">
        <v>101</v>
      </c>
      <c r="D1890" t="s">
        <v>16</v>
      </c>
      <c r="E1890" t="s">
        <v>14942</v>
      </c>
      <c r="F1890" t="s">
        <v>14943</v>
      </c>
      <c r="G1890" t="s">
        <v>14944</v>
      </c>
      <c r="H1890" t="s">
        <v>18</v>
      </c>
      <c r="I1890" t="s">
        <v>2143</v>
      </c>
      <c r="J1890" t="s">
        <v>18</v>
      </c>
      <c r="K1890" t="s">
        <v>2144</v>
      </c>
      <c r="L1890" t="s">
        <v>2145</v>
      </c>
    </row>
    <row r="1891" spans="1:12" x14ac:dyDescent="0.3">
      <c r="A1891" t="s">
        <v>14945</v>
      </c>
      <c r="B1891" t="s">
        <v>14</v>
      </c>
      <c r="C1891" t="s">
        <v>2882</v>
      </c>
      <c r="D1891" t="s">
        <v>16</v>
      </c>
      <c r="E1891" t="s">
        <v>14946</v>
      </c>
      <c r="F1891" t="s">
        <v>14947</v>
      </c>
      <c r="G1891" t="s">
        <v>14946</v>
      </c>
      <c r="H1891" t="s">
        <v>18</v>
      </c>
      <c r="I1891" t="s">
        <v>2201</v>
      </c>
      <c r="J1891" t="s">
        <v>18</v>
      </c>
      <c r="K1891" t="s">
        <v>2202</v>
      </c>
      <c r="L1891" t="s">
        <v>2203</v>
      </c>
    </row>
    <row r="1892" spans="1:12" x14ac:dyDescent="0.3">
      <c r="A1892" t="s">
        <v>14948</v>
      </c>
      <c r="B1892" t="s">
        <v>14</v>
      </c>
      <c r="C1892" t="s">
        <v>14949</v>
      </c>
      <c r="D1892" t="s">
        <v>16</v>
      </c>
      <c r="E1892" t="s">
        <v>14950</v>
      </c>
      <c r="F1892" t="s">
        <v>14950</v>
      </c>
      <c r="G1892" t="s">
        <v>14950</v>
      </c>
      <c r="H1892" t="s">
        <v>18</v>
      </c>
      <c r="I1892" t="s">
        <v>13276</v>
      </c>
      <c r="J1892" t="s">
        <v>18</v>
      </c>
      <c r="K1892" t="s">
        <v>13277</v>
      </c>
      <c r="L1892" t="s">
        <v>13278</v>
      </c>
    </row>
    <row r="1893" spans="1:12" x14ac:dyDescent="0.3">
      <c r="A1893" t="s">
        <v>14951</v>
      </c>
      <c r="B1893" t="s">
        <v>14</v>
      </c>
      <c r="C1893" t="s">
        <v>14952</v>
      </c>
      <c r="D1893" t="s">
        <v>16</v>
      </c>
      <c r="E1893" t="s">
        <v>14953</v>
      </c>
      <c r="F1893" t="s">
        <v>14953</v>
      </c>
      <c r="G1893" t="s">
        <v>14954</v>
      </c>
      <c r="H1893" t="s">
        <v>18</v>
      </c>
      <c r="I1893" t="s">
        <v>1165</v>
      </c>
      <c r="J1893" t="s">
        <v>1166</v>
      </c>
      <c r="K1893" t="s">
        <v>1167</v>
      </c>
      <c r="L1893" t="s">
        <v>1168</v>
      </c>
    </row>
    <row r="1894" spans="1:12" x14ac:dyDescent="0.3">
      <c r="A1894" t="s">
        <v>14955</v>
      </c>
      <c r="B1894" t="s">
        <v>14</v>
      </c>
      <c r="C1894" t="s">
        <v>14956</v>
      </c>
      <c r="D1894" t="s">
        <v>79</v>
      </c>
      <c r="E1894" t="s">
        <v>14957</v>
      </c>
      <c r="F1894" t="s">
        <v>14958</v>
      </c>
      <c r="G1894" t="s">
        <v>14959</v>
      </c>
      <c r="H1894" t="s">
        <v>14960</v>
      </c>
      <c r="I1894" t="s">
        <v>12507</v>
      </c>
      <c r="J1894" t="s">
        <v>18</v>
      </c>
      <c r="K1894" t="s">
        <v>12508</v>
      </c>
      <c r="L1894" t="s">
        <v>12509</v>
      </c>
    </row>
    <row r="1895" spans="1:12" x14ac:dyDescent="0.3">
      <c r="A1895" t="s">
        <v>14961</v>
      </c>
      <c r="B1895" t="s">
        <v>14</v>
      </c>
      <c r="C1895" t="s">
        <v>10160</v>
      </c>
      <c r="D1895" t="s">
        <v>16</v>
      </c>
      <c r="E1895" t="s">
        <v>14962</v>
      </c>
      <c r="F1895" t="s">
        <v>14962</v>
      </c>
      <c r="G1895" t="s">
        <v>14963</v>
      </c>
      <c r="H1895" t="s">
        <v>14964</v>
      </c>
      <c r="I1895" t="s">
        <v>14965</v>
      </c>
      <c r="J1895" t="s">
        <v>14966</v>
      </c>
      <c r="K1895" t="s">
        <v>14967</v>
      </c>
      <c r="L1895" t="s">
        <v>14968</v>
      </c>
    </row>
    <row r="1896" spans="1:12" x14ac:dyDescent="0.3">
      <c r="A1896" t="s">
        <v>14969</v>
      </c>
      <c r="B1896" t="s">
        <v>14</v>
      </c>
      <c r="C1896" t="s">
        <v>14970</v>
      </c>
      <c r="D1896" t="s">
        <v>251</v>
      </c>
      <c r="E1896" t="s">
        <v>14971</v>
      </c>
      <c r="F1896" t="s">
        <v>14972</v>
      </c>
      <c r="G1896" t="s">
        <v>18</v>
      </c>
      <c r="H1896" t="s">
        <v>18</v>
      </c>
      <c r="I1896" t="s">
        <v>12404</v>
      </c>
      <c r="J1896" t="s">
        <v>12405</v>
      </c>
      <c r="K1896" t="s">
        <v>12406</v>
      </c>
      <c r="L1896" t="s">
        <v>12407</v>
      </c>
    </row>
    <row r="1897" spans="1:12" x14ac:dyDescent="0.3">
      <c r="A1897" t="s">
        <v>14973</v>
      </c>
      <c r="B1897" t="s">
        <v>14</v>
      </c>
      <c r="C1897" t="s">
        <v>11113</v>
      </c>
      <c r="D1897" t="s">
        <v>16</v>
      </c>
      <c r="E1897" t="s">
        <v>14974</v>
      </c>
      <c r="F1897" t="s">
        <v>14975</v>
      </c>
      <c r="G1897" t="s">
        <v>14976</v>
      </c>
      <c r="H1897" t="s">
        <v>14977</v>
      </c>
      <c r="I1897" t="s">
        <v>1833</v>
      </c>
      <c r="J1897" t="s">
        <v>18</v>
      </c>
      <c r="K1897" t="s">
        <v>1834</v>
      </c>
      <c r="L1897" t="s">
        <v>1835</v>
      </c>
    </row>
    <row r="1898" spans="1:12" x14ac:dyDescent="0.3">
      <c r="A1898" t="s">
        <v>14978</v>
      </c>
      <c r="B1898" t="s">
        <v>14</v>
      </c>
      <c r="C1898" t="s">
        <v>101</v>
      </c>
      <c r="D1898" t="s">
        <v>16</v>
      </c>
      <c r="E1898" t="s">
        <v>14979</v>
      </c>
      <c r="F1898" t="s">
        <v>14980</v>
      </c>
      <c r="G1898" t="s">
        <v>18</v>
      </c>
      <c r="H1898" t="s">
        <v>18</v>
      </c>
      <c r="I1898" t="s">
        <v>14981</v>
      </c>
      <c r="J1898" t="s">
        <v>14982</v>
      </c>
      <c r="K1898" t="s">
        <v>14983</v>
      </c>
      <c r="L1898" t="s">
        <v>14984</v>
      </c>
    </row>
    <row r="1899" spans="1:12" x14ac:dyDescent="0.3">
      <c r="A1899" t="s">
        <v>14985</v>
      </c>
      <c r="B1899" t="s">
        <v>14</v>
      </c>
      <c r="C1899" t="s">
        <v>14986</v>
      </c>
      <c r="D1899" t="s">
        <v>16</v>
      </c>
      <c r="E1899" t="s">
        <v>14987</v>
      </c>
      <c r="F1899" t="s">
        <v>14987</v>
      </c>
      <c r="G1899" t="s">
        <v>14987</v>
      </c>
      <c r="H1899" t="s">
        <v>18</v>
      </c>
      <c r="I1899" t="s">
        <v>841</v>
      </c>
      <c r="J1899" t="s">
        <v>842</v>
      </c>
      <c r="K1899" t="s">
        <v>843</v>
      </c>
      <c r="L1899" t="s">
        <v>844</v>
      </c>
    </row>
    <row r="1900" spans="1:12" x14ac:dyDescent="0.3">
      <c r="A1900" t="s">
        <v>14988</v>
      </c>
      <c r="B1900" t="s">
        <v>14</v>
      </c>
      <c r="C1900" t="s">
        <v>1694</v>
      </c>
      <c r="D1900" t="s">
        <v>16</v>
      </c>
      <c r="E1900" t="s">
        <v>14989</v>
      </c>
      <c r="F1900" t="s">
        <v>14990</v>
      </c>
      <c r="G1900" t="s">
        <v>14991</v>
      </c>
      <c r="H1900" t="s">
        <v>18</v>
      </c>
      <c r="I1900" t="s">
        <v>3350</v>
      </c>
      <c r="J1900" t="s">
        <v>3351</v>
      </c>
      <c r="K1900" t="s">
        <v>3352</v>
      </c>
      <c r="L1900" t="s">
        <v>3353</v>
      </c>
    </row>
    <row r="1901" spans="1:12" x14ac:dyDescent="0.3">
      <c r="A1901" t="s">
        <v>14992</v>
      </c>
      <c r="B1901" t="s">
        <v>14</v>
      </c>
      <c r="C1901" t="s">
        <v>101</v>
      </c>
      <c r="D1901" t="s">
        <v>16</v>
      </c>
      <c r="E1901" t="s">
        <v>14993</v>
      </c>
      <c r="F1901" t="s">
        <v>14994</v>
      </c>
      <c r="G1901" t="s">
        <v>14995</v>
      </c>
      <c r="H1901" t="s">
        <v>18</v>
      </c>
      <c r="I1901" t="s">
        <v>11529</v>
      </c>
      <c r="J1901" t="s">
        <v>11530</v>
      </c>
      <c r="K1901" t="s">
        <v>11531</v>
      </c>
      <c r="L1901" t="s">
        <v>11532</v>
      </c>
    </row>
    <row r="1902" spans="1:12" x14ac:dyDescent="0.3">
      <c r="A1902" t="s">
        <v>14996</v>
      </c>
      <c r="B1902" t="s">
        <v>14</v>
      </c>
      <c r="C1902" t="s">
        <v>273</v>
      </c>
      <c r="D1902" t="s">
        <v>16</v>
      </c>
      <c r="E1902" t="s">
        <v>14997</v>
      </c>
      <c r="F1902" t="s">
        <v>14997</v>
      </c>
      <c r="G1902" t="s">
        <v>18</v>
      </c>
      <c r="H1902" t="s">
        <v>18</v>
      </c>
      <c r="I1902" t="s">
        <v>10828</v>
      </c>
      <c r="J1902" t="s">
        <v>10829</v>
      </c>
      <c r="K1902" t="s">
        <v>10830</v>
      </c>
      <c r="L1902" t="s">
        <v>10831</v>
      </c>
    </row>
    <row r="1903" spans="1:12" x14ac:dyDescent="0.3">
      <c r="A1903" t="s">
        <v>14998</v>
      </c>
      <c r="B1903" t="s">
        <v>14</v>
      </c>
      <c r="C1903" t="s">
        <v>1633</v>
      </c>
      <c r="D1903" t="s">
        <v>16</v>
      </c>
      <c r="E1903" t="s">
        <v>14999</v>
      </c>
      <c r="F1903" t="s">
        <v>15000</v>
      </c>
      <c r="G1903" t="s">
        <v>15001</v>
      </c>
      <c r="H1903" t="s">
        <v>18</v>
      </c>
      <c r="I1903" t="s">
        <v>2940</v>
      </c>
      <c r="J1903" t="s">
        <v>2941</v>
      </c>
      <c r="K1903" t="s">
        <v>2942</v>
      </c>
      <c r="L1903" t="s">
        <v>2943</v>
      </c>
    </row>
    <row r="1904" spans="1:12" x14ac:dyDescent="0.3">
      <c r="A1904" t="s">
        <v>15002</v>
      </c>
      <c r="B1904" t="s">
        <v>14</v>
      </c>
      <c r="C1904" t="s">
        <v>101</v>
      </c>
      <c r="D1904" t="s">
        <v>16</v>
      </c>
      <c r="E1904" t="s">
        <v>15003</v>
      </c>
      <c r="F1904" t="s">
        <v>15004</v>
      </c>
      <c r="G1904" t="s">
        <v>15005</v>
      </c>
      <c r="H1904" t="s">
        <v>18</v>
      </c>
      <c r="I1904" t="s">
        <v>3573</v>
      </c>
      <c r="J1904" t="s">
        <v>18</v>
      </c>
      <c r="K1904" t="s">
        <v>3574</v>
      </c>
      <c r="L1904" t="s">
        <v>3575</v>
      </c>
    </row>
    <row r="1905" spans="1:12" x14ac:dyDescent="0.3">
      <c r="A1905" t="s">
        <v>15006</v>
      </c>
      <c r="B1905" t="s">
        <v>14</v>
      </c>
      <c r="C1905" t="s">
        <v>341</v>
      </c>
      <c r="D1905" t="s">
        <v>16</v>
      </c>
      <c r="E1905" t="e">
        <f>- 네 가지 도형과 기질론을 접목한 투사적 심리상담기법인 도형그리기를 통하여 내면의 내재된 심리상태 및 상처를 발견하여  치유를 돕고 자아를 발견하여 적성과 잠재력 개발에 활용할 수 있도록 돕는 업무수행</f>
        <v>#NAME?</v>
      </c>
      <c r="F1905" t="s">
        <v>15007</v>
      </c>
      <c r="G1905" t="s">
        <v>15008</v>
      </c>
      <c r="H1905" t="s">
        <v>18</v>
      </c>
      <c r="I1905" t="s">
        <v>15009</v>
      </c>
      <c r="J1905" t="s">
        <v>18</v>
      </c>
      <c r="K1905" t="s">
        <v>15010</v>
      </c>
      <c r="L1905" t="s">
        <v>15011</v>
      </c>
    </row>
    <row r="1906" spans="1:12" x14ac:dyDescent="0.3">
      <c r="A1906" t="s">
        <v>15012</v>
      </c>
      <c r="B1906" t="s">
        <v>14</v>
      </c>
      <c r="C1906" t="s">
        <v>3872</v>
      </c>
      <c r="D1906" t="s">
        <v>94</v>
      </c>
      <c r="E1906" t="s">
        <v>15013</v>
      </c>
      <c r="F1906" t="s">
        <v>15013</v>
      </c>
      <c r="G1906" t="s">
        <v>18</v>
      </c>
      <c r="H1906" t="s">
        <v>18</v>
      </c>
      <c r="I1906" t="s">
        <v>1129</v>
      </c>
      <c r="J1906" t="s">
        <v>1130</v>
      </c>
      <c r="K1906" t="s">
        <v>1131</v>
      </c>
      <c r="L1906" t="s">
        <v>1132</v>
      </c>
    </row>
    <row r="1907" spans="1:12" x14ac:dyDescent="0.3">
      <c r="A1907" t="s">
        <v>15014</v>
      </c>
      <c r="B1907" t="s">
        <v>14</v>
      </c>
      <c r="C1907" t="s">
        <v>15</v>
      </c>
      <c r="D1907" t="s">
        <v>16</v>
      </c>
      <c r="E1907" t="s">
        <v>15015</v>
      </c>
      <c r="F1907" t="s">
        <v>15015</v>
      </c>
      <c r="G1907" t="s">
        <v>15016</v>
      </c>
      <c r="H1907" t="s">
        <v>18</v>
      </c>
      <c r="I1907" t="s">
        <v>2624</v>
      </c>
      <c r="J1907" t="s">
        <v>2625</v>
      </c>
      <c r="K1907" t="s">
        <v>2626</v>
      </c>
      <c r="L1907" t="s">
        <v>2627</v>
      </c>
    </row>
    <row r="1908" spans="1:12" x14ac:dyDescent="0.3">
      <c r="A1908" t="s">
        <v>15017</v>
      </c>
      <c r="B1908" t="s">
        <v>14</v>
      </c>
      <c r="C1908" t="s">
        <v>4723</v>
      </c>
      <c r="D1908" t="s">
        <v>16</v>
      </c>
      <c r="E1908" t="s">
        <v>15018</v>
      </c>
      <c r="F1908" t="s">
        <v>15019</v>
      </c>
      <c r="G1908" t="s">
        <v>18</v>
      </c>
      <c r="H1908" t="s">
        <v>18</v>
      </c>
      <c r="I1908" t="s">
        <v>11339</v>
      </c>
      <c r="J1908" t="s">
        <v>18</v>
      </c>
      <c r="K1908" t="s">
        <v>11340</v>
      </c>
      <c r="L1908" t="s">
        <v>11341</v>
      </c>
    </row>
    <row r="1909" spans="1:12" x14ac:dyDescent="0.3">
      <c r="A1909" t="s">
        <v>15020</v>
      </c>
      <c r="B1909" t="s">
        <v>14</v>
      </c>
      <c r="C1909" t="s">
        <v>273</v>
      </c>
      <c r="D1909" t="s">
        <v>16</v>
      </c>
      <c r="E1909" t="s">
        <v>4678</v>
      </c>
      <c r="F1909" t="s">
        <v>4678</v>
      </c>
      <c r="G1909" t="s">
        <v>18</v>
      </c>
      <c r="H1909" t="s">
        <v>18</v>
      </c>
      <c r="I1909" t="s">
        <v>605</v>
      </c>
      <c r="J1909" t="s">
        <v>606</v>
      </c>
      <c r="K1909" t="s">
        <v>607</v>
      </c>
      <c r="L1909" t="s">
        <v>608</v>
      </c>
    </row>
    <row r="1910" spans="1:12" x14ac:dyDescent="0.3">
      <c r="A1910" t="s">
        <v>15021</v>
      </c>
      <c r="B1910" t="s">
        <v>14</v>
      </c>
      <c r="C1910" t="s">
        <v>463</v>
      </c>
      <c r="D1910" t="s">
        <v>16</v>
      </c>
      <c r="E1910" t="s">
        <v>15022</v>
      </c>
      <c r="F1910" t="s">
        <v>15022</v>
      </c>
      <c r="G1910" t="s">
        <v>18</v>
      </c>
      <c r="H1910" t="s">
        <v>18</v>
      </c>
      <c r="I1910" t="s">
        <v>13503</v>
      </c>
      <c r="J1910" t="s">
        <v>13504</v>
      </c>
      <c r="K1910" t="s">
        <v>13505</v>
      </c>
      <c r="L1910" t="s">
        <v>13506</v>
      </c>
    </row>
    <row r="1911" spans="1:12" x14ac:dyDescent="0.3">
      <c r="A1911" t="s">
        <v>15023</v>
      </c>
      <c r="B1911" t="s">
        <v>14</v>
      </c>
      <c r="C1911" t="s">
        <v>15024</v>
      </c>
      <c r="D1911" t="s">
        <v>33</v>
      </c>
      <c r="E1911" t="s">
        <v>15025</v>
      </c>
      <c r="F1911" t="s">
        <v>15026</v>
      </c>
      <c r="G1911" t="s">
        <v>15027</v>
      </c>
      <c r="H1911" t="s">
        <v>18</v>
      </c>
      <c r="I1911" t="s">
        <v>15028</v>
      </c>
      <c r="J1911" t="s">
        <v>15029</v>
      </c>
      <c r="K1911" t="s">
        <v>15030</v>
      </c>
      <c r="L1911" t="s">
        <v>15031</v>
      </c>
    </row>
    <row r="1912" spans="1:12" x14ac:dyDescent="0.3">
      <c r="A1912" t="s">
        <v>15032</v>
      </c>
      <c r="B1912" t="s">
        <v>14</v>
      </c>
      <c r="C1912" t="s">
        <v>93</v>
      </c>
      <c r="D1912" t="s">
        <v>94</v>
      </c>
      <c r="E1912" t="s">
        <v>15033</v>
      </c>
      <c r="F1912" t="s">
        <v>15034</v>
      </c>
      <c r="G1912" t="s">
        <v>15035</v>
      </c>
      <c r="H1912" t="s">
        <v>18</v>
      </c>
      <c r="I1912" t="s">
        <v>2201</v>
      </c>
      <c r="J1912" t="s">
        <v>18</v>
      </c>
      <c r="K1912" t="s">
        <v>2202</v>
      </c>
      <c r="L1912" t="s">
        <v>2203</v>
      </c>
    </row>
    <row r="1913" spans="1:12" x14ac:dyDescent="0.3">
      <c r="A1913" t="s">
        <v>15036</v>
      </c>
      <c r="B1913" t="s">
        <v>14</v>
      </c>
      <c r="C1913" t="s">
        <v>434</v>
      </c>
      <c r="D1913" t="s">
        <v>16</v>
      </c>
      <c r="E1913" t="s">
        <v>15037</v>
      </c>
      <c r="F1913" t="s">
        <v>15038</v>
      </c>
      <c r="G1913" t="s">
        <v>15039</v>
      </c>
      <c r="H1913" t="s">
        <v>18</v>
      </c>
      <c r="I1913" t="s">
        <v>2940</v>
      </c>
      <c r="J1913" t="s">
        <v>2941</v>
      </c>
      <c r="K1913" t="s">
        <v>2942</v>
      </c>
      <c r="L1913" t="s">
        <v>2943</v>
      </c>
    </row>
    <row r="1914" spans="1:12" x14ac:dyDescent="0.3">
      <c r="A1914" t="s">
        <v>15040</v>
      </c>
      <c r="B1914" t="s">
        <v>14</v>
      </c>
      <c r="C1914" t="s">
        <v>15041</v>
      </c>
      <c r="D1914" t="s">
        <v>16</v>
      </c>
      <c r="E1914" t="s">
        <v>15042</v>
      </c>
      <c r="F1914" t="s">
        <v>15042</v>
      </c>
      <c r="G1914" t="s">
        <v>18</v>
      </c>
      <c r="H1914" t="s">
        <v>18</v>
      </c>
      <c r="I1914" t="s">
        <v>15043</v>
      </c>
      <c r="J1914" t="s">
        <v>15044</v>
      </c>
      <c r="K1914" t="s">
        <v>15045</v>
      </c>
      <c r="L1914" t="s">
        <v>15046</v>
      </c>
    </row>
    <row r="1915" spans="1:12" x14ac:dyDescent="0.3">
      <c r="A1915" t="s">
        <v>15047</v>
      </c>
      <c r="B1915" t="s">
        <v>14</v>
      </c>
      <c r="C1915" t="s">
        <v>579</v>
      </c>
      <c r="D1915" t="s">
        <v>16</v>
      </c>
      <c r="E1915" t="s">
        <v>15048</v>
      </c>
      <c r="F1915" t="s">
        <v>15048</v>
      </c>
      <c r="G1915" t="s">
        <v>18</v>
      </c>
      <c r="H1915" t="s">
        <v>18</v>
      </c>
      <c r="I1915" t="s">
        <v>11013</v>
      </c>
      <c r="J1915" t="s">
        <v>11014</v>
      </c>
      <c r="K1915" t="s">
        <v>11015</v>
      </c>
      <c r="L1915" t="s">
        <v>11016</v>
      </c>
    </row>
    <row r="1916" spans="1:12" x14ac:dyDescent="0.3">
      <c r="A1916" t="s">
        <v>15049</v>
      </c>
      <c r="B1916" t="s">
        <v>14</v>
      </c>
      <c r="C1916" t="s">
        <v>101</v>
      </c>
      <c r="D1916" t="s">
        <v>16</v>
      </c>
      <c r="E1916" t="s">
        <v>15050</v>
      </c>
      <c r="F1916" t="s">
        <v>15050</v>
      </c>
      <c r="G1916" t="s">
        <v>18</v>
      </c>
      <c r="H1916" t="s">
        <v>18</v>
      </c>
      <c r="I1916" t="s">
        <v>11013</v>
      </c>
      <c r="J1916" t="s">
        <v>11014</v>
      </c>
      <c r="K1916" t="s">
        <v>11015</v>
      </c>
      <c r="L1916" t="s">
        <v>11016</v>
      </c>
    </row>
    <row r="1917" spans="1:12" x14ac:dyDescent="0.3">
      <c r="A1917" t="s">
        <v>15051</v>
      </c>
      <c r="B1917" t="s">
        <v>14</v>
      </c>
      <c r="C1917" t="s">
        <v>65</v>
      </c>
      <c r="D1917" t="s">
        <v>16</v>
      </c>
      <c r="E1917" t="s">
        <v>15052</v>
      </c>
      <c r="F1917" t="s">
        <v>15053</v>
      </c>
      <c r="G1917" t="s">
        <v>15054</v>
      </c>
      <c r="H1917" t="s">
        <v>18</v>
      </c>
      <c r="I1917" t="s">
        <v>7033</v>
      </c>
      <c r="J1917" t="s">
        <v>18</v>
      </c>
      <c r="K1917" t="s">
        <v>7034</v>
      </c>
      <c r="L1917" t="s">
        <v>7035</v>
      </c>
    </row>
    <row r="1918" spans="1:12" x14ac:dyDescent="0.3">
      <c r="A1918" t="s">
        <v>15055</v>
      </c>
      <c r="B1918" t="s">
        <v>14</v>
      </c>
      <c r="C1918" t="s">
        <v>188</v>
      </c>
      <c r="D1918" t="s">
        <v>16</v>
      </c>
      <c r="E1918" t="s">
        <v>15056</v>
      </c>
      <c r="F1918" t="s">
        <v>15056</v>
      </c>
      <c r="G1918" t="s">
        <v>15057</v>
      </c>
      <c r="H1918" t="s">
        <v>18</v>
      </c>
      <c r="I1918" t="s">
        <v>15058</v>
      </c>
      <c r="J1918" t="s">
        <v>18</v>
      </c>
      <c r="K1918" t="s">
        <v>15059</v>
      </c>
      <c r="L1918" t="s">
        <v>15060</v>
      </c>
    </row>
    <row r="1919" spans="1:12" x14ac:dyDescent="0.3">
      <c r="A1919" t="s">
        <v>15061</v>
      </c>
      <c r="B1919" t="s">
        <v>14</v>
      </c>
      <c r="C1919" t="s">
        <v>1174</v>
      </c>
      <c r="D1919" t="s">
        <v>16</v>
      </c>
      <c r="E1919" t="s">
        <v>15062</v>
      </c>
      <c r="F1919" t="s">
        <v>15063</v>
      </c>
      <c r="G1919" t="s">
        <v>15064</v>
      </c>
      <c r="H1919" t="s">
        <v>18</v>
      </c>
      <c r="I1919" t="s">
        <v>15065</v>
      </c>
      <c r="J1919" t="s">
        <v>15066</v>
      </c>
      <c r="K1919" t="s">
        <v>15067</v>
      </c>
      <c r="L1919" t="s">
        <v>15068</v>
      </c>
    </row>
    <row r="1920" spans="1:12" x14ac:dyDescent="0.3">
      <c r="A1920" t="s">
        <v>15069</v>
      </c>
      <c r="B1920" t="s">
        <v>14</v>
      </c>
      <c r="C1920" t="s">
        <v>851</v>
      </c>
      <c r="D1920" t="s">
        <v>94</v>
      </c>
      <c r="E1920" t="s">
        <v>15070</v>
      </c>
      <c r="F1920" t="s">
        <v>15070</v>
      </c>
      <c r="G1920" t="s">
        <v>15071</v>
      </c>
      <c r="H1920" t="s">
        <v>18</v>
      </c>
      <c r="I1920" t="s">
        <v>6061</v>
      </c>
      <c r="J1920" t="s">
        <v>6062</v>
      </c>
      <c r="K1920" t="s">
        <v>6063</v>
      </c>
      <c r="L1920" t="s">
        <v>6064</v>
      </c>
    </row>
    <row r="1921" spans="1:12" x14ac:dyDescent="0.3">
      <c r="A1921" t="s">
        <v>15072</v>
      </c>
      <c r="B1921" t="s">
        <v>14</v>
      </c>
      <c r="C1921" t="s">
        <v>471</v>
      </c>
      <c r="D1921" t="s">
        <v>16</v>
      </c>
      <c r="E1921" t="s">
        <v>1673</v>
      </c>
      <c r="F1921" t="s">
        <v>1673</v>
      </c>
      <c r="G1921" t="s">
        <v>14622</v>
      </c>
      <c r="H1921" t="s">
        <v>18</v>
      </c>
      <c r="I1921" t="s">
        <v>11173</v>
      </c>
      <c r="J1921" t="s">
        <v>18</v>
      </c>
      <c r="K1921" t="s">
        <v>1675</v>
      </c>
      <c r="L1921" t="s">
        <v>11174</v>
      </c>
    </row>
    <row r="1922" spans="1:12" x14ac:dyDescent="0.3">
      <c r="A1922" t="s">
        <v>15073</v>
      </c>
      <c r="B1922" t="s">
        <v>14</v>
      </c>
      <c r="C1922" t="s">
        <v>1174</v>
      </c>
      <c r="D1922" t="s">
        <v>16</v>
      </c>
      <c r="E1922" t="s">
        <v>15074</v>
      </c>
      <c r="F1922" t="s">
        <v>15075</v>
      </c>
      <c r="G1922" t="s">
        <v>15076</v>
      </c>
      <c r="H1922" t="s">
        <v>15077</v>
      </c>
      <c r="I1922" t="s">
        <v>6850</v>
      </c>
      <c r="J1922" t="s">
        <v>6851</v>
      </c>
      <c r="K1922" t="s">
        <v>6852</v>
      </c>
      <c r="L1922" t="s">
        <v>6853</v>
      </c>
    </row>
    <row r="1923" spans="1:12" x14ac:dyDescent="0.3">
      <c r="A1923" t="s">
        <v>15078</v>
      </c>
      <c r="B1923" t="s">
        <v>14</v>
      </c>
      <c r="C1923" t="s">
        <v>108</v>
      </c>
      <c r="D1923" t="s">
        <v>16</v>
      </c>
      <c r="E1923" t="s">
        <v>15079</v>
      </c>
      <c r="F1923" t="s">
        <v>15080</v>
      </c>
      <c r="G1923" t="s">
        <v>15081</v>
      </c>
      <c r="H1923" t="s">
        <v>18</v>
      </c>
      <c r="I1923" t="s">
        <v>3606</v>
      </c>
      <c r="J1923" t="s">
        <v>18</v>
      </c>
      <c r="K1923" t="s">
        <v>3607</v>
      </c>
      <c r="L1923" t="s">
        <v>3608</v>
      </c>
    </row>
    <row r="1924" spans="1:12" x14ac:dyDescent="0.3">
      <c r="A1924" t="s">
        <v>15082</v>
      </c>
      <c r="B1924" t="s">
        <v>14</v>
      </c>
      <c r="C1924" t="s">
        <v>2882</v>
      </c>
      <c r="D1924" t="s">
        <v>16</v>
      </c>
      <c r="E1924" t="s">
        <v>15083</v>
      </c>
      <c r="F1924" t="s">
        <v>15083</v>
      </c>
      <c r="G1924" t="s">
        <v>18</v>
      </c>
      <c r="H1924" t="s">
        <v>18</v>
      </c>
      <c r="I1924" t="s">
        <v>11013</v>
      </c>
      <c r="J1924" t="s">
        <v>11014</v>
      </c>
      <c r="K1924" t="s">
        <v>11015</v>
      </c>
      <c r="L1924" t="s">
        <v>11016</v>
      </c>
    </row>
    <row r="1925" spans="1:12" x14ac:dyDescent="0.3">
      <c r="A1925" t="s">
        <v>15084</v>
      </c>
      <c r="B1925" t="s">
        <v>14</v>
      </c>
      <c r="C1925" t="s">
        <v>2591</v>
      </c>
      <c r="D1925" t="s">
        <v>16</v>
      </c>
      <c r="E1925" t="s">
        <v>15085</v>
      </c>
      <c r="F1925" t="s">
        <v>15086</v>
      </c>
      <c r="G1925" t="s">
        <v>18</v>
      </c>
      <c r="H1925" t="s">
        <v>18</v>
      </c>
      <c r="I1925" t="s">
        <v>2940</v>
      </c>
      <c r="J1925" t="s">
        <v>2941</v>
      </c>
      <c r="K1925" t="s">
        <v>2942</v>
      </c>
      <c r="L1925" t="s">
        <v>2943</v>
      </c>
    </row>
    <row r="1926" spans="1:12" x14ac:dyDescent="0.3">
      <c r="A1926" t="s">
        <v>15087</v>
      </c>
      <c r="B1926" t="s">
        <v>14</v>
      </c>
      <c r="C1926" t="s">
        <v>463</v>
      </c>
      <c r="D1926" t="s">
        <v>16</v>
      </c>
      <c r="E1926" t="s">
        <v>15088</v>
      </c>
      <c r="F1926" t="s">
        <v>15089</v>
      </c>
      <c r="G1926" t="s">
        <v>15090</v>
      </c>
      <c r="H1926" t="s">
        <v>18</v>
      </c>
      <c r="I1926" t="s">
        <v>1682</v>
      </c>
      <c r="J1926" t="s">
        <v>1683</v>
      </c>
      <c r="K1926" t="s">
        <v>1684</v>
      </c>
      <c r="L1926" t="s">
        <v>1685</v>
      </c>
    </row>
    <row r="1927" spans="1:12" x14ac:dyDescent="0.3">
      <c r="A1927" t="s">
        <v>15091</v>
      </c>
      <c r="B1927" t="s">
        <v>14</v>
      </c>
      <c r="C1927" t="s">
        <v>11486</v>
      </c>
      <c r="D1927" t="s">
        <v>170</v>
      </c>
      <c r="E1927" t="s">
        <v>15092</v>
      </c>
      <c r="F1927" t="s">
        <v>15093</v>
      </c>
      <c r="G1927" t="s">
        <v>15094</v>
      </c>
      <c r="H1927" t="s">
        <v>18</v>
      </c>
      <c r="I1927" t="s">
        <v>2201</v>
      </c>
      <c r="J1927" t="s">
        <v>18</v>
      </c>
      <c r="K1927" t="s">
        <v>2202</v>
      </c>
      <c r="L1927" t="s">
        <v>2203</v>
      </c>
    </row>
    <row r="1928" spans="1:12" x14ac:dyDescent="0.3">
      <c r="A1928" t="s">
        <v>15095</v>
      </c>
      <c r="B1928" t="s">
        <v>14</v>
      </c>
      <c r="C1928" t="s">
        <v>273</v>
      </c>
      <c r="D1928" t="s">
        <v>16</v>
      </c>
      <c r="E1928" t="s">
        <v>15096</v>
      </c>
      <c r="F1928" t="s">
        <v>15097</v>
      </c>
      <c r="G1928" t="s">
        <v>15098</v>
      </c>
      <c r="H1928" t="s">
        <v>18</v>
      </c>
      <c r="I1928" t="s">
        <v>13013</v>
      </c>
      <c r="J1928" t="s">
        <v>18</v>
      </c>
      <c r="K1928" t="s">
        <v>13014</v>
      </c>
      <c r="L1928" t="s">
        <v>13015</v>
      </c>
    </row>
    <row r="1929" spans="1:12" x14ac:dyDescent="0.3">
      <c r="A1929" t="s">
        <v>15099</v>
      </c>
      <c r="B1929" t="s">
        <v>14</v>
      </c>
      <c r="C1929" t="s">
        <v>4967</v>
      </c>
      <c r="D1929" t="s">
        <v>33</v>
      </c>
      <c r="E1929" t="s">
        <v>15100</v>
      </c>
      <c r="F1929" t="s">
        <v>15101</v>
      </c>
      <c r="G1929" t="s">
        <v>15102</v>
      </c>
      <c r="H1929" t="s">
        <v>15103</v>
      </c>
      <c r="I1929" t="s">
        <v>14236</v>
      </c>
      <c r="J1929" t="s">
        <v>18</v>
      </c>
      <c r="K1929" t="s">
        <v>14237</v>
      </c>
      <c r="L1929" t="s">
        <v>14238</v>
      </c>
    </row>
    <row r="1930" spans="1:12" x14ac:dyDescent="0.3">
      <c r="A1930" t="s">
        <v>15104</v>
      </c>
      <c r="B1930" t="s">
        <v>14</v>
      </c>
      <c r="C1930" t="s">
        <v>101</v>
      </c>
      <c r="D1930" t="s">
        <v>16</v>
      </c>
      <c r="E1930" t="s">
        <v>15105</v>
      </c>
      <c r="F1930" t="s">
        <v>15105</v>
      </c>
      <c r="G1930" t="s">
        <v>15106</v>
      </c>
      <c r="H1930" t="s">
        <v>18</v>
      </c>
      <c r="I1930" t="s">
        <v>2224</v>
      </c>
      <c r="J1930" t="s">
        <v>2225</v>
      </c>
      <c r="K1930" t="s">
        <v>2226</v>
      </c>
      <c r="L1930" t="s">
        <v>2227</v>
      </c>
    </row>
    <row r="1931" spans="1:12" x14ac:dyDescent="0.3">
      <c r="A1931" t="s">
        <v>15107</v>
      </c>
      <c r="B1931" t="s">
        <v>14</v>
      </c>
      <c r="C1931" t="s">
        <v>15108</v>
      </c>
      <c r="D1931" t="s">
        <v>16</v>
      </c>
      <c r="E1931" t="s">
        <v>15109</v>
      </c>
      <c r="F1931" t="s">
        <v>15110</v>
      </c>
      <c r="G1931" t="s">
        <v>15111</v>
      </c>
      <c r="H1931" t="s">
        <v>18</v>
      </c>
      <c r="I1931" t="s">
        <v>1833</v>
      </c>
      <c r="J1931" t="s">
        <v>18</v>
      </c>
      <c r="K1931" t="s">
        <v>1834</v>
      </c>
      <c r="L1931" t="s">
        <v>1835</v>
      </c>
    </row>
    <row r="1932" spans="1:12" x14ac:dyDescent="0.3">
      <c r="A1932" t="s">
        <v>15112</v>
      </c>
      <c r="B1932" t="s">
        <v>14</v>
      </c>
      <c r="C1932" t="s">
        <v>15</v>
      </c>
      <c r="D1932" t="s">
        <v>16</v>
      </c>
      <c r="E1932" t="s">
        <v>15113</v>
      </c>
      <c r="F1932" t="s">
        <v>15113</v>
      </c>
      <c r="G1932" t="s">
        <v>18</v>
      </c>
      <c r="H1932" t="s">
        <v>18</v>
      </c>
      <c r="I1932" t="s">
        <v>15114</v>
      </c>
      <c r="J1932" t="s">
        <v>18</v>
      </c>
      <c r="K1932" t="s">
        <v>15115</v>
      </c>
      <c r="L1932" t="s">
        <v>15116</v>
      </c>
    </row>
    <row r="1933" spans="1:12" x14ac:dyDescent="0.3">
      <c r="A1933" t="s">
        <v>15117</v>
      </c>
      <c r="B1933" t="s">
        <v>14</v>
      </c>
      <c r="C1933" t="s">
        <v>463</v>
      </c>
      <c r="D1933" t="s">
        <v>16</v>
      </c>
      <c r="E1933" t="s">
        <v>15118</v>
      </c>
      <c r="F1933" t="s">
        <v>15119</v>
      </c>
      <c r="G1933" t="s">
        <v>15120</v>
      </c>
      <c r="H1933" t="s">
        <v>18</v>
      </c>
      <c r="I1933" t="s">
        <v>2940</v>
      </c>
      <c r="J1933" t="s">
        <v>2941</v>
      </c>
      <c r="K1933" t="s">
        <v>2942</v>
      </c>
      <c r="L1933" t="s">
        <v>2943</v>
      </c>
    </row>
    <row r="1934" spans="1:12" x14ac:dyDescent="0.3">
      <c r="A1934" t="s">
        <v>15121</v>
      </c>
      <c r="B1934" t="s">
        <v>14</v>
      </c>
      <c r="C1934" t="s">
        <v>93</v>
      </c>
      <c r="D1934" t="s">
        <v>94</v>
      </c>
      <c r="E1934" t="s">
        <v>15122</v>
      </c>
      <c r="F1934" t="s">
        <v>15123</v>
      </c>
      <c r="G1934" t="s">
        <v>15122</v>
      </c>
      <c r="H1934" t="s">
        <v>18</v>
      </c>
      <c r="I1934" t="s">
        <v>11936</v>
      </c>
      <c r="J1934" t="s">
        <v>18</v>
      </c>
      <c r="K1934" t="s">
        <v>11937</v>
      </c>
      <c r="L1934" t="s">
        <v>11938</v>
      </c>
    </row>
    <row r="1935" spans="1:12" x14ac:dyDescent="0.3">
      <c r="A1935" t="s">
        <v>15124</v>
      </c>
      <c r="B1935" t="s">
        <v>14</v>
      </c>
      <c r="C1935" t="s">
        <v>15</v>
      </c>
      <c r="D1935" t="s">
        <v>16</v>
      </c>
      <c r="E1935" t="s">
        <v>15125</v>
      </c>
      <c r="F1935" t="s">
        <v>15125</v>
      </c>
      <c r="G1935" t="s">
        <v>18</v>
      </c>
      <c r="H1935" t="s">
        <v>18</v>
      </c>
      <c r="I1935" t="s">
        <v>13503</v>
      </c>
      <c r="J1935" t="s">
        <v>13504</v>
      </c>
      <c r="K1935" t="s">
        <v>13505</v>
      </c>
      <c r="L1935" t="s">
        <v>13506</v>
      </c>
    </row>
    <row r="1936" spans="1:12" x14ac:dyDescent="0.3">
      <c r="A1936" t="s">
        <v>15126</v>
      </c>
      <c r="B1936" t="s">
        <v>14</v>
      </c>
      <c r="C1936" t="s">
        <v>15127</v>
      </c>
      <c r="D1936" t="s">
        <v>170</v>
      </c>
      <c r="E1936" t="s">
        <v>15128</v>
      </c>
      <c r="F1936" t="s">
        <v>15129</v>
      </c>
      <c r="G1936" t="s">
        <v>15130</v>
      </c>
      <c r="H1936" t="s">
        <v>18</v>
      </c>
      <c r="I1936" t="s">
        <v>1088</v>
      </c>
      <c r="J1936" t="s">
        <v>1089</v>
      </c>
      <c r="K1936" t="s">
        <v>1090</v>
      </c>
      <c r="L1936" t="s">
        <v>1091</v>
      </c>
    </row>
    <row r="1937" spans="1:12" x14ac:dyDescent="0.3">
      <c r="A1937" t="s">
        <v>15131</v>
      </c>
      <c r="B1937" t="s">
        <v>14</v>
      </c>
      <c r="C1937" t="s">
        <v>15132</v>
      </c>
      <c r="D1937" t="s">
        <v>94</v>
      </c>
      <c r="E1937" t="s">
        <v>15133</v>
      </c>
      <c r="F1937" t="s">
        <v>15134</v>
      </c>
      <c r="G1937" t="s">
        <v>15135</v>
      </c>
      <c r="H1937" t="s">
        <v>18</v>
      </c>
      <c r="I1937" t="s">
        <v>15136</v>
      </c>
      <c r="J1937" t="s">
        <v>15137</v>
      </c>
      <c r="K1937" t="s">
        <v>15138</v>
      </c>
      <c r="L1937" t="s">
        <v>15139</v>
      </c>
    </row>
    <row r="1938" spans="1:12" x14ac:dyDescent="0.3">
      <c r="A1938" t="s">
        <v>15140</v>
      </c>
      <c r="B1938" t="s">
        <v>14</v>
      </c>
      <c r="C1938" t="s">
        <v>15</v>
      </c>
      <c r="D1938" t="s">
        <v>16</v>
      </c>
      <c r="E1938" t="s">
        <v>15141</v>
      </c>
      <c r="F1938" t="s">
        <v>15142</v>
      </c>
      <c r="G1938" t="s">
        <v>18</v>
      </c>
      <c r="H1938" t="s">
        <v>18</v>
      </c>
      <c r="I1938" t="s">
        <v>5073</v>
      </c>
      <c r="J1938" t="s">
        <v>5074</v>
      </c>
      <c r="K1938" t="s">
        <v>5075</v>
      </c>
      <c r="L1938" t="s">
        <v>5076</v>
      </c>
    </row>
    <row r="1939" spans="1:12" x14ac:dyDescent="0.3">
      <c r="A1939" t="s">
        <v>15143</v>
      </c>
      <c r="B1939" t="s">
        <v>14</v>
      </c>
      <c r="C1939" t="s">
        <v>900</v>
      </c>
      <c r="D1939" t="s">
        <v>16</v>
      </c>
      <c r="E1939" t="s">
        <v>15144</v>
      </c>
      <c r="F1939" t="s">
        <v>15145</v>
      </c>
      <c r="G1939" t="s">
        <v>15146</v>
      </c>
      <c r="H1939" t="s">
        <v>15147</v>
      </c>
      <c r="I1939" t="s">
        <v>1833</v>
      </c>
      <c r="J1939" t="s">
        <v>18</v>
      </c>
      <c r="K1939" t="s">
        <v>1834</v>
      </c>
      <c r="L1939" t="s">
        <v>1835</v>
      </c>
    </row>
    <row r="1940" spans="1:12" x14ac:dyDescent="0.3">
      <c r="A1940" t="s">
        <v>15148</v>
      </c>
      <c r="B1940" t="s">
        <v>14</v>
      </c>
      <c r="C1940" t="s">
        <v>108</v>
      </c>
      <c r="D1940" t="s">
        <v>16</v>
      </c>
      <c r="E1940" t="s">
        <v>15149</v>
      </c>
      <c r="F1940" t="s">
        <v>15149</v>
      </c>
      <c r="G1940" t="s">
        <v>18</v>
      </c>
      <c r="H1940" t="s">
        <v>18</v>
      </c>
      <c r="I1940" t="s">
        <v>10828</v>
      </c>
      <c r="J1940" t="s">
        <v>10829</v>
      </c>
      <c r="K1940" t="s">
        <v>10830</v>
      </c>
      <c r="L1940" t="s">
        <v>10831</v>
      </c>
    </row>
    <row r="1941" spans="1:12" x14ac:dyDescent="0.3">
      <c r="A1941" t="s">
        <v>15150</v>
      </c>
      <c r="B1941" t="s">
        <v>14</v>
      </c>
      <c r="C1941" t="s">
        <v>65</v>
      </c>
      <c r="D1941" t="s">
        <v>16</v>
      </c>
      <c r="E1941" t="s">
        <v>15151</v>
      </c>
      <c r="F1941" t="s">
        <v>15151</v>
      </c>
      <c r="G1941" t="s">
        <v>18</v>
      </c>
      <c r="H1941" t="s">
        <v>18</v>
      </c>
      <c r="I1941" t="s">
        <v>11274</v>
      </c>
      <c r="J1941" t="s">
        <v>11275</v>
      </c>
      <c r="K1941" t="s">
        <v>11276</v>
      </c>
      <c r="L1941" t="s">
        <v>11277</v>
      </c>
    </row>
    <row r="1942" spans="1:12" x14ac:dyDescent="0.3">
      <c r="A1942" t="s">
        <v>15152</v>
      </c>
      <c r="B1942" t="s">
        <v>14</v>
      </c>
      <c r="C1942" t="s">
        <v>15153</v>
      </c>
      <c r="D1942" t="s">
        <v>16</v>
      </c>
      <c r="E1942" t="s">
        <v>15154</v>
      </c>
      <c r="F1942" t="s">
        <v>15155</v>
      </c>
      <c r="G1942" t="s">
        <v>18</v>
      </c>
      <c r="H1942" t="s">
        <v>18</v>
      </c>
      <c r="I1942" t="s">
        <v>1531</v>
      </c>
      <c r="J1942" t="s">
        <v>1532</v>
      </c>
      <c r="K1942" t="s">
        <v>1533</v>
      </c>
      <c r="L1942" t="s">
        <v>1534</v>
      </c>
    </row>
    <row r="1943" spans="1:12" x14ac:dyDescent="0.3">
      <c r="A1943" t="s">
        <v>15156</v>
      </c>
      <c r="B1943" t="s">
        <v>14</v>
      </c>
      <c r="C1943" t="s">
        <v>471</v>
      </c>
      <c r="D1943" t="s">
        <v>16</v>
      </c>
      <c r="E1943" t="s">
        <v>15157</v>
      </c>
      <c r="F1943" t="s">
        <v>12450</v>
      </c>
      <c r="G1943" t="s">
        <v>18</v>
      </c>
      <c r="H1943" t="s">
        <v>18</v>
      </c>
      <c r="I1943" t="s">
        <v>13322</v>
      </c>
      <c r="J1943" t="s">
        <v>13323</v>
      </c>
      <c r="K1943" t="s">
        <v>13324</v>
      </c>
      <c r="L1943" t="s">
        <v>13325</v>
      </c>
    </row>
    <row r="1944" spans="1:12" x14ac:dyDescent="0.3">
      <c r="A1944" t="s">
        <v>15158</v>
      </c>
      <c r="B1944" t="s">
        <v>14</v>
      </c>
      <c r="C1944" t="s">
        <v>975</v>
      </c>
      <c r="D1944" t="s">
        <v>16</v>
      </c>
      <c r="E1944" t="s">
        <v>15159</v>
      </c>
      <c r="F1944" t="s">
        <v>15160</v>
      </c>
      <c r="G1944" t="s">
        <v>15161</v>
      </c>
      <c r="H1944" t="s">
        <v>15162</v>
      </c>
      <c r="I1944" t="s">
        <v>2940</v>
      </c>
      <c r="J1944" t="s">
        <v>2941</v>
      </c>
      <c r="K1944" t="s">
        <v>2942</v>
      </c>
      <c r="L1944" t="s">
        <v>2943</v>
      </c>
    </row>
    <row r="1945" spans="1:12" x14ac:dyDescent="0.3">
      <c r="A1945" t="s">
        <v>15163</v>
      </c>
      <c r="B1945" t="s">
        <v>14</v>
      </c>
      <c r="C1945" t="s">
        <v>101</v>
      </c>
      <c r="D1945" t="s">
        <v>16</v>
      </c>
      <c r="E1945" t="s">
        <v>15164</v>
      </c>
      <c r="F1945" t="s">
        <v>15165</v>
      </c>
      <c r="G1945" t="s">
        <v>15166</v>
      </c>
      <c r="H1945" t="s">
        <v>15167</v>
      </c>
      <c r="I1945" t="s">
        <v>15168</v>
      </c>
      <c r="J1945" t="s">
        <v>15169</v>
      </c>
      <c r="K1945" t="s">
        <v>15170</v>
      </c>
      <c r="L1945" t="s">
        <v>15171</v>
      </c>
    </row>
    <row r="1946" spans="1:12" x14ac:dyDescent="0.3">
      <c r="A1946" t="s">
        <v>15172</v>
      </c>
      <c r="B1946" t="s">
        <v>14</v>
      </c>
      <c r="C1946" t="s">
        <v>273</v>
      </c>
      <c r="D1946" t="s">
        <v>16</v>
      </c>
      <c r="E1946" t="s">
        <v>15173</v>
      </c>
      <c r="F1946" t="s">
        <v>15174</v>
      </c>
      <c r="G1946" t="s">
        <v>15175</v>
      </c>
      <c r="H1946" t="s">
        <v>15176</v>
      </c>
      <c r="I1946" t="s">
        <v>11216</v>
      </c>
      <c r="J1946" t="s">
        <v>18</v>
      </c>
      <c r="K1946" t="s">
        <v>11217</v>
      </c>
      <c r="L1946" t="s">
        <v>11218</v>
      </c>
    </row>
    <row r="1947" spans="1:12" x14ac:dyDescent="0.3">
      <c r="A1947" t="s">
        <v>15177</v>
      </c>
      <c r="B1947" t="s">
        <v>14</v>
      </c>
      <c r="C1947" t="s">
        <v>1716</v>
      </c>
      <c r="D1947" t="s">
        <v>16</v>
      </c>
      <c r="E1947" t="s">
        <v>15178</v>
      </c>
      <c r="F1947" t="s">
        <v>15179</v>
      </c>
      <c r="G1947" t="s">
        <v>15180</v>
      </c>
      <c r="H1947" t="s">
        <v>18</v>
      </c>
      <c r="I1947" t="s">
        <v>841</v>
      </c>
      <c r="J1947" t="s">
        <v>842</v>
      </c>
      <c r="K1947" t="s">
        <v>843</v>
      </c>
      <c r="L1947" t="s">
        <v>844</v>
      </c>
    </row>
    <row r="1948" spans="1:12" x14ac:dyDescent="0.3">
      <c r="A1948" t="s">
        <v>15181</v>
      </c>
      <c r="B1948" t="s">
        <v>14</v>
      </c>
      <c r="C1948" t="s">
        <v>101</v>
      </c>
      <c r="D1948" t="s">
        <v>16</v>
      </c>
      <c r="E1948" t="e">
        <f>- 심리상담 및 미술심리상담에 대한 충분한 지식을 가지고 있으며 아동, 장애인, 보호자 등을 대상으로 그림투사검사를 실시하여 심리적 상태를 파악할 수 있다.- 미술심리상담 지식을 토대로 교육 및 심리 상담 등에 적용할 수 있다. - 미술을 활용하여 심리상담 프로그램을 계획할 수 있다.- 미술심리상담 프로그램을 진행할 수 있다.</f>
        <v>#NAME?</v>
      </c>
      <c r="F1948" t="e">
        <f>- 대상별 다른 투사검사를 통한 심리상태 이해- 미술심리상담 프로그램을 개발 및 운영 가능- 학교, 심리상담센터, 언어치료센터 등에서 미술심리상담을 통한 심리적 문제 개선 및 활동 지원 직무</f>
        <v>#NAME?</v>
      </c>
      <c r="G1948" t="e">
        <f>- 대상별 다른 투사검사를 통한 심리상태 이해- 미술심리상담의 개론적 지식 이해- 아동, 장애인, 성인, 노인 등 대상별 심리적 특징 구분- 미술심리상담프로그램 실시</f>
        <v>#NAME?</v>
      </c>
      <c r="H1948" t="s">
        <v>15182</v>
      </c>
      <c r="I1948" t="s">
        <v>12818</v>
      </c>
      <c r="J1948" t="s">
        <v>18</v>
      </c>
      <c r="K1948" t="s">
        <v>12819</v>
      </c>
      <c r="L1948" t="s">
        <v>12820</v>
      </c>
    </row>
    <row r="1949" spans="1:12" x14ac:dyDescent="0.3">
      <c r="A1949" t="s">
        <v>15183</v>
      </c>
      <c r="B1949" t="s">
        <v>14</v>
      </c>
      <c r="C1949" t="s">
        <v>6995</v>
      </c>
      <c r="D1949" t="s">
        <v>16</v>
      </c>
      <c r="E1949" t="s">
        <v>15184</v>
      </c>
      <c r="F1949" t="s">
        <v>15185</v>
      </c>
      <c r="G1949" t="s">
        <v>15186</v>
      </c>
      <c r="H1949" t="s">
        <v>18</v>
      </c>
      <c r="I1949" t="s">
        <v>841</v>
      </c>
      <c r="J1949" t="s">
        <v>842</v>
      </c>
      <c r="K1949" t="s">
        <v>843</v>
      </c>
      <c r="L1949" t="s">
        <v>844</v>
      </c>
    </row>
    <row r="1950" spans="1:12" x14ac:dyDescent="0.3">
      <c r="A1950" t="s">
        <v>15187</v>
      </c>
      <c r="B1950" t="s">
        <v>14</v>
      </c>
      <c r="C1950" t="s">
        <v>5503</v>
      </c>
      <c r="D1950" t="s">
        <v>16</v>
      </c>
      <c r="E1950" t="s">
        <v>15188</v>
      </c>
      <c r="F1950" t="s">
        <v>15189</v>
      </c>
      <c r="G1950" t="s">
        <v>15189</v>
      </c>
      <c r="H1950" t="s">
        <v>15190</v>
      </c>
      <c r="I1950" t="s">
        <v>5846</v>
      </c>
      <c r="J1950" t="s">
        <v>5847</v>
      </c>
      <c r="K1950" t="s">
        <v>5848</v>
      </c>
      <c r="L1950" t="s">
        <v>780</v>
      </c>
    </row>
    <row r="1951" spans="1:12" x14ac:dyDescent="0.3">
      <c r="A1951" t="s">
        <v>15191</v>
      </c>
      <c r="B1951" t="s">
        <v>14</v>
      </c>
      <c r="C1951" t="s">
        <v>463</v>
      </c>
      <c r="D1951" t="s">
        <v>16</v>
      </c>
      <c r="E1951" t="s">
        <v>15192</v>
      </c>
      <c r="F1951" t="s">
        <v>15192</v>
      </c>
      <c r="G1951" t="s">
        <v>18</v>
      </c>
      <c r="H1951" t="s">
        <v>18</v>
      </c>
      <c r="I1951" t="s">
        <v>979</v>
      </c>
      <c r="J1951" t="s">
        <v>18</v>
      </c>
      <c r="K1951" t="s">
        <v>980</v>
      </c>
      <c r="L1951" t="s">
        <v>981</v>
      </c>
    </row>
    <row r="1952" spans="1:12" x14ac:dyDescent="0.3">
      <c r="A1952" t="s">
        <v>15193</v>
      </c>
      <c r="B1952" t="s">
        <v>14</v>
      </c>
      <c r="C1952" t="s">
        <v>15</v>
      </c>
      <c r="D1952" t="s">
        <v>16</v>
      </c>
      <c r="E1952" t="s">
        <v>15194</v>
      </c>
      <c r="F1952" t="s">
        <v>15195</v>
      </c>
      <c r="G1952" t="s">
        <v>15194</v>
      </c>
      <c r="H1952" t="s">
        <v>18</v>
      </c>
      <c r="I1952" t="s">
        <v>9173</v>
      </c>
      <c r="J1952" t="s">
        <v>12365</v>
      </c>
      <c r="K1952" t="s">
        <v>12366</v>
      </c>
      <c r="L1952" t="s">
        <v>12367</v>
      </c>
    </row>
    <row r="1953" spans="1:12" x14ac:dyDescent="0.3">
      <c r="A1953" t="s">
        <v>15196</v>
      </c>
      <c r="B1953" t="s">
        <v>14</v>
      </c>
      <c r="C1953" t="s">
        <v>8551</v>
      </c>
      <c r="D1953" t="s">
        <v>94</v>
      </c>
      <c r="E1953" t="s">
        <v>15197</v>
      </c>
      <c r="F1953" t="s">
        <v>15198</v>
      </c>
      <c r="G1953" t="s">
        <v>18</v>
      </c>
      <c r="H1953" t="s">
        <v>18</v>
      </c>
      <c r="I1953" t="s">
        <v>2612</v>
      </c>
      <c r="J1953" t="s">
        <v>2613</v>
      </c>
      <c r="K1953" t="s">
        <v>2614</v>
      </c>
      <c r="L1953" t="s">
        <v>2615</v>
      </c>
    </row>
    <row r="1954" spans="1:12" x14ac:dyDescent="0.3">
      <c r="A1954" t="s">
        <v>15199</v>
      </c>
      <c r="B1954" t="s">
        <v>14</v>
      </c>
      <c r="C1954" t="s">
        <v>3525</v>
      </c>
      <c r="D1954" t="s">
        <v>79</v>
      </c>
      <c r="E1954" t="s">
        <v>15200</v>
      </c>
      <c r="F1954" t="s">
        <v>15201</v>
      </c>
      <c r="G1954" t="s">
        <v>15202</v>
      </c>
      <c r="H1954" t="s">
        <v>18</v>
      </c>
      <c r="I1954" t="s">
        <v>12358</v>
      </c>
      <c r="J1954" t="s">
        <v>18</v>
      </c>
      <c r="K1954" t="s">
        <v>12359</v>
      </c>
      <c r="L1954" t="s">
        <v>12360</v>
      </c>
    </row>
    <row r="1955" spans="1:12" x14ac:dyDescent="0.3">
      <c r="A1955" t="s">
        <v>15203</v>
      </c>
      <c r="B1955" t="s">
        <v>14</v>
      </c>
      <c r="C1955" t="s">
        <v>2396</v>
      </c>
      <c r="D1955" t="s">
        <v>16</v>
      </c>
      <c r="E1955" t="s">
        <v>15204</v>
      </c>
      <c r="F1955" t="s">
        <v>15204</v>
      </c>
      <c r="G1955" t="s">
        <v>15205</v>
      </c>
      <c r="H1955" t="s">
        <v>18</v>
      </c>
      <c r="I1955" t="s">
        <v>11013</v>
      </c>
      <c r="J1955" t="s">
        <v>11014</v>
      </c>
      <c r="K1955" t="s">
        <v>11015</v>
      </c>
      <c r="L1955" t="s">
        <v>11016</v>
      </c>
    </row>
    <row r="1956" spans="1:12" x14ac:dyDescent="0.3">
      <c r="A1956" t="s">
        <v>15206</v>
      </c>
      <c r="B1956" t="s">
        <v>14</v>
      </c>
      <c r="C1956" t="s">
        <v>975</v>
      </c>
      <c r="D1956" t="s">
        <v>16</v>
      </c>
      <c r="E1956" t="s">
        <v>15207</v>
      </c>
      <c r="F1956" t="s">
        <v>15208</v>
      </c>
      <c r="G1956" t="e">
        <f>-개인 및 집단이 겪고 있는 심리문제 및 장애에 대한 통합예술심리상담 활동을 한다. -심리적 문제를 안고 있는 개인 및 집단의 사회적응 및 자아실현을 돕는다. -통합예술심리상담 및 통합예술교육의 프로그램 개발-각 지역센터 및 복지센터와 같은 기관에서 주 상담사로 활동</f>
        <v>#NAME?</v>
      </c>
      <c r="H1956" t="s">
        <v>15209</v>
      </c>
      <c r="I1956" t="s">
        <v>1520</v>
      </c>
      <c r="J1956" t="s">
        <v>1521</v>
      </c>
      <c r="K1956" t="s">
        <v>1522</v>
      </c>
      <c r="L1956" t="s">
        <v>1523</v>
      </c>
    </row>
    <row r="1957" spans="1:12" x14ac:dyDescent="0.3">
      <c r="A1957" t="s">
        <v>15210</v>
      </c>
      <c r="B1957" t="s">
        <v>14</v>
      </c>
      <c r="C1957" t="s">
        <v>15211</v>
      </c>
      <c r="D1957" t="s">
        <v>33</v>
      </c>
      <c r="E1957" t="s">
        <v>15212</v>
      </c>
      <c r="F1957" t="s">
        <v>15213</v>
      </c>
      <c r="G1957" t="s">
        <v>15214</v>
      </c>
      <c r="H1957" t="s">
        <v>15215</v>
      </c>
      <c r="I1957" t="s">
        <v>13117</v>
      </c>
      <c r="J1957" t="s">
        <v>13118</v>
      </c>
      <c r="K1957" t="s">
        <v>13119</v>
      </c>
      <c r="L1957" t="s">
        <v>13120</v>
      </c>
    </row>
    <row r="1958" spans="1:12" x14ac:dyDescent="0.3">
      <c r="A1958" t="s">
        <v>15216</v>
      </c>
      <c r="B1958" t="s">
        <v>14</v>
      </c>
      <c r="C1958" t="s">
        <v>93</v>
      </c>
      <c r="D1958" t="s">
        <v>94</v>
      </c>
      <c r="E1958" t="s">
        <v>15217</v>
      </c>
      <c r="F1958" t="s">
        <v>15218</v>
      </c>
      <c r="G1958" t="s">
        <v>15219</v>
      </c>
      <c r="H1958" t="s">
        <v>18</v>
      </c>
      <c r="I1958" t="s">
        <v>4280</v>
      </c>
      <c r="J1958" t="s">
        <v>4281</v>
      </c>
      <c r="K1958" t="s">
        <v>4282</v>
      </c>
      <c r="L1958" t="s">
        <v>4283</v>
      </c>
    </row>
    <row r="1959" spans="1:12" x14ac:dyDescent="0.3">
      <c r="A1959" t="s">
        <v>15220</v>
      </c>
      <c r="B1959" t="s">
        <v>14</v>
      </c>
      <c r="C1959" t="s">
        <v>3872</v>
      </c>
      <c r="D1959" t="s">
        <v>94</v>
      </c>
      <c r="E1959" t="s">
        <v>15221</v>
      </c>
      <c r="F1959" t="s">
        <v>15222</v>
      </c>
      <c r="G1959" t="s">
        <v>15223</v>
      </c>
      <c r="H1959" t="s">
        <v>18</v>
      </c>
      <c r="I1959" t="s">
        <v>2143</v>
      </c>
      <c r="J1959" t="s">
        <v>18</v>
      </c>
      <c r="K1959" t="s">
        <v>2144</v>
      </c>
      <c r="L1959" t="s">
        <v>2145</v>
      </c>
    </row>
    <row r="1960" spans="1:12" x14ac:dyDescent="0.3">
      <c r="A1960" t="s">
        <v>15224</v>
      </c>
      <c r="B1960" t="s">
        <v>14</v>
      </c>
      <c r="C1960" t="s">
        <v>413</v>
      </c>
      <c r="D1960" t="s">
        <v>16</v>
      </c>
      <c r="E1960" t="s">
        <v>15225</v>
      </c>
      <c r="F1960" t="s">
        <v>15226</v>
      </c>
      <c r="G1960" t="s">
        <v>15227</v>
      </c>
      <c r="H1960" t="s">
        <v>15228</v>
      </c>
      <c r="I1960" t="s">
        <v>1511</v>
      </c>
      <c r="J1960" t="s">
        <v>1512</v>
      </c>
      <c r="K1960" t="s">
        <v>1513</v>
      </c>
      <c r="L1960" t="s">
        <v>1514</v>
      </c>
    </row>
    <row r="1961" spans="1:12" x14ac:dyDescent="0.3">
      <c r="A1961" t="s">
        <v>15229</v>
      </c>
      <c r="B1961" t="s">
        <v>14</v>
      </c>
      <c r="C1961" t="s">
        <v>101</v>
      </c>
      <c r="D1961" t="s">
        <v>16</v>
      </c>
      <c r="E1961" t="s">
        <v>15230</v>
      </c>
      <c r="F1961" t="s">
        <v>15231</v>
      </c>
      <c r="G1961" t="s">
        <v>15232</v>
      </c>
      <c r="H1961" t="s">
        <v>15233</v>
      </c>
      <c r="I1961" t="s">
        <v>15234</v>
      </c>
      <c r="J1961" t="s">
        <v>15235</v>
      </c>
      <c r="K1961" t="s">
        <v>15236</v>
      </c>
      <c r="L1961" t="s">
        <v>15237</v>
      </c>
    </row>
    <row r="1962" spans="1:12" x14ac:dyDescent="0.3">
      <c r="A1962" t="s">
        <v>15238</v>
      </c>
      <c r="B1962" t="s">
        <v>14</v>
      </c>
      <c r="C1962" t="s">
        <v>15239</v>
      </c>
      <c r="D1962" t="s">
        <v>33</v>
      </c>
      <c r="E1962" t="s">
        <v>15240</v>
      </c>
      <c r="F1962" t="s">
        <v>15240</v>
      </c>
      <c r="G1962" t="s">
        <v>15240</v>
      </c>
      <c r="H1962" t="s">
        <v>15241</v>
      </c>
      <c r="I1962" t="s">
        <v>13555</v>
      </c>
      <c r="J1962" t="s">
        <v>18</v>
      </c>
      <c r="K1962" t="s">
        <v>13556</v>
      </c>
      <c r="L1962" t="s">
        <v>13557</v>
      </c>
    </row>
    <row r="1963" spans="1:12" x14ac:dyDescent="0.3">
      <c r="A1963" t="s">
        <v>15242</v>
      </c>
      <c r="B1963" t="s">
        <v>14</v>
      </c>
      <c r="C1963" t="s">
        <v>15243</v>
      </c>
      <c r="D1963" t="s">
        <v>16</v>
      </c>
      <c r="E1963" t="s">
        <v>15244</v>
      </c>
      <c r="F1963" t="s">
        <v>15244</v>
      </c>
      <c r="G1963" t="s">
        <v>15244</v>
      </c>
      <c r="H1963" t="s">
        <v>15244</v>
      </c>
      <c r="I1963" t="s">
        <v>15245</v>
      </c>
      <c r="J1963" t="s">
        <v>15246</v>
      </c>
      <c r="K1963" t="s">
        <v>15247</v>
      </c>
      <c r="L1963" t="s">
        <v>15248</v>
      </c>
    </row>
    <row r="1964" spans="1:12" x14ac:dyDescent="0.3">
      <c r="A1964" t="s">
        <v>15249</v>
      </c>
      <c r="B1964" t="s">
        <v>14</v>
      </c>
      <c r="C1964" t="s">
        <v>93</v>
      </c>
      <c r="D1964" t="s">
        <v>94</v>
      </c>
      <c r="E1964" t="s">
        <v>15250</v>
      </c>
      <c r="F1964" t="s">
        <v>15251</v>
      </c>
      <c r="G1964" t="s">
        <v>15252</v>
      </c>
      <c r="H1964" t="s">
        <v>15253</v>
      </c>
      <c r="I1964" t="s">
        <v>8784</v>
      </c>
      <c r="J1964" t="s">
        <v>8785</v>
      </c>
      <c r="K1964" t="s">
        <v>8786</v>
      </c>
      <c r="L1964" t="s">
        <v>8787</v>
      </c>
    </row>
    <row r="1965" spans="1:12" x14ac:dyDescent="0.3">
      <c r="A1965" t="s">
        <v>15254</v>
      </c>
      <c r="B1965" t="s">
        <v>14</v>
      </c>
      <c r="C1965" t="s">
        <v>93</v>
      </c>
      <c r="D1965" t="s">
        <v>94</v>
      </c>
      <c r="E1965" t="s">
        <v>15255</v>
      </c>
      <c r="F1965" t="s">
        <v>15256</v>
      </c>
      <c r="G1965" t="s">
        <v>15257</v>
      </c>
      <c r="H1965" t="s">
        <v>18</v>
      </c>
      <c r="I1965" t="s">
        <v>5073</v>
      </c>
      <c r="J1965" t="s">
        <v>5074</v>
      </c>
      <c r="K1965" t="s">
        <v>5075</v>
      </c>
      <c r="L1965" t="s">
        <v>5076</v>
      </c>
    </row>
    <row r="1966" spans="1:12" x14ac:dyDescent="0.3">
      <c r="A1966" t="s">
        <v>15258</v>
      </c>
      <c r="B1966" t="s">
        <v>14</v>
      </c>
      <c r="C1966" t="s">
        <v>273</v>
      </c>
      <c r="D1966" t="s">
        <v>16</v>
      </c>
      <c r="E1966" t="s">
        <v>15259</v>
      </c>
      <c r="F1966" t="s">
        <v>2839</v>
      </c>
      <c r="G1966" t="s">
        <v>18</v>
      </c>
      <c r="H1966" t="s">
        <v>18</v>
      </c>
      <c r="I1966" t="s">
        <v>1110</v>
      </c>
      <c r="J1966" t="s">
        <v>1111</v>
      </c>
      <c r="K1966" t="s">
        <v>1112</v>
      </c>
      <c r="L1966" t="s">
        <v>1113</v>
      </c>
    </row>
    <row r="1967" spans="1:12" x14ac:dyDescent="0.3">
      <c r="A1967" t="s">
        <v>15260</v>
      </c>
      <c r="B1967" t="s">
        <v>14</v>
      </c>
      <c r="C1967" t="s">
        <v>15261</v>
      </c>
      <c r="D1967" t="s">
        <v>16</v>
      </c>
      <c r="E1967" t="s">
        <v>15262</v>
      </c>
      <c r="F1967" t="s">
        <v>15262</v>
      </c>
      <c r="G1967" t="s">
        <v>18</v>
      </c>
      <c r="H1967" t="s">
        <v>18</v>
      </c>
      <c r="I1967" t="s">
        <v>979</v>
      </c>
      <c r="J1967" t="s">
        <v>18</v>
      </c>
      <c r="K1967" t="s">
        <v>980</v>
      </c>
      <c r="L1967" t="s">
        <v>981</v>
      </c>
    </row>
    <row r="1968" spans="1:12" x14ac:dyDescent="0.3">
      <c r="A1968" t="s">
        <v>15263</v>
      </c>
      <c r="B1968" t="s">
        <v>14</v>
      </c>
      <c r="C1968" t="s">
        <v>15264</v>
      </c>
      <c r="D1968" t="s">
        <v>129</v>
      </c>
      <c r="E1968" t="s">
        <v>15265</v>
      </c>
      <c r="F1968" t="s">
        <v>15266</v>
      </c>
      <c r="G1968" t="s">
        <v>18</v>
      </c>
      <c r="H1968" t="s">
        <v>18</v>
      </c>
      <c r="I1968" t="s">
        <v>970</v>
      </c>
      <c r="J1968" t="s">
        <v>971</v>
      </c>
      <c r="K1968" t="s">
        <v>972</v>
      </c>
      <c r="L1968" t="s">
        <v>973</v>
      </c>
    </row>
    <row r="1969" spans="1:12" x14ac:dyDescent="0.3">
      <c r="A1969" t="s">
        <v>15267</v>
      </c>
      <c r="B1969" t="s">
        <v>14</v>
      </c>
      <c r="C1969" t="s">
        <v>10326</v>
      </c>
      <c r="D1969" t="s">
        <v>79</v>
      </c>
      <c r="E1969" t="s">
        <v>15268</v>
      </c>
      <c r="F1969" t="s">
        <v>15268</v>
      </c>
      <c r="G1969" t="s">
        <v>18</v>
      </c>
      <c r="H1969" t="s">
        <v>18</v>
      </c>
      <c r="I1969" t="s">
        <v>8336</v>
      </c>
      <c r="J1969" t="s">
        <v>8337</v>
      </c>
      <c r="K1969" t="s">
        <v>8338</v>
      </c>
      <c r="L1969" t="s">
        <v>8339</v>
      </c>
    </row>
    <row r="1970" spans="1:12" x14ac:dyDescent="0.3">
      <c r="A1970" t="s">
        <v>15269</v>
      </c>
      <c r="B1970" t="s">
        <v>14</v>
      </c>
      <c r="C1970" t="s">
        <v>3471</v>
      </c>
      <c r="D1970" t="s">
        <v>94</v>
      </c>
      <c r="E1970" t="s">
        <v>15270</v>
      </c>
      <c r="F1970" t="s">
        <v>15271</v>
      </c>
      <c r="G1970" t="s">
        <v>15272</v>
      </c>
      <c r="H1970" t="s">
        <v>18</v>
      </c>
      <c r="I1970" t="s">
        <v>5073</v>
      </c>
      <c r="J1970" t="s">
        <v>5074</v>
      </c>
      <c r="K1970" t="s">
        <v>5075</v>
      </c>
      <c r="L1970" t="s">
        <v>5076</v>
      </c>
    </row>
    <row r="1971" spans="1:12" x14ac:dyDescent="0.3">
      <c r="A1971" t="s">
        <v>15273</v>
      </c>
      <c r="B1971" t="s">
        <v>14</v>
      </c>
      <c r="C1971" t="s">
        <v>15</v>
      </c>
      <c r="D1971" t="s">
        <v>16</v>
      </c>
      <c r="E1971" t="s">
        <v>15274</v>
      </c>
      <c r="F1971" t="s">
        <v>15275</v>
      </c>
      <c r="G1971" t="s">
        <v>18</v>
      </c>
      <c r="H1971" t="s">
        <v>18</v>
      </c>
      <c r="I1971" t="s">
        <v>359</v>
      </c>
      <c r="J1971" t="s">
        <v>360</v>
      </c>
      <c r="K1971" t="s">
        <v>361</v>
      </c>
      <c r="L1971" t="s">
        <v>362</v>
      </c>
    </row>
    <row r="1972" spans="1:12" x14ac:dyDescent="0.3">
      <c r="A1972" t="s">
        <v>15276</v>
      </c>
      <c r="B1972" t="s">
        <v>14</v>
      </c>
      <c r="C1972" t="s">
        <v>273</v>
      </c>
      <c r="D1972" t="s">
        <v>16</v>
      </c>
      <c r="E1972" t="s">
        <v>15277</v>
      </c>
      <c r="F1972" t="s">
        <v>15278</v>
      </c>
      <c r="G1972" t="s">
        <v>15279</v>
      </c>
      <c r="H1972" t="s">
        <v>18</v>
      </c>
      <c r="I1972" t="s">
        <v>1682</v>
      </c>
      <c r="J1972" t="s">
        <v>1683</v>
      </c>
      <c r="K1972" t="s">
        <v>1684</v>
      </c>
      <c r="L1972" t="s">
        <v>1685</v>
      </c>
    </row>
    <row r="1973" spans="1:12" x14ac:dyDescent="0.3">
      <c r="A1973" t="s">
        <v>15280</v>
      </c>
      <c r="B1973" t="s">
        <v>14</v>
      </c>
      <c r="C1973" t="s">
        <v>15281</v>
      </c>
      <c r="D1973" t="s">
        <v>94</v>
      </c>
      <c r="E1973" t="s">
        <v>15282</v>
      </c>
      <c r="F1973" t="s">
        <v>15282</v>
      </c>
      <c r="G1973" t="s">
        <v>18</v>
      </c>
      <c r="H1973" t="s">
        <v>18</v>
      </c>
      <c r="I1973" t="s">
        <v>10511</v>
      </c>
      <c r="J1973" t="s">
        <v>10512</v>
      </c>
      <c r="K1973" t="s">
        <v>10513</v>
      </c>
      <c r="L1973" t="s">
        <v>10514</v>
      </c>
    </row>
    <row r="1974" spans="1:12" x14ac:dyDescent="0.3">
      <c r="A1974" t="s">
        <v>15283</v>
      </c>
      <c r="B1974" t="s">
        <v>14</v>
      </c>
      <c r="C1974" t="s">
        <v>15284</v>
      </c>
      <c r="D1974" t="s">
        <v>33</v>
      </c>
      <c r="E1974" t="s">
        <v>15285</v>
      </c>
      <c r="F1974" t="s">
        <v>15286</v>
      </c>
      <c r="G1974" t="s">
        <v>15287</v>
      </c>
      <c r="H1974" t="s">
        <v>15288</v>
      </c>
      <c r="I1974" t="s">
        <v>8784</v>
      </c>
      <c r="J1974" t="s">
        <v>8785</v>
      </c>
      <c r="K1974" t="s">
        <v>8786</v>
      </c>
      <c r="L1974" t="s">
        <v>8787</v>
      </c>
    </row>
    <row r="1975" spans="1:12" x14ac:dyDescent="0.3">
      <c r="A1975" t="s">
        <v>15289</v>
      </c>
      <c r="B1975" t="s">
        <v>14</v>
      </c>
      <c r="C1975" t="s">
        <v>900</v>
      </c>
      <c r="D1975" t="s">
        <v>16</v>
      </c>
      <c r="E1975" t="s">
        <v>15290</v>
      </c>
      <c r="F1975" t="s">
        <v>15291</v>
      </c>
      <c r="G1975" t="e">
        <f ca="1">-대상자별, 주제별에 따른 푸드아트심리상담 프로그램을 계획 및 평가-문제해결을 촉진하기 위한 통합적 예술매체(푸드,미술,식물등) 기법 활용능력 계발 -내담자 초기상담 면담지 분석과 상담프로그램 계획 및 운영 평가 -보조상담사 교육지도업무-심리검사 실행 및 해석</f>
        <v>#NAME?</v>
      </c>
      <c r="H1975" t="e">
        <f>-대상자별, 주제별에 따른 푸드아트심리상담 프로그램 계획-대상자별, 주제별 푸드아트심리상담 프로그램을 운영 수행-내담자 초기면담 시 심리검사 실시-내담자 초기면담지에 기록 후 보고 -푸드아트심리상담 관련 정보 수집-푸드아트심리상담 행정 업무</f>
        <v>#NAME?</v>
      </c>
      <c r="I1975" t="s">
        <v>4145</v>
      </c>
      <c r="J1975" t="s">
        <v>4146</v>
      </c>
      <c r="K1975" t="s">
        <v>4147</v>
      </c>
      <c r="L1975" t="s">
        <v>4148</v>
      </c>
    </row>
    <row r="1976" spans="1:12" x14ac:dyDescent="0.3">
      <c r="A1976" t="s">
        <v>15292</v>
      </c>
      <c r="B1976" t="s">
        <v>14</v>
      </c>
      <c r="C1976" t="s">
        <v>15293</v>
      </c>
      <c r="D1976" t="s">
        <v>33</v>
      </c>
      <c r="E1976" t="s">
        <v>15294</v>
      </c>
      <c r="F1976" t="s">
        <v>15295</v>
      </c>
      <c r="G1976" t="s">
        <v>15296</v>
      </c>
      <c r="H1976" t="s">
        <v>18</v>
      </c>
      <c r="I1976" t="s">
        <v>2201</v>
      </c>
      <c r="J1976" t="s">
        <v>18</v>
      </c>
      <c r="K1976" t="s">
        <v>2202</v>
      </c>
      <c r="L1976" t="s">
        <v>2203</v>
      </c>
    </row>
    <row r="1977" spans="1:12" x14ac:dyDescent="0.3">
      <c r="A1977" t="s">
        <v>15297</v>
      </c>
      <c r="B1977" t="s">
        <v>14</v>
      </c>
      <c r="C1977" t="s">
        <v>15298</v>
      </c>
      <c r="D1977" t="s">
        <v>33</v>
      </c>
      <c r="E1977" t="s">
        <v>15299</v>
      </c>
      <c r="F1977" t="s">
        <v>15300</v>
      </c>
      <c r="G1977" t="s">
        <v>15301</v>
      </c>
      <c r="H1977" t="s">
        <v>15302</v>
      </c>
      <c r="I1977" t="s">
        <v>10622</v>
      </c>
      <c r="J1977" t="s">
        <v>10623</v>
      </c>
      <c r="K1977" t="s">
        <v>10624</v>
      </c>
      <c r="L1977" t="s">
        <v>10625</v>
      </c>
    </row>
    <row r="1978" spans="1:12" x14ac:dyDescent="0.3">
      <c r="A1978" t="s">
        <v>15303</v>
      </c>
      <c r="B1978" t="s">
        <v>14</v>
      </c>
      <c r="C1978" t="s">
        <v>14611</v>
      </c>
      <c r="D1978" t="s">
        <v>94</v>
      </c>
      <c r="E1978" t="s">
        <v>15304</v>
      </c>
      <c r="F1978" t="s">
        <v>15305</v>
      </c>
      <c r="G1978" t="s">
        <v>15306</v>
      </c>
      <c r="H1978" t="s">
        <v>15307</v>
      </c>
      <c r="I1978" t="s">
        <v>14656</v>
      </c>
      <c r="J1978" t="s">
        <v>18</v>
      </c>
      <c r="K1978" t="s">
        <v>14657</v>
      </c>
      <c r="L1978" t="s">
        <v>14658</v>
      </c>
    </row>
    <row r="1979" spans="1:12" x14ac:dyDescent="0.3">
      <c r="A1979" t="s">
        <v>15308</v>
      </c>
      <c r="B1979" t="s">
        <v>14</v>
      </c>
      <c r="C1979" t="s">
        <v>413</v>
      </c>
      <c r="D1979" t="s">
        <v>16</v>
      </c>
      <c r="E1979" t="s">
        <v>15309</v>
      </c>
      <c r="F1979" t="s">
        <v>15310</v>
      </c>
      <c r="G1979" t="s">
        <v>15311</v>
      </c>
      <c r="H1979" t="s">
        <v>18</v>
      </c>
      <c r="I1979" t="s">
        <v>15312</v>
      </c>
      <c r="J1979" t="s">
        <v>18</v>
      </c>
      <c r="K1979" t="s">
        <v>15313</v>
      </c>
      <c r="L1979" t="s">
        <v>15314</v>
      </c>
    </row>
    <row r="1980" spans="1:12" x14ac:dyDescent="0.3">
      <c r="A1980" t="s">
        <v>15315</v>
      </c>
      <c r="B1980" t="s">
        <v>14</v>
      </c>
      <c r="C1980" t="s">
        <v>445</v>
      </c>
      <c r="D1980" t="s">
        <v>16</v>
      </c>
      <c r="E1980" t="s">
        <v>15316</v>
      </c>
      <c r="F1980" t="s">
        <v>15317</v>
      </c>
      <c r="G1980" t="s">
        <v>15318</v>
      </c>
      <c r="H1980" t="s">
        <v>18</v>
      </c>
      <c r="I1980" t="s">
        <v>2940</v>
      </c>
      <c r="J1980" t="s">
        <v>2941</v>
      </c>
      <c r="K1980" t="s">
        <v>2942</v>
      </c>
      <c r="L1980" t="s">
        <v>2943</v>
      </c>
    </row>
    <row r="1981" spans="1:12" x14ac:dyDescent="0.3">
      <c r="A1981" t="s">
        <v>15319</v>
      </c>
      <c r="B1981" t="s">
        <v>14</v>
      </c>
      <c r="C1981" t="s">
        <v>15320</v>
      </c>
      <c r="D1981" t="s">
        <v>16</v>
      </c>
      <c r="E1981" t="s">
        <v>15321</v>
      </c>
      <c r="F1981" t="s">
        <v>15322</v>
      </c>
      <c r="G1981" t="s">
        <v>15323</v>
      </c>
      <c r="H1981" t="s">
        <v>15324</v>
      </c>
      <c r="I1981" t="s">
        <v>15325</v>
      </c>
      <c r="J1981" t="s">
        <v>18</v>
      </c>
      <c r="K1981" t="s">
        <v>15326</v>
      </c>
      <c r="L1981" t="s">
        <v>15327</v>
      </c>
    </row>
    <row r="1982" spans="1:12" x14ac:dyDescent="0.3">
      <c r="A1982" t="s">
        <v>15328</v>
      </c>
      <c r="B1982" t="s">
        <v>14</v>
      </c>
      <c r="C1982" t="s">
        <v>101</v>
      </c>
      <c r="D1982" t="s">
        <v>16</v>
      </c>
      <c r="E1982" t="s">
        <v>15329</v>
      </c>
      <c r="F1982" t="s">
        <v>15330</v>
      </c>
      <c r="G1982" t="s">
        <v>15331</v>
      </c>
      <c r="H1982" t="s">
        <v>18</v>
      </c>
      <c r="I1982" t="s">
        <v>11943</v>
      </c>
      <c r="J1982" t="s">
        <v>15332</v>
      </c>
      <c r="K1982" t="s">
        <v>15333</v>
      </c>
      <c r="L1982" t="s">
        <v>15334</v>
      </c>
    </row>
    <row r="1983" spans="1:12" x14ac:dyDescent="0.3">
      <c r="A1983" t="s">
        <v>15335</v>
      </c>
      <c r="B1983" t="s">
        <v>14</v>
      </c>
      <c r="C1983" t="s">
        <v>93</v>
      </c>
      <c r="D1983" t="s">
        <v>94</v>
      </c>
      <c r="E1983" t="s">
        <v>15336</v>
      </c>
      <c r="F1983" t="s">
        <v>15337</v>
      </c>
      <c r="G1983" t="s">
        <v>15338</v>
      </c>
      <c r="H1983" t="s">
        <v>18</v>
      </c>
      <c r="I1983" t="s">
        <v>1088</v>
      </c>
      <c r="J1983" t="s">
        <v>1089</v>
      </c>
      <c r="K1983" t="s">
        <v>1090</v>
      </c>
      <c r="L1983" t="s">
        <v>1091</v>
      </c>
    </row>
    <row r="1984" spans="1:12" x14ac:dyDescent="0.3">
      <c r="A1984" t="s">
        <v>15339</v>
      </c>
      <c r="B1984" t="s">
        <v>14</v>
      </c>
      <c r="C1984" t="s">
        <v>623</v>
      </c>
      <c r="D1984" t="s">
        <v>16</v>
      </c>
      <c r="E1984" t="s">
        <v>15340</v>
      </c>
      <c r="F1984" t="s">
        <v>15341</v>
      </c>
      <c r="G1984" t="s">
        <v>18</v>
      </c>
      <c r="H1984" t="s">
        <v>18</v>
      </c>
      <c r="I1984" t="s">
        <v>459</v>
      </c>
      <c r="J1984" t="s">
        <v>18</v>
      </c>
      <c r="K1984" t="s">
        <v>460</v>
      </c>
      <c r="L1984" t="s">
        <v>461</v>
      </c>
    </row>
    <row r="1985" spans="1:12" x14ac:dyDescent="0.3">
      <c r="A1985" t="s">
        <v>15342</v>
      </c>
      <c r="B1985" t="s">
        <v>14</v>
      </c>
      <c r="C1985" t="s">
        <v>229</v>
      </c>
      <c r="D1985" t="s">
        <v>94</v>
      </c>
      <c r="E1985" t="s">
        <v>15343</v>
      </c>
      <c r="F1985" t="s">
        <v>15344</v>
      </c>
      <c r="G1985" t="s">
        <v>18</v>
      </c>
      <c r="H1985" t="s">
        <v>18</v>
      </c>
      <c r="I1985" t="s">
        <v>2158</v>
      </c>
      <c r="J1985" t="s">
        <v>2159</v>
      </c>
      <c r="K1985" t="s">
        <v>2160</v>
      </c>
      <c r="L1985" t="s">
        <v>2161</v>
      </c>
    </row>
    <row r="1986" spans="1:12" x14ac:dyDescent="0.3">
      <c r="A1986" t="s">
        <v>15345</v>
      </c>
      <c r="B1986" t="s">
        <v>14</v>
      </c>
      <c r="C1986" t="s">
        <v>15346</v>
      </c>
      <c r="D1986" t="s">
        <v>94</v>
      </c>
      <c r="E1986" t="s">
        <v>15347</v>
      </c>
      <c r="F1986" t="s">
        <v>15348</v>
      </c>
      <c r="G1986" t="s">
        <v>15349</v>
      </c>
      <c r="H1986" t="s">
        <v>18</v>
      </c>
      <c r="I1986" t="s">
        <v>15136</v>
      </c>
      <c r="J1986" t="s">
        <v>15137</v>
      </c>
      <c r="K1986" t="s">
        <v>15138</v>
      </c>
      <c r="L1986" t="s">
        <v>15139</v>
      </c>
    </row>
    <row r="1987" spans="1:12" x14ac:dyDescent="0.3">
      <c r="A1987" t="s">
        <v>15350</v>
      </c>
      <c r="B1987" t="s">
        <v>14</v>
      </c>
      <c r="C1987" t="s">
        <v>709</v>
      </c>
      <c r="D1987" t="s">
        <v>16</v>
      </c>
      <c r="E1987" t="s">
        <v>15351</v>
      </c>
      <c r="F1987" t="s">
        <v>15352</v>
      </c>
      <c r="G1987" t="s">
        <v>15353</v>
      </c>
      <c r="H1987" t="s">
        <v>18</v>
      </c>
      <c r="I1987" t="s">
        <v>11130</v>
      </c>
      <c r="J1987" t="s">
        <v>18</v>
      </c>
      <c r="K1987" t="s">
        <v>11131</v>
      </c>
      <c r="L1987" t="s">
        <v>11132</v>
      </c>
    </row>
    <row r="1988" spans="1:12" x14ac:dyDescent="0.3">
      <c r="A1988" t="s">
        <v>15354</v>
      </c>
      <c r="B1988" t="s">
        <v>14</v>
      </c>
      <c r="C1988" t="s">
        <v>920</v>
      </c>
      <c r="D1988" t="s">
        <v>16</v>
      </c>
      <c r="E1988" t="s">
        <v>15355</v>
      </c>
      <c r="F1988" t="s">
        <v>15356</v>
      </c>
      <c r="G1988" t="s">
        <v>15357</v>
      </c>
      <c r="H1988" t="s">
        <v>18</v>
      </c>
      <c r="I1988" t="s">
        <v>11173</v>
      </c>
      <c r="J1988" t="s">
        <v>18</v>
      </c>
      <c r="K1988" t="s">
        <v>1675</v>
      </c>
      <c r="L1988" t="s">
        <v>11174</v>
      </c>
    </row>
    <row r="1989" spans="1:12" x14ac:dyDescent="0.3">
      <c r="A1989" t="s">
        <v>15358</v>
      </c>
      <c r="B1989" t="s">
        <v>14</v>
      </c>
      <c r="C1989" t="s">
        <v>920</v>
      </c>
      <c r="D1989" t="s">
        <v>94</v>
      </c>
      <c r="E1989" t="s">
        <v>15359</v>
      </c>
      <c r="F1989" t="s">
        <v>15360</v>
      </c>
      <c r="G1989" t="s">
        <v>15361</v>
      </c>
      <c r="H1989" t="s">
        <v>15362</v>
      </c>
      <c r="I1989" t="s">
        <v>835</v>
      </c>
      <c r="J1989" t="s">
        <v>18</v>
      </c>
      <c r="K1989" t="s">
        <v>836</v>
      </c>
      <c r="L1989" t="s">
        <v>837</v>
      </c>
    </row>
    <row r="1990" spans="1:12" x14ac:dyDescent="0.3">
      <c r="A1990" t="s">
        <v>15363</v>
      </c>
      <c r="B1990" t="s">
        <v>14</v>
      </c>
      <c r="C1990" t="s">
        <v>108</v>
      </c>
      <c r="D1990" t="s">
        <v>16</v>
      </c>
      <c r="E1990" t="s">
        <v>15364</v>
      </c>
      <c r="F1990" t="s">
        <v>15364</v>
      </c>
      <c r="G1990" t="s">
        <v>15364</v>
      </c>
      <c r="H1990" t="s">
        <v>18</v>
      </c>
      <c r="I1990" t="s">
        <v>1838</v>
      </c>
      <c r="J1990" t="s">
        <v>1839</v>
      </c>
      <c r="K1990" t="s">
        <v>1840</v>
      </c>
      <c r="L1990" t="s">
        <v>1841</v>
      </c>
    </row>
    <row r="1991" spans="1:12" x14ac:dyDescent="0.3">
      <c r="A1991" t="s">
        <v>15365</v>
      </c>
      <c r="B1991" t="s">
        <v>14</v>
      </c>
      <c r="C1991" t="s">
        <v>591</v>
      </c>
      <c r="D1991" t="s">
        <v>94</v>
      </c>
      <c r="E1991" t="s">
        <v>15366</v>
      </c>
      <c r="F1991" t="s">
        <v>15367</v>
      </c>
      <c r="G1991" t="s">
        <v>15368</v>
      </c>
      <c r="H1991" t="s">
        <v>18</v>
      </c>
      <c r="I1991" t="s">
        <v>2698</v>
      </c>
      <c r="J1991" t="s">
        <v>2699</v>
      </c>
      <c r="K1991" t="s">
        <v>2700</v>
      </c>
      <c r="L1991" t="s">
        <v>2701</v>
      </c>
    </row>
    <row r="1992" spans="1:12" x14ac:dyDescent="0.3">
      <c r="A1992" t="s">
        <v>15369</v>
      </c>
      <c r="B1992" t="s">
        <v>14</v>
      </c>
      <c r="C1992" t="s">
        <v>2465</v>
      </c>
      <c r="D1992" t="s">
        <v>2466</v>
      </c>
      <c r="E1992" t="s">
        <v>15370</v>
      </c>
      <c r="F1992" t="s">
        <v>15371</v>
      </c>
      <c r="G1992" t="s">
        <v>18</v>
      </c>
      <c r="H1992" t="s">
        <v>18</v>
      </c>
      <c r="I1992" t="s">
        <v>5846</v>
      </c>
      <c r="J1992" t="s">
        <v>5847</v>
      </c>
      <c r="K1992" t="s">
        <v>5848</v>
      </c>
      <c r="L1992" t="s">
        <v>780</v>
      </c>
    </row>
    <row r="1993" spans="1:12" x14ac:dyDescent="0.3">
      <c r="A1993" t="s">
        <v>15372</v>
      </c>
      <c r="B1993" t="s">
        <v>14</v>
      </c>
      <c r="C1993" t="s">
        <v>273</v>
      </c>
      <c r="D1993" t="s">
        <v>16</v>
      </c>
      <c r="E1993" t="s">
        <v>15373</v>
      </c>
      <c r="F1993" t="s">
        <v>15374</v>
      </c>
      <c r="G1993" t="s">
        <v>15375</v>
      </c>
      <c r="H1993" t="s">
        <v>15376</v>
      </c>
      <c r="I1993" t="s">
        <v>15234</v>
      </c>
      <c r="J1993" t="s">
        <v>15235</v>
      </c>
      <c r="K1993" t="s">
        <v>15236</v>
      </c>
      <c r="L1993" t="s">
        <v>15237</v>
      </c>
    </row>
    <row r="1994" spans="1:12" x14ac:dyDescent="0.3">
      <c r="A1994" t="s">
        <v>15377</v>
      </c>
      <c r="B1994" t="s">
        <v>14</v>
      </c>
      <c r="C1994" t="s">
        <v>5703</v>
      </c>
      <c r="D1994" t="s">
        <v>79</v>
      </c>
      <c r="E1994" t="s">
        <v>15378</v>
      </c>
      <c r="F1994" t="s">
        <v>15379</v>
      </c>
      <c r="G1994" t="s">
        <v>15380</v>
      </c>
      <c r="H1994" t="s">
        <v>18</v>
      </c>
      <c r="I1994" t="s">
        <v>112</v>
      </c>
      <c r="J1994" t="s">
        <v>18</v>
      </c>
      <c r="K1994" t="s">
        <v>113</v>
      </c>
      <c r="L1994" t="s">
        <v>114</v>
      </c>
    </row>
    <row r="1995" spans="1:12" x14ac:dyDescent="0.3">
      <c r="A1995" t="s">
        <v>15381</v>
      </c>
      <c r="B1995" t="s">
        <v>14</v>
      </c>
      <c r="C1995" t="s">
        <v>93</v>
      </c>
      <c r="D1995" t="s">
        <v>94</v>
      </c>
      <c r="E1995" t="s">
        <v>15382</v>
      </c>
      <c r="F1995" t="s">
        <v>15383</v>
      </c>
      <c r="G1995" t="s">
        <v>15384</v>
      </c>
      <c r="H1995" t="s">
        <v>15385</v>
      </c>
      <c r="I1995" t="s">
        <v>10862</v>
      </c>
      <c r="J1995" t="s">
        <v>18</v>
      </c>
      <c r="K1995" t="s">
        <v>10863</v>
      </c>
      <c r="L1995" t="s">
        <v>10864</v>
      </c>
    </row>
    <row r="1996" spans="1:12" x14ac:dyDescent="0.3">
      <c r="A1996" t="s">
        <v>15386</v>
      </c>
      <c r="B1996" t="s">
        <v>14</v>
      </c>
      <c r="C1996" t="s">
        <v>623</v>
      </c>
      <c r="D1996" t="s">
        <v>16</v>
      </c>
      <c r="E1996" t="s">
        <v>15387</v>
      </c>
      <c r="F1996" t="s">
        <v>15388</v>
      </c>
      <c r="G1996" t="s">
        <v>15389</v>
      </c>
      <c r="H1996" t="s">
        <v>18</v>
      </c>
      <c r="I1996" t="s">
        <v>6396</v>
      </c>
      <c r="J1996" t="s">
        <v>6397</v>
      </c>
      <c r="K1996" t="s">
        <v>6398</v>
      </c>
      <c r="L1996" t="s">
        <v>6399</v>
      </c>
    </row>
    <row r="1997" spans="1:12" x14ac:dyDescent="0.3">
      <c r="A1997" t="s">
        <v>15390</v>
      </c>
      <c r="B1997" t="s">
        <v>14</v>
      </c>
      <c r="C1997" t="s">
        <v>15391</v>
      </c>
      <c r="D1997" t="s">
        <v>16</v>
      </c>
      <c r="E1997" t="s">
        <v>15392</v>
      </c>
      <c r="F1997" t="s">
        <v>15393</v>
      </c>
      <c r="G1997" t="s">
        <v>15394</v>
      </c>
      <c r="H1997" t="s">
        <v>15395</v>
      </c>
      <c r="I1997" t="s">
        <v>10622</v>
      </c>
      <c r="J1997" t="s">
        <v>10623</v>
      </c>
      <c r="K1997" t="s">
        <v>10624</v>
      </c>
      <c r="L1997" t="s">
        <v>10625</v>
      </c>
    </row>
    <row r="1998" spans="1:12" x14ac:dyDescent="0.3">
      <c r="A1998" t="s">
        <v>15396</v>
      </c>
      <c r="B1998" t="s">
        <v>14</v>
      </c>
      <c r="C1998" t="s">
        <v>9923</v>
      </c>
      <c r="D1998" t="s">
        <v>16</v>
      </c>
      <c r="E1998" t="s">
        <v>15397</v>
      </c>
      <c r="F1998" t="s">
        <v>15398</v>
      </c>
      <c r="G1998" t="s">
        <v>15399</v>
      </c>
      <c r="H1998" t="s">
        <v>15400</v>
      </c>
      <c r="I1998" t="s">
        <v>15401</v>
      </c>
      <c r="J1998" t="s">
        <v>18</v>
      </c>
      <c r="K1998" t="s">
        <v>15402</v>
      </c>
      <c r="L1998" t="s">
        <v>15403</v>
      </c>
    </row>
    <row r="1999" spans="1:12" x14ac:dyDescent="0.3">
      <c r="A1999" t="s">
        <v>15404</v>
      </c>
      <c r="B1999" t="s">
        <v>14</v>
      </c>
      <c r="C1999" t="s">
        <v>15</v>
      </c>
      <c r="D1999" t="s">
        <v>16</v>
      </c>
      <c r="E1999" t="s">
        <v>15405</v>
      </c>
      <c r="F1999" t="s">
        <v>15406</v>
      </c>
      <c r="G1999" t="s">
        <v>15407</v>
      </c>
      <c r="H1999" t="s">
        <v>18</v>
      </c>
      <c r="I1999" t="s">
        <v>12187</v>
      </c>
      <c r="J1999" t="s">
        <v>12188</v>
      </c>
      <c r="K1999" t="s">
        <v>12189</v>
      </c>
      <c r="L1999" t="s">
        <v>12190</v>
      </c>
    </row>
    <row r="2000" spans="1:12" x14ac:dyDescent="0.3">
      <c r="A2000" t="s">
        <v>15408</v>
      </c>
      <c r="B2000" t="s">
        <v>14</v>
      </c>
      <c r="C2000" t="s">
        <v>434</v>
      </c>
      <c r="D2000" t="s">
        <v>16</v>
      </c>
      <c r="E2000" t="s">
        <v>15409</v>
      </c>
      <c r="F2000" t="s">
        <v>15410</v>
      </c>
      <c r="G2000" t="s">
        <v>15411</v>
      </c>
      <c r="H2000" t="s">
        <v>15412</v>
      </c>
      <c r="I2000" t="s">
        <v>5846</v>
      </c>
      <c r="J2000" t="s">
        <v>5847</v>
      </c>
      <c r="K2000" t="s">
        <v>5848</v>
      </c>
      <c r="L2000" t="s">
        <v>780</v>
      </c>
    </row>
    <row r="2001" spans="1:12" x14ac:dyDescent="0.3">
      <c r="A2001" t="s">
        <v>15413</v>
      </c>
      <c r="B2001" t="s">
        <v>14</v>
      </c>
      <c r="C2001" t="s">
        <v>4434</v>
      </c>
      <c r="D2001" t="s">
        <v>33</v>
      </c>
      <c r="E2001" t="s">
        <v>15414</v>
      </c>
      <c r="F2001" t="s">
        <v>15415</v>
      </c>
      <c r="G2001" t="s">
        <v>15416</v>
      </c>
      <c r="H2001" t="s">
        <v>15417</v>
      </c>
      <c r="I2001" t="s">
        <v>1026</v>
      </c>
      <c r="J2001" t="s">
        <v>18</v>
      </c>
      <c r="K2001" t="s">
        <v>1027</v>
      </c>
      <c r="L2001" t="s">
        <v>1028</v>
      </c>
    </row>
    <row r="2002" spans="1:12" x14ac:dyDescent="0.3">
      <c r="A2002" t="s">
        <v>15418</v>
      </c>
      <c r="B2002" t="s">
        <v>14</v>
      </c>
      <c r="C2002" t="s">
        <v>101</v>
      </c>
      <c r="D2002" t="s">
        <v>16</v>
      </c>
      <c r="E2002" t="s">
        <v>15419</v>
      </c>
      <c r="F2002" t="s">
        <v>15420</v>
      </c>
      <c r="G2002" t="s">
        <v>15421</v>
      </c>
      <c r="H2002" t="s">
        <v>15422</v>
      </c>
      <c r="I2002" t="s">
        <v>2437</v>
      </c>
      <c r="J2002" t="s">
        <v>18</v>
      </c>
      <c r="K2002" t="s">
        <v>2439</v>
      </c>
      <c r="L2002" t="s">
        <v>11010</v>
      </c>
    </row>
    <row r="2003" spans="1:12" x14ac:dyDescent="0.3">
      <c r="A2003" t="s">
        <v>15423</v>
      </c>
      <c r="B2003" t="s">
        <v>14</v>
      </c>
      <c r="C2003" t="s">
        <v>15424</v>
      </c>
      <c r="D2003" t="s">
        <v>33</v>
      </c>
      <c r="E2003" t="s">
        <v>15425</v>
      </c>
      <c r="F2003" t="s">
        <v>15426</v>
      </c>
      <c r="G2003" t="s">
        <v>15427</v>
      </c>
      <c r="H2003" t="s">
        <v>15428</v>
      </c>
      <c r="I2003" t="s">
        <v>15429</v>
      </c>
      <c r="J2003" t="s">
        <v>15430</v>
      </c>
      <c r="K2003" t="s">
        <v>15431</v>
      </c>
      <c r="L2003" t="s">
        <v>15432</v>
      </c>
    </row>
    <row r="2004" spans="1:12" x14ac:dyDescent="0.3">
      <c r="A2004" t="s">
        <v>15433</v>
      </c>
      <c r="B2004" t="s">
        <v>14</v>
      </c>
      <c r="C2004" t="s">
        <v>341</v>
      </c>
      <c r="D2004" t="s">
        <v>16</v>
      </c>
      <c r="E2004" t="s">
        <v>15434</v>
      </c>
      <c r="F2004" t="s">
        <v>15435</v>
      </c>
      <c r="G2004" t="s">
        <v>15436</v>
      </c>
      <c r="H2004" t="s">
        <v>18</v>
      </c>
      <c r="I2004" t="s">
        <v>15437</v>
      </c>
      <c r="J2004" t="s">
        <v>18</v>
      </c>
      <c r="K2004" t="s">
        <v>15438</v>
      </c>
      <c r="L2004" t="s">
        <v>15439</v>
      </c>
    </row>
    <row r="2005" spans="1:12" x14ac:dyDescent="0.3">
      <c r="A2005" t="s">
        <v>15440</v>
      </c>
      <c r="B2005" t="s">
        <v>14</v>
      </c>
      <c r="C2005" t="s">
        <v>14024</v>
      </c>
      <c r="D2005" t="s">
        <v>33</v>
      </c>
      <c r="E2005" t="s">
        <v>15441</v>
      </c>
      <c r="F2005" t="s">
        <v>15441</v>
      </c>
      <c r="G2005" t="s">
        <v>18</v>
      </c>
      <c r="H2005" t="s">
        <v>18</v>
      </c>
      <c r="I2005" t="s">
        <v>15442</v>
      </c>
      <c r="J2005" t="s">
        <v>18</v>
      </c>
      <c r="K2005" t="s">
        <v>15443</v>
      </c>
      <c r="L2005" t="s">
        <v>15444</v>
      </c>
    </row>
    <row r="2006" spans="1:12" x14ac:dyDescent="0.3">
      <c r="A2006" t="s">
        <v>15445</v>
      </c>
      <c r="B2006" t="s">
        <v>14</v>
      </c>
      <c r="C2006" t="s">
        <v>2496</v>
      </c>
      <c r="D2006" t="s">
        <v>16</v>
      </c>
      <c r="E2006" t="s">
        <v>15446</v>
      </c>
      <c r="F2006" t="s">
        <v>15446</v>
      </c>
      <c r="G2006" t="s">
        <v>18</v>
      </c>
      <c r="H2006" t="s">
        <v>18</v>
      </c>
      <c r="I2006" t="s">
        <v>15447</v>
      </c>
      <c r="J2006" t="s">
        <v>15448</v>
      </c>
      <c r="K2006" t="s">
        <v>12395</v>
      </c>
      <c r="L2006" t="s">
        <v>15449</v>
      </c>
    </row>
    <row r="2007" spans="1:12" x14ac:dyDescent="0.3">
      <c r="A2007" t="s">
        <v>15450</v>
      </c>
      <c r="B2007" t="s">
        <v>14</v>
      </c>
      <c r="C2007" t="s">
        <v>15451</v>
      </c>
      <c r="D2007" t="s">
        <v>16</v>
      </c>
      <c r="E2007" t="s">
        <v>15452</v>
      </c>
      <c r="F2007" t="s">
        <v>15453</v>
      </c>
      <c r="G2007" t="s">
        <v>15454</v>
      </c>
      <c r="H2007" t="s">
        <v>15455</v>
      </c>
      <c r="I2007" t="s">
        <v>15456</v>
      </c>
      <c r="J2007" t="s">
        <v>15457</v>
      </c>
      <c r="K2007" t="s">
        <v>15458</v>
      </c>
      <c r="L2007" t="s">
        <v>15459</v>
      </c>
    </row>
    <row r="2008" spans="1:12" x14ac:dyDescent="0.3">
      <c r="A2008" t="s">
        <v>15460</v>
      </c>
      <c r="B2008" t="s">
        <v>14</v>
      </c>
      <c r="C2008" t="s">
        <v>15461</v>
      </c>
      <c r="D2008" t="s">
        <v>4524</v>
      </c>
      <c r="E2008" t="s">
        <v>15462</v>
      </c>
      <c r="F2008" t="s">
        <v>15462</v>
      </c>
      <c r="G2008" t="s">
        <v>15463</v>
      </c>
      <c r="H2008" t="s">
        <v>18</v>
      </c>
      <c r="I2008" t="s">
        <v>15464</v>
      </c>
      <c r="J2008" t="s">
        <v>15465</v>
      </c>
      <c r="K2008" t="s">
        <v>15466</v>
      </c>
      <c r="L2008" t="s">
        <v>15467</v>
      </c>
    </row>
    <row r="2009" spans="1:12" x14ac:dyDescent="0.3">
      <c r="A2009" t="s">
        <v>15468</v>
      </c>
      <c r="B2009" t="s">
        <v>14</v>
      </c>
      <c r="C2009" t="s">
        <v>101</v>
      </c>
      <c r="D2009" t="s">
        <v>16</v>
      </c>
      <c r="E2009" t="s">
        <v>15469</v>
      </c>
      <c r="F2009" t="s">
        <v>15469</v>
      </c>
      <c r="G2009" t="s">
        <v>2288</v>
      </c>
      <c r="H2009" t="s">
        <v>18</v>
      </c>
      <c r="I2009" t="s">
        <v>13280</v>
      </c>
      <c r="J2009" t="s">
        <v>13281</v>
      </c>
      <c r="K2009" t="s">
        <v>13282</v>
      </c>
      <c r="L2009" t="s">
        <v>13283</v>
      </c>
    </row>
    <row r="2010" spans="1:12" x14ac:dyDescent="0.3">
      <c r="A2010" t="s">
        <v>15470</v>
      </c>
      <c r="B2010" t="s">
        <v>14</v>
      </c>
      <c r="C2010" t="s">
        <v>101</v>
      </c>
      <c r="D2010" t="s">
        <v>16</v>
      </c>
      <c r="E2010" t="s">
        <v>5772</v>
      </c>
      <c r="F2010" t="s">
        <v>5772</v>
      </c>
      <c r="G2010" t="s">
        <v>18</v>
      </c>
      <c r="H2010" t="s">
        <v>18</v>
      </c>
      <c r="I2010" t="s">
        <v>984</v>
      </c>
      <c r="J2010" t="s">
        <v>985</v>
      </c>
      <c r="K2010" t="s">
        <v>986</v>
      </c>
      <c r="L2010" t="s">
        <v>987</v>
      </c>
    </row>
    <row r="2011" spans="1:12" x14ac:dyDescent="0.3">
      <c r="A2011" t="s">
        <v>15471</v>
      </c>
      <c r="B2011" t="s">
        <v>14</v>
      </c>
      <c r="C2011" t="s">
        <v>229</v>
      </c>
      <c r="D2011" t="s">
        <v>94</v>
      </c>
      <c r="E2011" t="s">
        <v>15472</v>
      </c>
      <c r="F2011" t="s">
        <v>15472</v>
      </c>
      <c r="G2011" t="s">
        <v>15473</v>
      </c>
      <c r="H2011" t="s">
        <v>18</v>
      </c>
      <c r="I2011" t="s">
        <v>6032</v>
      </c>
      <c r="J2011" t="s">
        <v>6033</v>
      </c>
      <c r="K2011" t="s">
        <v>6034</v>
      </c>
      <c r="L2011" t="s">
        <v>6035</v>
      </c>
    </row>
    <row r="2012" spans="1:12" x14ac:dyDescent="0.3">
      <c r="A2012" t="s">
        <v>15474</v>
      </c>
      <c r="B2012" t="s">
        <v>14</v>
      </c>
      <c r="C2012" t="s">
        <v>1387</v>
      </c>
      <c r="D2012" t="s">
        <v>16</v>
      </c>
      <c r="E2012" t="s">
        <v>15475</v>
      </c>
      <c r="F2012" t="s">
        <v>15475</v>
      </c>
      <c r="G2012" t="s">
        <v>18</v>
      </c>
      <c r="H2012" t="s">
        <v>18</v>
      </c>
      <c r="I2012" t="s">
        <v>15476</v>
      </c>
      <c r="J2012" t="s">
        <v>15477</v>
      </c>
      <c r="K2012" t="s">
        <v>15478</v>
      </c>
      <c r="L2012" t="s">
        <v>15479</v>
      </c>
    </row>
    <row r="2013" spans="1:12" x14ac:dyDescent="0.3">
      <c r="A2013" t="s">
        <v>15480</v>
      </c>
      <c r="B2013" t="s">
        <v>14</v>
      </c>
      <c r="C2013" t="s">
        <v>638</v>
      </c>
      <c r="D2013" t="s">
        <v>16</v>
      </c>
      <c r="E2013" t="s">
        <v>15481</v>
      </c>
      <c r="F2013" t="s">
        <v>15482</v>
      </c>
      <c r="G2013" t="s">
        <v>15483</v>
      </c>
      <c r="H2013" t="s">
        <v>18</v>
      </c>
      <c r="I2013" t="s">
        <v>4941</v>
      </c>
      <c r="J2013" t="s">
        <v>4942</v>
      </c>
      <c r="K2013" t="s">
        <v>4943</v>
      </c>
      <c r="L2013" t="s">
        <v>4944</v>
      </c>
    </row>
    <row r="2014" spans="1:12" x14ac:dyDescent="0.3">
      <c r="A2014" t="s">
        <v>15484</v>
      </c>
      <c r="B2014" t="s">
        <v>14</v>
      </c>
      <c r="C2014" t="s">
        <v>15485</v>
      </c>
      <c r="D2014" t="s">
        <v>16</v>
      </c>
      <c r="E2014" t="s">
        <v>15486</v>
      </c>
      <c r="F2014" t="s">
        <v>15486</v>
      </c>
      <c r="G2014" t="s">
        <v>15487</v>
      </c>
      <c r="H2014" t="s">
        <v>15488</v>
      </c>
      <c r="I2014" t="s">
        <v>5900</v>
      </c>
      <c r="J2014" t="s">
        <v>5901</v>
      </c>
      <c r="K2014" t="s">
        <v>5902</v>
      </c>
      <c r="L2014" t="s">
        <v>5903</v>
      </c>
    </row>
    <row r="2015" spans="1:12" x14ac:dyDescent="0.3">
      <c r="A2015" t="s">
        <v>15489</v>
      </c>
      <c r="B2015" t="s">
        <v>14</v>
      </c>
      <c r="C2015" t="s">
        <v>273</v>
      </c>
      <c r="D2015" t="s">
        <v>16</v>
      </c>
      <c r="E2015" t="s">
        <v>15490</v>
      </c>
      <c r="F2015" t="s">
        <v>15490</v>
      </c>
      <c r="G2015" t="s">
        <v>15491</v>
      </c>
      <c r="H2015" t="s">
        <v>15492</v>
      </c>
      <c r="I2015" t="s">
        <v>9173</v>
      </c>
      <c r="J2015" t="s">
        <v>18</v>
      </c>
      <c r="K2015" t="s">
        <v>9174</v>
      </c>
      <c r="L2015" t="s">
        <v>9175</v>
      </c>
    </row>
    <row r="2016" spans="1:12" x14ac:dyDescent="0.3">
      <c r="A2016" t="s">
        <v>15493</v>
      </c>
      <c r="B2016" t="s">
        <v>14</v>
      </c>
      <c r="C2016" t="s">
        <v>12711</v>
      </c>
      <c r="D2016" t="s">
        <v>94</v>
      </c>
      <c r="E2016" t="s">
        <v>15494</v>
      </c>
      <c r="F2016" t="s">
        <v>15495</v>
      </c>
      <c r="G2016" t="s">
        <v>15494</v>
      </c>
      <c r="H2016" t="s">
        <v>18</v>
      </c>
      <c r="I2016" t="s">
        <v>9095</v>
      </c>
      <c r="J2016" t="s">
        <v>9096</v>
      </c>
      <c r="K2016" t="s">
        <v>9097</v>
      </c>
      <c r="L2016" t="s">
        <v>9098</v>
      </c>
    </row>
    <row r="2017" spans="1:12" x14ac:dyDescent="0.3">
      <c r="A2017" t="s">
        <v>15496</v>
      </c>
      <c r="B2017" t="s">
        <v>14</v>
      </c>
      <c r="C2017" t="s">
        <v>15</v>
      </c>
      <c r="D2017" t="s">
        <v>16</v>
      </c>
      <c r="E2017" t="s">
        <v>15497</v>
      </c>
      <c r="F2017" t="s">
        <v>15498</v>
      </c>
      <c r="G2017" t="s">
        <v>15499</v>
      </c>
      <c r="H2017" t="s">
        <v>18</v>
      </c>
      <c r="I2017" t="s">
        <v>12697</v>
      </c>
      <c r="J2017" t="s">
        <v>18</v>
      </c>
      <c r="K2017" t="s">
        <v>12698</v>
      </c>
      <c r="L2017" t="s">
        <v>12699</v>
      </c>
    </row>
    <row r="2018" spans="1:12" x14ac:dyDescent="0.3">
      <c r="A2018" t="s">
        <v>15500</v>
      </c>
      <c r="B2018" t="s">
        <v>14</v>
      </c>
      <c r="C2018" t="s">
        <v>4337</v>
      </c>
      <c r="D2018" t="s">
        <v>16</v>
      </c>
      <c r="E2018" t="s">
        <v>15501</v>
      </c>
      <c r="F2018" t="s">
        <v>15502</v>
      </c>
      <c r="G2018" t="s">
        <v>15503</v>
      </c>
      <c r="H2018" t="s">
        <v>18</v>
      </c>
      <c r="I2018" t="s">
        <v>15504</v>
      </c>
      <c r="J2018" t="s">
        <v>15505</v>
      </c>
      <c r="K2018" t="s">
        <v>15506</v>
      </c>
      <c r="L2018" t="s">
        <v>15507</v>
      </c>
    </row>
    <row r="2019" spans="1:12" x14ac:dyDescent="0.3">
      <c r="A2019" t="s">
        <v>15508</v>
      </c>
      <c r="B2019" t="s">
        <v>14</v>
      </c>
      <c r="C2019" t="s">
        <v>101</v>
      </c>
      <c r="D2019" t="s">
        <v>16</v>
      </c>
      <c r="E2019" t="s">
        <v>15509</v>
      </c>
      <c r="F2019" t="s">
        <v>15509</v>
      </c>
      <c r="G2019" t="s">
        <v>18</v>
      </c>
      <c r="H2019" t="s">
        <v>18</v>
      </c>
      <c r="I2019" t="s">
        <v>15510</v>
      </c>
      <c r="J2019" t="s">
        <v>15511</v>
      </c>
      <c r="K2019" t="s">
        <v>15512</v>
      </c>
      <c r="L2019" t="s">
        <v>15513</v>
      </c>
    </row>
    <row r="2020" spans="1:12" x14ac:dyDescent="0.3">
      <c r="A2020" t="s">
        <v>15514</v>
      </c>
      <c r="B2020" t="s">
        <v>14</v>
      </c>
      <c r="C2020" t="s">
        <v>73</v>
      </c>
      <c r="D2020" t="s">
        <v>33</v>
      </c>
      <c r="E2020" t="s">
        <v>15515</v>
      </c>
      <c r="F2020" t="s">
        <v>15516</v>
      </c>
      <c r="G2020" t="s">
        <v>15516</v>
      </c>
      <c r="H2020" t="s">
        <v>18</v>
      </c>
      <c r="I2020" t="s">
        <v>5864</v>
      </c>
      <c r="J2020" t="s">
        <v>5865</v>
      </c>
      <c r="K2020" t="s">
        <v>5866</v>
      </c>
      <c r="L2020" t="s">
        <v>5867</v>
      </c>
    </row>
    <row r="2021" spans="1:12" x14ac:dyDescent="0.3">
      <c r="A2021" t="s">
        <v>15517</v>
      </c>
      <c r="B2021" t="s">
        <v>14</v>
      </c>
      <c r="C2021" t="s">
        <v>15518</v>
      </c>
      <c r="D2021" t="s">
        <v>16</v>
      </c>
      <c r="E2021" t="s">
        <v>15519</v>
      </c>
      <c r="F2021" t="s">
        <v>15520</v>
      </c>
      <c r="G2021" t="s">
        <v>18</v>
      </c>
      <c r="H2021" t="s">
        <v>18</v>
      </c>
      <c r="I2021" t="s">
        <v>5618</v>
      </c>
      <c r="J2021" t="s">
        <v>5619</v>
      </c>
      <c r="K2021" t="s">
        <v>5620</v>
      </c>
      <c r="L2021" t="s">
        <v>5621</v>
      </c>
    </row>
    <row r="2022" spans="1:12" x14ac:dyDescent="0.3">
      <c r="A2022" t="s">
        <v>15521</v>
      </c>
      <c r="B2022" t="s">
        <v>14</v>
      </c>
      <c r="C2022" t="s">
        <v>15522</v>
      </c>
      <c r="D2022" t="s">
        <v>704</v>
      </c>
      <c r="E2022" t="s">
        <v>15523</v>
      </c>
      <c r="F2022" t="s">
        <v>15524</v>
      </c>
      <c r="G2022" t="s">
        <v>15525</v>
      </c>
      <c r="H2022" t="s">
        <v>18</v>
      </c>
      <c r="I2022" t="s">
        <v>15526</v>
      </c>
      <c r="J2022" t="s">
        <v>18</v>
      </c>
      <c r="K2022" t="s">
        <v>15527</v>
      </c>
      <c r="L2022" t="s">
        <v>15528</v>
      </c>
    </row>
    <row r="2023" spans="1:12" x14ac:dyDescent="0.3">
      <c r="A2023" t="s">
        <v>15529</v>
      </c>
      <c r="B2023" t="s">
        <v>14</v>
      </c>
      <c r="C2023" t="s">
        <v>471</v>
      </c>
      <c r="D2023" t="s">
        <v>16</v>
      </c>
      <c r="E2023" t="s">
        <v>604</v>
      </c>
      <c r="F2023" t="s">
        <v>604</v>
      </c>
      <c r="G2023" t="s">
        <v>18</v>
      </c>
      <c r="H2023" t="s">
        <v>18</v>
      </c>
      <c r="I2023" t="s">
        <v>984</v>
      </c>
      <c r="J2023" t="s">
        <v>985</v>
      </c>
      <c r="K2023" t="s">
        <v>986</v>
      </c>
      <c r="L2023" t="s">
        <v>987</v>
      </c>
    </row>
    <row r="2024" spans="1:12" x14ac:dyDescent="0.3">
      <c r="A2024" t="s">
        <v>15530</v>
      </c>
      <c r="B2024" t="s">
        <v>14</v>
      </c>
      <c r="C2024" t="s">
        <v>15531</v>
      </c>
      <c r="D2024" t="s">
        <v>251</v>
      </c>
      <c r="E2024" t="s">
        <v>15532</v>
      </c>
      <c r="F2024" t="s">
        <v>15533</v>
      </c>
      <c r="G2024" t="s">
        <v>15534</v>
      </c>
      <c r="H2024" t="s">
        <v>15535</v>
      </c>
      <c r="I2024" t="s">
        <v>15536</v>
      </c>
      <c r="J2024" t="s">
        <v>15537</v>
      </c>
      <c r="K2024" t="s">
        <v>15538</v>
      </c>
      <c r="L2024" t="s">
        <v>15539</v>
      </c>
    </row>
    <row r="2025" spans="1:12" x14ac:dyDescent="0.3">
      <c r="A2025" t="s">
        <v>15540</v>
      </c>
      <c r="B2025" t="s">
        <v>14</v>
      </c>
      <c r="C2025" t="s">
        <v>101</v>
      </c>
      <c r="D2025" t="s">
        <v>16</v>
      </c>
      <c r="E2025" t="s">
        <v>15541</v>
      </c>
      <c r="F2025" t="s">
        <v>15541</v>
      </c>
      <c r="G2025" t="s">
        <v>18</v>
      </c>
      <c r="H2025" t="s">
        <v>18</v>
      </c>
      <c r="I2025" t="s">
        <v>15542</v>
      </c>
      <c r="J2025" t="s">
        <v>15543</v>
      </c>
      <c r="K2025" t="s">
        <v>15544</v>
      </c>
      <c r="L2025" t="s">
        <v>15545</v>
      </c>
    </row>
    <row r="2026" spans="1:12" x14ac:dyDescent="0.3">
      <c r="A2026" t="s">
        <v>15546</v>
      </c>
      <c r="B2026" t="s">
        <v>14</v>
      </c>
      <c r="C2026" t="s">
        <v>273</v>
      </c>
      <c r="D2026" t="s">
        <v>16</v>
      </c>
      <c r="E2026" t="s">
        <v>15547</v>
      </c>
      <c r="F2026" t="s">
        <v>15548</v>
      </c>
      <c r="G2026" t="s">
        <v>18</v>
      </c>
      <c r="H2026" t="s">
        <v>18</v>
      </c>
      <c r="I2026" t="s">
        <v>15510</v>
      </c>
      <c r="J2026" t="s">
        <v>15511</v>
      </c>
      <c r="K2026" t="s">
        <v>15512</v>
      </c>
      <c r="L2026" t="s">
        <v>15513</v>
      </c>
    </row>
    <row r="2027" spans="1:12" x14ac:dyDescent="0.3">
      <c r="A2027" t="s">
        <v>15549</v>
      </c>
      <c r="B2027" t="s">
        <v>14</v>
      </c>
      <c r="C2027" t="s">
        <v>1740</v>
      </c>
      <c r="D2027" t="s">
        <v>16</v>
      </c>
      <c r="E2027" t="s">
        <v>15550</v>
      </c>
      <c r="F2027" t="s">
        <v>15550</v>
      </c>
      <c r="G2027" t="s">
        <v>15550</v>
      </c>
      <c r="H2027" t="s">
        <v>18</v>
      </c>
      <c r="I2027" t="s">
        <v>15551</v>
      </c>
      <c r="J2027" t="s">
        <v>15552</v>
      </c>
      <c r="K2027" t="s">
        <v>247</v>
      </c>
      <c r="L2027" t="s">
        <v>15553</v>
      </c>
    </row>
    <row r="2028" spans="1:12" x14ac:dyDescent="0.3">
      <c r="A2028" t="s">
        <v>15554</v>
      </c>
      <c r="B2028" t="s">
        <v>14</v>
      </c>
      <c r="C2028" t="s">
        <v>15555</v>
      </c>
      <c r="D2028" t="s">
        <v>5584</v>
      </c>
      <c r="E2028" t="s">
        <v>15556</v>
      </c>
      <c r="F2028" t="s">
        <v>15557</v>
      </c>
      <c r="G2028" t="s">
        <v>15558</v>
      </c>
      <c r="H2028" t="s">
        <v>18</v>
      </c>
      <c r="I2028" t="s">
        <v>15559</v>
      </c>
      <c r="J2028" t="s">
        <v>15560</v>
      </c>
      <c r="K2028" t="s">
        <v>15561</v>
      </c>
      <c r="L2028" t="s">
        <v>15562</v>
      </c>
    </row>
    <row r="2029" spans="1:12" x14ac:dyDescent="0.3">
      <c r="A2029" t="s">
        <v>15563</v>
      </c>
      <c r="B2029" t="s">
        <v>14</v>
      </c>
      <c r="C2029" t="s">
        <v>15</v>
      </c>
      <c r="D2029" t="s">
        <v>16</v>
      </c>
      <c r="E2029" t="s">
        <v>15564</v>
      </c>
      <c r="F2029" t="s">
        <v>15565</v>
      </c>
      <c r="G2029" t="s">
        <v>15566</v>
      </c>
      <c r="H2029" t="s">
        <v>18</v>
      </c>
      <c r="I2029" t="s">
        <v>13248</v>
      </c>
      <c r="J2029" t="s">
        <v>18</v>
      </c>
      <c r="K2029" t="s">
        <v>13249</v>
      </c>
      <c r="L2029" t="s">
        <v>13250</v>
      </c>
    </row>
    <row r="2030" spans="1:12" x14ac:dyDescent="0.3">
      <c r="A2030" t="s">
        <v>15567</v>
      </c>
      <c r="B2030" t="s">
        <v>14</v>
      </c>
      <c r="C2030" t="s">
        <v>2689</v>
      </c>
      <c r="D2030" t="s">
        <v>16</v>
      </c>
      <c r="E2030" t="s">
        <v>15568</v>
      </c>
      <c r="F2030" t="s">
        <v>15568</v>
      </c>
      <c r="G2030" t="s">
        <v>18</v>
      </c>
      <c r="H2030" t="s">
        <v>18</v>
      </c>
      <c r="I2030" t="s">
        <v>5978</v>
      </c>
      <c r="J2030" t="s">
        <v>5979</v>
      </c>
      <c r="K2030" t="s">
        <v>5980</v>
      </c>
      <c r="L2030" t="s">
        <v>5981</v>
      </c>
    </row>
    <row r="2031" spans="1:12" x14ac:dyDescent="0.3">
      <c r="A2031" t="s">
        <v>15569</v>
      </c>
      <c r="B2031" t="s">
        <v>14</v>
      </c>
      <c r="C2031" t="s">
        <v>15570</v>
      </c>
      <c r="D2031" t="s">
        <v>16</v>
      </c>
      <c r="E2031" t="s">
        <v>15571</v>
      </c>
      <c r="F2031" t="s">
        <v>15571</v>
      </c>
      <c r="G2031" t="s">
        <v>18</v>
      </c>
      <c r="H2031" t="s">
        <v>18</v>
      </c>
      <c r="I2031" t="s">
        <v>15542</v>
      </c>
      <c r="J2031" t="s">
        <v>15543</v>
      </c>
      <c r="K2031" t="s">
        <v>15544</v>
      </c>
      <c r="L2031" t="s">
        <v>15545</v>
      </c>
    </row>
    <row r="2032" spans="1:12" x14ac:dyDescent="0.3">
      <c r="A2032" t="s">
        <v>15572</v>
      </c>
      <c r="B2032" t="s">
        <v>14</v>
      </c>
      <c r="C2032" t="s">
        <v>11089</v>
      </c>
      <c r="D2032" t="s">
        <v>16</v>
      </c>
      <c r="E2032" t="e">
        <f>-다양한 전문영역에서 개인 또는 집단의 심리적 성숙과 사회적 적응능력향상을 위한 조력 및 지도-다양한 전문영역에서 심리적 어려움을 겪는 개인 또는 집단에 대한 진단·평가 및 개입-지역사회 상담교육, 사회 병리적 문제에 대한 예방활동 및 심리상담-학교 및 모든 사업장 내의 인간관계 자문 및 심리교육 외</f>
        <v>#NAME?</v>
      </c>
      <c r="F2032" t="e">
        <f>-다양한 아동놀이상담 슈퍼비전 모델에 대한 충분한 지식이 있으며 이를 전달-다양한 놀이상담의 이론, 철학적, 실용적 시사점을 비교 설명-동심리놀이상담전문가-내담자, 슈퍼바이저-아동심리놀이상담전문가-내담자 관계를 관찰하고 설명-위의 관계들에서 생기는 문제를 인식, 감독, 평가 외</f>
        <v>#NAME?</v>
      </c>
      <c r="G2032" t="e">
        <f>-다양한 전문영역에서 개인 및 가족구성원의 심리적 성숙과 사회적 적응능력향상을 위한 조력 및 지도-심리적 부적응 및 장애를 겪는 개인 및 가족에 대한 진단, 평가 및 개입-지역사회 아동심리놀이상담교육, 사회 병리적 문제에 대한 예방활동 및 심리상담-아동심리놀이상담 및 심리상담에 관한 연구와 놀이상담 프로그램의 개발·보급·평가-상담 행정업무</f>
        <v>#NAME?</v>
      </c>
      <c r="H2032" t="e">
        <f>-다양한 전문 영역에서 개인 또는 집단의 심리적 성숙과 사회적 적응능력향상을 위한 조력 및 지도-다양한 전문 영역에서 심리적 어려움을 겪는 개인 또는 집단에 대한 진단·평가 및 개입-지역사회 상담교육, 사회 병리적 문제에 대한 예방활동 및 심리상담-상담 행정업무</f>
        <v>#NAME?</v>
      </c>
      <c r="I2032" t="s">
        <v>15573</v>
      </c>
      <c r="J2032" t="s">
        <v>18</v>
      </c>
      <c r="K2032" t="s">
        <v>15574</v>
      </c>
      <c r="L2032" t="s">
        <v>15575</v>
      </c>
    </row>
    <row r="2033" spans="1:12" x14ac:dyDescent="0.3">
      <c r="A2033" t="s">
        <v>15576</v>
      </c>
      <c r="B2033" t="s">
        <v>14</v>
      </c>
      <c r="C2033" t="s">
        <v>5259</v>
      </c>
      <c r="D2033" t="s">
        <v>16</v>
      </c>
      <c r="E2033" t="s">
        <v>15577</v>
      </c>
      <c r="F2033" t="s">
        <v>15577</v>
      </c>
      <c r="G2033" t="s">
        <v>15577</v>
      </c>
      <c r="H2033" t="s">
        <v>18</v>
      </c>
      <c r="I2033" t="s">
        <v>15578</v>
      </c>
      <c r="J2033" t="s">
        <v>18</v>
      </c>
      <c r="K2033" t="s">
        <v>15579</v>
      </c>
      <c r="L2033" t="s">
        <v>15580</v>
      </c>
    </row>
    <row r="2034" spans="1:12" x14ac:dyDescent="0.3">
      <c r="A2034" t="s">
        <v>15581</v>
      </c>
      <c r="B2034" t="s">
        <v>14</v>
      </c>
      <c r="C2034" t="s">
        <v>101</v>
      </c>
      <c r="D2034" t="s">
        <v>16</v>
      </c>
      <c r="E2034" t="s">
        <v>15582</v>
      </c>
      <c r="F2034" t="s">
        <v>15583</v>
      </c>
      <c r="G2034" t="s">
        <v>15584</v>
      </c>
      <c r="H2034" t="s">
        <v>18</v>
      </c>
      <c r="I2034" t="s">
        <v>11254</v>
      </c>
      <c r="J2034" t="s">
        <v>18</v>
      </c>
      <c r="K2034" t="s">
        <v>11255</v>
      </c>
      <c r="L2034" t="s">
        <v>11256</v>
      </c>
    </row>
    <row r="2035" spans="1:12" x14ac:dyDescent="0.3">
      <c r="A2035" t="s">
        <v>15585</v>
      </c>
      <c r="B2035" t="s">
        <v>14</v>
      </c>
      <c r="C2035" t="s">
        <v>273</v>
      </c>
      <c r="D2035" t="s">
        <v>16</v>
      </c>
      <c r="E2035" t="s">
        <v>15586</v>
      </c>
      <c r="F2035" t="s">
        <v>15586</v>
      </c>
      <c r="G2035" t="s">
        <v>18</v>
      </c>
      <c r="H2035" t="s">
        <v>18</v>
      </c>
      <c r="I2035" t="s">
        <v>15542</v>
      </c>
      <c r="J2035" t="s">
        <v>15543</v>
      </c>
      <c r="K2035" t="s">
        <v>15544</v>
      </c>
      <c r="L2035" t="s">
        <v>15545</v>
      </c>
    </row>
    <row r="2036" spans="1:12" x14ac:dyDescent="0.3">
      <c r="A2036" t="s">
        <v>15587</v>
      </c>
      <c r="B2036" t="s">
        <v>14</v>
      </c>
      <c r="C2036" t="s">
        <v>341</v>
      </c>
      <c r="D2036" t="s">
        <v>16</v>
      </c>
      <c r="E2036" t="s">
        <v>15588</v>
      </c>
      <c r="F2036" t="s">
        <v>15589</v>
      </c>
      <c r="G2036" t="s">
        <v>15590</v>
      </c>
      <c r="H2036" t="s">
        <v>18</v>
      </c>
      <c r="I2036" t="s">
        <v>3350</v>
      </c>
      <c r="J2036" t="s">
        <v>3351</v>
      </c>
      <c r="K2036" t="s">
        <v>3352</v>
      </c>
      <c r="L2036" t="s">
        <v>3353</v>
      </c>
    </row>
    <row r="2037" spans="1:12" x14ac:dyDescent="0.3">
      <c r="A2037" t="s">
        <v>15591</v>
      </c>
      <c r="B2037" t="s">
        <v>14</v>
      </c>
      <c r="C2037" t="s">
        <v>10053</v>
      </c>
      <c r="D2037" t="s">
        <v>16</v>
      </c>
      <c r="E2037" t="s">
        <v>15592</v>
      </c>
      <c r="F2037" t="s">
        <v>15593</v>
      </c>
      <c r="G2037" t="s">
        <v>15594</v>
      </c>
      <c r="H2037" t="s">
        <v>18</v>
      </c>
      <c r="I2037" t="s">
        <v>3195</v>
      </c>
      <c r="J2037" t="s">
        <v>3196</v>
      </c>
      <c r="K2037" t="s">
        <v>3197</v>
      </c>
      <c r="L2037" t="s">
        <v>3198</v>
      </c>
    </row>
    <row r="2038" spans="1:12" x14ac:dyDescent="0.3">
      <c r="A2038" t="s">
        <v>15595</v>
      </c>
      <c r="B2038" t="s">
        <v>14</v>
      </c>
      <c r="C2038" t="s">
        <v>65</v>
      </c>
      <c r="D2038" t="s">
        <v>16</v>
      </c>
      <c r="E2038" t="s">
        <v>15596</v>
      </c>
      <c r="F2038" t="s">
        <v>15597</v>
      </c>
      <c r="G2038" t="s">
        <v>15598</v>
      </c>
      <c r="H2038" t="s">
        <v>18</v>
      </c>
      <c r="I2038" t="s">
        <v>13248</v>
      </c>
      <c r="J2038" t="s">
        <v>18</v>
      </c>
      <c r="K2038" t="s">
        <v>13249</v>
      </c>
      <c r="L2038" t="s">
        <v>13250</v>
      </c>
    </row>
    <row r="2039" spans="1:12" x14ac:dyDescent="0.3">
      <c r="A2039" t="s">
        <v>15599</v>
      </c>
      <c r="B2039" t="s">
        <v>14</v>
      </c>
      <c r="C2039" t="s">
        <v>15600</v>
      </c>
      <c r="D2039" t="s">
        <v>16</v>
      </c>
      <c r="E2039" t="s">
        <v>15601</v>
      </c>
      <c r="F2039" t="s">
        <v>15602</v>
      </c>
      <c r="G2039" t="s">
        <v>15603</v>
      </c>
      <c r="H2039" t="s">
        <v>18</v>
      </c>
      <c r="I2039" t="s">
        <v>15604</v>
      </c>
      <c r="J2039" t="s">
        <v>14910</v>
      </c>
      <c r="K2039" t="s">
        <v>15605</v>
      </c>
      <c r="L2039" t="s">
        <v>15606</v>
      </c>
    </row>
    <row r="2040" spans="1:12" x14ac:dyDescent="0.3">
      <c r="A2040" t="s">
        <v>15607</v>
      </c>
      <c r="B2040" t="s">
        <v>14</v>
      </c>
      <c r="C2040" t="s">
        <v>10842</v>
      </c>
      <c r="D2040" t="s">
        <v>94</v>
      </c>
      <c r="E2040" t="s">
        <v>15608</v>
      </c>
      <c r="F2040" t="s">
        <v>15608</v>
      </c>
      <c r="G2040" t="s">
        <v>18</v>
      </c>
      <c r="H2040" t="s">
        <v>18</v>
      </c>
      <c r="I2040" t="s">
        <v>15609</v>
      </c>
      <c r="J2040" t="s">
        <v>15610</v>
      </c>
      <c r="K2040" t="s">
        <v>15611</v>
      </c>
      <c r="L2040" t="s">
        <v>15612</v>
      </c>
    </row>
    <row r="2041" spans="1:12" x14ac:dyDescent="0.3">
      <c r="A2041" t="s">
        <v>15613</v>
      </c>
      <c r="B2041" t="s">
        <v>14</v>
      </c>
      <c r="C2041" t="s">
        <v>6995</v>
      </c>
      <c r="D2041" t="s">
        <v>16</v>
      </c>
      <c r="E2041" t="s">
        <v>15614</v>
      </c>
      <c r="F2041" t="s">
        <v>15614</v>
      </c>
      <c r="G2041" t="s">
        <v>15614</v>
      </c>
      <c r="H2041" t="s">
        <v>15614</v>
      </c>
      <c r="I2041" t="s">
        <v>13492</v>
      </c>
      <c r="J2041" t="s">
        <v>13493</v>
      </c>
      <c r="K2041" t="s">
        <v>13494</v>
      </c>
      <c r="L2041" t="s">
        <v>13495</v>
      </c>
    </row>
    <row r="2042" spans="1:12" x14ac:dyDescent="0.3">
      <c r="A2042" t="s">
        <v>15615</v>
      </c>
      <c r="B2042" t="s">
        <v>14</v>
      </c>
      <c r="C2042" t="s">
        <v>989</v>
      </c>
      <c r="D2042" t="s">
        <v>251</v>
      </c>
      <c r="E2042" t="s">
        <v>15616</v>
      </c>
      <c r="F2042" t="s">
        <v>15617</v>
      </c>
      <c r="G2042" t="s">
        <v>18</v>
      </c>
      <c r="H2042" t="s">
        <v>18</v>
      </c>
      <c r="I2042" t="s">
        <v>15618</v>
      </c>
      <c r="J2042" t="s">
        <v>15619</v>
      </c>
      <c r="K2042" t="s">
        <v>15620</v>
      </c>
      <c r="L2042" t="s">
        <v>15621</v>
      </c>
    </row>
    <row r="2043" spans="1:12" x14ac:dyDescent="0.3">
      <c r="A2043" t="s">
        <v>15622</v>
      </c>
      <c r="B2043" t="s">
        <v>14</v>
      </c>
      <c r="C2043" t="s">
        <v>10320</v>
      </c>
      <c r="D2043" t="s">
        <v>16</v>
      </c>
      <c r="E2043" t="s">
        <v>15623</v>
      </c>
      <c r="F2043" t="s">
        <v>15624</v>
      </c>
      <c r="G2043" t="s">
        <v>15625</v>
      </c>
      <c r="H2043" t="s">
        <v>18</v>
      </c>
      <c r="I2043" t="s">
        <v>15626</v>
      </c>
      <c r="J2043" t="s">
        <v>18</v>
      </c>
      <c r="K2043" t="s">
        <v>15627</v>
      </c>
      <c r="L2043" t="s">
        <v>15628</v>
      </c>
    </row>
    <row r="2044" spans="1:12" x14ac:dyDescent="0.3">
      <c r="A2044" t="s">
        <v>15629</v>
      </c>
      <c r="B2044" t="s">
        <v>14</v>
      </c>
      <c r="C2044" t="s">
        <v>229</v>
      </c>
      <c r="D2044" t="s">
        <v>94</v>
      </c>
      <c r="E2044" t="s">
        <v>15630</v>
      </c>
      <c r="F2044" t="s">
        <v>15630</v>
      </c>
      <c r="G2044" t="s">
        <v>18</v>
      </c>
      <c r="H2044" t="s">
        <v>18</v>
      </c>
      <c r="I2044" t="s">
        <v>5128</v>
      </c>
      <c r="J2044" t="s">
        <v>5129</v>
      </c>
      <c r="K2044" t="s">
        <v>5130</v>
      </c>
      <c r="L2044" t="s">
        <v>5131</v>
      </c>
    </row>
    <row r="2045" spans="1:12" x14ac:dyDescent="0.3">
      <c r="A2045" t="s">
        <v>15631</v>
      </c>
      <c r="B2045" t="s">
        <v>14</v>
      </c>
      <c r="C2045" t="s">
        <v>6105</v>
      </c>
      <c r="D2045" t="s">
        <v>16</v>
      </c>
      <c r="E2045" t="s">
        <v>15632</v>
      </c>
      <c r="F2045" t="s">
        <v>15632</v>
      </c>
      <c r="G2045" t="s">
        <v>18</v>
      </c>
      <c r="H2045" t="s">
        <v>18</v>
      </c>
      <c r="I2045" t="s">
        <v>1399</v>
      </c>
      <c r="J2045" t="s">
        <v>18</v>
      </c>
      <c r="K2045" t="s">
        <v>1400</v>
      </c>
      <c r="L2045" t="s">
        <v>1401</v>
      </c>
    </row>
    <row r="2046" spans="1:12" x14ac:dyDescent="0.3">
      <c r="A2046" t="s">
        <v>15633</v>
      </c>
      <c r="B2046" t="s">
        <v>14</v>
      </c>
      <c r="C2046" t="s">
        <v>591</v>
      </c>
      <c r="D2046" t="s">
        <v>94</v>
      </c>
      <c r="E2046" t="s">
        <v>15634</v>
      </c>
      <c r="F2046" t="s">
        <v>15635</v>
      </c>
      <c r="G2046" t="s">
        <v>15636</v>
      </c>
      <c r="H2046" t="s">
        <v>18</v>
      </c>
      <c r="I2046" t="s">
        <v>9173</v>
      </c>
      <c r="J2046" t="s">
        <v>18</v>
      </c>
      <c r="K2046" t="s">
        <v>9174</v>
      </c>
      <c r="L2046" t="s">
        <v>9175</v>
      </c>
    </row>
    <row r="2047" spans="1:12" x14ac:dyDescent="0.3">
      <c r="A2047" t="s">
        <v>15637</v>
      </c>
      <c r="B2047" t="s">
        <v>14</v>
      </c>
      <c r="C2047" t="s">
        <v>5639</v>
      </c>
      <c r="D2047" t="s">
        <v>16</v>
      </c>
      <c r="E2047" t="s">
        <v>15638</v>
      </c>
      <c r="F2047" t="s">
        <v>15639</v>
      </c>
      <c r="G2047" t="s">
        <v>15640</v>
      </c>
      <c r="H2047" t="s">
        <v>18</v>
      </c>
      <c r="I2047" t="s">
        <v>15641</v>
      </c>
      <c r="J2047" t="s">
        <v>15642</v>
      </c>
      <c r="K2047" t="s">
        <v>15643</v>
      </c>
      <c r="L2047" t="s">
        <v>15644</v>
      </c>
    </row>
    <row r="2048" spans="1:12" x14ac:dyDescent="0.3">
      <c r="A2048" t="s">
        <v>15645</v>
      </c>
      <c r="B2048" t="s">
        <v>14</v>
      </c>
      <c r="C2048" t="s">
        <v>2872</v>
      </c>
      <c r="D2048" t="s">
        <v>33</v>
      </c>
      <c r="E2048" t="s">
        <v>15646</v>
      </c>
      <c r="F2048" t="s">
        <v>15647</v>
      </c>
      <c r="G2048" t="s">
        <v>15648</v>
      </c>
      <c r="H2048" t="s">
        <v>18</v>
      </c>
      <c r="I2048" t="s">
        <v>15649</v>
      </c>
      <c r="J2048" t="s">
        <v>15650</v>
      </c>
      <c r="K2048" t="s">
        <v>15651</v>
      </c>
      <c r="L2048" t="s">
        <v>15652</v>
      </c>
    </row>
    <row r="2049" spans="1:12" x14ac:dyDescent="0.3">
      <c r="A2049" t="s">
        <v>15653</v>
      </c>
      <c r="B2049" t="s">
        <v>14</v>
      </c>
      <c r="C2049" t="s">
        <v>1740</v>
      </c>
      <c r="D2049" t="s">
        <v>16</v>
      </c>
      <c r="E2049" t="s">
        <v>15654</v>
      </c>
      <c r="F2049" t="s">
        <v>15654</v>
      </c>
      <c r="G2049" t="s">
        <v>18</v>
      </c>
      <c r="H2049" t="s">
        <v>18</v>
      </c>
      <c r="I2049" t="s">
        <v>11034</v>
      </c>
      <c r="J2049" t="s">
        <v>11035</v>
      </c>
      <c r="K2049" t="s">
        <v>11036</v>
      </c>
      <c r="L2049" t="s">
        <v>11037</v>
      </c>
    </row>
    <row r="2050" spans="1:12" x14ac:dyDescent="0.3">
      <c r="A2050" t="s">
        <v>15655</v>
      </c>
      <c r="B2050" t="s">
        <v>14</v>
      </c>
      <c r="C2050" t="s">
        <v>3067</v>
      </c>
      <c r="D2050" t="s">
        <v>94</v>
      </c>
      <c r="E2050" t="s">
        <v>15656</v>
      </c>
      <c r="F2050" t="s">
        <v>15657</v>
      </c>
      <c r="G2050" t="s">
        <v>18</v>
      </c>
      <c r="H2050" t="s">
        <v>18</v>
      </c>
      <c r="I2050" t="s">
        <v>5971</v>
      </c>
      <c r="J2050" t="s">
        <v>5972</v>
      </c>
      <c r="K2050" t="s">
        <v>5973</v>
      </c>
      <c r="L2050" t="s">
        <v>5974</v>
      </c>
    </row>
    <row r="2051" spans="1:12" x14ac:dyDescent="0.3">
      <c r="A2051" t="s">
        <v>15658</v>
      </c>
      <c r="B2051" t="s">
        <v>14</v>
      </c>
      <c r="C2051" t="s">
        <v>15659</v>
      </c>
      <c r="D2051" t="s">
        <v>16</v>
      </c>
      <c r="E2051" t="s">
        <v>15660</v>
      </c>
      <c r="F2051" t="s">
        <v>15661</v>
      </c>
      <c r="G2051" t="s">
        <v>18</v>
      </c>
      <c r="H2051" t="s">
        <v>18</v>
      </c>
      <c r="I2051" t="s">
        <v>15662</v>
      </c>
      <c r="J2051" t="s">
        <v>15663</v>
      </c>
      <c r="K2051" t="s">
        <v>15664</v>
      </c>
      <c r="L2051" t="s">
        <v>15665</v>
      </c>
    </row>
    <row r="2052" spans="1:12" x14ac:dyDescent="0.3">
      <c r="A2052" t="s">
        <v>15666</v>
      </c>
      <c r="B2052" t="s">
        <v>14</v>
      </c>
      <c r="C2052" t="s">
        <v>15667</v>
      </c>
      <c r="D2052" t="s">
        <v>16</v>
      </c>
      <c r="E2052" t="s">
        <v>15668</v>
      </c>
      <c r="F2052" t="s">
        <v>15668</v>
      </c>
      <c r="G2052" t="s">
        <v>18</v>
      </c>
      <c r="H2052" t="s">
        <v>18</v>
      </c>
      <c r="I2052" t="s">
        <v>6061</v>
      </c>
      <c r="J2052" t="s">
        <v>6062</v>
      </c>
      <c r="K2052" t="s">
        <v>6063</v>
      </c>
      <c r="L2052" t="s">
        <v>6064</v>
      </c>
    </row>
    <row r="2053" spans="1:12" x14ac:dyDescent="0.3">
      <c r="A2053" t="s">
        <v>15669</v>
      </c>
      <c r="B2053" t="s">
        <v>14</v>
      </c>
      <c r="C2053" t="s">
        <v>413</v>
      </c>
      <c r="D2053" t="s">
        <v>16</v>
      </c>
      <c r="E2053" t="s">
        <v>15670</v>
      </c>
      <c r="F2053" t="s">
        <v>15671</v>
      </c>
      <c r="G2053" t="s">
        <v>15672</v>
      </c>
      <c r="H2053" t="s">
        <v>15673</v>
      </c>
      <c r="I2053" t="s">
        <v>5900</v>
      </c>
      <c r="J2053" t="s">
        <v>5901</v>
      </c>
      <c r="K2053" t="s">
        <v>5902</v>
      </c>
      <c r="L2053" t="s">
        <v>5903</v>
      </c>
    </row>
    <row r="2054" spans="1:12" x14ac:dyDescent="0.3">
      <c r="A2054" t="s">
        <v>15674</v>
      </c>
      <c r="B2054" t="s">
        <v>14</v>
      </c>
      <c r="C2054" t="s">
        <v>10083</v>
      </c>
      <c r="D2054" t="s">
        <v>5584</v>
      </c>
      <c r="E2054" t="s">
        <v>15675</v>
      </c>
      <c r="F2054" t="s">
        <v>15676</v>
      </c>
      <c r="G2054" t="s">
        <v>15677</v>
      </c>
      <c r="H2054" t="s">
        <v>18</v>
      </c>
      <c r="I2054" t="s">
        <v>15678</v>
      </c>
      <c r="J2054" t="s">
        <v>18</v>
      </c>
      <c r="K2054" t="s">
        <v>15679</v>
      </c>
      <c r="L2054" t="s">
        <v>15680</v>
      </c>
    </row>
    <row r="2055" spans="1:12" x14ac:dyDescent="0.3">
      <c r="A2055" t="s">
        <v>15681</v>
      </c>
      <c r="B2055" t="s">
        <v>14</v>
      </c>
      <c r="C2055" t="s">
        <v>830</v>
      </c>
      <c r="D2055" t="s">
        <v>33</v>
      </c>
      <c r="E2055" t="s">
        <v>15682</v>
      </c>
      <c r="F2055" t="s">
        <v>15683</v>
      </c>
      <c r="G2055" t="s">
        <v>15683</v>
      </c>
      <c r="H2055" t="s">
        <v>18</v>
      </c>
      <c r="I2055" t="s">
        <v>15559</v>
      </c>
      <c r="J2055" t="s">
        <v>15560</v>
      </c>
      <c r="K2055" t="s">
        <v>15561</v>
      </c>
      <c r="L2055" t="s">
        <v>15562</v>
      </c>
    </row>
    <row r="2056" spans="1:12" x14ac:dyDescent="0.3">
      <c r="A2056" t="s">
        <v>15684</v>
      </c>
      <c r="B2056" t="s">
        <v>14</v>
      </c>
      <c r="C2056" t="s">
        <v>101</v>
      </c>
      <c r="D2056" t="s">
        <v>16</v>
      </c>
      <c r="E2056" t="s">
        <v>15685</v>
      </c>
      <c r="F2056" t="s">
        <v>15686</v>
      </c>
      <c r="G2056" t="s">
        <v>15686</v>
      </c>
      <c r="H2056" t="s">
        <v>18</v>
      </c>
      <c r="I2056" t="s">
        <v>15687</v>
      </c>
      <c r="J2056" t="s">
        <v>15688</v>
      </c>
      <c r="K2056" t="s">
        <v>15689</v>
      </c>
      <c r="L2056" t="s">
        <v>15690</v>
      </c>
    </row>
    <row r="2057" spans="1:12" x14ac:dyDescent="0.3">
      <c r="A2057" t="s">
        <v>15691</v>
      </c>
      <c r="B2057" t="s">
        <v>14</v>
      </c>
      <c r="C2057" t="s">
        <v>15451</v>
      </c>
      <c r="D2057" t="s">
        <v>33</v>
      </c>
      <c r="E2057" t="s">
        <v>15692</v>
      </c>
      <c r="F2057" t="s">
        <v>15693</v>
      </c>
      <c r="G2057" t="s">
        <v>15694</v>
      </c>
      <c r="H2057" t="s">
        <v>15695</v>
      </c>
      <c r="I2057" t="s">
        <v>5720</v>
      </c>
      <c r="J2057" t="s">
        <v>5721</v>
      </c>
      <c r="K2057" t="s">
        <v>5722</v>
      </c>
      <c r="L2057" t="s">
        <v>5723</v>
      </c>
    </row>
    <row r="2058" spans="1:12" x14ac:dyDescent="0.3">
      <c r="A2058" t="s">
        <v>15696</v>
      </c>
      <c r="B2058" t="s">
        <v>14</v>
      </c>
      <c r="C2058" t="s">
        <v>15</v>
      </c>
      <c r="D2058" t="s">
        <v>16</v>
      </c>
      <c r="E2058" t="s">
        <v>15697</v>
      </c>
      <c r="F2058" t="s">
        <v>15697</v>
      </c>
      <c r="G2058" t="s">
        <v>15697</v>
      </c>
      <c r="H2058" t="s">
        <v>18</v>
      </c>
      <c r="I2058" t="s">
        <v>15698</v>
      </c>
      <c r="J2058" t="s">
        <v>18</v>
      </c>
      <c r="K2058" t="s">
        <v>15699</v>
      </c>
      <c r="L2058" t="s">
        <v>15700</v>
      </c>
    </row>
    <row r="2059" spans="1:12" x14ac:dyDescent="0.3">
      <c r="A2059" t="s">
        <v>15701</v>
      </c>
      <c r="B2059" t="s">
        <v>14</v>
      </c>
      <c r="C2059" t="s">
        <v>15</v>
      </c>
      <c r="D2059" t="s">
        <v>16</v>
      </c>
      <c r="E2059" t="s">
        <v>15702</v>
      </c>
      <c r="F2059" t="s">
        <v>15702</v>
      </c>
      <c r="G2059" t="s">
        <v>15702</v>
      </c>
      <c r="H2059" t="s">
        <v>18</v>
      </c>
      <c r="I2059" t="s">
        <v>3296</v>
      </c>
      <c r="J2059" t="s">
        <v>3297</v>
      </c>
      <c r="K2059" t="s">
        <v>3298</v>
      </c>
      <c r="L2059" t="s">
        <v>3299</v>
      </c>
    </row>
    <row r="2060" spans="1:12" x14ac:dyDescent="0.3">
      <c r="A2060" t="s">
        <v>15703</v>
      </c>
      <c r="B2060" t="s">
        <v>14</v>
      </c>
      <c r="C2060" t="s">
        <v>8476</v>
      </c>
      <c r="D2060" t="s">
        <v>4524</v>
      </c>
      <c r="E2060" t="s">
        <v>15704</v>
      </c>
      <c r="F2060" t="s">
        <v>8477</v>
      </c>
      <c r="G2060" t="s">
        <v>18</v>
      </c>
      <c r="H2060" t="s">
        <v>18</v>
      </c>
      <c r="I2060" t="s">
        <v>6032</v>
      </c>
      <c r="J2060" t="s">
        <v>6033</v>
      </c>
      <c r="K2060" t="s">
        <v>6034</v>
      </c>
      <c r="L2060" t="s">
        <v>6035</v>
      </c>
    </row>
    <row r="2061" spans="1:12" x14ac:dyDescent="0.3">
      <c r="A2061" t="s">
        <v>15705</v>
      </c>
      <c r="B2061" t="s">
        <v>14</v>
      </c>
      <c r="C2061" t="s">
        <v>15706</v>
      </c>
      <c r="D2061" t="s">
        <v>16</v>
      </c>
      <c r="E2061" t="s">
        <v>15707</v>
      </c>
      <c r="F2061" t="s">
        <v>15708</v>
      </c>
      <c r="G2061" t="s">
        <v>15709</v>
      </c>
      <c r="H2061" t="s">
        <v>18</v>
      </c>
      <c r="I2061" t="s">
        <v>13820</v>
      </c>
      <c r="J2061" t="s">
        <v>18</v>
      </c>
      <c r="K2061" t="s">
        <v>13821</v>
      </c>
      <c r="L2061" t="s">
        <v>13822</v>
      </c>
    </row>
    <row r="2062" spans="1:12" x14ac:dyDescent="0.3">
      <c r="A2062" t="s">
        <v>15710</v>
      </c>
      <c r="B2062" t="s">
        <v>14</v>
      </c>
      <c r="C2062" t="s">
        <v>1554</v>
      </c>
      <c r="D2062" t="s">
        <v>16</v>
      </c>
      <c r="E2062" t="s">
        <v>15711</v>
      </c>
      <c r="F2062" t="s">
        <v>15712</v>
      </c>
      <c r="G2062" t="s">
        <v>18</v>
      </c>
      <c r="H2062" t="s">
        <v>18</v>
      </c>
      <c r="I2062" t="s">
        <v>15713</v>
      </c>
      <c r="J2062" t="s">
        <v>18</v>
      </c>
      <c r="K2062" t="s">
        <v>15714</v>
      </c>
      <c r="L2062" t="s">
        <v>15715</v>
      </c>
    </row>
    <row r="2063" spans="1:12" x14ac:dyDescent="0.3">
      <c r="A2063" t="s">
        <v>15716</v>
      </c>
      <c r="B2063" t="s">
        <v>14</v>
      </c>
      <c r="C2063" t="s">
        <v>15717</v>
      </c>
      <c r="D2063" t="s">
        <v>16</v>
      </c>
      <c r="E2063" t="s">
        <v>15718</v>
      </c>
      <c r="F2063" t="s">
        <v>15718</v>
      </c>
      <c r="G2063" t="s">
        <v>18</v>
      </c>
      <c r="H2063" t="s">
        <v>18</v>
      </c>
      <c r="I2063" t="s">
        <v>10075</v>
      </c>
      <c r="J2063" t="s">
        <v>18</v>
      </c>
      <c r="K2063" t="s">
        <v>10076</v>
      </c>
      <c r="L2063" t="s">
        <v>10077</v>
      </c>
    </row>
    <row r="2064" spans="1:12" x14ac:dyDescent="0.3">
      <c r="A2064" t="s">
        <v>15719</v>
      </c>
      <c r="B2064" t="s">
        <v>14</v>
      </c>
      <c r="C2064" t="s">
        <v>101</v>
      </c>
      <c r="D2064" t="s">
        <v>16</v>
      </c>
      <c r="E2064" t="s">
        <v>15720</v>
      </c>
      <c r="F2064" t="s">
        <v>15721</v>
      </c>
      <c r="G2064" t="s">
        <v>15720</v>
      </c>
      <c r="H2064" t="s">
        <v>18</v>
      </c>
      <c r="I2064" t="s">
        <v>15722</v>
      </c>
      <c r="J2064" t="s">
        <v>18</v>
      </c>
      <c r="K2064" t="s">
        <v>15723</v>
      </c>
      <c r="L2064" t="s">
        <v>15724</v>
      </c>
    </row>
    <row r="2065" spans="1:12" x14ac:dyDescent="0.3">
      <c r="A2065" t="s">
        <v>15725</v>
      </c>
      <c r="B2065" t="s">
        <v>14</v>
      </c>
      <c r="C2065" t="s">
        <v>8025</v>
      </c>
      <c r="D2065" t="s">
        <v>16</v>
      </c>
      <c r="E2065" t="s">
        <v>15726</v>
      </c>
      <c r="F2065" t="s">
        <v>15727</v>
      </c>
      <c r="G2065" t="s">
        <v>15728</v>
      </c>
      <c r="H2065" t="s">
        <v>18</v>
      </c>
      <c r="I2065" t="s">
        <v>2437</v>
      </c>
      <c r="J2065" t="s">
        <v>18</v>
      </c>
      <c r="K2065" t="s">
        <v>2439</v>
      </c>
      <c r="L2065" t="s">
        <v>11010</v>
      </c>
    </row>
    <row r="2066" spans="1:12" x14ac:dyDescent="0.3">
      <c r="A2066" t="s">
        <v>15729</v>
      </c>
      <c r="B2066" t="s">
        <v>14</v>
      </c>
      <c r="C2066" t="s">
        <v>15730</v>
      </c>
      <c r="D2066" t="s">
        <v>16</v>
      </c>
      <c r="E2066" t="s">
        <v>15731</v>
      </c>
      <c r="F2066" t="s">
        <v>15732</v>
      </c>
      <c r="G2066" t="s">
        <v>15733</v>
      </c>
      <c r="H2066" t="s">
        <v>18</v>
      </c>
      <c r="I2066" t="s">
        <v>15734</v>
      </c>
      <c r="J2066" t="s">
        <v>15735</v>
      </c>
      <c r="K2066" t="s">
        <v>15736</v>
      </c>
      <c r="L2066" t="s">
        <v>15737</v>
      </c>
    </row>
    <row r="2067" spans="1:12" x14ac:dyDescent="0.3">
      <c r="A2067" t="s">
        <v>15738</v>
      </c>
      <c r="B2067" t="s">
        <v>14</v>
      </c>
      <c r="C2067" t="s">
        <v>229</v>
      </c>
      <c r="D2067" t="s">
        <v>94</v>
      </c>
      <c r="E2067" t="s">
        <v>15739</v>
      </c>
      <c r="F2067" t="s">
        <v>15740</v>
      </c>
      <c r="G2067" t="s">
        <v>15741</v>
      </c>
      <c r="H2067" t="s">
        <v>18</v>
      </c>
      <c r="I2067" t="s">
        <v>15649</v>
      </c>
      <c r="J2067" t="s">
        <v>15650</v>
      </c>
      <c r="K2067" t="s">
        <v>15651</v>
      </c>
      <c r="L2067" t="s">
        <v>15652</v>
      </c>
    </row>
    <row r="2068" spans="1:12" x14ac:dyDescent="0.3">
      <c r="A2068" t="s">
        <v>15742</v>
      </c>
      <c r="B2068" t="s">
        <v>14</v>
      </c>
      <c r="C2068" t="s">
        <v>3471</v>
      </c>
      <c r="D2068" t="s">
        <v>94</v>
      </c>
      <c r="E2068" t="s">
        <v>15743</v>
      </c>
      <c r="F2068" t="s">
        <v>15744</v>
      </c>
      <c r="G2068" t="s">
        <v>15745</v>
      </c>
      <c r="H2068" t="s">
        <v>18</v>
      </c>
      <c r="I2068" t="s">
        <v>2247</v>
      </c>
      <c r="J2068" t="s">
        <v>2248</v>
      </c>
      <c r="K2068" t="s">
        <v>2249</v>
      </c>
      <c r="L2068" t="s">
        <v>2250</v>
      </c>
    </row>
    <row r="2069" spans="1:12" x14ac:dyDescent="0.3">
      <c r="A2069" t="s">
        <v>15746</v>
      </c>
      <c r="B2069" t="s">
        <v>14</v>
      </c>
      <c r="C2069" t="s">
        <v>273</v>
      </c>
      <c r="D2069" t="s">
        <v>16</v>
      </c>
      <c r="E2069" t="s">
        <v>4678</v>
      </c>
      <c r="F2069" t="s">
        <v>4678</v>
      </c>
      <c r="G2069" t="s">
        <v>18</v>
      </c>
      <c r="H2069" t="s">
        <v>18</v>
      </c>
      <c r="I2069" t="s">
        <v>984</v>
      </c>
      <c r="J2069" t="s">
        <v>985</v>
      </c>
      <c r="K2069" t="s">
        <v>986</v>
      </c>
      <c r="L2069" t="s">
        <v>987</v>
      </c>
    </row>
    <row r="2070" spans="1:12" x14ac:dyDescent="0.3">
      <c r="A2070" t="s">
        <v>15747</v>
      </c>
      <c r="B2070" t="s">
        <v>14</v>
      </c>
      <c r="C2070" t="s">
        <v>6414</v>
      </c>
      <c r="D2070" t="s">
        <v>16</v>
      </c>
      <c r="E2070" t="s">
        <v>15748</v>
      </c>
      <c r="F2070" t="s">
        <v>15748</v>
      </c>
      <c r="G2070" t="s">
        <v>18</v>
      </c>
      <c r="H2070" t="s">
        <v>18</v>
      </c>
      <c r="I2070" t="s">
        <v>15447</v>
      </c>
      <c r="J2070" t="s">
        <v>15448</v>
      </c>
      <c r="K2070" t="s">
        <v>12395</v>
      </c>
      <c r="L2070" t="s">
        <v>15449</v>
      </c>
    </row>
    <row r="2071" spans="1:12" x14ac:dyDescent="0.3">
      <c r="A2071" t="s">
        <v>15749</v>
      </c>
      <c r="B2071" t="s">
        <v>14</v>
      </c>
      <c r="C2071" t="s">
        <v>15750</v>
      </c>
      <c r="D2071" t="s">
        <v>16</v>
      </c>
      <c r="E2071" t="s">
        <v>15751</v>
      </c>
      <c r="F2071" t="s">
        <v>15751</v>
      </c>
      <c r="G2071" t="s">
        <v>18</v>
      </c>
      <c r="H2071" t="s">
        <v>18</v>
      </c>
      <c r="I2071" t="s">
        <v>2109</v>
      </c>
      <c r="J2071" t="s">
        <v>2110</v>
      </c>
      <c r="K2071" t="s">
        <v>2111</v>
      </c>
      <c r="L2071" t="s">
        <v>6831</v>
      </c>
    </row>
    <row r="2072" spans="1:12" x14ac:dyDescent="0.3">
      <c r="A2072" t="s">
        <v>15752</v>
      </c>
      <c r="B2072" t="s">
        <v>14</v>
      </c>
      <c r="C2072" t="s">
        <v>101</v>
      </c>
      <c r="D2072" t="s">
        <v>16</v>
      </c>
      <c r="E2072" t="s">
        <v>15753</v>
      </c>
      <c r="F2072" t="s">
        <v>15754</v>
      </c>
      <c r="G2072" t="s">
        <v>15755</v>
      </c>
      <c r="H2072" t="s">
        <v>18</v>
      </c>
      <c r="I2072" t="s">
        <v>6531</v>
      </c>
      <c r="J2072" t="s">
        <v>6532</v>
      </c>
      <c r="K2072" t="s">
        <v>6533</v>
      </c>
      <c r="L2072" t="s">
        <v>6534</v>
      </c>
    </row>
    <row r="2073" spans="1:12" x14ac:dyDescent="0.3">
      <c r="A2073" t="s">
        <v>15756</v>
      </c>
      <c r="B2073" t="s">
        <v>14</v>
      </c>
      <c r="C2073" t="s">
        <v>15757</v>
      </c>
      <c r="D2073" t="s">
        <v>16</v>
      </c>
      <c r="E2073" t="s">
        <v>15758</v>
      </c>
      <c r="F2073" t="s">
        <v>15759</v>
      </c>
      <c r="G2073" t="s">
        <v>18</v>
      </c>
      <c r="H2073" t="s">
        <v>18</v>
      </c>
      <c r="I2073" t="s">
        <v>15760</v>
      </c>
      <c r="J2073" t="s">
        <v>15761</v>
      </c>
      <c r="K2073" t="s">
        <v>15762</v>
      </c>
      <c r="L2073" t="s">
        <v>15763</v>
      </c>
    </row>
    <row r="2074" spans="1:12" x14ac:dyDescent="0.3">
      <c r="A2074" t="s">
        <v>15764</v>
      </c>
      <c r="B2074" t="s">
        <v>14</v>
      </c>
      <c r="C2074" t="s">
        <v>3091</v>
      </c>
      <c r="D2074" t="s">
        <v>16</v>
      </c>
      <c r="E2074" t="s">
        <v>15765</v>
      </c>
      <c r="F2074" t="s">
        <v>15766</v>
      </c>
      <c r="G2074" t="s">
        <v>15767</v>
      </c>
      <c r="H2074" t="s">
        <v>18</v>
      </c>
      <c r="I2074" t="s">
        <v>15626</v>
      </c>
      <c r="J2074" t="s">
        <v>18</v>
      </c>
      <c r="K2074" t="s">
        <v>15627</v>
      </c>
      <c r="L2074" t="s">
        <v>15628</v>
      </c>
    </row>
    <row r="2075" spans="1:12" x14ac:dyDescent="0.3">
      <c r="A2075" t="s">
        <v>15768</v>
      </c>
      <c r="B2075" t="s">
        <v>14</v>
      </c>
      <c r="C2075" t="s">
        <v>15769</v>
      </c>
      <c r="D2075" t="s">
        <v>16</v>
      </c>
      <c r="E2075" t="s">
        <v>15770</v>
      </c>
      <c r="F2075" t="s">
        <v>15771</v>
      </c>
      <c r="G2075" t="s">
        <v>15772</v>
      </c>
      <c r="H2075" t="s">
        <v>18</v>
      </c>
      <c r="I2075" t="s">
        <v>15773</v>
      </c>
      <c r="J2075" t="s">
        <v>15774</v>
      </c>
      <c r="K2075" t="s">
        <v>15775</v>
      </c>
      <c r="L2075" t="s">
        <v>15776</v>
      </c>
    </row>
    <row r="2076" spans="1:12" x14ac:dyDescent="0.3">
      <c r="A2076" t="s">
        <v>15777</v>
      </c>
      <c r="B2076" t="s">
        <v>14</v>
      </c>
      <c r="C2076" t="s">
        <v>15778</v>
      </c>
      <c r="D2076" t="s">
        <v>16</v>
      </c>
      <c r="E2076" t="s">
        <v>15779</v>
      </c>
      <c r="F2076" t="s">
        <v>15780</v>
      </c>
      <c r="G2076" t="s">
        <v>15781</v>
      </c>
      <c r="H2076" t="s">
        <v>18</v>
      </c>
      <c r="I2076" t="s">
        <v>3195</v>
      </c>
      <c r="J2076" t="s">
        <v>3196</v>
      </c>
      <c r="K2076" t="s">
        <v>3197</v>
      </c>
      <c r="L2076" t="s">
        <v>3198</v>
      </c>
    </row>
    <row r="2077" spans="1:12" x14ac:dyDescent="0.3">
      <c r="A2077" t="s">
        <v>15782</v>
      </c>
      <c r="B2077" t="s">
        <v>14</v>
      </c>
      <c r="C2077" t="s">
        <v>15</v>
      </c>
      <c r="D2077" t="s">
        <v>16</v>
      </c>
      <c r="E2077" t="e">
        <f>- 전문 심리상담 및 강의- 경로당, 노인요양시설에서 상담사로 활동- 사회복지시설, 의료기관, 종교시설에 상담사로 활동- 심리상담 분야 시설운영 및 교육</f>
        <v>#NAME?</v>
      </c>
      <c r="F2077" t="e">
        <f>- 전문 심리상담 및 강의- 경로당, 노인요양시설에서 상담사로 활동- 사회복지시설, 의료기관, 종교시설에 상담사로 활동- 심리상담 분야 시설운영 및 교육</f>
        <v>#NAME?</v>
      </c>
      <c r="G2077" t="s">
        <v>18</v>
      </c>
      <c r="H2077" t="s">
        <v>18</v>
      </c>
      <c r="I2077" t="s">
        <v>15783</v>
      </c>
      <c r="J2077" t="s">
        <v>15784</v>
      </c>
      <c r="K2077" t="s">
        <v>15785</v>
      </c>
      <c r="L2077" t="s">
        <v>15786</v>
      </c>
    </row>
    <row r="2078" spans="1:12" x14ac:dyDescent="0.3">
      <c r="A2078" t="s">
        <v>15787</v>
      </c>
      <c r="B2078" t="s">
        <v>14</v>
      </c>
      <c r="C2078" t="s">
        <v>15788</v>
      </c>
      <c r="D2078" t="s">
        <v>16</v>
      </c>
      <c r="E2078" t="s">
        <v>15789</v>
      </c>
      <c r="F2078" t="s">
        <v>15790</v>
      </c>
      <c r="G2078" t="s">
        <v>15791</v>
      </c>
      <c r="H2078" t="s">
        <v>18</v>
      </c>
      <c r="I2078" t="s">
        <v>15773</v>
      </c>
      <c r="J2078" t="s">
        <v>15774</v>
      </c>
      <c r="K2078" t="s">
        <v>15775</v>
      </c>
      <c r="L2078" t="s">
        <v>15776</v>
      </c>
    </row>
    <row r="2079" spans="1:12" x14ac:dyDescent="0.3">
      <c r="A2079" t="s">
        <v>15792</v>
      </c>
      <c r="B2079" t="s">
        <v>14</v>
      </c>
      <c r="C2079" t="s">
        <v>15793</v>
      </c>
      <c r="D2079" t="s">
        <v>704</v>
      </c>
      <c r="E2079" t="s">
        <v>15794</v>
      </c>
      <c r="F2079" t="s">
        <v>15795</v>
      </c>
      <c r="G2079" t="s">
        <v>18</v>
      </c>
      <c r="H2079" t="s">
        <v>18</v>
      </c>
      <c r="I2079" t="s">
        <v>5662</v>
      </c>
      <c r="J2079" t="s">
        <v>5663</v>
      </c>
      <c r="K2079" t="s">
        <v>5664</v>
      </c>
      <c r="L2079" t="s">
        <v>5665</v>
      </c>
    </row>
    <row r="2080" spans="1:12" x14ac:dyDescent="0.3">
      <c r="A2080" t="s">
        <v>15796</v>
      </c>
      <c r="B2080" t="s">
        <v>14</v>
      </c>
      <c r="C2080" t="s">
        <v>15797</v>
      </c>
      <c r="D2080" t="s">
        <v>16</v>
      </c>
      <c r="E2080" t="s">
        <v>15798</v>
      </c>
      <c r="F2080" t="s">
        <v>15799</v>
      </c>
      <c r="G2080" t="s">
        <v>15800</v>
      </c>
      <c r="H2080" t="s">
        <v>15801</v>
      </c>
      <c r="I2080" t="s">
        <v>15802</v>
      </c>
      <c r="J2080" t="s">
        <v>15803</v>
      </c>
      <c r="K2080" t="s">
        <v>15804</v>
      </c>
      <c r="L2080" t="s">
        <v>15805</v>
      </c>
    </row>
    <row r="2081" spans="1:12" x14ac:dyDescent="0.3">
      <c r="A2081" t="s">
        <v>15806</v>
      </c>
      <c r="B2081" t="s">
        <v>14</v>
      </c>
      <c r="C2081" t="s">
        <v>73</v>
      </c>
      <c r="D2081" t="s">
        <v>33</v>
      </c>
      <c r="E2081" t="s">
        <v>15807</v>
      </c>
      <c r="F2081" t="s">
        <v>15807</v>
      </c>
      <c r="G2081" t="s">
        <v>15808</v>
      </c>
      <c r="H2081" t="s">
        <v>18</v>
      </c>
      <c r="I2081" t="s">
        <v>15809</v>
      </c>
      <c r="J2081" t="s">
        <v>15810</v>
      </c>
      <c r="K2081" t="s">
        <v>15811</v>
      </c>
      <c r="L2081" t="s">
        <v>15812</v>
      </c>
    </row>
    <row r="2082" spans="1:12" x14ac:dyDescent="0.3">
      <c r="A2082" t="s">
        <v>15813</v>
      </c>
      <c r="B2082" t="s">
        <v>14</v>
      </c>
      <c r="C2082" t="s">
        <v>15814</v>
      </c>
      <c r="D2082" t="s">
        <v>16</v>
      </c>
      <c r="E2082" t="s">
        <v>15815</v>
      </c>
      <c r="F2082" t="s">
        <v>15816</v>
      </c>
      <c r="G2082" t="s">
        <v>15817</v>
      </c>
      <c r="H2082" t="s">
        <v>18</v>
      </c>
      <c r="I2082" t="s">
        <v>15818</v>
      </c>
      <c r="J2082" t="s">
        <v>15819</v>
      </c>
      <c r="K2082" t="s">
        <v>15820</v>
      </c>
      <c r="L2082" t="s">
        <v>15821</v>
      </c>
    </row>
    <row r="2083" spans="1:12" x14ac:dyDescent="0.3">
      <c r="A2083" t="s">
        <v>15822</v>
      </c>
      <c r="B2083" t="s">
        <v>14</v>
      </c>
      <c r="C2083" t="s">
        <v>12711</v>
      </c>
      <c r="D2083" t="s">
        <v>94</v>
      </c>
      <c r="E2083" t="s">
        <v>15823</v>
      </c>
      <c r="F2083" t="s">
        <v>15824</v>
      </c>
      <c r="G2083" t="s">
        <v>15825</v>
      </c>
      <c r="H2083" t="s">
        <v>18</v>
      </c>
      <c r="I2083" t="s">
        <v>9413</v>
      </c>
      <c r="J2083" t="s">
        <v>18</v>
      </c>
      <c r="K2083" t="s">
        <v>9414</v>
      </c>
      <c r="L2083" t="s">
        <v>9415</v>
      </c>
    </row>
    <row r="2084" spans="1:12" x14ac:dyDescent="0.3">
      <c r="A2084" t="s">
        <v>15826</v>
      </c>
      <c r="B2084" t="s">
        <v>14</v>
      </c>
      <c r="C2084" t="s">
        <v>15827</v>
      </c>
      <c r="D2084" t="s">
        <v>16</v>
      </c>
      <c r="E2084" t="s">
        <v>15828</v>
      </c>
      <c r="F2084" t="s">
        <v>15829</v>
      </c>
      <c r="G2084" t="s">
        <v>18</v>
      </c>
      <c r="H2084" t="s">
        <v>18</v>
      </c>
      <c r="I2084" t="s">
        <v>15830</v>
      </c>
      <c r="J2084" t="s">
        <v>18</v>
      </c>
      <c r="K2084" t="s">
        <v>15831</v>
      </c>
      <c r="L2084" t="s">
        <v>15832</v>
      </c>
    </row>
    <row r="2085" spans="1:12" x14ac:dyDescent="0.3">
      <c r="A2085" t="s">
        <v>15833</v>
      </c>
      <c r="B2085" t="s">
        <v>14</v>
      </c>
      <c r="C2085" t="s">
        <v>15834</v>
      </c>
      <c r="D2085" t="s">
        <v>16</v>
      </c>
      <c r="E2085" t="s">
        <v>15835</v>
      </c>
      <c r="F2085" t="s">
        <v>15835</v>
      </c>
      <c r="G2085" t="s">
        <v>18</v>
      </c>
      <c r="H2085" t="s">
        <v>18</v>
      </c>
      <c r="I2085" t="s">
        <v>13376</v>
      </c>
      <c r="J2085" t="s">
        <v>18</v>
      </c>
      <c r="K2085" t="s">
        <v>13377</v>
      </c>
      <c r="L2085" t="s">
        <v>13378</v>
      </c>
    </row>
    <row r="2086" spans="1:12" x14ac:dyDescent="0.3">
      <c r="A2086" t="s">
        <v>15836</v>
      </c>
      <c r="B2086" t="s">
        <v>14</v>
      </c>
      <c r="C2086" t="s">
        <v>463</v>
      </c>
      <c r="D2086" t="s">
        <v>16</v>
      </c>
      <c r="E2086" t="s">
        <v>15837</v>
      </c>
      <c r="F2086" t="s">
        <v>15838</v>
      </c>
      <c r="G2086" t="s">
        <v>18</v>
      </c>
      <c r="H2086" t="s">
        <v>18</v>
      </c>
      <c r="I2086" t="s">
        <v>7274</v>
      </c>
      <c r="J2086" t="s">
        <v>7275</v>
      </c>
      <c r="K2086" t="s">
        <v>7276</v>
      </c>
      <c r="L2086" t="s">
        <v>7277</v>
      </c>
    </row>
    <row r="2087" spans="1:12" x14ac:dyDescent="0.3">
      <c r="A2087" t="s">
        <v>15839</v>
      </c>
      <c r="B2087" t="s">
        <v>14</v>
      </c>
      <c r="C2087" t="s">
        <v>15840</v>
      </c>
      <c r="D2087" t="s">
        <v>94</v>
      </c>
      <c r="E2087" t="s">
        <v>15841</v>
      </c>
      <c r="F2087" t="s">
        <v>15842</v>
      </c>
      <c r="G2087" t="s">
        <v>18</v>
      </c>
      <c r="H2087" t="s">
        <v>18</v>
      </c>
      <c r="I2087" t="s">
        <v>15843</v>
      </c>
      <c r="J2087" t="s">
        <v>15844</v>
      </c>
      <c r="K2087" t="s">
        <v>15845</v>
      </c>
      <c r="L2087" t="s">
        <v>15846</v>
      </c>
    </row>
    <row r="2088" spans="1:12" x14ac:dyDescent="0.3">
      <c r="A2088" t="s">
        <v>15847</v>
      </c>
      <c r="B2088" t="s">
        <v>14</v>
      </c>
      <c r="C2088" t="s">
        <v>341</v>
      </c>
      <c r="D2088" t="s">
        <v>16</v>
      </c>
      <c r="E2088" t="s">
        <v>15848</v>
      </c>
      <c r="F2088" t="s">
        <v>15849</v>
      </c>
      <c r="G2088" t="s">
        <v>15850</v>
      </c>
      <c r="H2088" t="s">
        <v>18</v>
      </c>
      <c r="I2088" t="s">
        <v>625</v>
      </c>
      <c r="J2088" t="s">
        <v>18</v>
      </c>
      <c r="K2088" t="s">
        <v>626</v>
      </c>
      <c r="L2088" t="s">
        <v>627</v>
      </c>
    </row>
    <row r="2089" spans="1:12" x14ac:dyDescent="0.3">
      <c r="A2089" t="s">
        <v>15851</v>
      </c>
      <c r="B2089" t="s">
        <v>14</v>
      </c>
      <c r="C2089" t="s">
        <v>229</v>
      </c>
      <c r="D2089" t="s">
        <v>94</v>
      </c>
      <c r="E2089" t="s">
        <v>15852</v>
      </c>
      <c r="F2089" t="s">
        <v>15852</v>
      </c>
      <c r="G2089" t="s">
        <v>15853</v>
      </c>
      <c r="H2089" t="s">
        <v>18</v>
      </c>
      <c r="I2089" t="s">
        <v>574</v>
      </c>
      <c r="J2089" t="s">
        <v>575</v>
      </c>
      <c r="K2089" t="s">
        <v>576</v>
      </c>
      <c r="L2089" t="s">
        <v>577</v>
      </c>
    </row>
    <row r="2090" spans="1:12" x14ac:dyDescent="0.3">
      <c r="A2090" t="s">
        <v>15854</v>
      </c>
      <c r="B2090" t="s">
        <v>14</v>
      </c>
      <c r="C2090" t="s">
        <v>273</v>
      </c>
      <c r="D2090" t="s">
        <v>16</v>
      </c>
      <c r="E2090" t="s">
        <v>15855</v>
      </c>
      <c r="F2090" t="s">
        <v>15856</v>
      </c>
      <c r="G2090" t="s">
        <v>15857</v>
      </c>
      <c r="H2090" t="s">
        <v>15858</v>
      </c>
      <c r="I2090" t="s">
        <v>15859</v>
      </c>
      <c r="J2090" t="s">
        <v>15860</v>
      </c>
      <c r="K2090" t="s">
        <v>15861</v>
      </c>
      <c r="L2090" t="s">
        <v>15862</v>
      </c>
    </row>
    <row r="2091" spans="1:12" x14ac:dyDescent="0.3">
      <c r="A2091" t="s">
        <v>15863</v>
      </c>
      <c r="B2091" t="s">
        <v>14</v>
      </c>
      <c r="C2091" t="s">
        <v>638</v>
      </c>
      <c r="D2091" t="s">
        <v>16</v>
      </c>
      <c r="E2091" t="s">
        <v>15864</v>
      </c>
      <c r="F2091" t="s">
        <v>15865</v>
      </c>
      <c r="G2091" t="s">
        <v>15866</v>
      </c>
      <c r="H2091" t="s">
        <v>18</v>
      </c>
      <c r="I2091" t="s">
        <v>224</v>
      </c>
      <c r="J2091" t="s">
        <v>225</v>
      </c>
      <c r="K2091" t="s">
        <v>226</v>
      </c>
      <c r="L2091" t="s">
        <v>227</v>
      </c>
    </row>
    <row r="2092" spans="1:12" x14ac:dyDescent="0.3">
      <c r="A2092" t="s">
        <v>15867</v>
      </c>
      <c r="B2092" t="s">
        <v>14</v>
      </c>
      <c r="C2092" t="s">
        <v>5869</v>
      </c>
      <c r="D2092" t="s">
        <v>16</v>
      </c>
      <c r="E2092" t="s">
        <v>15868</v>
      </c>
      <c r="F2092" t="s">
        <v>15869</v>
      </c>
      <c r="G2092" t="s">
        <v>15870</v>
      </c>
      <c r="H2092" t="s">
        <v>18</v>
      </c>
      <c r="I2092" t="s">
        <v>1296</v>
      </c>
      <c r="J2092" t="s">
        <v>18</v>
      </c>
      <c r="K2092" t="s">
        <v>1297</v>
      </c>
      <c r="L2092" t="s">
        <v>1298</v>
      </c>
    </row>
    <row r="2093" spans="1:12" x14ac:dyDescent="0.3">
      <c r="A2093" t="s">
        <v>15871</v>
      </c>
      <c r="B2093" t="s">
        <v>14</v>
      </c>
      <c r="C2093" t="s">
        <v>413</v>
      </c>
      <c r="D2093" t="s">
        <v>16</v>
      </c>
      <c r="E2093" t="s">
        <v>15872</v>
      </c>
      <c r="F2093" t="s">
        <v>15873</v>
      </c>
      <c r="G2093" t="s">
        <v>18</v>
      </c>
      <c r="H2093" t="s">
        <v>18</v>
      </c>
      <c r="I2093" t="s">
        <v>15662</v>
      </c>
      <c r="J2093" t="s">
        <v>15663</v>
      </c>
      <c r="K2093" t="s">
        <v>15664</v>
      </c>
      <c r="L2093" t="s">
        <v>15665</v>
      </c>
    </row>
    <row r="2094" spans="1:12" x14ac:dyDescent="0.3">
      <c r="A2094" t="s">
        <v>15874</v>
      </c>
      <c r="B2094" t="s">
        <v>14</v>
      </c>
      <c r="C2094" t="s">
        <v>101</v>
      </c>
      <c r="D2094" t="s">
        <v>16</v>
      </c>
      <c r="E2094" t="s">
        <v>15875</v>
      </c>
      <c r="F2094" t="s">
        <v>15876</v>
      </c>
      <c r="G2094" t="s">
        <v>15877</v>
      </c>
      <c r="H2094" t="s">
        <v>18</v>
      </c>
      <c r="I2094" t="s">
        <v>15713</v>
      </c>
      <c r="J2094" t="s">
        <v>18</v>
      </c>
      <c r="K2094" t="s">
        <v>15714</v>
      </c>
      <c r="L2094" t="s">
        <v>15715</v>
      </c>
    </row>
    <row r="2095" spans="1:12" x14ac:dyDescent="0.3">
      <c r="A2095" t="s">
        <v>15878</v>
      </c>
      <c r="B2095" t="s">
        <v>14</v>
      </c>
      <c r="C2095" t="s">
        <v>471</v>
      </c>
      <c r="D2095" t="s">
        <v>16</v>
      </c>
      <c r="E2095" t="s">
        <v>15879</v>
      </c>
      <c r="F2095" t="s">
        <v>15879</v>
      </c>
      <c r="G2095" t="s">
        <v>18</v>
      </c>
      <c r="H2095" t="s">
        <v>18</v>
      </c>
      <c r="I2095" t="s">
        <v>15542</v>
      </c>
      <c r="J2095" t="s">
        <v>15543</v>
      </c>
      <c r="K2095" t="s">
        <v>15544</v>
      </c>
      <c r="L2095" t="s">
        <v>15545</v>
      </c>
    </row>
    <row r="2096" spans="1:12" x14ac:dyDescent="0.3">
      <c r="A2096" t="s">
        <v>15880</v>
      </c>
      <c r="B2096" t="s">
        <v>14</v>
      </c>
      <c r="C2096" t="s">
        <v>4337</v>
      </c>
      <c r="D2096" t="s">
        <v>16</v>
      </c>
      <c r="E2096" t="s">
        <v>15881</v>
      </c>
      <c r="F2096" t="s">
        <v>15882</v>
      </c>
      <c r="G2096" t="s">
        <v>15883</v>
      </c>
      <c r="H2096" t="s">
        <v>15884</v>
      </c>
      <c r="I2096" t="s">
        <v>7300</v>
      </c>
      <c r="J2096" t="s">
        <v>7301</v>
      </c>
      <c r="K2096" t="s">
        <v>7302</v>
      </c>
      <c r="L2096" t="s">
        <v>7303</v>
      </c>
    </row>
    <row r="2097" spans="1:12" x14ac:dyDescent="0.3">
      <c r="A2097" t="s">
        <v>15885</v>
      </c>
      <c r="B2097" t="s">
        <v>14</v>
      </c>
      <c r="C2097" t="s">
        <v>471</v>
      </c>
      <c r="D2097" t="s">
        <v>16</v>
      </c>
      <c r="E2097" t="s">
        <v>15886</v>
      </c>
      <c r="F2097" t="s">
        <v>15886</v>
      </c>
      <c r="G2097" t="s">
        <v>15887</v>
      </c>
      <c r="H2097" t="s">
        <v>18</v>
      </c>
      <c r="I2097" t="s">
        <v>15809</v>
      </c>
      <c r="J2097" t="s">
        <v>15810</v>
      </c>
      <c r="K2097" t="s">
        <v>15811</v>
      </c>
      <c r="L2097" t="s">
        <v>15812</v>
      </c>
    </row>
    <row r="2098" spans="1:12" x14ac:dyDescent="0.3">
      <c r="A2098" t="s">
        <v>15888</v>
      </c>
      <c r="B2098" t="s">
        <v>14</v>
      </c>
      <c r="C2098" t="s">
        <v>93</v>
      </c>
      <c r="D2098" t="s">
        <v>94</v>
      </c>
      <c r="E2098" t="s">
        <v>15889</v>
      </c>
      <c r="F2098" t="s">
        <v>15889</v>
      </c>
      <c r="G2098" t="s">
        <v>18</v>
      </c>
      <c r="H2098" t="s">
        <v>18</v>
      </c>
      <c r="I2098" t="s">
        <v>7274</v>
      </c>
      <c r="J2098" t="s">
        <v>7275</v>
      </c>
      <c r="K2098" t="s">
        <v>7276</v>
      </c>
      <c r="L2098" t="s">
        <v>7277</v>
      </c>
    </row>
    <row r="2099" spans="1:12" x14ac:dyDescent="0.3">
      <c r="A2099" t="s">
        <v>15890</v>
      </c>
      <c r="B2099" t="s">
        <v>14</v>
      </c>
      <c r="C2099" t="s">
        <v>6414</v>
      </c>
      <c r="D2099" t="s">
        <v>16</v>
      </c>
      <c r="E2099" t="e">
        <f>-개인 또는 집단의 심리적 성숙과 사회적 적응능력향상을 위한 조력 및 지도-심리적 어려움을 겪는 개인 및 집단에 대한 진단, 평가 및 개입-지역사회 상담교육, 사회 병리적 문제에 대한 예방활동 및 심리상담-학교 및 모든 사업장 내의 인간관계 심리교육-상담 및 심리상담에 관한 연구와 상담 프로그램의 개발·보급·평가-상담행정업무</f>
        <v>#NAME?</v>
      </c>
      <c r="F2099" t="e">
        <f>-다양한 모래놀이상담 슈퍼비전 모델에 대한 충분한 지식이 있으며 이를 전달-모래놀이의 철학적, 실용적 시사점을 비교 설명-상담전문가-내담자, 슈퍼바이저-상담전문가-내담자 관계를 관찰하고 설명-위의 관계들에서 생기는 문제를 인식, 감독, 평가다양한 슈퍼비전 상황에서 슈퍼비전을 구조화하고 문제를 풀며 다양한 개입을 할수 있어야 함 외</f>
        <v>#NAME?</v>
      </c>
      <c r="G2099" t="e">
        <f>-다양한 전문영역에서 개인 또는 집단의 심리적 성숙과 사회적 적응능력 향상을 위한 조력 및 지도-다양한 전문영역에서 심리적 어려움을 겪는 개인 및 집단에 대한 진단, 평가 및 개입-지역사회 상담교육, 사회 병리적 문제에 대한 예방활동 및 심리상담-학교 및 모든 사업장 내의 인간관계 심리교육 상담 및 심리상담에 관한 연구와 상담프로그램의 개발,보급,평가</f>
        <v>#NAME?</v>
      </c>
      <c r="H2099" t="e">
        <f>-다양한 전문영역에서 개인 또는 집단의 심리적 성숙과 사회적 적응능력 향상을 위한 조력 및 지도-다양한 전문영역에서 심리적 어려움을 겪는 개인 또는 집단에 대한 진단·평가 및 개입-지역사회 상담교육, 사회 병리적 문제에 대한 예방활동 및 심리상담-상담 행정업무</f>
        <v>#NAME?</v>
      </c>
      <c r="I2099" t="s">
        <v>15573</v>
      </c>
      <c r="J2099" t="s">
        <v>18</v>
      </c>
      <c r="K2099" t="s">
        <v>15574</v>
      </c>
      <c r="L2099" t="s">
        <v>15575</v>
      </c>
    </row>
    <row r="2100" spans="1:12" x14ac:dyDescent="0.3">
      <c r="A2100" t="s">
        <v>15891</v>
      </c>
      <c r="B2100" t="s">
        <v>14</v>
      </c>
      <c r="C2100" t="s">
        <v>463</v>
      </c>
      <c r="D2100" t="s">
        <v>16</v>
      </c>
      <c r="E2100" t="s">
        <v>15892</v>
      </c>
      <c r="F2100" t="s">
        <v>15892</v>
      </c>
      <c r="G2100" t="s">
        <v>15892</v>
      </c>
      <c r="H2100" t="s">
        <v>15892</v>
      </c>
      <c r="I2100" t="s">
        <v>13492</v>
      </c>
      <c r="J2100" t="s">
        <v>13493</v>
      </c>
      <c r="K2100" t="s">
        <v>13494</v>
      </c>
      <c r="L2100" t="s">
        <v>13495</v>
      </c>
    </row>
    <row r="2101" spans="1:12" x14ac:dyDescent="0.3">
      <c r="A2101" t="s">
        <v>15893</v>
      </c>
      <c r="B2101" t="s">
        <v>14</v>
      </c>
      <c r="C2101" t="s">
        <v>2451</v>
      </c>
      <c r="D2101" t="s">
        <v>16</v>
      </c>
      <c r="E2101" t="s">
        <v>15894</v>
      </c>
      <c r="F2101" t="s">
        <v>15895</v>
      </c>
      <c r="G2101" t="s">
        <v>15896</v>
      </c>
      <c r="H2101" t="s">
        <v>15897</v>
      </c>
      <c r="I2101" t="s">
        <v>11292</v>
      </c>
      <c r="J2101" t="s">
        <v>11293</v>
      </c>
      <c r="K2101" t="s">
        <v>11294</v>
      </c>
      <c r="L2101" t="s">
        <v>11295</v>
      </c>
    </row>
    <row r="2102" spans="1:12" x14ac:dyDescent="0.3">
      <c r="A2102" t="s">
        <v>15898</v>
      </c>
      <c r="B2102" t="s">
        <v>14</v>
      </c>
      <c r="C2102" t="s">
        <v>15</v>
      </c>
      <c r="D2102" t="s">
        <v>16</v>
      </c>
      <c r="E2102" t="s">
        <v>15899</v>
      </c>
      <c r="F2102" t="s">
        <v>15900</v>
      </c>
      <c r="G2102" t="s">
        <v>15901</v>
      </c>
      <c r="H2102" t="s">
        <v>15902</v>
      </c>
      <c r="I2102" t="s">
        <v>9383</v>
      </c>
      <c r="J2102" t="s">
        <v>9384</v>
      </c>
      <c r="K2102" t="s">
        <v>9385</v>
      </c>
      <c r="L2102" t="s">
        <v>9386</v>
      </c>
    </row>
    <row r="2103" spans="1:12" x14ac:dyDescent="0.3">
      <c r="A2103" t="s">
        <v>15903</v>
      </c>
      <c r="B2103" t="s">
        <v>14</v>
      </c>
      <c r="C2103" t="s">
        <v>15</v>
      </c>
      <c r="D2103" t="s">
        <v>16</v>
      </c>
      <c r="E2103" t="s">
        <v>15904</v>
      </c>
      <c r="F2103" t="s">
        <v>15905</v>
      </c>
      <c r="G2103" t="s">
        <v>15906</v>
      </c>
      <c r="H2103" t="s">
        <v>18</v>
      </c>
      <c r="I2103" t="s">
        <v>8248</v>
      </c>
      <c r="J2103" t="s">
        <v>8249</v>
      </c>
      <c r="K2103" t="s">
        <v>8250</v>
      </c>
      <c r="L2103" t="s">
        <v>8251</v>
      </c>
    </row>
    <row r="2104" spans="1:12" x14ac:dyDescent="0.3">
      <c r="A2104" t="s">
        <v>15907</v>
      </c>
      <c r="B2104" t="s">
        <v>14</v>
      </c>
      <c r="C2104" t="s">
        <v>273</v>
      </c>
      <c r="D2104" t="s">
        <v>16</v>
      </c>
      <c r="E2104" t="s">
        <v>15908</v>
      </c>
      <c r="F2104" t="s">
        <v>15908</v>
      </c>
      <c r="G2104" t="s">
        <v>15909</v>
      </c>
      <c r="H2104" t="s">
        <v>15910</v>
      </c>
      <c r="I2104" t="s">
        <v>1486</v>
      </c>
      <c r="J2104" t="s">
        <v>18</v>
      </c>
      <c r="K2104" t="s">
        <v>13789</v>
      </c>
      <c r="L2104" t="s">
        <v>13790</v>
      </c>
    </row>
    <row r="2105" spans="1:12" x14ac:dyDescent="0.3">
      <c r="A2105" t="s">
        <v>15911</v>
      </c>
      <c r="B2105" t="s">
        <v>14</v>
      </c>
      <c r="C2105" t="s">
        <v>341</v>
      </c>
      <c r="D2105" t="s">
        <v>16</v>
      </c>
      <c r="E2105" t="s">
        <v>15912</v>
      </c>
      <c r="F2105" t="s">
        <v>15913</v>
      </c>
      <c r="G2105" t="s">
        <v>15914</v>
      </c>
      <c r="H2105" t="s">
        <v>18</v>
      </c>
      <c r="I2105" t="s">
        <v>12053</v>
      </c>
      <c r="J2105" t="s">
        <v>12054</v>
      </c>
      <c r="K2105" t="s">
        <v>12055</v>
      </c>
      <c r="L2105" t="s">
        <v>12056</v>
      </c>
    </row>
    <row r="2106" spans="1:12" x14ac:dyDescent="0.3">
      <c r="A2106" t="s">
        <v>15915</v>
      </c>
      <c r="B2106" t="s">
        <v>14</v>
      </c>
      <c r="C2106" t="s">
        <v>15778</v>
      </c>
      <c r="D2106" t="s">
        <v>5584</v>
      </c>
      <c r="E2106" t="s">
        <v>15916</v>
      </c>
      <c r="F2106" t="s">
        <v>15917</v>
      </c>
      <c r="G2106" t="s">
        <v>15918</v>
      </c>
      <c r="H2106" t="s">
        <v>18</v>
      </c>
      <c r="I2106" t="s">
        <v>15559</v>
      </c>
      <c r="J2106" t="s">
        <v>15560</v>
      </c>
      <c r="K2106" t="s">
        <v>15561</v>
      </c>
      <c r="L2106" t="s">
        <v>15562</v>
      </c>
    </row>
    <row r="2107" spans="1:12" x14ac:dyDescent="0.3">
      <c r="A2107" t="s">
        <v>15919</v>
      </c>
      <c r="B2107" t="s">
        <v>14</v>
      </c>
      <c r="C2107" t="s">
        <v>11113</v>
      </c>
      <c r="D2107" t="s">
        <v>16</v>
      </c>
      <c r="E2107" t="s">
        <v>15920</v>
      </c>
      <c r="F2107" t="s">
        <v>15920</v>
      </c>
      <c r="G2107" t="s">
        <v>18</v>
      </c>
      <c r="H2107" t="s">
        <v>18</v>
      </c>
      <c r="I2107" t="s">
        <v>15476</v>
      </c>
      <c r="J2107" t="s">
        <v>15477</v>
      </c>
      <c r="K2107" t="s">
        <v>15478</v>
      </c>
      <c r="L2107" t="s">
        <v>15479</v>
      </c>
    </row>
    <row r="2108" spans="1:12" x14ac:dyDescent="0.3">
      <c r="A2108" t="s">
        <v>15921</v>
      </c>
      <c r="B2108" t="s">
        <v>14</v>
      </c>
      <c r="C2108" t="s">
        <v>413</v>
      </c>
      <c r="D2108" t="s">
        <v>16</v>
      </c>
      <c r="E2108" t="s">
        <v>15922</v>
      </c>
      <c r="F2108" t="s">
        <v>15923</v>
      </c>
      <c r="G2108" t="s">
        <v>15924</v>
      </c>
      <c r="H2108" t="s">
        <v>15925</v>
      </c>
      <c r="I2108" t="s">
        <v>15843</v>
      </c>
      <c r="J2108" t="s">
        <v>15844</v>
      </c>
      <c r="K2108" t="s">
        <v>15845</v>
      </c>
      <c r="L2108" t="s">
        <v>15846</v>
      </c>
    </row>
    <row r="2109" spans="1:12" x14ac:dyDescent="0.3">
      <c r="A2109" t="s">
        <v>15926</v>
      </c>
      <c r="B2109" t="s">
        <v>14</v>
      </c>
      <c r="C2109" t="s">
        <v>229</v>
      </c>
      <c r="D2109" t="s">
        <v>94</v>
      </c>
      <c r="E2109" t="s">
        <v>15927</v>
      </c>
      <c r="F2109" t="s">
        <v>15928</v>
      </c>
      <c r="G2109" t="s">
        <v>7768</v>
      </c>
      <c r="H2109" t="s">
        <v>18</v>
      </c>
      <c r="I2109" t="s">
        <v>6531</v>
      </c>
      <c r="J2109" t="s">
        <v>6532</v>
      </c>
      <c r="K2109" t="s">
        <v>6533</v>
      </c>
      <c r="L2109" t="s">
        <v>6534</v>
      </c>
    </row>
    <row r="2110" spans="1:12" x14ac:dyDescent="0.3">
      <c r="A2110" t="s">
        <v>15929</v>
      </c>
      <c r="B2110" t="s">
        <v>14</v>
      </c>
      <c r="C2110" t="s">
        <v>839</v>
      </c>
      <c r="D2110" t="s">
        <v>16</v>
      </c>
      <c r="E2110" t="s">
        <v>15930</v>
      </c>
      <c r="F2110" t="s">
        <v>15931</v>
      </c>
      <c r="G2110" t="s">
        <v>15932</v>
      </c>
      <c r="H2110" t="s">
        <v>15933</v>
      </c>
      <c r="I2110" t="s">
        <v>15830</v>
      </c>
      <c r="J2110" t="s">
        <v>18</v>
      </c>
      <c r="K2110" t="s">
        <v>15831</v>
      </c>
      <c r="L2110" t="s">
        <v>15832</v>
      </c>
    </row>
    <row r="2111" spans="1:12" x14ac:dyDescent="0.3">
      <c r="A2111" t="s">
        <v>15934</v>
      </c>
      <c r="B2111" t="s">
        <v>14</v>
      </c>
      <c r="C2111" t="s">
        <v>15935</v>
      </c>
      <c r="D2111" t="s">
        <v>16</v>
      </c>
      <c r="E2111" t="s">
        <v>15936</v>
      </c>
      <c r="F2111" t="s">
        <v>15936</v>
      </c>
      <c r="G2111" t="s">
        <v>15936</v>
      </c>
      <c r="H2111" t="s">
        <v>18</v>
      </c>
      <c r="I2111" t="s">
        <v>9373</v>
      </c>
      <c r="J2111" t="s">
        <v>9374</v>
      </c>
      <c r="K2111" t="s">
        <v>9375</v>
      </c>
      <c r="L2111" t="s">
        <v>9376</v>
      </c>
    </row>
    <row r="2112" spans="1:12" x14ac:dyDescent="0.3">
      <c r="A2112" t="s">
        <v>15937</v>
      </c>
      <c r="B2112" t="s">
        <v>14</v>
      </c>
      <c r="C2112" t="s">
        <v>15938</v>
      </c>
      <c r="D2112" t="s">
        <v>16</v>
      </c>
      <c r="E2112" t="s">
        <v>15939</v>
      </c>
      <c r="F2112" t="s">
        <v>15939</v>
      </c>
      <c r="G2112" t="s">
        <v>18</v>
      </c>
      <c r="H2112" t="s">
        <v>18</v>
      </c>
      <c r="I2112" t="s">
        <v>15940</v>
      </c>
      <c r="J2112" t="s">
        <v>18</v>
      </c>
      <c r="K2112" t="s">
        <v>15941</v>
      </c>
      <c r="L2112" t="s">
        <v>15942</v>
      </c>
    </row>
    <row r="2113" spans="1:12" x14ac:dyDescent="0.3">
      <c r="A2113" t="s">
        <v>15943</v>
      </c>
      <c r="B2113" t="s">
        <v>14</v>
      </c>
      <c r="C2113" t="s">
        <v>15944</v>
      </c>
      <c r="D2113" t="s">
        <v>704</v>
      </c>
      <c r="E2113" t="s">
        <v>15945</v>
      </c>
      <c r="F2113" t="s">
        <v>15946</v>
      </c>
      <c r="G2113" t="s">
        <v>15947</v>
      </c>
      <c r="H2113" t="s">
        <v>15948</v>
      </c>
      <c r="I2113" t="s">
        <v>15949</v>
      </c>
      <c r="J2113" t="s">
        <v>15950</v>
      </c>
      <c r="K2113" t="s">
        <v>15951</v>
      </c>
      <c r="L2113" t="s">
        <v>15952</v>
      </c>
    </row>
    <row r="2114" spans="1:12" x14ac:dyDescent="0.3">
      <c r="A2114" t="s">
        <v>15953</v>
      </c>
      <c r="B2114" t="s">
        <v>14</v>
      </c>
      <c r="C2114" t="s">
        <v>623</v>
      </c>
      <c r="D2114" t="s">
        <v>16</v>
      </c>
      <c r="E2114" t="s">
        <v>15954</v>
      </c>
      <c r="F2114" t="s">
        <v>15955</v>
      </c>
      <c r="G2114" t="s">
        <v>15956</v>
      </c>
      <c r="H2114" t="s">
        <v>15957</v>
      </c>
      <c r="I2114" t="s">
        <v>7300</v>
      </c>
      <c r="J2114" t="s">
        <v>7301</v>
      </c>
      <c r="K2114" t="s">
        <v>7302</v>
      </c>
      <c r="L2114" t="s">
        <v>7303</v>
      </c>
    </row>
    <row r="2115" spans="1:12" x14ac:dyDescent="0.3">
      <c r="A2115" t="s">
        <v>15958</v>
      </c>
      <c r="B2115" t="s">
        <v>14</v>
      </c>
      <c r="C2115" t="s">
        <v>101</v>
      </c>
      <c r="D2115" t="s">
        <v>16</v>
      </c>
      <c r="E2115" t="s">
        <v>15959</v>
      </c>
      <c r="F2115" t="s">
        <v>15960</v>
      </c>
      <c r="G2115" t="s">
        <v>15960</v>
      </c>
      <c r="H2115" t="s">
        <v>15961</v>
      </c>
      <c r="I2115" t="s">
        <v>2238</v>
      </c>
      <c r="J2115" t="s">
        <v>2239</v>
      </c>
      <c r="K2115" t="s">
        <v>2240</v>
      </c>
      <c r="L2115" t="s">
        <v>2241</v>
      </c>
    </row>
    <row r="2116" spans="1:12" x14ac:dyDescent="0.3">
      <c r="A2116" t="s">
        <v>15962</v>
      </c>
      <c r="B2116" t="s">
        <v>14</v>
      </c>
      <c r="C2116" t="s">
        <v>1554</v>
      </c>
      <c r="D2116" t="s">
        <v>16</v>
      </c>
      <c r="E2116" t="s">
        <v>15963</v>
      </c>
      <c r="F2116" t="s">
        <v>15963</v>
      </c>
      <c r="G2116" t="s">
        <v>15964</v>
      </c>
      <c r="H2116" t="s">
        <v>18</v>
      </c>
      <c r="I2116" t="s">
        <v>5943</v>
      </c>
      <c r="J2116" t="s">
        <v>5944</v>
      </c>
      <c r="K2116" t="s">
        <v>5945</v>
      </c>
      <c r="L2116" t="s">
        <v>5946</v>
      </c>
    </row>
    <row r="2117" spans="1:12" x14ac:dyDescent="0.3">
      <c r="A2117" t="s">
        <v>15965</v>
      </c>
      <c r="B2117" t="s">
        <v>14</v>
      </c>
      <c r="C2117" t="s">
        <v>15966</v>
      </c>
      <c r="D2117" t="s">
        <v>16</v>
      </c>
      <c r="E2117" t="s">
        <v>15967</v>
      </c>
      <c r="F2117" t="s">
        <v>15968</v>
      </c>
      <c r="G2117" t="s">
        <v>15969</v>
      </c>
      <c r="H2117" t="s">
        <v>15970</v>
      </c>
      <c r="I2117" t="s">
        <v>15971</v>
      </c>
      <c r="J2117" t="s">
        <v>15972</v>
      </c>
      <c r="K2117" t="s">
        <v>15973</v>
      </c>
      <c r="L2117" t="s">
        <v>15974</v>
      </c>
    </row>
    <row r="2118" spans="1:12" x14ac:dyDescent="0.3">
      <c r="A2118" t="s">
        <v>15975</v>
      </c>
      <c r="B2118" t="s">
        <v>14</v>
      </c>
      <c r="C2118" t="s">
        <v>101</v>
      </c>
      <c r="D2118" t="s">
        <v>16</v>
      </c>
      <c r="E2118" t="s">
        <v>15976</v>
      </c>
      <c r="F2118" t="s">
        <v>15977</v>
      </c>
      <c r="G2118" t="s">
        <v>15978</v>
      </c>
      <c r="H2118" t="s">
        <v>18</v>
      </c>
      <c r="I2118" t="s">
        <v>15559</v>
      </c>
      <c r="J2118" t="s">
        <v>15560</v>
      </c>
      <c r="K2118" t="s">
        <v>15561</v>
      </c>
      <c r="L2118" t="s">
        <v>15562</v>
      </c>
    </row>
    <row r="2119" spans="1:12" x14ac:dyDescent="0.3">
      <c r="A2119" t="s">
        <v>15979</v>
      </c>
      <c r="B2119" t="s">
        <v>14</v>
      </c>
      <c r="C2119" t="s">
        <v>2882</v>
      </c>
      <c r="D2119" t="s">
        <v>16</v>
      </c>
      <c r="E2119" t="s">
        <v>15980</v>
      </c>
      <c r="F2119" t="s">
        <v>15981</v>
      </c>
      <c r="G2119" t="s">
        <v>15982</v>
      </c>
      <c r="H2119" t="s">
        <v>15983</v>
      </c>
      <c r="I2119" t="s">
        <v>11707</v>
      </c>
      <c r="J2119" t="s">
        <v>18</v>
      </c>
      <c r="K2119" t="s">
        <v>11708</v>
      </c>
      <c r="L2119" t="s">
        <v>11709</v>
      </c>
    </row>
    <row r="2120" spans="1:12" x14ac:dyDescent="0.3">
      <c r="A2120" t="s">
        <v>15984</v>
      </c>
      <c r="B2120" t="s">
        <v>14</v>
      </c>
      <c r="C2120" t="s">
        <v>13088</v>
      </c>
      <c r="D2120" t="s">
        <v>16</v>
      </c>
      <c r="E2120" t="s">
        <v>15985</v>
      </c>
      <c r="F2120" t="s">
        <v>15986</v>
      </c>
      <c r="G2120" t="s">
        <v>15987</v>
      </c>
      <c r="H2120" t="s">
        <v>15988</v>
      </c>
      <c r="I2120" t="s">
        <v>15989</v>
      </c>
      <c r="J2120" t="s">
        <v>18</v>
      </c>
      <c r="K2120" t="s">
        <v>15990</v>
      </c>
      <c r="L2120" t="s">
        <v>15991</v>
      </c>
    </row>
    <row r="2121" spans="1:12" x14ac:dyDescent="0.3">
      <c r="A2121" t="s">
        <v>15992</v>
      </c>
      <c r="B2121" t="s">
        <v>14</v>
      </c>
      <c r="C2121" t="s">
        <v>2896</v>
      </c>
      <c r="D2121" t="s">
        <v>33</v>
      </c>
      <c r="E2121" t="s">
        <v>15993</v>
      </c>
      <c r="F2121" t="s">
        <v>15993</v>
      </c>
      <c r="G2121" t="s">
        <v>18</v>
      </c>
      <c r="H2121" t="s">
        <v>18</v>
      </c>
      <c r="I2121" t="s">
        <v>5662</v>
      </c>
      <c r="J2121" t="s">
        <v>5663</v>
      </c>
      <c r="K2121" t="s">
        <v>5664</v>
      </c>
      <c r="L2121" t="s">
        <v>5665</v>
      </c>
    </row>
    <row r="2122" spans="1:12" x14ac:dyDescent="0.3">
      <c r="A2122" t="s">
        <v>15994</v>
      </c>
      <c r="B2122" t="s">
        <v>14</v>
      </c>
      <c r="C2122" t="s">
        <v>15995</v>
      </c>
      <c r="D2122" t="s">
        <v>16</v>
      </c>
      <c r="E2122" t="s">
        <v>15996</v>
      </c>
      <c r="F2122" t="s">
        <v>15997</v>
      </c>
      <c r="G2122" t="s">
        <v>15998</v>
      </c>
      <c r="H2122" t="s">
        <v>18</v>
      </c>
      <c r="I2122" t="s">
        <v>15999</v>
      </c>
      <c r="J2122" t="s">
        <v>16000</v>
      </c>
      <c r="K2122" t="s">
        <v>16001</v>
      </c>
      <c r="L2122" t="s">
        <v>16002</v>
      </c>
    </row>
    <row r="2123" spans="1:12" x14ac:dyDescent="0.3">
      <c r="A2123" t="s">
        <v>16003</v>
      </c>
      <c r="B2123" t="s">
        <v>14</v>
      </c>
      <c r="C2123" t="s">
        <v>851</v>
      </c>
      <c r="D2123" t="s">
        <v>94</v>
      </c>
      <c r="E2123" t="s">
        <v>16004</v>
      </c>
      <c r="F2123" t="s">
        <v>16005</v>
      </c>
      <c r="G2123" t="s">
        <v>16006</v>
      </c>
      <c r="H2123" t="s">
        <v>18</v>
      </c>
      <c r="I2123" t="s">
        <v>15476</v>
      </c>
      <c r="J2123" t="s">
        <v>15477</v>
      </c>
      <c r="K2123" t="s">
        <v>15478</v>
      </c>
      <c r="L2123" t="s">
        <v>15479</v>
      </c>
    </row>
    <row r="2124" spans="1:12" x14ac:dyDescent="0.3">
      <c r="A2124" t="s">
        <v>16007</v>
      </c>
      <c r="B2124" t="s">
        <v>14</v>
      </c>
      <c r="C2124" t="s">
        <v>273</v>
      </c>
      <c r="D2124" t="s">
        <v>16</v>
      </c>
      <c r="E2124" t="s">
        <v>16008</v>
      </c>
      <c r="F2124" t="s">
        <v>16009</v>
      </c>
      <c r="G2124" t="s">
        <v>16010</v>
      </c>
      <c r="H2124" t="s">
        <v>18</v>
      </c>
      <c r="I2124" t="s">
        <v>16011</v>
      </c>
      <c r="J2124" t="s">
        <v>6234</v>
      </c>
      <c r="K2124" t="s">
        <v>6235</v>
      </c>
      <c r="L2124" t="s">
        <v>16012</v>
      </c>
    </row>
    <row r="2125" spans="1:12" x14ac:dyDescent="0.3">
      <c r="A2125" t="s">
        <v>16013</v>
      </c>
      <c r="B2125" t="s">
        <v>14</v>
      </c>
      <c r="C2125" t="s">
        <v>101</v>
      </c>
      <c r="D2125" t="s">
        <v>16</v>
      </c>
      <c r="E2125" t="s">
        <v>16014</v>
      </c>
      <c r="F2125" t="s">
        <v>16015</v>
      </c>
      <c r="G2125" t="s">
        <v>16016</v>
      </c>
      <c r="H2125" t="s">
        <v>18</v>
      </c>
      <c r="I2125" t="s">
        <v>16017</v>
      </c>
      <c r="J2125" t="s">
        <v>18</v>
      </c>
      <c r="K2125" t="s">
        <v>16018</v>
      </c>
      <c r="L2125" t="s">
        <v>16019</v>
      </c>
    </row>
    <row r="2126" spans="1:12" x14ac:dyDescent="0.3">
      <c r="A2126" t="s">
        <v>16020</v>
      </c>
      <c r="B2126" t="s">
        <v>14</v>
      </c>
      <c r="C2126" t="s">
        <v>16021</v>
      </c>
      <c r="D2126" t="s">
        <v>16</v>
      </c>
      <c r="E2126" t="s">
        <v>16022</v>
      </c>
      <c r="F2126" t="s">
        <v>16023</v>
      </c>
      <c r="G2126" t="s">
        <v>18</v>
      </c>
      <c r="H2126" t="s">
        <v>18</v>
      </c>
      <c r="I2126" t="s">
        <v>13376</v>
      </c>
      <c r="J2126" t="s">
        <v>18</v>
      </c>
      <c r="K2126" t="s">
        <v>13377</v>
      </c>
      <c r="L2126" t="s">
        <v>13378</v>
      </c>
    </row>
    <row r="2127" spans="1:12" x14ac:dyDescent="0.3">
      <c r="A2127" t="s">
        <v>16024</v>
      </c>
      <c r="B2127" t="s">
        <v>14</v>
      </c>
      <c r="C2127" t="s">
        <v>2022</v>
      </c>
      <c r="D2127" t="s">
        <v>704</v>
      </c>
      <c r="E2127" t="s">
        <v>16025</v>
      </c>
      <c r="F2127" t="s">
        <v>16025</v>
      </c>
      <c r="G2127" t="s">
        <v>18</v>
      </c>
      <c r="H2127" t="s">
        <v>18</v>
      </c>
      <c r="I2127" t="s">
        <v>3087</v>
      </c>
      <c r="J2127" t="s">
        <v>18</v>
      </c>
      <c r="K2127" t="s">
        <v>3088</v>
      </c>
      <c r="L2127" t="s">
        <v>3089</v>
      </c>
    </row>
    <row r="2128" spans="1:12" x14ac:dyDescent="0.3">
      <c r="A2128" t="s">
        <v>16026</v>
      </c>
      <c r="B2128" t="s">
        <v>14</v>
      </c>
      <c r="C2128" t="s">
        <v>93</v>
      </c>
      <c r="D2128" t="s">
        <v>94</v>
      </c>
      <c r="E2128" t="e">
        <f>-자원봉사나 부부전문상담실 운영-교육, 복지, 의료 기관이나 각종 연구소와 상담소 각종 단체 등에서 활동-건강가정지원센터, 지역회관이나 사회복지관, 사설교육기관 등의 기관 연계 상담-사회복지사, 간호사, 간병인, 종교관련 종사 등-개인적 역량에 따른 교육현장진출</f>
        <v>#NAME?</v>
      </c>
      <c r="F2128" t="s">
        <v>16027</v>
      </c>
      <c r="G2128" t="s">
        <v>18</v>
      </c>
      <c r="H2128" t="s">
        <v>18</v>
      </c>
      <c r="I2128" t="s">
        <v>14765</v>
      </c>
      <c r="J2128" t="s">
        <v>18</v>
      </c>
      <c r="K2128" t="s">
        <v>14766</v>
      </c>
      <c r="L2128" t="s">
        <v>14767</v>
      </c>
    </row>
    <row r="2129" spans="1:12" x14ac:dyDescent="0.3">
      <c r="A2129" t="s">
        <v>16028</v>
      </c>
      <c r="B2129" t="s">
        <v>14</v>
      </c>
      <c r="C2129" t="s">
        <v>16029</v>
      </c>
      <c r="D2129" t="s">
        <v>94</v>
      </c>
      <c r="E2129" t="s">
        <v>16030</v>
      </c>
      <c r="F2129" t="s">
        <v>16031</v>
      </c>
      <c r="G2129" t="s">
        <v>16032</v>
      </c>
      <c r="H2129" t="s">
        <v>18</v>
      </c>
      <c r="I2129" t="s">
        <v>16033</v>
      </c>
      <c r="J2129" t="s">
        <v>16034</v>
      </c>
      <c r="K2129" t="s">
        <v>16035</v>
      </c>
      <c r="L2129" t="s">
        <v>16036</v>
      </c>
    </row>
    <row r="2130" spans="1:12" x14ac:dyDescent="0.3">
      <c r="A2130" t="s">
        <v>16037</v>
      </c>
      <c r="B2130" t="s">
        <v>14</v>
      </c>
      <c r="C2130" t="s">
        <v>16038</v>
      </c>
      <c r="D2130" t="s">
        <v>16</v>
      </c>
      <c r="E2130" t="s">
        <v>16039</v>
      </c>
      <c r="F2130" t="s">
        <v>16039</v>
      </c>
      <c r="G2130" t="s">
        <v>18</v>
      </c>
      <c r="H2130" t="s">
        <v>18</v>
      </c>
      <c r="I2130" t="s">
        <v>15551</v>
      </c>
      <c r="J2130" t="s">
        <v>15552</v>
      </c>
      <c r="K2130" t="s">
        <v>247</v>
      </c>
      <c r="L2130" t="s">
        <v>15553</v>
      </c>
    </row>
    <row r="2131" spans="1:12" x14ac:dyDescent="0.3">
      <c r="A2131" t="s">
        <v>16040</v>
      </c>
      <c r="B2131" t="s">
        <v>14</v>
      </c>
      <c r="C2131" t="s">
        <v>101</v>
      </c>
      <c r="D2131" t="s">
        <v>16</v>
      </c>
      <c r="E2131" t="s">
        <v>16041</v>
      </c>
      <c r="F2131" t="s">
        <v>16042</v>
      </c>
      <c r="G2131" t="s">
        <v>16043</v>
      </c>
      <c r="H2131" t="s">
        <v>18</v>
      </c>
      <c r="I2131" t="s">
        <v>13248</v>
      </c>
      <c r="J2131" t="s">
        <v>18</v>
      </c>
      <c r="K2131" t="s">
        <v>13249</v>
      </c>
      <c r="L2131" t="s">
        <v>13250</v>
      </c>
    </row>
    <row r="2132" spans="1:12" x14ac:dyDescent="0.3">
      <c r="A2132" t="s">
        <v>16044</v>
      </c>
      <c r="B2132" t="s">
        <v>14</v>
      </c>
      <c r="C2132" t="s">
        <v>16045</v>
      </c>
      <c r="D2132" t="s">
        <v>16</v>
      </c>
      <c r="E2132" t="s">
        <v>16046</v>
      </c>
      <c r="F2132" t="s">
        <v>16046</v>
      </c>
      <c r="G2132" t="s">
        <v>16046</v>
      </c>
      <c r="H2132" t="s">
        <v>18</v>
      </c>
      <c r="I2132" t="s">
        <v>11034</v>
      </c>
      <c r="J2132" t="s">
        <v>11035</v>
      </c>
      <c r="K2132" t="s">
        <v>11036</v>
      </c>
      <c r="L2132" t="s">
        <v>11037</v>
      </c>
    </row>
    <row r="2133" spans="1:12" x14ac:dyDescent="0.3">
      <c r="A2133" t="s">
        <v>16047</v>
      </c>
      <c r="B2133" t="s">
        <v>14</v>
      </c>
      <c r="C2133" t="s">
        <v>591</v>
      </c>
      <c r="D2133" t="s">
        <v>94</v>
      </c>
      <c r="E2133" t="s">
        <v>16048</v>
      </c>
      <c r="F2133" t="s">
        <v>16049</v>
      </c>
      <c r="G2133" t="s">
        <v>18</v>
      </c>
      <c r="H2133" t="s">
        <v>18</v>
      </c>
      <c r="I2133" t="s">
        <v>16050</v>
      </c>
      <c r="J2133" t="s">
        <v>16051</v>
      </c>
      <c r="K2133" t="s">
        <v>16052</v>
      </c>
      <c r="L2133" t="s">
        <v>16053</v>
      </c>
    </row>
    <row r="2134" spans="1:12" x14ac:dyDescent="0.3">
      <c r="A2134" t="s">
        <v>16054</v>
      </c>
      <c r="B2134" t="s">
        <v>14</v>
      </c>
      <c r="C2134" t="s">
        <v>101</v>
      </c>
      <c r="D2134" t="s">
        <v>16</v>
      </c>
      <c r="E2134" t="s">
        <v>16055</v>
      </c>
      <c r="F2134" t="s">
        <v>16055</v>
      </c>
      <c r="G2134" t="s">
        <v>18</v>
      </c>
      <c r="H2134" t="s">
        <v>18</v>
      </c>
      <c r="I2134" t="s">
        <v>15734</v>
      </c>
      <c r="J2134" t="s">
        <v>15735</v>
      </c>
      <c r="K2134" t="s">
        <v>15736</v>
      </c>
      <c r="L2134" t="s">
        <v>15737</v>
      </c>
    </row>
    <row r="2135" spans="1:12" x14ac:dyDescent="0.3">
      <c r="A2135" t="s">
        <v>16056</v>
      </c>
      <c r="B2135" t="s">
        <v>14</v>
      </c>
      <c r="C2135" t="s">
        <v>16057</v>
      </c>
      <c r="D2135" t="s">
        <v>16</v>
      </c>
      <c r="E2135" t="s">
        <v>16058</v>
      </c>
      <c r="F2135" t="s">
        <v>16059</v>
      </c>
      <c r="G2135" t="s">
        <v>16060</v>
      </c>
      <c r="H2135" t="s">
        <v>18</v>
      </c>
      <c r="I2135" t="s">
        <v>1440</v>
      </c>
      <c r="J2135" t="s">
        <v>1441</v>
      </c>
      <c r="K2135" t="s">
        <v>1442</v>
      </c>
      <c r="L2135" t="s">
        <v>1443</v>
      </c>
    </row>
    <row r="2136" spans="1:12" x14ac:dyDescent="0.3">
      <c r="A2136" t="s">
        <v>16061</v>
      </c>
      <c r="B2136" t="s">
        <v>14</v>
      </c>
      <c r="C2136" t="s">
        <v>73</v>
      </c>
      <c r="D2136" t="s">
        <v>33</v>
      </c>
      <c r="E2136" t="s">
        <v>16062</v>
      </c>
      <c r="F2136" t="s">
        <v>16062</v>
      </c>
      <c r="G2136" t="s">
        <v>18</v>
      </c>
      <c r="H2136" t="s">
        <v>18</v>
      </c>
      <c r="I2136" t="s">
        <v>3087</v>
      </c>
      <c r="J2136" t="s">
        <v>18</v>
      </c>
      <c r="K2136" t="s">
        <v>3088</v>
      </c>
      <c r="L2136" t="s">
        <v>3089</v>
      </c>
    </row>
    <row r="2137" spans="1:12" x14ac:dyDescent="0.3">
      <c r="A2137" t="s">
        <v>16063</v>
      </c>
      <c r="B2137" t="s">
        <v>14</v>
      </c>
      <c r="C2137" t="s">
        <v>5512</v>
      </c>
      <c r="D2137" t="s">
        <v>16</v>
      </c>
      <c r="E2137" t="s">
        <v>16064</v>
      </c>
      <c r="F2137" t="s">
        <v>16065</v>
      </c>
      <c r="G2137" t="s">
        <v>18</v>
      </c>
      <c r="H2137" t="s">
        <v>18</v>
      </c>
      <c r="I2137" t="s">
        <v>13376</v>
      </c>
      <c r="J2137" t="s">
        <v>18</v>
      </c>
      <c r="K2137" t="s">
        <v>13377</v>
      </c>
      <c r="L2137" t="s">
        <v>13378</v>
      </c>
    </row>
    <row r="2138" spans="1:12" x14ac:dyDescent="0.3">
      <c r="A2138" t="s">
        <v>16066</v>
      </c>
      <c r="B2138" t="s">
        <v>14</v>
      </c>
      <c r="C2138" t="s">
        <v>16067</v>
      </c>
      <c r="D2138" t="s">
        <v>16</v>
      </c>
      <c r="E2138" t="s">
        <v>16068</v>
      </c>
      <c r="F2138" t="s">
        <v>16069</v>
      </c>
      <c r="G2138" t="s">
        <v>18</v>
      </c>
      <c r="H2138" t="s">
        <v>18</v>
      </c>
      <c r="I2138" t="s">
        <v>16070</v>
      </c>
      <c r="J2138" t="s">
        <v>16071</v>
      </c>
      <c r="K2138" t="s">
        <v>16072</v>
      </c>
      <c r="L2138" t="s">
        <v>16073</v>
      </c>
    </row>
    <row r="2139" spans="1:12" x14ac:dyDescent="0.3">
      <c r="A2139" t="s">
        <v>16074</v>
      </c>
      <c r="B2139" t="s">
        <v>14</v>
      </c>
      <c r="C2139" t="s">
        <v>16075</v>
      </c>
      <c r="D2139" t="s">
        <v>16</v>
      </c>
      <c r="E2139" t="s">
        <v>16076</v>
      </c>
      <c r="F2139" t="s">
        <v>16077</v>
      </c>
      <c r="G2139" t="s">
        <v>16078</v>
      </c>
      <c r="H2139" t="s">
        <v>18</v>
      </c>
      <c r="I2139" t="s">
        <v>5810</v>
      </c>
      <c r="J2139" t="s">
        <v>5811</v>
      </c>
      <c r="K2139" t="s">
        <v>5812</v>
      </c>
      <c r="L2139" t="s">
        <v>5813</v>
      </c>
    </row>
    <row r="2140" spans="1:12" x14ac:dyDescent="0.3">
      <c r="A2140" t="s">
        <v>16079</v>
      </c>
      <c r="B2140" t="s">
        <v>14</v>
      </c>
      <c r="C2140" t="s">
        <v>4989</v>
      </c>
      <c r="D2140" t="s">
        <v>33</v>
      </c>
      <c r="E2140" t="s">
        <v>16080</v>
      </c>
      <c r="F2140" t="s">
        <v>16081</v>
      </c>
      <c r="G2140" t="s">
        <v>16082</v>
      </c>
      <c r="H2140" t="s">
        <v>7466</v>
      </c>
      <c r="I2140" t="s">
        <v>6678</v>
      </c>
      <c r="J2140" t="s">
        <v>6679</v>
      </c>
      <c r="K2140" t="s">
        <v>6680</v>
      </c>
      <c r="L2140" t="s">
        <v>6681</v>
      </c>
    </row>
    <row r="2141" spans="1:12" x14ac:dyDescent="0.3">
      <c r="A2141" t="s">
        <v>16083</v>
      </c>
      <c r="B2141" t="s">
        <v>14</v>
      </c>
      <c r="C2141" t="s">
        <v>12705</v>
      </c>
      <c r="D2141" t="s">
        <v>16</v>
      </c>
      <c r="E2141" t="s">
        <v>16084</v>
      </c>
      <c r="F2141" t="s">
        <v>16085</v>
      </c>
      <c r="G2141" t="s">
        <v>16086</v>
      </c>
      <c r="H2141" t="s">
        <v>18</v>
      </c>
      <c r="I2141" t="s">
        <v>7343</v>
      </c>
      <c r="J2141" t="s">
        <v>18</v>
      </c>
      <c r="K2141" t="s">
        <v>7344</v>
      </c>
      <c r="L2141" t="s">
        <v>7345</v>
      </c>
    </row>
    <row r="2142" spans="1:12" x14ac:dyDescent="0.3">
      <c r="A2142" t="s">
        <v>16087</v>
      </c>
      <c r="B2142" t="s">
        <v>14</v>
      </c>
      <c r="C2142" t="s">
        <v>1975</v>
      </c>
      <c r="D2142" t="s">
        <v>33</v>
      </c>
      <c r="E2142" t="s">
        <v>16088</v>
      </c>
      <c r="F2142" t="s">
        <v>16089</v>
      </c>
      <c r="G2142" t="s">
        <v>16090</v>
      </c>
      <c r="H2142" t="s">
        <v>18</v>
      </c>
      <c r="I2142" t="s">
        <v>15476</v>
      </c>
      <c r="J2142" t="s">
        <v>15477</v>
      </c>
      <c r="K2142" t="s">
        <v>15478</v>
      </c>
      <c r="L2142" t="s">
        <v>15479</v>
      </c>
    </row>
    <row r="2143" spans="1:12" x14ac:dyDescent="0.3">
      <c r="A2143" t="s">
        <v>16091</v>
      </c>
      <c r="B2143" t="s">
        <v>14</v>
      </c>
      <c r="C2143" t="s">
        <v>16092</v>
      </c>
      <c r="D2143" t="s">
        <v>33</v>
      </c>
      <c r="E2143" t="s">
        <v>16093</v>
      </c>
      <c r="F2143" t="s">
        <v>16094</v>
      </c>
      <c r="G2143" t="s">
        <v>16095</v>
      </c>
      <c r="H2143" t="s">
        <v>18</v>
      </c>
      <c r="I2143" t="s">
        <v>13174</v>
      </c>
      <c r="J2143" t="s">
        <v>13175</v>
      </c>
      <c r="K2143" t="s">
        <v>13176</v>
      </c>
      <c r="L2143" t="s">
        <v>13177</v>
      </c>
    </row>
    <row r="2144" spans="1:12" x14ac:dyDescent="0.3">
      <c r="A2144" t="s">
        <v>16096</v>
      </c>
      <c r="B2144" t="s">
        <v>14</v>
      </c>
      <c r="C2144" t="s">
        <v>16097</v>
      </c>
      <c r="D2144" t="s">
        <v>16</v>
      </c>
      <c r="E2144" t="s">
        <v>15881</v>
      </c>
      <c r="F2144" t="s">
        <v>15882</v>
      </c>
      <c r="G2144" t="s">
        <v>16098</v>
      </c>
      <c r="H2144" t="s">
        <v>18</v>
      </c>
      <c r="I2144" t="s">
        <v>6032</v>
      </c>
      <c r="J2144" t="s">
        <v>6033</v>
      </c>
      <c r="K2144" t="s">
        <v>6034</v>
      </c>
      <c r="L2144" t="s">
        <v>6035</v>
      </c>
    </row>
    <row r="2145" spans="1:12" x14ac:dyDescent="0.3">
      <c r="A2145" t="s">
        <v>16099</v>
      </c>
      <c r="B2145" t="s">
        <v>14</v>
      </c>
      <c r="C2145" t="s">
        <v>15</v>
      </c>
      <c r="D2145" t="s">
        <v>16</v>
      </c>
      <c r="E2145" t="s">
        <v>16100</v>
      </c>
      <c r="F2145" t="s">
        <v>16100</v>
      </c>
      <c r="G2145" t="s">
        <v>16100</v>
      </c>
      <c r="H2145" t="s">
        <v>18</v>
      </c>
      <c r="I2145" t="s">
        <v>3998</v>
      </c>
      <c r="J2145" t="s">
        <v>3999</v>
      </c>
      <c r="K2145" t="s">
        <v>4000</v>
      </c>
      <c r="L2145" t="s">
        <v>4001</v>
      </c>
    </row>
    <row r="2146" spans="1:12" x14ac:dyDescent="0.3">
      <c r="A2146" t="s">
        <v>16101</v>
      </c>
      <c r="B2146" t="s">
        <v>14</v>
      </c>
      <c r="C2146" t="s">
        <v>93</v>
      </c>
      <c r="D2146" t="s">
        <v>94</v>
      </c>
      <c r="E2146" t="s">
        <v>16102</v>
      </c>
      <c r="F2146" t="s">
        <v>16103</v>
      </c>
      <c r="G2146" t="s">
        <v>16104</v>
      </c>
      <c r="H2146" t="s">
        <v>16105</v>
      </c>
      <c r="I2146" t="s">
        <v>16106</v>
      </c>
      <c r="J2146" t="s">
        <v>16107</v>
      </c>
      <c r="K2146" t="s">
        <v>16108</v>
      </c>
      <c r="L2146" t="s">
        <v>16109</v>
      </c>
    </row>
    <row r="2147" spans="1:12" x14ac:dyDescent="0.3">
      <c r="A2147" t="s">
        <v>16110</v>
      </c>
      <c r="B2147" t="s">
        <v>14</v>
      </c>
      <c r="C2147" t="s">
        <v>73</v>
      </c>
      <c r="D2147" t="s">
        <v>33</v>
      </c>
      <c r="E2147" t="s">
        <v>16111</v>
      </c>
      <c r="F2147" t="s">
        <v>16112</v>
      </c>
      <c r="G2147" t="s">
        <v>18</v>
      </c>
      <c r="H2147" t="s">
        <v>18</v>
      </c>
      <c r="I2147" t="s">
        <v>13322</v>
      </c>
      <c r="J2147" t="s">
        <v>13323</v>
      </c>
      <c r="K2147" t="s">
        <v>13324</v>
      </c>
      <c r="L2147" t="s">
        <v>13325</v>
      </c>
    </row>
    <row r="2148" spans="1:12" x14ac:dyDescent="0.3">
      <c r="A2148" t="s">
        <v>16113</v>
      </c>
      <c r="B2148" t="s">
        <v>14</v>
      </c>
      <c r="C2148" t="s">
        <v>7109</v>
      </c>
      <c r="D2148" t="s">
        <v>33</v>
      </c>
      <c r="E2148" t="s">
        <v>16114</v>
      </c>
      <c r="F2148" t="s">
        <v>16115</v>
      </c>
      <c r="G2148" t="s">
        <v>16116</v>
      </c>
      <c r="H2148" t="s">
        <v>18</v>
      </c>
      <c r="I2148" t="s">
        <v>574</v>
      </c>
      <c r="J2148" t="s">
        <v>575</v>
      </c>
      <c r="K2148" t="s">
        <v>576</v>
      </c>
      <c r="L2148" t="s">
        <v>577</v>
      </c>
    </row>
    <row r="2149" spans="1:12" x14ac:dyDescent="0.3">
      <c r="A2149" t="s">
        <v>16117</v>
      </c>
      <c r="B2149" t="s">
        <v>14</v>
      </c>
      <c r="C2149" t="s">
        <v>16118</v>
      </c>
      <c r="D2149" t="s">
        <v>33</v>
      </c>
      <c r="E2149" t="s">
        <v>16119</v>
      </c>
      <c r="F2149" t="s">
        <v>16119</v>
      </c>
      <c r="G2149" t="s">
        <v>18</v>
      </c>
      <c r="H2149" t="s">
        <v>18</v>
      </c>
      <c r="I2149" t="s">
        <v>16120</v>
      </c>
      <c r="J2149" t="s">
        <v>16121</v>
      </c>
      <c r="K2149" t="s">
        <v>16122</v>
      </c>
      <c r="L2149" t="s">
        <v>16123</v>
      </c>
    </row>
    <row r="2150" spans="1:12" x14ac:dyDescent="0.3">
      <c r="A2150" t="s">
        <v>16124</v>
      </c>
      <c r="B2150" t="s">
        <v>14</v>
      </c>
      <c r="C2150" t="s">
        <v>1554</v>
      </c>
      <c r="D2150" t="s">
        <v>16</v>
      </c>
      <c r="E2150" t="s">
        <v>16125</v>
      </c>
      <c r="F2150" t="s">
        <v>16126</v>
      </c>
      <c r="G2150" t="s">
        <v>18</v>
      </c>
      <c r="H2150" t="s">
        <v>18</v>
      </c>
      <c r="I2150" t="s">
        <v>459</v>
      </c>
      <c r="J2150" t="s">
        <v>18</v>
      </c>
      <c r="K2150" t="s">
        <v>460</v>
      </c>
      <c r="L2150" t="s">
        <v>461</v>
      </c>
    </row>
    <row r="2151" spans="1:12" x14ac:dyDescent="0.3">
      <c r="A2151" t="s">
        <v>16127</v>
      </c>
      <c r="B2151" t="s">
        <v>14</v>
      </c>
      <c r="C2151" t="s">
        <v>2591</v>
      </c>
      <c r="D2151" t="s">
        <v>16</v>
      </c>
      <c r="E2151" t="s">
        <v>16128</v>
      </c>
      <c r="F2151" t="s">
        <v>16129</v>
      </c>
      <c r="G2151" t="s">
        <v>18</v>
      </c>
      <c r="H2151" t="s">
        <v>18</v>
      </c>
      <c r="I2151" t="s">
        <v>16130</v>
      </c>
      <c r="J2151" t="s">
        <v>16131</v>
      </c>
      <c r="K2151" t="s">
        <v>620</v>
      </c>
      <c r="L2151" t="s">
        <v>16132</v>
      </c>
    </row>
    <row r="2152" spans="1:12" x14ac:dyDescent="0.3">
      <c r="A2152" t="s">
        <v>16133</v>
      </c>
      <c r="B2152" t="s">
        <v>14</v>
      </c>
      <c r="C2152" t="s">
        <v>16134</v>
      </c>
      <c r="D2152" t="s">
        <v>33</v>
      </c>
      <c r="E2152" t="s">
        <v>16135</v>
      </c>
      <c r="F2152" t="s">
        <v>16136</v>
      </c>
      <c r="G2152" t="s">
        <v>16137</v>
      </c>
      <c r="H2152" t="s">
        <v>18</v>
      </c>
      <c r="I2152" t="s">
        <v>15476</v>
      </c>
      <c r="J2152" t="s">
        <v>15477</v>
      </c>
      <c r="K2152" t="s">
        <v>15478</v>
      </c>
      <c r="L2152" t="s">
        <v>15479</v>
      </c>
    </row>
    <row r="2153" spans="1:12" x14ac:dyDescent="0.3">
      <c r="A2153" t="s">
        <v>16138</v>
      </c>
      <c r="B2153" t="s">
        <v>14</v>
      </c>
      <c r="C2153" t="s">
        <v>12711</v>
      </c>
      <c r="D2153" t="s">
        <v>94</v>
      </c>
      <c r="E2153" t="s">
        <v>16139</v>
      </c>
      <c r="F2153" t="s">
        <v>16140</v>
      </c>
      <c r="G2153" t="s">
        <v>16141</v>
      </c>
      <c r="H2153" t="s">
        <v>18</v>
      </c>
      <c r="I2153" t="s">
        <v>15678</v>
      </c>
      <c r="J2153" t="s">
        <v>18</v>
      </c>
      <c r="K2153" t="s">
        <v>15679</v>
      </c>
      <c r="L2153" t="s">
        <v>15680</v>
      </c>
    </row>
    <row r="2154" spans="1:12" x14ac:dyDescent="0.3">
      <c r="A2154" t="s">
        <v>16142</v>
      </c>
      <c r="B2154" t="s">
        <v>14</v>
      </c>
      <c r="C2154" t="s">
        <v>229</v>
      </c>
      <c r="D2154" t="s">
        <v>94</v>
      </c>
      <c r="E2154" t="s">
        <v>16143</v>
      </c>
      <c r="F2154" t="s">
        <v>16143</v>
      </c>
      <c r="G2154" t="s">
        <v>18</v>
      </c>
      <c r="H2154" t="s">
        <v>18</v>
      </c>
      <c r="I2154" t="s">
        <v>3087</v>
      </c>
      <c r="J2154" t="s">
        <v>18</v>
      </c>
      <c r="K2154" t="s">
        <v>3088</v>
      </c>
      <c r="L2154" t="s">
        <v>3089</v>
      </c>
    </row>
    <row r="2155" spans="1:12" x14ac:dyDescent="0.3">
      <c r="A2155" t="s">
        <v>16144</v>
      </c>
      <c r="B2155" t="s">
        <v>14</v>
      </c>
      <c r="C2155" t="s">
        <v>16145</v>
      </c>
      <c r="D2155" t="s">
        <v>16</v>
      </c>
      <c r="E2155" t="s">
        <v>16146</v>
      </c>
      <c r="F2155" t="s">
        <v>16147</v>
      </c>
      <c r="G2155" t="s">
        <v>16148</v>
      </c>
      <c r="H2155" t="s">
        <v>18</v>
      </c>
      <c r="I2155" t="s">
        <v>15641</v>
      </c>
      <c r="J2155" t="s">
        <v>15642</v>
      </c>
      <c r="K2155" t="s">
        <v>15643</v>
      </c>
      <c r="L2155" t="s">
        <v>15644</v>
      </c>
    </row>
    <row r="2156" spans="1:12" x14ac:dyDescent="0.3">
      <c r="A2156" t="s">
        <v>16149</v>
      </c>
      <c r="B2156" t="s">
        <v>14</v>
      </c>
      <c r="C2156" t="s">
        <v>12711</v>
      </c>
      <c r="D2156" t="s">
        <v>94</v>
      </c>
      <c r="E2156" t="s">
        <v>16150</v>
      </c>
      <c r="F2156" t="s">
        <v>16151</v>
      </c>
      <c r="G2156" t="s">
        <v>18</v>
      </c>
      <c r="H2156" t="s">
        <v>18</v>
      </c>
      <c r="I2156" t="s">
        <v>13280</v>
      </c>
      <c r="J2156" t="s">
        <v>13281</v>
      </c>
      <c r="K2156" t="s">
        <v>13282</v>
      </c>
      <c r="L2156" t="s">
        <v>13283</v>
      </c>
    </row>
    <row r="2157" spans="1:12" x14ac:dyDescent="0.3">
      <c r="A2157" t="s">
        <v>16152</v>
      </c>
      <c r="B2157" t="s">
        <v>14</v>
      </c>
      <c r="C2157" t="s">
        <v>471</v>
      </c>
      <c r="D2157" t="s">
        <v>16</v>
      </c>
      <c r="E2157" t="s">
        <v>1673</v>
      </c>
      <c r="F2157" t="s">
        <v>1673</v>
      </c>
      <c r="G2157" t="s">
        <v>14622</v>
      </c>
      <c r="H2157" t="s">
        <v>18</v>
      </c>
      <c r="I2157" t="s">
        <v>16153</v>
      </c>
      <c r="J2157" t="s">
        <v>18</v>
      </c>
      <c r="K2157" t="s">
        <v>16154</v>
      </c>
      <c r="L2157" t="s">
        <v>16155</v>
      </c>
    </row>
    <row r="2158" spans="1:12" x14ac:dyDescent="0.3">
      <c r="A2158" t="s">
        <v>16156</v>
      </c>
      <c r="B2158" t="s">
        <v>14</v>
      </c>
      <c r="C2158" t="s">
        <v>16157</v>
      </c>
      <c r="D2158" t="s">
        <v>16</v>
      </c>
      <c r="E2158" t="s">
        <v>16158</v>
      </c>
      <c r="F2158" t="s">
        <v>16159</v>
      </c>
      <c r="G2158" t="s">
        <v>18</v>
      </c>
      <c r="H2158" t="s">
        <v>18</v>
      </c>
      <c r="I2158" t="s">
        <v>13376</v>
      </c>
      <c r="J2158" t="s">
        <v>18</v>
      </c>
      <c r="K2158" t="s">
        <v>13377</v>
      </c>
      <c r="L2158" t="s">
        <v>13378</v>
      </c>
    </row>
    <row r="2159" spans="1:12" x14ac:dyDescent="0.3">
      <c r="A2159" t="s">
        <v>16160</v>
      </c>
      <c r="B2159" t="s">
        <v>14</v>
      </c>
      <c r="C2159" t="s">
        <v>16161</v>
      </c>
      <c r="D2159" t="s">
        <v>33</v>
      </c>
      <c r="E2159" t="s">
        <v>16162</v>
      </c>
      <c r="F2159" t="s">
        <v>16162</v>
      </c>
      <c r="G2159" t="s">
        <v>16163</v>
      </c>
      <c r="H2159" t="s">
        <v>18</v>
      </c>
      <c r="I2159" t="s">
        <v>3328</v>
      </c>
      <c r="J2159" t="s">
        <v>3329</v>
      </c>
      <c r="K2159" t="s">
        <v>3330</v>
      </c>
      <c r="L2159" t="s">
        <v>3331</v>
      </c>
    </row>
    <row r="2160" spans="1:12" x14ac:dyDescent="0.3">
      <c r="A2160" t="s">
        <v>16164</v>
      </c>
      <c r="B2160" t="s">
        <v>14</v>
      </c>
      <c r="C2160" t="s">
        <v>16165</v>
      </c>
      <c r="D2160" t="s">
        <v>16</v>
      </c>
      <c r="E2160" t="s">
        <v>16166</v>
      </c>
      <c r="F2160" t="s">
        <v>16166</v>
      </c>
      <c r="G2160" t="s">
        <v>18</v>
      </c>
      <c r="H2160" t="s">
        <v>18</v>
      </c>
      <c r="I2160" t="s">
        <v>15476</v>
      </c>
      <c r="J2160" t="s">
        <v>15477</v>
      </c>
      <c r="K2160" t="s">
        <v>15478</v>
      </c>
      <c r="L2160" t="s">
        <v>15479</v>
      </c>
    </row>
    <row r="2161" spans="1:12" x14ac:dyDescent="0.3">
      <c r="A2161" t="s">
        <v>16167</v>
      </c>
      <c r="B2161" t="s">
        <v>14</v>
      </c>
      <c r="C2161" t="s">
        <v>341</v>
      </c>
      <c r="D2161" t="s">
        <v>16</v>
      </c>
      <c r="E2161" t="s">
        <v>16168</v>
      </c>
      <c r="F2161" t="s">
        <v>16168</v>
      </c>
      <c r="G2161" t="s">
        <v>16168</v>
      </c>
      <c r="H2161" t="s">
        <v>16168</v>
      </c>
      <c r="I2161" t="s">
        <v>13492</v>
      </c>
      <c r="J2161" t="s">
        <v>13493</v>
      </c>
      <c r="K2161" t="s">
        <v>13494</v>
      </c>
      <c r="L2161" t="s">
        <v>13495</v>
      </c>
    </row>
    <row r="2162" spans="1:12" x14ac:dyDescent="0.3">
      <c r="A2162" t="s">
        <v>16169</v>
      </c>
      <c r="B2162" t="s">
        <v>14</v>
      </c>
      <c r="C2162" t="s">
        <v>4967</v>
      </c>
      <c r="D2162" t="s">
        <v>33</v>
      </c>
      <c r="E2162" t="s">
        <v>16170</v>
      </c>
      <c r="F2162" t="s">
        <v>16171</v>
      </c>
      <c r="G2162" t="s">
        <v>16172</v>
      </c>
      <c r="H2162" t="s">
        <v>18</v>
      </c>
      <c r="I2162" t="s">
        <v>16173</v>
      </c>
      <c r="J2162" t="s">
        <v>18</v>
      </c>
      <c r="K2162" t="s">
        <v>16174</v>
      </c>
      <c r="L2162" t="s">
        <v>16175</v>
      </c>
    </row>
    <row r="2163" spans="1:12" x14ac:dyDescent="0.3">
      <c r="A2163" t="s">
        <v>16176</v>
      </c>
      <c r="B2163" t="s">
        <v>14</v>
      </c>
      <c r="C2163" t="s">
        <v>16177</v>
      </c>
      <c r="D2163" t="s">
        <v>16</v>
      </c>
      <c r="E2163" t="s">
        <v>16178</v>
      </c>
      <c r="F2163" t="s">
        <v>16179</v>
      </c>
      <c r="G2163" t="s">
        <v>16180</v>
      </c>
      <c r="H2163" t="s">
        <v>16181</v>
      </c>
      <c r="I2163" t="s">
        <v>10262</v>
      </c>
      <c r="J2163" t="s">
        <v>10263</v>
      </c>
      <c r="K2163" t="s">
        <v>10264</v>
      </c>
      <c r="L2163" t="s">
        <v>10265</v>
      </c>
    </row>
    <row r="2164" spans="1:12" x14ac:dyDescent="0.3">
      <c r="A2164" t="s">
        <v>16182</v>
      </c>
      <c r="B2164" t="s">
        <v>14</v>
      </c>
      <c r="C2164" t="s">
        <v>101</v>
      </c>
      <c r="D2164" t="s">
        <v>16</v>
      </c>
      <c r="E2164" t="s">
        <v>16183</v>
      </c>
      <c r="F2164" t="s">
        <v>16184</v>
      </c>
      <c r="G2164" t="s">
        <v>16185</v>
      </c>
      <c r="H2164" t="s">
        <v>18</v>
      </c>
      <c r="I2164" t="s">
        <v>16186</v>
      </c>
      <c r="J2164" t="s">
        <v>18</v>
      </c>
      <c r="K2164" t="s">
        <v>16187</v>
      </c>
      <c r="L2164" t="s">
        <v>16188</v>
      </c>
    </row>
    <row r="2165" spans="1:12" x14ac:dyDescent="0.3">
      <c r="A2165" t="s">
        <v>16189</v>
      </c>
      <c r="B2165" t="s">
        <v>14</v>
      </c>
      <c r="C2165" t="s">
        <v>16190</v>
      </c>
      <c r="D2165" t="s">
        <v>16</v>
      </c>
      <c r="E2165" t="s">
        <v>16191</v>
      </c>
      <c r="F2165" t="s">
        <v>16192</v>
      </c>
      <c r="G2165" t="s">
        <v>16193</v>
      </c>
      <c r="H2165" t="s">
        <v>16194</v>
      </c>
      <c r="I2165" t="s">
        <v>16195</v>
      </c>
      <c r="J2165" t="s">
        <v>16196</v>
      </c>
      <c r="K2165" t="s">
        <v>8177</v>
      </c>
      <c r="L2165" t="s">
        <v>16197</v>
      </c>
    </row>
    <row r="2166" spans="1:12" x14ac:dyDescent="0.3">
      <c r="A2166" t="s">
        <v>16198</v>
      </c>
      <c r="B2166" t="s">
        <v>14</v>
      </c>
      <c r="C2166" t="s">
        <v>2917</v>
      </c>
      <c r="D2166" t="s">
        <v>94</v>
      </c>
      <c r="E2166" t="s">
        <v>16199</v>
      </c>
      <c r="F2166" t="s">
        <v>16199</v>
      </c>
      <c r="G2166" t="s">
        <v>18</v>
      </c>
      <c r="H2166" t="s">
        <v>18</v>
      </c>
      <c r="I2166" t="s">
        <v>5128</v>
      </c>
      <c r="J2166" t="s">
        <v>5129</v>
      </c>
      <c r="K2166" t="s">
        <v>5130</v>
      </c>
      <c r="L2166" t="s">
        <v>5131</v>
      </c>
    </row>
    <row r="2167" spans="1:12" x14ac:dyDescent="0.3">
      <c r="A2167" t="s">
        <v>16200</v>
      </c>
      <c r="B2167" t="s">
        <v>14</v>
      </c>
      <c r="C2167" t="s">
        <v>16201</v>
      </c>
      <c r="D2167" t="s">
        <v>16</v>
      </c>
      <c r="E2167" t="s">
        <v>16202</v>
      </c>
      <c r="F2167" t="s">
        <v>16203</v>
      </c>
      <c r="G2167" t="s">
        <v>16204</v>
      </c>
      <c r="H2167" t="s">
        <v>18</v>
      </c>
      <c r="I2167" t="s">
        <v>224</v>
      </c>
      <c r="J2167" t="s">
        <v>225</v>
      </c>
      <c r="K2167" t="s">
        <v>226</v>
      </c>
      <c r="L2167" t="s">
        <v>227</v>
      </c>
    </row>
    <row r="2168" spans="1:12" x14ac:dyDescent="0.3">
      <c r="A2168" t="s">
        <v>16205</v>
      </c>
      <c r="B2168" t="s">
        <v>14</v>
      </c>
      <c r="C2168" t="s">
        <v>14298</v>
      </c>
      <c r="D2168" t="s">
        <v>16</v>
      </c>
      <c r="E2168" t="s">
        <v>16206</v>
      </c>
      <c r="F2168" t="s">
        <v>16207</v>
      </c>
      <c r="G2168" t="s">
        <v>16208</v>
      </c>
      <c r="H2168" t="s">
        <v>16209</v>
      </c>
      <c r="I2168" t="s">
        <v>74</v>
      </c>
      <c r="J2168" t="s">
        <v>6217</v>
      </c>
      <c r="K2168" t="s">
        <v>6218</v>
      </c>
      <c r="L2168" t="s">
        <v>6219</v>
      </c>
    </row>
    <row r="2169" spans="1:12" x14ac:dyDescent="0.3">
      <c r="A2169" t="s">
        <v>16210</v>
      </c>
      <c r="B2169" t="s">
        <v>14</v>
      </c>
      <c r="C2169" t="s">
        <v>16211</v>
      </c>
      <c r="D2169" t="s">
        <v>16</v>
      </c>
      <c r="E2169" t="s">
        <v>16212</v>
      </c>
      <c r="F2169" t="s">
        <v>16212</v>
      </c>
      <c r="G2169" t="s">
        <v>18</v>
      </c>
      <c r="H2169" t="s">
        <v>18</v>
      </c>
      <c r="I2169" t="s">
        <v>13376</v>
      </c>
      <c r="J2169" t="s">
        <v>18</v>
      </c>
      <c r="K2169" t="s">
        <v>13377</v>
      </c>
      <c r="L2169" t="s">
        <v>13378</v>
      </c>
    </row>
    <row r="2170" spans="1:12" x14ac:dyDescent="0.3">
      <c r="A2170" t="s">
        <v>16213</v>
      </c>
      <c r="B2170" t="s">
        <v>14</v>
      </c>
      <c r="C2170" t="s">
        <v>4898</v>
      </c>
      <c r="D2170" t="s">
        <v>704</v>
      </c>
      <c r="E2170" t="s">
        <v>16214</v>
      </c>
      <c r="F2170" t="s">
        <v>16214</v>
      </c>
      <c r="G2170" t="s">
        <v>16215</v>
      </c>
      <c r="H2170" t="s">
        <v>18</v>
      </c>
      <c r="I2170" t="s">
        <v>6949</v>
      </c>
      <c r="J2170" t="s">
        <v>6950</v>
      </c>
      <c r="K2170" t="s">
        <v>6951</v>
      </c>
      <c r="L2170" t="s">
        <v>6952</v>
      </c>
    </row>
    <row r="2171" spans="1:12" x14ac:dyDescent="0.3">
      <c r="A2171" t="s">
        <v>16216</v>
      </c>
      <c r="B2171" t="s">
        <v>14</v>
      </c>
      <c r="C2171" t="s">
        <v>10320</v>
      </c>
      <c r="D2171" t="s">
        <v>16</v>
      </c>
      <c r="E2171" t="e">
        <f ca="1">-개인 및 집단의 정신건강 증진을 위한 전문적인 조력 및 지도-심리적 장애를 겪는 개인 및 집단에 대한 진단, 평가 및 개입-상담 및 심리치료에 대한 연구와 상담 프로그램의 개발, 보급, 평가, 운영-국가 및 지역사회, 기업체 등 조직의 상담 활동에 대한 정책적 참여와 자문-상담에 관한 전반적인 업무(접수면접, 사례관리, 상담행정 등) 수행</f>
        <v>#NAME?</v>
      </c>
      <c r="F2171" t="s">
        <v>16217</v>
      </c>
      <c r="G2171" t="s">
        <v>16218</v>
      </c>
      <c r="H2171" t="s">
        <v>18</v>
      </c>
      <c r="I2171" t="s">
        <v>16219</v>
      </c>
      <c r="J2171" t="s">
        <v>16220</v>
      </c>
      <c r="K2171" t="s">
        <v>16221</v>
      </c>
      <c r="L2171" t="s">
        <v>16222</v>
      </c>
    </row>
    <row r="2172" spans="1:12" x14ac:dyDescent="0.3">
      <c r="A2172" t="s">
        <v>16223</v>
      </c>
      <c r="B2172" t="s">
        <v>14</v>
      </c>
      <c r="C2172" t="s">
        <v>10810</v>
      </c>
      <c r="D2172" t="s">
        <v>33</v>
      </c>
      <c r="E2172" t="s">
        <v>16224</v>
      </c>
      <c r="F2172" t="s">
        <v>16225</v>
      </c>
      <c r="G2172" t="s">
        <v>18</v>
      </c>
      <c r="H2172" t="s">
        <v>18</v>
      </c>
      <c r="I2172" t="s">
        <v>5978</v>
      </c>
      <c r="J2172" t="s">
        <v>5979</v>
      </c>
      <c r="K2172" t="s">
        <v>5980</v>
      </c>
      <c r="L2172" t="s">
        <v>5981</v>
      </c>
    </row>
    <row r="2173" spans="1:12" x14ac:dyDescent="0.3">
      <c r="A2173" t="s">
        <v>16226</v>
      </c>
      <c r="B2173" t="s">
        <v>14</v>
      </c>
      <c r="C2173" t="s">
        <v>16227</v>
      </c>
      <c r="D2173" t="s">
        <v>251</v>
      </c>
      <c r="E2173" t="s">
        <v>16228</v>
      </c>
      <c r="F2173" t="s">
        <v>16229</v>
      </c>
      <c r="G2173" t="s">
        <v>16230</v>
      </c>
      <c r="H2173" t="s">
        <v>16231</v>
      </c>
      <c r="I2173" t="s">
        <v>16232</v>
      </c>
      <c r="J2173" t="s">
        <v>18</v>
      </c>
      <c r="K2173" t="s">
        <v>16233</v>
      </c>
      <c r="L2173" t="s">
        <v>16234</v>
      </c>
    </row>
    <row r="2174" spans="1:12" x14ac:dyDescent="0.3">
      <c r="A2174" t="s">
        <v>16235</v>
      </c>
      <c r="B2174" t="s">
        <v>14</v>
      </c>
      <c r="C2174" t="s">
        <v>16236</v>
      </c>
      <c r="D2174" t="s">
        <v>94</v>
      </c>
      <c r="E2174" t="s">
        <v>16237</v>
      </c>
      <c r="F2174" t="s">
        <v>16237</v>
      </c>
      <c r="G2174" t="s">
        <v>18</v>
      </c>
      <c r="H2174" t="s">
        <v>18</v>
      </c>
      <c r="I2174" t="s">
        <v>1531</v>
      </c>
      <c r="J2174" t="s">
        <v>1532</v>
      </c>
      <c r="K2174" t="s">
        <v>1533</v>
      </c>
      <c r="L2174" t="s">
        <v>1534</v>
      </c>
    </row>
    <row r="2175" spans="1:12" x14ac:dyDescent="0.3">
      <c r="A2175" t="s">
        <v>16238</v>
      </c>
      <c r="B2175" t="s">
        <v>14</v>
      </c>
      <c r="C2175" t="s">
        <v>16239</v>
      </c>
      <c r="D2175" t="s">
        <v>16</v>
      </c>
      <c r="E2175" t="s">
        <v>16240</v>
      </c>
      <c r="F2175" t="s">
        <v>16240</v>
      </c>
      <c r="G2175" t="s">
        <v>18</v>
      </c>
      <c r="H2175" t="s">
        <v>18</v>
      </c>
      <c r="I2175" t="s">
        <v>7620</v>
      </c>
      <c r="J2175" t="s">
        <v>7621</v>
      </c>
      <c r="K2175" t="s">
        <v>7622</v>
      </c>
      <c r="L2175" t="s">
        <v>7623</v>
      </c>
    </row>
    <row r="2176" spans="1:12" x14ac:dyDescent="0.3">
      <c r="A2176" t="s">
        <v>16241</v>
      </c>
      <c r="B2176" t="s">
        <v>14</v>
      </c>
      <c r="C2176" t="s">
        <v>16242</v>
      </c>
      <c r="D2176" t="s">
        <v>1301</v>
      </c>
      <c r="E2176" t="s">
        <v>16243</v>
      </c>
      <c r="F2176" t="s">
        <v>16244</v>
      </c>
      <c r="G2176" t="s">
        <v>16245</v>
      </c>
      <c r="H2176" t="s">
        <v>16246</v>
      </c>
      <c r="I2176" t="s">
        <v>13183</v>
      </c>
      <c r="J2176" t="s">
        <v>13184</v>
      </c>
      <c r="K2176" t="s">
        <v>13185</v>
      </c>
      <c r="L2176" t="s">
        <v>13186</v>
      </c>
    </row>
    <row r="2177" spans="1:12" x14ac:dyDescent="0.3">
      <c r="A2177" t="s">
        <v>16247</v>
      </c>
      <c r="B2177" t="s">
        <v>14</v>
      </c>
      <c r="C2177" t="s">
        <v>16248</v>
      </c>
      <c r="D2177" t="s">
        <v>16</v>
      </c>
      <c r="E2177" t="s">
        <v>16249</v>
      </c>
      <c r="F2177" t="s">
        <v>16250</v>
      </c>
      <c r="G2177" t="s">
        <v>18</v>
      </c>
      <c r="H2177" t="s">
        <v>18</v>
      </c>
      <c r="I2177" t="s">
        <v>13376</v>
      </c>
      <c r="J2177" t="s">
        <v>18</v>
      </c>
      <c r="K2177" t="s">
        <v>13377</v>
      </c>
      <c r="L2177" t="s">
        <v>13378</v>
      </c>
    </row>
    <row r="2178" spans="1:12" x14ac:dyDescent="0.3">
      <c r="A2178" t="s">
        <v>16251</v>
      </c>
      <c r="B2178" t="s">
        <v>14</v>
      </c>
      <c r="C2178" t="s">
        <v>900</v>
      </c>
      <c r="D2178" t="s">
        <v>16</v>
      </c>
      <c r="E2178" t="s">
        <v>16252</v>
      </c>
      <c r="F2178" t="s">
        <v>16253</v>
      </c>
      <c r="G2178" t="s">
        <v>16254</v>
      </c>
      <c r="H2178" t="s">
        <v>18</v>
      </c>
      <c r="I2178" t="s">
        <v>3350</v>
      </c>
      <c r="J2178" t="s">
        <v>3351</v>
      </c>
      <c r="K2178" t="s">
        <v>3352</v>
      </c>
      <c r="L2178" t="s">
        <v>3353</v>
      </c>
    </row>
    <row r="2179" spans="1:12" x14ac:dyDescent="0.3">
      <c r="A2179" t="s">
        <v>16255</v>
      </c>
      <c r="B2179" t="s">
        <v>14</v>
      </c>
      <c r="C2179" t="s">
        <v>16256</v>
      </c>
      <c r="D2179" t="s">
        <v>16</v>
      </c>
      <c r="E2179" t="s">
        <v>16257</v>
      </c>
      <c r="F2179" t="s">
        <v>16258</v>
      </c>
      <c r="G2179" t="s">
        <v>16259</v>
      </c>
      <c r="H2179" t="s">
        <v>18</v>
      </c>
      <c r="I2179" t="s">
        <v>2437</v>
      </c>
      <c r="J2179" t="s">
        <v>18</v>
      </c>
      <c r="K2179" t="s">
        <v>2439</v>
      </c>
      <c r="L2179" t="s">
        <v>11010</v>
      </c>
    </row>
    <row r="2180" spans="1:12" x14ac:dyDescent="0.3">
      <c r="A2180" t="s">
        <v>16260</v>
      </c>
      <c r="B2180" t="s">
        <v>14</v>
      </c>
      <c r="C2180" t="s">
        <v>101</v>
      </c>
      <c r="D2180" t="s">
        <v>16</v>
      </c>
      <c r="E2180" t="s">
        <v>16261</v>
      </c>
      <c r="F2180" t="s">
        <v>16262</v>
      </c>
      <c r="G2180" t="s">
        <v>16263</v>
      </c>
      <c r="H2180" t="s">
        <v>18</v>
      </c>
      <c r="I2180" t="s">
        <v>16264</v>
      </c>
      <c r="J2180" t="s">
        <v>16265</v>
      </c>
      <c r="K2180" t="s">
        <v>16266</v>
      </c>
      <c r="L2180" t="s">
        <v>16267</v>
      </c>
    </row>
    <row r="2181" spans="1:12" x14ac:dyDescent="0.3">
      <c r="A2181" t="s">
        <v>16268</v>
      </c>
      <c r="B2181" t="s">
        <v>14</v>
      </c>
      <c r="C2181" t="s">
        <v>471</v>
      </c>
      <c r="D2181" t="s">
        <v>16</v>
      </c>
      <c r="E2181" t="s">
        <v>16269</v>
      </c>
      <c r="F2181" t="s">
        <v>16269</v>
      </c>
      <c r="G2181" t="s">
        <v>16269</v>
      </c>
      <c r="H2181" t="s">
        <v>16269</v>
      </c>
      <c r="I2181" t="s">
        <v>13492</v>
      </c>
      <c r="J2181" t="s">
        <v>13493</v>
      </c>
      <c r="K2181" t="s">
        <v>13494</v>
      </c>
      <c r="L2181" t="s">
        <v>13495</v>
      </c>
    </row>
    <row r="2182" spans="1:12" x14ac:dyDescent="0.3">
      <c r="A2182" t="s">
        <v>16270</v>
      </c>
      <c r="B2182" t="s">
        <v>14</v>
      </c>
      <c r="C2182" t="s">
        <v>413</v>
      </c>
      <c r="D2182" t="s">
        <v>16</v>
      </c>
      <c r="E2182" t="s">
        <v>16271</v>
      </c>
      <c r="F2182" t="s">
        <v>16272</v>
      </c>
      <c r="G2182" t="s">
        <v>16273</v>
      </c>
      <c r="H2182" t="s">
        <v>16274</v>
      </c>
      <c r="I2182" t="s">
        <v>14532</v>
      </c>
      <c r="J2182" t="s">
        <v>14533</v>
      </c>
      <c r="K2182" t="s">
        <v>14534</v>
      </c>
      <c r="L2182" t="s">
        <v>14535</v>
      </c>
    </row>
    <row r="2183" spans="1:12" x14ac:dyDescent="0.3">
      <c r="A2183" t="s">
        <v>16275</v>
      </c>
      <c r="B2183" t="s">
        <v>14</v>
      </c>
      <c r="C2183" t="s">
        <v>471</v>
      </c>
      <c r="D2183" t="s">
        <v>16</v>
      </c>
      <c r="E2183" t="s">
        <v>16276</v>
      </c>
      <c r="F2183" t="s">
        <v>16276</v>
      </c>
      <c r="G2183" t="s">
        <v>18</v>
      </c>
      <c r="H2183" t="s">
        <v>18</v>
      </c>
      <c r="I2183" t="s">
        <v>12193</v>
      </c>
      <c r="J2183" t="s">
        <v>12194</v>
      </c>
      <c r="K2183" t="s">
        <v>12195</v>
      </c>
      <c r="L2183" t="s">
        <v>12196</v>
      </c>
    </row>
    <row r="2184" spans="1:12" x14ac:dyDescent="0.3">
      <c r="A2184" t="s">
        <v>16277</v>
      </c>
      <c r="B2184" t="s">
        <v>14</v>
      </c>
      <c r="C2184" t="s">
        <v>10810</v>
      </c>
      <c r="D2184" t="s">
        <v>33</v>
      </c>
      <c r="E2184" t="s">
        <v>16278</v>
      </c>
      <c r="F2184" t="s">
        <v>16279</v>
      </c>
      <c r="G2184" t="s">
        <v>16280</v>
      </c>
      <c r="H2184" t="s">
        <v>16281</v>
      </c>
      <c r="I2184" t="s">
        <v>16282</v>
      </c>
      <c r="J2184" t="s">
        <v>16283</v>
      </c>
      <c r="K2184" t="s">
        <v>16284</v>
      </c>
      <c r="L2184" t="s">
        <v>16285</v>
      </c>
    </row>
    <row r="2185" spans="1:12" x14ac:dyDescent="0.3">
      <c r="A2185" t="s">
        <v>16286</v>
      </c>
      <c r="B2185" t="s">
        <v>14</v>
      </c>
      <c r="C2185" t="s">
        <v>273</v>
      </c>
      <c r="D2185" t="s">
        <v>16</v>
      </c>
      <c r="E2185" t="s">
        <v>16287</v>
      </c>
      <c r="F2185" t="s">
        <v>16287</v>
      </c>
      <c r="G2185" t="s">
        <v>16287</v>
      </c>
      <c r="H2185" t="s">
        <v>18</v>
      </c>
      <c r="I2185" t="s">
        <v>16288</v>
      </c>
      <c r="J2185" t="s">
        <v>16289</v>
      </c>
      <c r="K2185" t="s">
        <v>16290</v>
      </c>
      <c r="L2185" t="s">
        <v>16291</v>
      </c>
    </row>
    <row r="2186" spans="1:12" x14ac:dyDescent="0.3">
      <c r="A2186" t="s">
        <v>16292</v>
      </c>
      <c r="B2186" t="s">
        <v>14</v>
      </c>
      <c r="C2186" t="s">
        <v>16293</v>
      </c>
      <c r="D2186" t="s">
        <v>16</v>
      </c>
      <c r="E2186" t="s">
        <v>16294</v>
      </c>
      <c r="F2186" t="s">
        <v>16295</v>
      </c>
      <c r="G2186" t="s">
        <v>18</v>
      </c>
      <c r="H2186" t="s">
        <v>18</v>
      </c>
      <c r="I2186" t="s">
        <v>15551</v>
      </c>
      <c r="J2186" t="s">
        <v>15552</v>
      </c>
      <c r="K2186" t="s">
        <v>247</v>
      </c>
      <c r="L2186" t="s">
        <v>15553</v>
      </c>
    </row>
    <row r="2187" spans="1:12" x14ac:dyDescent="0.3">
      <c r="A2187" t="s">
        <v>16296</v>
      </c>
      <c r="B2187" t="s">
        <v>14</v>
      </c>
      <c r="C2187" t="s">
        <v>93</v>
      </c>
      <c r="D2187" t="s">
        <v>94</v>
      </c>
      <c r="E2187" t="s">
        <v>16297</v>
      </c>
      <c r="F2187" t="s">
        <v>16298</v>
      </c>
      <c r="G2187" t="s">
        <v>16299</v>
      </c>
      <c r="H2187" t="s">
        <v>18</v>
      </c>
      <c r="I2187" t="s">
        <v>529</v>
      </c>
      <c r="J2187" t="s">
        <v>530</v>
      </c>
      <c r="K2187" t="s">
        <v>531</v>
      </c>
      <c r="L2187" t="s">
        <v>532</v>
      </c>
    </row>
    <row r="2188" spans="1:12" x14ac:dyDescent="0.3">
      <c r="A2188" t="s">
        <v>16300</v>
      </c>
      <c r="B2188" t="s">
        <v>14</v>
      </c>
      <c r="C2188" t="s">
        <v>4989</v>
      </c>
      <c r="D2188" t="s">
        <v>33</v>
      </c>
      <c r="E2188" t="s">
        <v>16301</v>
      </c>
      <c r="F2188" t="s">
        <v>16302</v>
      </c>
      <c r="G2188" t="s">
        <v>16303</v>
      </c>
      <c r="H2188" t="s">
        <v>16303</v>
      </c>
      <c r="I2188" t="s">
        <v>16304</v>
      </c>
      <c r="J2188" t="s">
        <v>16305</v>
      </c>
      <c r="K2188" t="s">
        <v>16306</v>
      </c>
      <c r="L2188" t="s">
        <v>16307</v>
      </c>
    </row>
    <row r="2189" spans="1:12" x14ac:dyDescent="0.3">
      <c r="A2189" t="s">
        <v>16308</v>
      </c>
      <c r="B2189" t="s">
        <v>14</v>
      </c>
      <c r="C2189" t="s">
        <v>43</v>
      </c>
      <c r="D2189" t="s">
        <v>16</v>
      </c>
      <c r="E2189" t="s">
        <v>16309</v>
      </c>
      <c r="F2189" t="s">
        <v>16309</v>
      </c>
      <c r="G2189" t="s">
        <v>16309</v>
      </c>
      <c r="H2189" t="s">
        <v>18</v>
      </c>
      <c r="I2189" t="s">
        <v>841</v>
      </c>
      <c r="J2189" t="s">
        <v>842</v>
      </c>
      <c r="K2189" t="s">
        <v>843</v>
      </c>
      <c r="L2189" t="s">
        <v>844</v>
      </c>
    </row>
    <row r="2190" spans="1:12" x14ac:dyDescent="0.3">
      <c r="A2190" t="s">
        <v>16310</v>
      </c>
      <c r="B2190" t="s">
        <v>14</v>
      </c>
      <c r="C2190" t="s">
        <v>591</v>
      </c>
      <c r="D2190" t="s">
        <v>33</v>
      </c>
      <c r="E2190" t="s">
        <v>10479</v>
      </c>
      <c r="F2190" t="s">
        <v>3053</v>
      </c>
      <c r="G2190" t="s">
        <v>5784</v>
      </c>
      <c r="H2190" t="s">
        <v>18</v>
      </c>
      <c r="I2190" t="s">
        <v>16311</v>
      </c>
      <c r="J2190" t="s">
        <v>16312</v>
      </c>
      <c r="K2190" t="s">
        <v>1112</v>
      </c>
      <c r="L2190" t="s">
        <v>16313</v>
      </c>
    </row>
    <row r="2191" spans="1:12" x14ac:dyDescent="0.3">
      <c r="A2191" t="s">
        <v>16314</v>
      </c>
      <c r="B2191" t="s">
        <v>14</v>
      </c>
      <c r="C2191" t="s">
        <v>16315</v>
      </c>
      <c r="D2191" t="s">
        <v>16</v>
      </c>
      <c r="E2191" t="s">
        <v>16316</v>
      </c>
      <c r="F2191" t="e">
        <f>-다양한 부모놀이상담 슈퍼비전 모델에 대한 충분한 지식이 있으며 이를 전달-부모놀이상담의 철학적, 실용적 시사점을 비교 설명-부모놀이상담전문가-내담자, 슈퍼바이저-상담전문가-내담자 관계를 관찰하고 설명-위의 관계들에서 생기는 문제를 인식, 감독, 평가-다양한 슈퍼비전 상황에서 슈퍼비전을 구조화하고 문제를 풀며 다양한 개입을 할 수 있어야 함.</f>
        <v>#NAME?</v>
      </c>
      <c r="G2191" t="e">
        <f>-다양한 전문 영역에서 개인 또는 가족의 심리적 성숙과 사회적 적응능력향상을 위한 조력 및 지도-심리적 어려움을 겪는 개인 또는 가족에 대한 진단·평가 및 개입-지역사회 부모자녀교육, 사회 병리적 문제에 대한 예방활동 및 심리상담-학교 내의 부모자녀관계 자문 및 심리교육-부모놀이상담 및 심리상담에 관한 연구 및 프로그램 개발 -상담 행정업무</f>
        <v>#NAME?</v>
      </c>
      <c r="H2191" t="e">
        <f>-다양한 전문 영역에서 개인 또는 집단의 심리적 성숙과 사회적 적응능력향상을 위한 조력 및 지도-다양한 전문 영역에서 심리적 어려움을 겪는 개인 또는 집단에 대한 진단·평가 및 개입-지역사회 상담교육, 사회 병리적 문제에 대한 예방활동 및 심리상담-상담 행정업무</f>
        <v>#NAME?</v>
      </c>
      <c r="I2191" t="s">
        <v>15573</v>
      </c>
      <c r="J2191" t="s">
        <v>18</v>
      </c>
      <c r="K2191" t="s">
        <v>15574</v>
      </c>
      <c r="L2191" t="s">
        <v>15575</v>
      </c>
    </row>
    <row r="2192" spans="1:12" x14ac:dyDescent="0.3">
      <c r="A2192" t="s">
        <v>16317</v>
      </c>
      <c r="B2192" t="s">
        <v>14</v>
      </c>
      <c r="C2192" t="s">
        <v>43</v>
      </c>
      <c r="D2192" t="s">
        <v>16</v>
      </c>
      <c r="E2192" t="s">
        <v>16318</v>
      </c>
      <c r="F2192" t="s">
        <v>16319</v>
      </c>
      <c r="G2192" t="s">
        <v>16320</v>
      </c>
      <c r="H2192" t="s">
        <v>16321</v>
      </c>
      <c r="I2192" t="s">
        <v>11216</v>
      </c>
      <c r="J2192" t="s">
        <v>18</v>
      </c>
      <c r="K2192" t="s">
        <v>11217</v>
      </c>
      <c r="L2192" t="s">
        <v>11218</v>
      </c>
    </row>
    <row r="2193" spans="1:12" x14ac:dyDescent="0.3">
      <c r="A2193" t="s">
        <v>16322</v>
      </c>
      <c r="B2193" t="s">
        <v>14</v>
      </c>
      <c r="C2193" t="s">
        <v>471</v>
      </c>
      <c r="D2193" t="s">
        <v>16</v>
      </c>
      <c r="E2193" t="s">
        <v>16323</v>
      </c>
      <c r="F2193" t="s">
        <v>16323</v>
      </c>
      <c r="G2193" t="s">
        <v>16324</v>
      </c>
      <c r="H2193" t="s">
        <v>18</v>
      </c>
      <c r="I2193" t="s">
        <v>15698</v>
      </c>
      <c r="J2193" t="s">
        <v>18</v>
      </c>
      <c r="K2193" t="s">
        <v>15699</v>
      </c>
      <c r="L2193" t="s">
        <v>15700</v>
      </c>
    </row>
    <row r="2194" spans="1:12" x14ac:dyDescent="0.3">
      <c r="A2194" t="s">
        <v>16325</v>
      </c>
      <c r="B2194" t="s">
        <v>14</v>
      </c>
      <c r="C2194" t="s">
        <v>273</v>
      </c>
      <c r="D2194" t="s">
        <v>16</v>
      </c>
      <c r="E2194" t="s">
        <v>16326</v>
      </c>
      <c r="F2194" t="s">
        <v>16327</v>
      </c>
      <c r="G2194" t="s">
        <v>16328</v>
      </c>
      <c r="H2194" t="s">
        <v>16329</v>
      </c>
      <c r="I2194" t="s">
        <v>16330</v>
      </c>
      <c r="J2194" t="s">
        <v>16331</v>
      </c>
      <c r="K2194" t="s">
        <v>8298</v>
      </c>
      <c r="L2194" t="s">
        <v>16332</v>
      </c>
    </row>
    <row r="2195" spans="1:12" x14ac:dyDescent="0.3">
      <c r="A2195" t="s">
        <v>16333</v>
      </c>
      <c r="B2195" t="s">
        <v>14</v>
      </c>
      <c r="C2195" t="s">
        <v>16334</v>
      </c>
      <c r="D2195" t="s">
        <v>16</v>
      </c>
      <c r="E2195" t="s">
        <v>16335</v>
      </c>
      <c r="F2195" t="s">
        <v>16335</v>
      </c>
      <c r="G2195" t="s">
        <v>16335</v>
      </c>
      <c r="H2195" t="s">
        <v>16335</v>
      </c>
      <c r="I2195" t="s">
        <v>16336</v>
      </c>
      <c r="J2195" t="s">
        <v>16337</v>
      </c>
      <c r="K2195" t="s">
        <v>16338</v>
      </c>
      <c r="L2195" t="s">
        <v>16339</v>
      </c>
    </row>
    <row r="2196" spans="1:12" x14ac:dyDescent="0.3">
      <c r="A2196" t="s">
        <v>16340</v>
      </c>
      <c r="B2196" t="s">
        <v>14</v>
      </c>
      <c r="C2196" t="s">
        <v>16341</v>
      </c>
      <c r="D2196" t="s">
        <v>33</v>
      </c>
      <c r="E2196" t="s">
        <v>16342</v>
      </c>
      <c r="F2196" t="s">
        <v>16342</v>
      </c>
      <c r="G2196" t="s">
        <v>18</v>
      </c>
      <c r="H2196" t="s">
        <v>18</v>
      </c>
      <c r="I2196" t="s">
        <v>5978</v>
      </c>
      <c r="J2196" t="s">
        <v>5979</v>
      </c>
      <c r="K2196" t="s">
        <v>5980</v>
      </c>
      <c r="L2196" t="s">
        <v>5981</v>
      </c>
    </row>
    <row r="2197" spans="1:12" x14ac:dyDescent="0.3">
      <c r="A2197" t="s">
        <v>16343</v>
      </c>
      <c r="B2197" t="s">
        <v>14</v>
      </c>
      <c r="C2197" t="s">
        <v>16344</v>
      </c>
      <c r="D2197" t="s">
        <v>16</v>
      </c>
      <c r="E2197" t="s">
        <v>16345</v>
      </c>
      <c r="F2197" t="s">
        <v>16346</v>
      </c>
      <c r="G2197" t="s">
        <v>16347</v>
      </c>
      <c r="H2197" t="s">
        <v>16345</v>
      </c>
      <c r="I2197" t="s">
        <v>9685</v>
      </c>
      <c r="J2197" t="s">
        <v>9686</v>
      </c>
      <c r="K2197" t="s">
        <v>9687</v>
      </c>
      <c r="L2197" t="s">
        <v>9688</v>
      </c>
    </row>
    <row r="2198" spans="1:12" x14ac:dyDescent="0.3">
      <c r="A2198" t="s">
        <v>16348</v>
      </c>
      <c r="B2198" t="s">
        <v>14</v>
      </c>
      <c r="C2198" t="s">
        <v>65</v>
      </c>
      <c r="D2198" t="s">
        <v>16</v>
      </c>
      <c r="E2198" t="s">
        <v>16349</v>
      </c>
      <c r="F2198" t="e">
        <f>- 놀이심리상담 프로그램 운영 및 평가- 문제·대상·주제별 놀이심리상담 프로그램 운영 및 슈퍼비전- 놀이심리상담 프로그램기획 및 기법개발- 놀이심리상담 대상자 진단 및 분석평가- 놀이심리상담 지도자 기초과정 교육</f>
        <v>#NAME?</v>
      </c>
      <c r="G2198" t="e">
        <f>- 놀이심리상담사에 필요한 증진 교육 및 학습 제공- 놀이심리상담 프로그램 운영보조- 놀이심리상담 대상자 선정 및 놀이도구 준비- 놀이심리상담 센터 운영관리 및 행정업무 수행</f>
        <v>#NAME?</v>
      </c>
      <c r="H2198" t="s">
        <v>18</v>
      </c>
      <c r="I2198" t="s">
        <v>6531</v>
      </c>
      <c r="J2198" t="s">
        <v>6532</v>
      </c>
      <c r="K2198" t="s">
        <v>6533</v>
      </c>
      <c r="L2198" t="s">
        <v>6534</v>
      </c>
    </row>
    <row r="2199" spans="1:12" x14ac:dyDescent="0.3">
      <c r="A2199" t="s">
        <v>16350</v>
      </c>
      <c r="B2199" t="s">
        <v>14</v>
      </c>
      <c r="C2199" t="s">
        <v>10053</v>
      </c>
      <c r="D2199" t="s">
        <v>16</v>
      </c>
      <c r="E2199" t="s">
        <v>16351</v>
      </c>
      <c r="F2199" t="s">
        <v>16352</v>
      </c>
      <c r="G2199" t="s">
        <v>16353</v>
      </c>
      <c r="H2199" t="s">
        <v>18</v>
      </c>
      <c r="I2199" t="s">
        <v>15559</v>
      </c>
      <c r="J2199" t="s">
        <v>15560</v>
      </c>
      <c r="K2199" t="s">
        <v>15561</v>
      </c>
      <c r="L2199" t="s">
        <v>15562</v>
      </c>
    </row>
    <row r="2200" spans="1:12" x14ac:dyDescent="0.3">
      <c r="A2200" t="s">
        <v>16354</v>
      </c>
      <c r="B2200" t="s">
        <v>14</v>
      </c>
      <c r="C2200" t="s">
        <v>101</v>
      </c>
      <c r="D2200" t="s">
        <v>16</v>
      </c>
      <c r="E2200" t="s">
        <v>16355</v>
      </c>
      <c r="F2200" t="s">
        <v>16355</v>
      </c>
      <c r="G2200" t="s">
        <v>16356</v>
      </c>
      <c r="H2200" t="s">
        <v>18</v>
      </c>
      <c r="I2200" t="s">
        <v>10424</v>
      </c>
      <c r="J2200" t="s">
        <v>10425</v>
      </c>
      <c r="K2200" t="s">
        <v>10426</v>
      </c>
      <c r="L2200" t="s">
        <v>10427</v>
      </c>
    </row>
    <row r="2201" spans="1:12" x14ac:dyDescent="0.3">
      <c r="A2201" t="s">
        <v>16357</v>
      </c>
      <c r="B2201" t="s">
        <v>14</v>
      </c>
      <c r="C2201" t="s">
        <v>445</v>
      </c>
      <c r="D2201" t="s">
        <v>16</v>
      </c>
      <c r="E2201" t="s">
        <v>16358</v>
      </c>
      <c r="F2201" t="s">
        <v>16359</v>
      </c>
      <c r="G2201" t="s">
        <v>16360</v>
      </c>
      <c r="H2201" t="s">
        <v>16361</v>
      </c>
      <c r="I2201" t="s">
        <v>7300</v>
      </c>
      <c r="J2201" t="s">
        <v>7301</v>
      </c>
      <c r="K2201" t="s">
        <v>7302</v>
      </c>
      <c r="L2201" t="s">
        <v>7303</v>
      </c>
    </row>
    <row r="2202" spans="1:12" x14ac:dyDescent="0.3">
      <c r="A2202" t="s">
        <v>16362</v>
      </c>
      <c r="B2202" t="s">
        <v>14</v>
      </c>
      <c r="C2202" t="s">
        <v>16363</v>
      </c>
      <c r="D2202" t="s">
        <v>16</v>
      </c>
      <c r="E2202" t="s">
        <v>16364</v>
      </c>
      <c r="F2202" t="s">
        <v>16365</v>
      </c>
      <c r="G2202" t="s">
        <v>16366</v>
      </c>
      <c r="H2202" t="s">
        <v>16367</v>
      </c>
      <c r="I2202" t="s">
        <v>2265</v>
      </c>
      <c r="J2202" t="s">
        <v>2266</v>
      </c>
      <c r="K2202" t="s">
        <v>2267</v>
      </c>
      <c r="L2202" t="s">
        <v>2268</v>
      </c>
    </row>
    <row r="2203" spans="1:12" x14ac:dyDescent="0.3">
      <c r="A2203" t="s">
        <v>16368</v>
      </c>
      <c r="B2203" t="s">
        <v>14</v>
      </c>
      <c r="C2203" t="s">
        <v>16315</v>
      </c>
      <c r="D2203" t="s">
        <v>16</v>
      </c>
      <c r="E2203" t="e">
        <f>-다양한 전문 영역에서 개인 또는 집단의 심리적 성숙과 사회적 적응능력향상을 위한 조력 및 지도-다양한 전문 영역에서 심리적 어려움을 겪는 개인 또는 집단에 대한 심리평가 및 상담-지역사회 상담교육, 사회 병리적 문제에 대한 예방활동 및 심리상담-학교 및 모든 사업장 내의 인간관계 자문 및 심리교육-상담 및 심리상담에 관한연구, 프로그램 개발 외</f>
        <v>#NAME?</v>
      </c>
      <c r="F2203" t="e">
        <f>-다양한 부모놀이상담 슈퍼비전 모델에 대한 충분한 지식이 있으며 이를 전달-부모놀이상담의 철학적, 실용적 시사점을 비교 설명-부모놀이상담전문가-내담자, 슈퍼바이저-상담전문가-내담자 관계를 관찰하고 설명함-위의 관계들에서 생기는 문제를 인식, 감독, 평가-다양한 슈퍼비전 상황에서 슈퍼비전을 구조화하고 문제를 풀며 다양한 개입할 수 있어야 함 외</f>
        <v>#NAME?</v>
      </c>
      <c r="G2203" t="e">
        <f>-다양한 전문 영역에서 개인 또는 가족의 심리적 성숙과 사회적 적응능력 향상을 위한 조력 및 지도-심리적 어려움을 겪는 개인 또는 가족에 대한 진단·평가 및 개입-지역사회 부모자녀교육, 사회 병리적 문제에 대한 예방활동 및 심리상담-학교 내의 부모자녀관계 자문 및 심리교육-부모놀이상담 및 심리상담에 관한 연구 및 프로그램 개발 -상담 행정업무</f>
        <v>#NAME?</v>
      </c>
      <c r="H2203" t="e">
        <f>-다양한 전문 영역에서 개인 또는 집단의 심리적 성숙과 사회적 적응능력향상을 위한 조력 및 지도-다양한 전문 영역에서 심리적 어려움을 겪는 개인 또는 집단에 대한 진단·평가 및 개입-지역사회 상담교육, 사회 병리적 문제에 대한 예방활동 및 심리상담-상담 행정업무</f>
        <v>#NAME?</v>
      </c>
      <c r="I2203" t="s">
        <v>16369</v>
      </c>
      <c r="J2203" t="s">
        <v>16370</v>
      </c>
      <c r="K2203" t="s">
        <v>16371</v>
      </c>
      <c r="L2203" t="s">
        <v>16372</v>
      </c>
    </row>
    <row r="2204" spans="1:12" x14ac:dyDescent="0.3">
      <c r="A2204" t="s">
        <v>16373</v>
      </c>
      <c r="B2204" t="s">
        <v>14</v>
      </c>
      <c r="C2204" t="s">
        <v>471</v>
      </c>
      <c r="D2204" t="s">
        <v>16</v>
      </c>
      <c r="E2204" t="s">
        <v>16374</v>
      </c>
      <c r="F2204" t="s">
        <v>16375</v>
      </c>
      <c r="G2204" t="s">
        <v>16376</v>
      </c>
      <c r="H2204" t="s">
        <v>16377</v>
      </c>
      <c r="I2204" t="s">
        <v>6020</v>
      </c>
      <c r="J2204" t="s">
        <v>6021</v>
      </c>
      <c r="K2204" t="s">
        <v>6022</v>
      </c>
      <c r="L2204" t="s">
        <v>6023</v>
      </c>
    </row>
    <row r="2205" spans="1:12" x14ac:dyDescent="0.3">
      <c r="A2205" t="s">
        <v>16378</v>
      </c>
      <c r="B2205" t="s">
        <v>14</v>
      </c>
      <c r="C2205" t="s">
        <v>4620</v>
      </c>
      <c r="D2205" t="s">
        <v>94</v>
      </c>
      <c r="E2205" t="s">
        <v>16379</v>
      </c>
      <c r="F2205" t="s">
        <v>16380</v>
      </c>
      <c r="G2205" t="s">
        <v>16381</v>
      </c>
      <c r="H2205" t="s">
        <v>18</v>
      </c>
      <c r="I2205" t="s">
        <v>16382</v>
      </c>
      <c r="J2205" t="s">
        <v>18</v>
      </c>
      <c r="K2205" t="s">
        <v>16383</v>
      </c>
      <c r="L2205" t="s">
        <v>16384</v>
      </c>
    </row>
    <row r="2206" spans="1:12" x14ac:dyDescent="0.3">
      <c r="A2206" t="s">
        <v>16385</v>
      </c>
      <c r="B2206" t="s">
        <v>14</v>
      </c>
      <c r="C2206" t="s">
        <v>5395</v>
      </c>
      <c r="D2206" t="s">
        <v>94</v>
      </c>
      <c r="E2206" t="s">
        <v>16386</v>
      </c>
      <c r="F2206" t="s">
        <v>16386</v>
      </c>
      <c r="G2206" t="s">
        <v>18</v>
      </c>
      <c r="H2206" t="s">
        <v>18</v>
      </c>
      <c r="I2206" t="s">
        <v>5978</v>
      </c>
      <c r="J2206" t="s">
        <v>5979</v>
      </c>
      <c r="K2206" t="s">
        <v>5980</v>
      </c>
      <c r="L2206" t="s">
        <v>5981</v>
      </c>
    </row>
    <row r="2207" spans="1:12" x14ac:dyDescent="0.3">
      <c r="A2207" t="s">
        <v>16387</v>
      </c>
      <c r="B2207" t="s">
        <v>14</v>
      </c>
      <c r="C2207" t="s">
        <v>16075</v>
      </c>
      <c r="D2207" t="s">
        <v>16</v>
      </c>
      <c r="E2207" t="s">
        <v>16388</v>
      </c>
      <c r="F2207" t="s">
        <v>16389</v>
      </c>
      <c r="G2207" t="s">
        <v>16389</v>
      </c>
      <c r="H2207" t="s">
        <v>16388</v>
      </c>
      <c r="I2207" t="s">
        <v>16390</v>
      </c>
      <c r="J2207" t="s">
        <v>18</v>
      </c>
      <c r="K2207" t="s">
        <v>16391</v>
      </c>
      <c r="L2207" t="s">
        <v>16392</v>
      </c>
    </row>
    <row r="2208" spans="1:12" x14ac:dyDescent="0.3">
      <c r="A2208" t="s">
        <v>16393</v>
      </c>
      <c r="B2208" t="s">
        <v>14</v>
      </c>
      <c r="C2208" t="s">
        <v>471</v>
      </c>
      <c r="D2208" t="s">
        <v>16</v>
      </c>
      <c r="E2208" t="s">
        <v>16394</v>
      </c>
      <c r="F2208" t="s">
        <v>16395</v>
      </c>
      <c r="G2208" t="s">
        <v>16396</v>
      </c>
      <c r="H2208" t="s">
        <v>16397</v>
      </c>
      <c r="I2208" t="s">
        <v>8850</v>
      </c>
      <c r="J2208" t="s">
        <v>8851</v>
      </c>
      <c r="K2208" t="s">
        <v>8852</v>
      </c>
      <c r="L2208" t="s">
        <v>8853</v>
      </c>
    </row>
    <row r="2209" spans="1:12" x14ac:dyDescent="0.3">
      <c r="A2209" t="s">
        <v>16398</v>
      </c>
      <c r="B2209" t="s">
        <v>14</v>
      </c>
      <c r="C2209" t="s">
        <v>65</v>
      </c>
      <c r="D2209" t="s">
        <v>16</v>
      </c>
      <c r="E2209" t="s">
        <v>16399</v>
      </c>
      <c r="F2209" t="s">
        <v>16399</v>
      </c>
      <c r="G2209" t="s">
        <v>16400</v>
      </c>
      <c r="H2209" t="s">
        <v>18</v>
      </c>
      <c r="I2209" t="s">
        <v>16186</v>
      </c>
      <c r="J2209" t="s">
        <v>18</v>
      </c>
      <c r="K2209" t="s">
        <v>16187</v>
      </c>
      <c r="L2209" t="s">
        <v>16188</v>
      </c>
    </row>
    <row r="2210" spans="1:12" x14ac:dyDescent="0.3">
      <c r="A2210" t="s">
        <v>16401</v>
      </c>
      <c r="B2210" t="s">
        <v>14</v>
      </c>
      <c r="C2210" t="s">
        <v>1246</v>
      </c>
      <c r="D2210" t="s">
        <v>33</v>
      </c>
      <c r="E2210" t="s">
        <v>16402</v>
      </c>
      <c r="F2210" t="s">
        <v>16403</v>
      </c>
      <c r="G2210" t="s">
        <v>16404</v>
      </c>
      <c r="H2210" t="s">
        <v>16405</v>
      </c>
      <c r="I2210" t="s">
        <v>13117</v>
      </c>
      <c r="J2210" t="s">
        <v>13118</v>
      </c>
      <c r="K2210" t="s">
        <v>13119</v>
      </c>
      <c r="L2210" t="s">
        <v>13120</v>
      </c>
    </row>
    <row r="2211" spans="1:12" x14ac:dyDescent="0.3">
      <c r="A2211" t="s">
        <v>16406</v>
      </c>
      <c r="B2211" t="s">
        <v>14</v>
      </c>
      <c r="C2211" t="s">
        <v>188</v>
      </c>
      <c r="D2211" t="s">
        <v>170</v>
      </c>
      <c r="E2211" t="s">
        <v>16407</v>
      </c>
      <c r="F2211" t="s">
        <v>16407</v>
      </c>
      <c r="G2211" t="s">
        <v>18</v>
      </c>
      <c r="H2211" t="s">
        <v>18</v>
      </c>
      <c r="I2211" t="s">
        <v>16408</v>
      </c>
      <c r="J2211" t="s">
        <v>16409</v>
      </c>
      <c r="K2211" t="s">
        <v>16410</v>
      </c>
      <c r="L2211" t="s">
        <v>4949</v>
      </c>
    </row>
    <row r="2212" spans="1:12" x14ac:dyDescent="0.3">
      <c r="A2212" t="s">
        <v>16411</v>
      </c>
      <c r="B2212" t="s">
        <v>14</v>
      </c>
      <c r="C2212" t="s">
        <v>471</v>
      </c>
      <c r="D2212" t="s">
        <v>16</v>
      </c>
      <c r="E2212" t="s">
        <v>16412</v>
      </c>
      <c r="F2212" t="s">
        <v>16413</v>
      </c>
      <c r="G2212" t="s">
        <v>16414</v>
      </c>
      <c r="H2212" t="s">
        <v>18</v>
      </c>
      <c r="I2212" t="s">
        <v>7866</v>
      </c>
      <c r="J2212" t="s">
        <v>2941</v>
      </c>
      <c r="K2212" t="s">
        <v>7867</v>
      </c>
      <c r="L2212" t="s">
        <v>7868</v>
      </c>
    </row>
    <row r="2213" spans="1:12" x14ac:dyDescent="0.3">
      <c r="A2213" t="s">
        <v>16415</v>
      </c>
      <c r="B2213" t="s">
        <v>14</v>
      </c>
      <c r="C2213" t="s">
        <v>15</v>
      </c>
      <c r="D2213" t="s">
        <v>16</v>
      </c>
      <c r="E2213" t="s">
        <v>16416</v>
      </c>
      <c r="F2213" t="s">
        <v>16417</v>
      </c>
      <c r="G2213" t="s">
        <v>16418</v>
      </c>
      <c r="H2213" t="s">
        <v>16419</v>
      </c>
      <c r="I2213" t="s">
        <v>14020</v>
      </c>
      <c r="J2213" t="s">
        <v>18</v>
      </c>
      <c r="K2213" t="s">
        <v>14021</v>
      </c>
      <c r="L2213" t="s">
        <v>14022</v>
      </c>
    </row>
    <row r="2214" spans="1:12" x14ac:dyDescent="0.3">
      <c r="A2214" t="s">
        <v>16420</v>
      </c>
      <c r="B2214" t="s">
        <v>14</v>
      </c>
      <c r="C2214" t="s">
        <v>16421</v>
      </c>
      <c r="D2214" t="s">
        <v>16</v>
      </c>
      <c r="E2214" t="s">
        <v>16422</v>
      </c>
      <c r="F2214" t="s">
        <v>16423</v>
      </c>
      <c r="G2214" t="s">
        <v>16424</v>
      </c>
      <c r="H2214" t="s">
        <v>16425</v>
      </c>
      <c r="I2214" t="s">
        <v>10562</v>
      </c>
      <c r="J2214" t="s">
        <v>10563</v>
      </c>
      <c r="K2214" t="s">
        <v>10564</v>
      </c>
      <c r="L2214" t="s">
        <v>10565</v>
      </c>
    </row>
    <row r="2215" spans="1:12" x14ac:dyDescent="0.3">
      <c r="A2215" t="s">
        <v>16426</v>
      </c>
      <c r="B2215" t="s">
        <v>14</v>
      </c>
      <c r="C2215" t="s">
        <v>1694</v>
      </c>
      <c r="D2215" t="s">
        <v>79</v>
      </c>
      <c r="E2215" t="s">
        <v>16427</v>
      </c>
      <c r="F2215" t="s">
        <v>16428</v>
      </c>
      <c r="G2215" t="s">
        <v>16429</v>
      </c>
      <c r="H2215" t="s">
        <v>16430</v>
      </c>
      <c r="I2215" t="s">
        <v>5478</v>
      </c>
      <c r="J2215" t="s">
        <v>5479</v>
      </c>
      <c r="K2215" t="s">
        <v>5480</v>
      </c>
      <c r="L2215" t="s">
        <v>5481</v>
      </c>
    </row>
    <row r="2216" spans="1:12" x14ac:dyDescent="0.3">
      <c r="A2216" t="s">
        <v>16431</v>
      </c>
      <c r="B2216" t="s">
        <v>14</v>
      </c>
      <c r="C2216" t="s">
        <v>43</v>
      </c>
      <c r="D2216" t="s">
        <v>16</v>
      </c>
      <c r="E2216" t="s">
        <v>16432</v>
      </c>
      <c r="F2216" t="s">
        <v>16432</v>
      </c>
      <c r="G2216" t="s">
        <v>18</v>
      </c>
      <c r="H2216" t="s">
        <v>18</v>
      </c>
      <c r="I2216" t="s">
        <v>5802</v>
      </c>
      <c r="J2216" t="s">
        <v>18</v>
      </c>
      <c r="K2216" t="s">
        <v>5803</v>
      </c>
      <c r="L2216" t="s">
        <v>5804</v>
      </c>
    </row>
    <row r="2217" spans="1:12" x14ac:dyDescent="0.3">
      <c r="A2217" t="s">
        <v>16433</v>
      </c>
      <c r="B2217" t="s">
        <v>14</v>
      </c>
      <c r="C2217" t="s">
        <v>101</v>
      </c>
      <c r="D2217" t="s">
        <v>16</v>
      </c>
      <c r="E2217" t="s">
        <v>16434</v>
      </c>
      <c r="F2217" t="s">
        <v>16435</v>
      </c>
      <c r="G2217" t="s">
        <v>16436</v>
      </c>
      <c r="H2217" t="s">
        <v>18</v>
      </c>
      <c r="I2217" t="s">
        <v>16437</v>
      </c>
      <c r="J2217" t="s">
        <v>16438</v>
      </c>
      <c r="K2217" t="s">
        <v>16439</v>
      </c>
      <c r="L2217" t="s">
        <v>16440</v>
      </c>
    </row>
    <row r="2218" spans="1:12" x14ac:dyDescent="0.3">
      <c r="A2218" t="s">
        <v>16441</v>
      </c>
      <c r="B2218" t="s">
        <v>14</v>
      </c>
      <c r="C2218" t="s">
        <v>4134</v>
      </c>
      <c r="D2218" t="s">
        <v>16</v>
      </c>
      <c r="E2218" t="s">
        <v>16442</v>
      </c>
      <c r="F2218" t="s">
        <v>16443</v>
      </c>
      <c r="G2218" t="s">
        <v>16444</v>
      </c>
      <c r="H2218" t="s">
        <v>16443</v>
      </c>
      <c r="I2218" t="s">
        <v>16445</v>
      </c>
      <c r="J2218" t="s">
        <v>16446</v>
      </c>
      <c r="K2218" t="s">
        <v>16447</v>
      </c>
      <c r="L2218" t="s">
        <v>16448</v>
      </c>
    </row>
    <row r="2219" spans="1:12" x14ac:dyDescent="0.3">
      <c r="A2219" t="s">
        <v>16449</v>
      </c>
      <c r="B2219" t="s">
        <v>14</v>
      </c>
      <c r="C2219" t="s">
        <v>891</v>
      </c>
      <c r="D2219" t="s">
        <v>16</v>
      </c>
      <c r="E2219" t="s">
        <v>16450</v>
      </c>
      <c r="F2219" t="s">
        <v>16451</v>
      </c>
      <c r="G2219" t="s">
        <v>16452</v>
      </c>
      <c r="H2219" t="s">
        <v>18</v>
      </c>
      <c r="I2219" t="s">
        <v>16453</v>
      </c>
      <c r="J2219" t="s">
        <v>16454</v>
      </c>
      <c r="K2219" t="s">
        <v>16455</v>
      </c>
      <c r="L2219" t="s">
        <v>16456</v>
      </c>
    </row>
    <row r="2220" spans="1:12" x14ac:dyDescent="0.3">
      <c r="A2220" t="s">
        <v>16457</v>
      </c>
      <c r="B2220" t="s">
        <v>14</v>
      </c>
      <c r="C2220" t="s">
        <v>591</v>
      </c>
      <c r="D2220" t="s">
        <v>94</v>
      </c>
      <c r="E2220" t="s">
        <v>16458</v>
      </c>
      <c r="F2220" t="s">
        <v>3053</v>
      </c>
      <c r="G2220" t="s">
        <v>5784</v>
      </c>
      <c r="H2220" t="s">
        <v>18</v>
      </c>
      <c r="I2220" t="s">
        <v>6032</v>
      </c>
      <c r="J2220" t="s">
        <v>6033</v>
      </c>
      <c r="K2220" t="s">
        <v>6034</v>
      </c>
      <c r="L2220" t="s">
        <v>6035</v>
      </c>
    </row>
    <row r="2221" spans="1:12" x14ac:dyDescent="0.3">
      <c r="A2221" t="s">
        <v>16459</v>
      </c>
      <c r="B2221" t="s">
        <v>14</v>
      </c>
      <c r="C2221" t="s">
        <v>236</v>
      </c>
      <c r="D2221" t="s">
        <v>16</v>
      </c>
      <c r="E2221" t="s">
        <v>16460</v>
      </c>
      <c r="F2221" t="s">
        <v>16461</v>
      </c>
      <c r="G2221" t="s">
        <v>16462</v>
      </c>
      <c r="H2221" t="s">
        <v>16463</v>
      </c>
      <c r="I2221" t="s">
        <v>13376</v>
      </c>
      <c r="J2221" t="s">
        <v>18</v>
      </c>
      <c r="K2221" t="s">
        <v>13377</v>
      </c>
      <c r="L2221" t="s">
        <v>13378</v>
      </c>
    </row>
    <row r="2222" spans="1:12" x14ac:dyDescent="0.3">
      <c r="A2222" t="s">
        <v>16464</v>
      </c>
      <c r="B2222" t="s">
        <v>14</v>
      </c>
      <c r="C2222" t="s">
        <v>9367</v>
      </c>
      <c r="D2222" t="s">
        <v>33</v>
      </c>
      <c r="E2222" t="s">
        <v>16465</v>
      </c>
      <c r="F2222" t="s">
        <v>16465</v>
      </c>
      <c r="G2222" t="s">
        <v>16466</v>
      </c>
      <c r="H2222" t="s">
        <v>18</v>
      </c>
      <c r="I2222" t="s">
        <v>5818</v>
      </c>
      <c r="J2222" t="s">
        <v>18</v>
      </c>
      <c r="K2222" t="s">
        <v>5819</v>
      </c>
      <c r="L2222" t="s">
        <v>5820</v>
      </c>
    </row>
    <row r="2223" spans="1:12" x14ac:dyDescent="0.3">
      <c r="A2223" t="s">
        <v>16467</v>
      </c>
      <c r="B2223" t="s">
        <v>14</v>
      </c>
      <c r="C2223" t="s">
        <v>101</v>
      </c>
      <c r="D2223" t="s">
        <v>16</v>
      </c>
      <c r="E2223" t="e">
        <f>-미술심리 프로그램을 활용한 청소년 및 상담이 필요한 이들의 심리 상담을 통해 마음의 상처 치유에 도움을 줌-다양한 프로그램 개발을 통해 쉽고 재미있게 접근할수 있도록 보급한다</f>
        <v>#NAME?</v>
      </c>
      <c r="F2223" t="e">
        <f>-미술심리 프로그램을 활용한 청소년 및 상담이 필요한 이들의 심리 상담을 통해 마음의 상처 치유에 도움을 줌-다양한 프로그램 개발을 통해 쉽고 재미있게 접근할수 있도록 보급한다</f>
        <v>#NAME?</v>
      </c>
      <c r="G2223" t="e">
        <f>-미술심리 프로그램을 활용한 청소년 및 상담이 필요한 이들의 심리 상담을 통해 마음의 상처 치유에 도움을 줌-다양한 프로그램 개발을 통해 쉽고 재미있게 접근할수 있도록 보급한다</f>
        <v>#NAME?</v>
      </c>
      <c r="H2223" t="s">
        <v>18</v>
      </c>
      <c r="I2223" t="s">
        <v>16468</v>
      </c>
      <c r="J2223" t="s">
        <v>16469</v>
      </c>
      <c r="K2223" t="s">
        <v>16470</v>
      </c>
      <c r="L2223" t="s">
        <v>16471</v>
      </c>
    </row>
    <row r="2224" spans="1:12" x14ac:dyDescent="0.3">
      <c r="A2224" t="s">
        <v>16472</v>
      </c>
      <c r="B2224" t="s">
        <v>14</v>
      </c>
      <c r="C2224" t="s">
        <v>16473</v>
      </c>
      <c r="D2224" t="s">
        <v>16</v>
      </c>
      <c r="E2224" t="s">
        <v>16474</v>
      </c>
      <c r="F2224" t="s">
        <v>16475</v>
      </c>
      <c r="G2224" t="s">
        <v>18</v>
      </c>
      <c r="H2224" t="s">
        <v>18</v>
      </c>
      <c r="I2224" t="s">
        <v>13376</v>
      </c>
      <c r="J2224" t="s">
        <v>18</v>
      </c>
      <c r="K2224" t="s">
        <v>13377</v>
      </c>
      <c r="L2224" t="s">
        <v>13378</v>
      </c>
    </row>
    <row r="2225" spans="1:12" x14ac:dyDescent="0.3">
      <c r="A2225" t="s">
        <v>16476</v>
      </c>
      <c r="B2225" t="s">
        <v>14</v>
      </c>
      <c r="C2225" t="s">
        <v>16477</v>
      </c>
      <c r="D2225" t="s">
        <v>16</v>
      </c>
      <c r="E2225" t="s">
        <v>16478</v>
      </c>
      <c r="F2225" t="s">
        <v>16479</v>
      </c>
      <c r="G2225" t="s">
        <v>16480</v>
      </c>
      <c r="H2225" t="s">
        <v>16478</v>
      </c>
      <c r="I2225" t="s">
        <v>9685</v>
      </c>
      <c r="J2225" t="s">
        <v>9686</v>
      </c>
      <c r="K2225" t="s">
        <v>9687</v>
      </c>
      <c r="L2225" t="s">
        <v>9688</v>
      </c>
    </row>
    <row r="2226" spans="1:12" x14ac:dyDescent="0.3">
      <c r="A2226" t="s">
        <v>16481</v>
      </c>
      <c r="B2226" t="s">
        <v>14</v>
      </c>
      <c r="C2226" t="s">
        <v>445</v>
      </c>
      <c r="D2226" t="s">
        <v>16</v>
      </c>
      <c r="E2226" t="e">
        <f>- 대상자의 심리/재활 문제에 대하여 색채를 활용한 심리상담 업무- 색채심리상담은 색채를 매개체로 감각조절 및 연상촉진, 자기이해, 자기관리 등의 상담과정을 통한 심리정서프로그램이며 또한 대인관계기술, 사회성 향상을 체험할 수 있게 하고 본인과 주변의 긍정적인 정서변화와 긍정적인 회복감정개선을 도움</f>
        <v>#NAME?</v>
      </c>
      <c r="F2226" t="s">
        <v>16482</v>
      </c>
      <c r="G2226" t="s">
        <v>16483</v>
      </c>
      <c r="H2226" t="s">
        <v>16484</v>
      </c>
      <c r="I2226" t="s">
        <v>7009</v>
      </c>
      <c r="J2226" t="s">
        <v>7010</v>
      </c>
      <c r="K2226" t="s">
        <v>7011</v>
      </c>
      <c r="L2226" t="s">
        <v>7012</v>
      </c>
    </row>
    <row r="2227" spans="1:12" x14ac:dyDescent="0.3">
      <c r="A2227" t="s">
        <v>16485</v>
      </c>
      <c r="B2227" t="s">
        <v>14</v>
      </c>
      <c r="C2227" t="s">
        <v>6588</v>
      </c>
      <c r="D2227" t="s">
        <v>33</v>
      </c>
      <c r="E2227" t="s">
        <v>16486</v>
      </c>
      <c r="F2227" t="s">
        <v>16487</v>
      </c>
      <c r="G2227" t="s">
        <v>16488</v>
      </c>
      <c r="H2227" t="s">
        <v>16489</v>
      </c>
      <c r="I2227" t="s">
        <v>7009</v>
      </c>
      <c r="J2227" t="s">
        <v>7010</v>
      </c>
      <c r="K2227" t="s">
        <v>7011</v>
      </c>
      <c r="L2227" t="s">
        <v>7012</v>
      </c>
    </row>
    <row r="2228" spans="1:12" x14ac:dyDescent="0.3">
      <c r="A2228" t="s">
        <v>16490</v>
      </c>
      <c r="B2228" t="s">
        <v>14</v>
      </c>
      <c r="C2228" t="s">
        <v>16491</v>
      </c>
      <c r="D2228" t="s">
        <v>16</v>
      </c>
      <c r="E2228" t="s">
        <v>16492</v>
      </c>
      <c r="F2228" t="s">
        <v>16492</v>
      </c>
      <c r="G2228" t="s">
        <v>18</v>
      </c>
      <c r="H2228" t="s">
        <v>18</v>
      </c>
      <c r="I2228" t="s">
        <v>11034</v>
      </c>
      <c r="J2228" t="s">
        <v>11035</v>
      </c>
      <c r="K2228" t="s">
        <v>11036</v>
      </c>
      <c r="L2228" t="s">
        <v>11037</v>
      </c>
    </row>
    <row r="2229" spans="1:12" x14ac:dyDescent="0.3">
      <c r="A2229" t="s">
        <v>16493</v>
      </c>
      <c r="B2229" t="s">
        <v>14</v>
      </c>
      <c r="C2229" t="s">
        <v>65</v>
      </c>
      <c r="D2229" t="s">
        <v>16</v>
      </c>
      <c r="E2229" t="s">
        <v>16494</v>
      </c>
      <c r="F2229" t="s">
        <v>16495</v>
      </c>
      <c r="G2229" t="s">
        <v>16496</v>
      </c>
      <c r="H2229" t="s">
        <v>18</v>
      </c>
      <c r="I2229" t="s">
        <v>15773</v>
      </c>
      <c r="J2229" t="s">
        <v>15774</v>
      </c>
      <c r="K2229" t="s">
        <v>15775</v>
      </c>
      <c r="L2229" t="s">
        <v>15776</v>
      </c>
    </row>
    <row r="2230" spans="1:12" x14ac:dyDescent="0.3">
      <c r="A2230" t="s">
        <v>16497</v>
      </c>
      <c r="B2230" t="s">
        <v>14</v>
      </c>
      <c r="C2230" t="s">
        <v>101</v>
      </c>
      <c r="D2230" t="s">
        <v>16</v>
      </c>
      <c r="E2230" t="s">
        <v>16498</v>
      </c>
      <c r="F2230" t="s">
        <v>16499</v>
      </c>
      <c r="G2230" t="s">
        <v>16500</v>
      </c>
      <c r="H2230" t="s">
        <v>18</v>
      </c>
      <c r="I2230" t="s">
        <v>16501</v>
      </c>
      <c r="J2230" t="s">
        <v>16502</v>
      </c>
      <c r="K2230" t="s">
        <v>16503</v>
      </c>
      <c r="L2230" t="s">
        <v>16504</v>
      </c>
    </row>
    <row r="2231" spans="1:12" x14ac:dyDescent="0.3">
      <c r="A2231" t="s">
        <v>16505</v>
      </c>
      <c r="B2231" t="s">
        <v>14</v>
      </c>
      <c r="C2231" t="s">
        <v>463</v>
      </c>
      <c r="D2231" t="s">
        <v>16</v>
      </c>
      <c r="E2231" t="s">
        <v>16506</v>
      </c>
      <c r="F2231" t="s">
        <v>16506</v>
      </c>
      <c r="G2231" t="s">
        <v>16506</v>
      </c>
      <c r="H2231" t="s">
        <v>18</v>
      </c>
      <c r="I2231" t="s">
        <v>16186</v>
      </c>
      <c r="J2231" t="s">
        <v>18</v>
      </c>
      <c r="K2231" t="s">
        <v>16187</v>
      </c>
      <c r="L2231" t="s">
        <v>16188</v>
      </c>
    </row>
    <row r="2232" spans="1:12" x14ac:dyDescent="0.3">
      <c r="A2232" t="s">
        <v>16507</v>
      </c>
      <c r="B2232" t="s">
        <v>14</v>
      </c>
      <c r="C2232" t="s">
        <v>900</v>
      </c>
      <c r="D2232" t="s">
        <v>16</v>
      </c>
      <c r="E2232" t="s">
        <v>16508</v>
      </c>
      <c r="F2232" t="s">
        <v>16508</v>
      </c>
      <c r="G2232" t="s">
        <v>18</v>
      </c>
      <c r="H2232" t="s">
        <v>18</v>
      </c>
      <c r="I2232" t="s">
        <v>15713</v>
      </c>
      <c r="J2232" t="s">
        <v>18</v>
      </c>
      <c r="K2232" t="s">
        <v>15714</v>
      </c>
      <c r="L2232" t="s">
        <v>15715</v>
      </c>
    </row>
    <row r="2233" spans="1:12" x14ac:dyDescent="0.3">
      <c r="A2233" t="s">
        <v>16509</v>
      </c>
      <c r="B2233" t="s">
        <v>14</v>
      </c>
      <c r="C2233" t="s">
        <v>16510</v>
      </c>
      <c r="D2233" t="s">
        <v>16</v>
      </c>
      <c r="E2233" t="s">
        <v>16511</v>
      </c>
      <c r="F2233" t="s">
        <v>16512</v>
      </c>
      <c r="G2233" t="s">
        <v>16513</v>
      </c>
      <c r="H2233" t="s">
        <v>16514</v>
      </c>
      <c r="I2233" t="s">
        <v>9468</v>
      </c>
      <c r="J2233" t="s">
        <v>18</v>
      </c>
      <c r="K2233" t="s">
        <v>9469</v>
      </c>
      <c r="L2233" t="s">
        <v>9470</v>
      </c>
    </row>
    <row r="2234" spans="1:12" x14ac:dyDescent="0.3">
      <c r="A2234" t="s">
        <v>16515</v>
      </c>
      <c r="B2234" t="s">
        <v>14</v>
      </c>
      <c r="C2234" t="s">
        <v>341</v>
      </c>
      <c r="D2234" t="s">
        <v>16</v>
      </c>
      <c r="E2234" t="s">
        <v>16516</v>
      </c>
      <c r="F2234" t="s">
        <v>16516</v>
      </c>
      <c r="G2234" t="s">
        <v>18</v>
      </c>
      <c r="H2234" t="s">
        <v>18</v>
      </c>
      <c r="I2234" t="s">
        <v>16517</v>
      </c>
      <c r="J2234" t="s">
        <v>16518</v>
      </c>
      <c r="K2234" t="s">
        <v>16519</v>
      </c>
      <c r="L2234" t="s">
        <v>16520</v>
      </c>
    </row>
    <row r="2235" spans="1:12" x14ac:dyDescent="0.3">
      <c r="A2235" t="s">
        <v>16521</v>
      </c>
      <c r="B2235" t="s">
        <v>14</v>
      </c>
      <c r="C2235" t="s">
        <v>5259</v>
      </c>
      <c r="D2235" t="s">
        <v>16</v>
      </c>
      <c r="E2235" t="s">
        <v>16522</v>
      </c>
      <c r="F2235" t="s">
        <v>16523</v>
      </c>
      <c r="G2235" t="s">
        <v>18</v>
      </c>
      <c r="H2235" t="s">
        <v>18</v>
      </c>
      <c r="I2235" t="s">
        <v>7183</v>
      </c>
      <c r="J2235" t="s">
        <v>7184</v>
      </c>
      <c r="K2235" t="s">
        <v>7185</v>
      </c>
      <c r="L2235" t="s">
        <v>7186</v>
      </c>
    </row>
    <row r="2236" spans="1:12" x14ac:dyDescent="0.3">
      <c r="A2236" t="s">
        <v>16524</v>
      </c>
      <c r="B2236" t="s">
        <v>14</v>
      </c>
      <c r="C2236" t="s">
        <v>16525</v>
      </c>
      <c r="D2236" t="s">
        <v>5584</v>
      </c>
      <c r="E2236" t="s">
        <v>16526</v>
      </c>
      <c r="F2236" t="s">
        <v>16526</v>
      </c>
      <c r="G2236" t="s">
        <v>18</v>
      </c>
      <c r="H2236" t="s">
        <v>18</v>
      </c>
      <c r="I2236" t="s">
        <v>10075</v>
      </c>
      <c r="J2236" t="s">
        <v>18</v>
      </c>
      <c r="K2236" t="s">
        <v>10076</v>
      </c>
      <c r="L2236" t="s">
        <v>10077</v>
      </c>
    </row>
    <row r="2237" spans="1:12" x14ac:dyDescent="0.3">
      <c r="A2237" t="s">
        <v>16527</v>
      </c>
      <c r="B2237" t="s">
        <v>14</v>
      </c>
      <c r="C2237" t="s">
        <v>16528</v>
      </c>
      <c r="D2237" t="s">
        <v>5584</v>
      </c>
      <c r="E2237" t="s">
        <v>16529</v>
      </c>
      <c r="F2237" t="s">
        <v>16529</v>
      </c>
      <c r="G2237" t="s">
        <v>18</v>
      </c>
      <c r="H2237" t="s">
        <v>18</v>
      </c>
      <c r="I2237" t="s">
        <v>10075</v>
      </c>
      <c r="J2237" t="s">
        <v>18</v>
      </c>
      <c r="K2237" t="s">
        <v>10076</v>
      </c>
      <c r="L2237" t="s">
        <v>10077</v>
      </c>
    </row>
    <row r="2238" spans="1:12" x14ac:dyDescent="0.3">
      <c r="A2238" t="s">
        <v>16530</v>
      </c>
      <c r="B2238" t="s">
        <v>14</v>
      </c>
      <c r="C2238" t="s">
        <v>185</v>
      </c>
      <c r="D2238" t="s">
        <v>94</v>
      </c>
      <c r="E2238" t="s">
        <v>16531</v>
      </c>
      <c r="F2238" t="s">
        <v>16532</v>
      </c>
      <c r="G2238" t="s">
        <v>16533</v>
      </c>
      <c r="H2238" t="s">
        <v>18</v>
      </c>
      <c r="I2238" t="s">
        <v>16534</v>
      </c>
      <c r="J2238" t="s">
        <v>16535</v>
      </c>
      <c r="K2238" t="s">
        <v>16536</v>
      </c>
      <c r="L2238" t="s">
        <v>16537</v>
      </c>
    </row>
    <row r="2239" spans="1:12" x14ac:dyDescent="0.3">
      <c r="A2239" t="s">
        <v>16538</v>
      </c>
      <c r="B2239" t="s">
        <v>14</v>
      </c>
      <c r="C2239" t="s">
        <v>2022</v>
      </c>
      <c r="D2239" t="s">
        <v>33</v>
      </c>
      <c r="E2239" t="s">
        <v>16539</v>
      </c>
      <c r="F2239" t="s">
        <v>16540</v>
      </c>
      <c r="G2239" t="s">
        <v>16541</v>
      </c>
      <c r="H2239" t="s">
        <v>18</v>
      </c>
      <c r="I2239" t="s">
        <v>547</v>
      </c>
      <c r="J2239" t="s">
        <v>548</v>
      </c>
      <c r="K2239" t="s">
        <v>70</v>
      </c>
      <c r="L2239" t="s">
        <v>549</v>
      </c>
    </row>
    <row r="2240" spans="1:12" x14ac:dyDescent="0.3">
      <c r="A2240" t="s">
        <v>16542</v>
      </c>
      <c r="B2240" t="s">
        <v>14</v>
      </c>
      <c r="C2240" t="s">
        <v>16543</v>
      </c>
      <c r="D2240" t="s">
        <v>33</v>
      </c>
      <c r="E2240" t="s">
        <v>16544</v>
      </c>
      <c r="F2240" t="s">
        <v>16545</v>
      </c>
      <c r="G2240" t="s">
        <v>16546</v>
      </c>
      <c r="H2240" t="s">
        <v>18</v>
      </c>
      <c r="I2240" t="s">
        <v>5276</v>
      </c>
      <c r="J2240" t="s">
        <v>5277</v>
      </c>
      <c r="K2240" t="s">
        <v>5278</v>
      </c>
      <c r="L2240" t="s">
        <v>5279</v>
      </c>
    </row>
    <row r="2241" spans="1:12" x14ac:dyDescent="0.3">
      <c r="A2241" t="s">
        <v>16547</v>
      </c>
      <c r="B2241" t="s">
        <v>14</v>
      </c>
      <c r="C2241" t="s">
        <v>16548</v>
      </c>
      <c r="D2241" t="s">
        <v>79</v>
      </c>
      <c r="E2241" t="s">
        <v>16549</v>
      </c>
      <c r="F2241" t="s">
        <v>16550</v>
      </c>
      <c r="G2241" t="s">
        <v>16551</v>
      </c>
      <c r="H2241" t="s">
        <v>18</v>
      </c>
      <c r="I2241" t="s">
        <v>16552</v>
      </c>
      <c r="J2241" t="s">
        <v>18</v>
      </c>
      <c r="K2241" t="s">
        <v>16553</v>
      </c>
      <c r="L2241" t="s">
        <v>16554</v>
      </c>
    </row>
    <row r="2242" spans="1:12" x14ac:dyDescent="0.3">
      <c r="A2242" t="s">
        <v>16555</v>
      </c>
      <c r="B2242" t="s">
        <v>14</v>
      </c>
      <c r="C2242" t="s">
        <v>16556</v>
      </c>
      <c r="D2242" t="s">
        <v>16</v>
      </c>
      <c r="E2242" t="s">
        <v>16557</v>
      </c>
      <c r="F2242" t="s">
        <v>16558</v>
      </c>
      <c r="G2242" t="s">
        <v>18</v>
      </c>
      <c r="H2242" t="s">
        <v>18</v>
      </c>
      <c r="I2242" t="s">
        <v>1531</v>
      </c>
      <c r="J2242" t="s">
        <v>1532</v>
      </c>
      <c r="K2242" t="s">
        <v>1533</v>
      </c>
      <c r="L2242" t="s">
        <v>1534</v>
      </c>
    </row>
    <row r="2243" spans="1:12" x14ac:dyDescent="0.3">
      <c r="A2243" t="s">
        <v>16559</v>
      </c>
      <c r="B2243" t="s">
        <v>14</v>
      </c>
      <c r="C2243" t="s">
        <v>11134</v>
      </c>
      <c r="D2243" t="s">
        <v>16</v>
      </c>
      <c r="E2243" t="s">
        <v>16560</v>
      </c>
      <c r="F2243" t="s">
        <v>16561</v>
      </c>
      <c r="G2243" t="s">
        <v>16562</v>
      </c>
      <c r="H2243" t="s">
        <v>16563</v>
      </c>
      <c r="I2243" t="s">
        <v>2707</v>
      </c>
      <c r="J2243" t="s">
        <v>2708</v>
      </c>
      <c r="K2243" t="s">
        <v>2709</v>
      </c>
      <c r="L2243" t="s">
        <v>2710</v>
      </c>
    </row>
    <row r="2244" spans="1:12" x14ac:dyDescent="0.3">
      <c r="A2244" t="s">
        <v>16564</v>
      </c>
      <c r="B2244" t="s">
        <v>14</v>
      </c>
      <c r="C2244" t="s">
        <v>101</v>
      </c>
      <c r="D2244" t="s">
        <v>16</v>
      </c>
      <c r="E2244" t="s">
        <v>16565</v>
      </c>
      <c r="F2244" t="s">
        <v>16566</v>
      </c>
      <c r="G2244" t="s">
        <v>16567</v>
      </c>
      <c r="H2244" t="s">
        <v>18</v>
      </c>
      <c r="I2244" t="s">
        <v>16568</v>
      </c>
      <c r="J2244" t="s">
        <v>16569</v>
      </c>
      <c r="K2244" t="s">
        <v>16570</v>
      </c>
      <c r="L2244" t="s">
        <v>16571</v>
      </c>
    </row>
    <row r="2245" spans="1:12" x14ac:dyDescent="0.3">
      <c r="A2245" t="s">
        <v>16572</v>
      </c>
      <c r="B2245" t="s">
        <v>14</v>
      </c>
      <c r="C2245" t="s">
        <v>16573</v>
      </c>
      <c r="D2245" t="s">
        <v>16</v>
      </c>
      <c r="E2245" t="s">
        <v>16574</v>
      </c>
      <c r="F2245" t="s">
        <v>16574</v>
      </c>
      <c r="G2245" t="s">
        <v>16575</v>
      </c>
      <c r="H2245" t="s">
        <v>16576</v>
      </c>
      <c r="I2245" t="s">
        <v>16577</v>
      </c>
      <c r="J2245" t="s">
        <v>18</v>
      </c>
      <c r="K2245" t="s">
        <v>16578</v>
      </c>
      <c r="L2245" t="s">
        <v>16579</v>
      </c>
    </row>
    <row r="2246" spans="1:12" x14ac:dyDescent="0.3">
      <c r="A2246" t="s">
        <v>16580</v>
      </c>
      <c r="B2246" t="s">
        <v>14</v>
      </c>
      <c r="C2246" t="s">
        <v>16581</v>
      </c>
      <c r="D2246" t="s">
        <v>16</v>
      </c>
      <c r="E2246" t="s">
        <v>16582</v>
      </c>
      <c r="F2246" t="s">
        <v>16582</v>
      </c>
      <c r="G2246" t="s">
        <v>18</v>
      </c>
      <c r="H2246" t="s">
        <v>18</v>
      </c>
      <c r="I2246" t="s">
        <v>10677</v>
      </c>
      <c r="J2246" t="s">
        <v>10678</v>
      </c>
      <c r="K2246" t="s">
        <v>10679</v>
      </c>
      <c r="L2246" t="s">
        <v>10680</v>
      </c>
    </row>
    <row r="2247" spans="1:12" x14ac:dyDescent="0.3">
      <c r="A2247" t="s">
        <v>16583</v>
      </c>
      <c r="B2247" t="s">
        <v>14</v>
      </c>
      <c r="C2247" t="s">
        <v>16584</v>
      </c>
      <c r="D2247" t="s">
        <v>16</v>
      </c>
      <c r="E2247" t="s">
        <v>16585</v>
      </c>
      <c r="F2247" t="s">
        <v>16586</v>
      </c>
      <c r="G2247" t="s">
        <v>16587</v>
      </c>
      <c r="H2247" t="s">
        <v>16588</v>
      </c>
      <c r="I2247" t="s">
        <v>16589</v>
      </c>
      <c r="J2247" t="s">
        <v>16590</v>
      </c>
      <c r="K2247" t="s">
        <v>16591</v>
      </c>
      <c r="L2247" t="s">
        <v>16592</v>
      </c>
    </row>
    <row r="2248" spans="1:12" x14ac:dyDescent="0.3">
      <c r="A2248" t="s">
        <v>16593</v>
      </c>
      <c r="B2248" t="s">
        <v>14</v>
      </c>
      <c r="C2248" t="s">
        <v>851</v>
      </c>
      <c r="D2248" t="s">
        <v>94</v>
      </c>
      <c r="E2248" t="s">
        <v>16594</v>
      </c>
      <c r="F2248" t="s">
        <v>16595</v>
      </c>
      <c r="G2248" t="s">
        <v>16596</v>
      </c>
      <c r="H2248" t="s">
        <v>18</v>
      </c>
      <c r="I2248" t="s">
        <v>6531</v>
      </c>
      <c r="J2248" t="s">
        <v>6532</v>
      </c>
      <c r="K2248" t="s">
        <v>6533</v>
      </c>
      <c r="L2248" t="s">
        <v>6534</v>
      </c>
    </row>
    <row r="2249" spans="1:12" x14ac:dyDescent="0.3">
      <c r="A2249" t="s">
        <v>16597</v>
      </c>
      <c r="B2249" t="s">
        <v>14</v>
      </c>
      <c r="C2249" t="s">
        <v>1403</v>
      </c>
      <c r="D2249" t="s">
        <v>16</v>
      </c>
      <c r="E2249" t="s">
        <v>16598</v>
      </c>
      <c r="F2249" t="s">
        <v>16599</v>
      </c>
      <c r="G2249" t="s">
        <v>16600</v>
      </c>
      <c r="H2249" t="s">
        <v>16601</v>
      </c>
      <c r="I2249" t="s">
        <v>16602</v>
      </c>
      <c r="J2249" t="s">
        <v>16603</v>
      </c>
      <c r="K2249" t="s">
        <v>16604</v>
      </c>
      <c r="L2249" t="s">
        <v>16605</v>
      </c>
    </row>
    <row r="2250" spans="1:12" x14ac:dyDescent="0.3">
      <c r="A2250" t="s">
        <v>16606</v>
      </c>
      <c r="B2250" t="s">
        <v>14</v>
      </c>
      <c r="C2250" t="s">
        <v>12711</v>
      </c>
      <c r="D2250" t="s">
        <v>94</v>
      </c>
      <c r="E2250" t="s">
        <v>16607</v>
      </c>
      <c r="F2250" t="s">
        <v>16608</v>
      </c>
      <c r="G2250" t="s">
        <v>16609</v>
      </c>
      <c r="H2250" t="s">
        <v>18</v>
      </c>
      <c r="I2250" t="s">
        <v>16610</v>
      </c>
      <c r="J2250" t="s">
        <v>16611</v>
      </c>
      <c r="K2250" t="s">
        <v>8647</v>
      </c>
      <c r="L2250" t="s">
        <v>16612</v>
      </c>
    </row>
    <row r="2251" spans="1:12" x14ac:dyDescent="0.3">
      <c r="A2251" t="s">
        <v>16613</v>
      </c>
      <c r="B2251" t="s">
        <v>14</v>
      </c>
      <c r="C2251" t="s">
        <v>16614</v>
      </c>
      <c r="D2251" t="s">
        <v>16</v>
      </c>
      <c r="E2251" t="s">
        <v>16615</v>
      </c>
      <c r="F2251" t="s">
        <v>16616</v>
      </c>
      <c r="G2251" t="s">
        <v>16615</v>
      </c>
      <c r="H2251" t="s">
        <v>18</v>
      </c>
      <c r="I2251" t="s">
        <v>16617</v>
      </c>
      <c r="J2251" t="s">
        <v>16618</v>
      </c>
      <c r="K2251" t="s">
        <v>16619</v>
      </c>
      <c r="L2251" t="s">
        <v>16620</v>
      </c>
    </row>
    <row r="2252" spans="1:12" x14ac:dyDescent="0.3">
      <c r="A2252" t="s">
        <v>16621</v>
      </c>
      <c r="B2252" t="s">
        <v>14</v>
      </c>
      <c r="C2252" t="s">
        <v>341</v>
      </c>
      <c r="D2252" t="s">
        <v>16</v>
      </c>
      <c r="E2252" t="s">
        <v>16622</v>
      </c>
      <c r="F2252" t="s">
        <v>16622</v>
      </c>
      <c r="G2252" t="s">
        <v>18</v>
      </c>
      <c r="H2252" t="s">
        <v>18</v>
      </c>
      <c r="I2252" t="s">
        <v>16623</v>
      </c>
      <c r="J2252" t="s">
        <v>16624</v>
      </c>
      <c r="K2252" t="s">
        <v>21</v>
      </c>
      <c r="L2252" t="s">
        <v>16625</v>
      </c>
    </row>
    <row r="2253" spans="1:12" x14ac:dyDescent="0.3">
      <c r="A2253" t="s">
        <v>16626</v>
      </c>
      <c r="B2253" t="s">
        <v>14</v>
      </c>
      <c r="C2253" t="s">
        <v>16627</v>
      </c>
      <c r="D2253" t="s">
        <v>16</v>
      </c>
      <c r="E2253" t="s">
        <v>16628</v>
      </c>
      <c r="F2253" t="s">
        <v>16628</v>
      </c>
      <c r="G2253" t="s">
        <v>18</v>
      </c>
      <c r="H2253" t="s">
        <v>18</v>
      </c>
      <c r="I2253" t="s">
        <v>791</v>
      </c>
      <c r="J2253" t="s">
        <v>792</v>
      </c>
      <c r="K2253" t="s">
        <v>793</v>
      </c>
      <c r="L2253" t="s">
        <v>794</v>
      </c>
    </row>
    <row r="2254" spans="1:12" x14ac:dyDescent="0.3">
      <c r="A2254" t="s">
        <v>16629</v>
      </c>
      <c r="B2254" t="s">
        <v>14</v>
      </c>
      <c r="C2254" t="s">
        <v>108</v>
      </c>
      <c r="D2254" t="s">
        <v>16</v>
      </c>
      <c r="E2254" t="s">
        <v>16630</v>
      </c>
      <c r="F2254" t="s">
        <v>16631</v>
      </c>
      <c r="G2254" t="s">
        <v>18</v>
      </c>
      <c r="H2254" t="s">
        <v>18</v>
      </c>
      <c r="I2254" t="s">
        <v>15551</v>
      </c>
      <c r="J2254" t="s">
        <v>15552</v>
      </c>
      <c r="K2254" t="s">
        <v>247</v>
      </c>
      <c r="L2254" t="s">
        <v>15553</v>
      </c>
    </row>
    <row r="2255" spans="1:12" x14ac:dyDescent="0.3">
      <c r="A2255" t="s">
        <v>16632</v>
      </c>
      <c r="B2255" t="s">
        <v>14</v>
      </c>
      <c r="C2255" t="s">
        <v>229</v>
      </c>
      <c r="D2255" t="s">
        <v>94</v>
      </c>
      <c r="E2255" t="s">
        <v>16633</v>
      </c>
      <c r="F2255" t="s">
        <v>16633</v>
      </c>
      <c r="G2255" t="s">
        <v>18</v>
      </c>
      <c r="H2255" t="s">
        <v>18</v>
      </c>
      <c r="I2255" t="s">
        <v>16623</v>
      </c>
      <c r="J2255" t="s">
        <v>16624</v>
      </c>
      <c r="K2255" t="s">
        <v>21</v>
      </c>
      <c r="L2255" t="s">
        <v>16625</v>
      </c>
    </row>
    <row r="2256" spans="1:12" x14ac:dyDescent="0.3">
      <c r="A2256" t="s">
        <v>16634</v>
      </c>
      <c r="B2256" t="s">
        <v>14</v>
      </c>
      <c r="C2256" t="s">
        <v>16635</v>
      </c>
      <c r="D2256" t="s">
        <v>16</v>
      </c>
      <c r="E2256" t="s">
        <v>16636</v>
      </c>
      <c r="F2256" t="s">
        <v>16637</v>
      </c>
      <c r="G2256" t="s">
        <v>16638</v>
      </c>
      <c r="H2256" t="s">
        <v>16639</v>
      </c>
      <c r="I2256" t="s">
        <v>16640</v>
      </c>
      <c r="J2256" t="s">
        <v>16641</v>
      </c>
      <c r="K2256" t="s">
        <v>16642</v>
      </c>
      <c r="L2256" t="s">
        <v>16643</v>
      </c>
    </row>
    <row r="2257" spans="1:12" x14ac:dyDescent="0.3">
      <c r="A2257" t="s">
        <v>16644</v>
      </c>
      <c r="B2257" t="s">
        <v>14</v>
      </c>
      <c r="C2257" t="s">
        <v>93</v>
      </c>
      <c r="D2257" t="s">
        <v>94</v>
      </c>
      <c r="E2257" t="s">
        <v>16645</v>
      </c>
      <c r="F2257" t="s">
        <v>16646</v>
      </c>
      <c r="G2257" t="s">
        <v>16647</v>
      </c>
      <c r="H2257" t="s">
        <v>16648</v>
      </c>
      <c r="I2257" t="s">
        <v>15773</v>
      </c>
      <c r="J2257" t="s">
        <v>15774</v>
      </c>
      <c r="K2257" t="s">
        <v>15775</v>
      </c>
      <c r="L2257" t="s">
        <v>15776</v>
      </c>
    </row>
    <row r="2258" spans="1:12" x14ac:dyDescent="0.3">
      <c r="A2258" t="s">
        <v>16649</v>
      </c>
      <c r="B2258" t="s">
        <v>14</v>
      </c>
      <c r="C2258" t="s">
        <v>900</v>
      </c>
      <c r="D2258" t="s">
        <v>16</v>
      </c>
      <c r="E2258" t="s">
        <v>16650</v>
      </c>
      <c r="F2258" t="s">
        <v>16651</v>
      </c>
      <c r="G2258" t="s">
        <v>16652</v>
      </c>
      <c r="H2258" t="s">
        <v>16653</v>
      </c>
      <c r="I2258" t="s">
        <v>11216</v>
      </c>
      <c r="J2258" t="s">
        <v>18</v>
      </c>
      <c r="K2258" t="s">
        <v>11217</v>
      </c>
      <c r="L2258" t="s">
        <v>11218</v>
      </c>
    </row>
    <row r="2259" spans="1:12" x14ac:dyDescent="0.3">
      <c r="A2259" t="s">
        <v>16654</v>
      </c>
      <c r="B2259" t="s">
        <v>14</v>
      </c>
      <c r="C2259" t="s">
        <v>8727</v>
      </c>
      <c r="D2259" t="s">
        <v>16</v>
      </c>
      <c r="E2259" t="s">
        <v>16655</v>
      </c>
      <c r="F2259" t="s">
        <v>16656</v>
      </c>
      <c r="G2259" t="s">
        <v>16656</v>
      </c>
      <c r="H2259" t="s">
        <v>18</v>
      </c>
      <c r="I2259" t="s">
        <v>9413</v>
      </c>
      <c r="J2259" t="s">
        <v>18</v>
      </c>
      <c r="K2259" t="s">
        <v>9414</v>
      </c>
      <c r="L2259" t="s">
        <v>9415</v>
      </c>
    </row>
    <row r="2260" spans="1:12" x14ac:dyDescent="0.3">
      <c r="A2260" t="s">
        <v>16657</v>
      </c>
      <c r="B2260" t="s">
        <v>14</v>
      </c>
      <c r="C2260" t="s">
        <v>774</v>
      </c>
      <c r="D2260" t="s">
        <v>16</v>
      </c>
      <c r="E2260" t="s">
        <v>16658</v>
      </c>
      <c r="F2260" t="s">
        <v>16658</v>
      </c>
      <c r="G2260" t="s">
        <v>18</v>
      </c>
      <c r="H2260" t="s">
        <v>18</v>
      </c>
      <c r="I2260" t="s">
        <v>459</v>
      </c>
      <c r="J2260" t="s">
        <v>18</v>
      </c>
      <c r="K2260" t="s">
        <v>460</v>
      </c>
      <c r="L2260" t="s">
        <v>461</v>
      </c>
    </row>
    <row r="2261" spans="1:12" x14ac:dyDescent="0.3">
      <c r="A2261" t="s">
        <v>16659</v>
      </c>
      <c r="B2261" t="s">
        <v>14</v>
      </c>
      <c r="C2261" t="s">
        <v>2896</v>
      </c>
      <c r="D2261" t="s">
        <v>33</v>
      </c>
      <c r="E2261" t="s">
        <v>16660</v>
      </c>
      <c r="F2261" t="s">
        <v>16660</v>
      </c>
      <c r="G2261" t="s">
        <v>16661</v>
      </c>
      <c r="H2261" t="s">
        <v>18</v>
      </c>
      <c r="I2261" t="s">
        <v>5818</v>
      </c>
      <c r="J2261" t="s">
        <v>18</v>
      </c>
      <c r="K2261" t="s">
        <v>5819</v>
      </c>
      <c r="L2261" t="s">
        <v>5820</v>
      </c>
    </row>
    <row r="2262" spans="1:12" x14ac:dyDescent="0.3">
      <c r="A2262" t="s">
        <v>16662</v>
      </c>
      <c r="B2262" t="s">
        <v>14</v>
      </c>
      <c r="C2262" t="s">
        <v>101</v>
      </c>
      <c r="D2262" t="s">
        <v>16</v>
      </c>
      <c r="E2262" t="s">
        <v>16663</v>
      </c>
      <c r="F2262" t="s">
        <v>16664</v>
      </c>
      <c r="G2262" t="s">
        <v>16665</v>
      </c>
      <c r="H2262" t="s">
        <v>16666</v>
      </c>
      <c r="I2262" t="s">
        <v>16667</v>
      </c>
      <c r="J2262" t="s">
        <v>18</v>
      </c>
      <c r="K2262" t="s">
        <v>16668</v>
      </c>
      <c r="L2262" t="s">
        <v>16669</v>
      </c>
    </row>
    <row r="2263" spans="1:12" x14ac:dyDescent="0.3">
      <c r="A2263" t="s">
        <v>16670</v>
      </c>
      <c r="B2263" t="s">
        <v>14</v>
      </c>
      <c r="C2263" t="s">
        <v>4434</v>
      </c>
      <c r="D2263" t="s">
        <v>33</v>
      </c>
      <c r="E2263" t="s">
        <v>16671</v>
      </c>
      <c r="F2263" t="s">
        <v>16672</v>
      </c>
      <c r="G2263" t="s">
        <v>16673</v>
      </c>
      <c r="H2263" t="s">
        <v>18</v>
      </c>
      <c r="I2263" t="s">
        <v>2437</v>
      </c>
      <c r="J2263" t="s">
        <v>18</v>
      </c>
      <c r="K2263" t="s">
        <v>2439</v>
      </c>
      <c r="L2263" t="s">
        <v>11010</v>
      </c>
    </row>
    <row r="2264" spans="1:12" x14ac:dyDescent="0.3">
      <c r="A2264" t="s">
        <v>16674</v>
      </c>
      <c r="B2264" t="s">
        <v>14</v>
      </c>
      <c r="C2264" t="s">
        <v>12711</v>
      </c>
      <c r="D2264" t="s">
        <v>94</v>
      </c>
      <c r="E2264" t="s">
        <v>16675</v>
      </c>
      <c r="F2264" t="s">
        <v>16676</v>
      </c>
      <c r="G2264" t="s">
        <v>16677</v>
      </c>
      <c r="H2264" t="s">
        <v>18</v>
      </c>
      <c r="I2264" t="s">
        <v>841</v>
      </c>
      <c r="J2264" t="s">
        <v>842</v>
      </c>
      <c r="K2264" t="s">
        <v>843</v>
      </c>
      <c r="L2264" t="s">
        <v>844</v>
      </c>
    </row>
    <row r="2265" spans="1:12" x14ac:dyDescent="0.3">
      <c r="A2265" t="s">
        <v>16678</v>
      </c>
      <c r="B2265" t="s">
        <v>14</v>
      </c>
      <c r="C2265" t="s">
        <v>471</v>
      </c>
      <c r="D2265" t="s">
        <v>16</v>
      </c>
      <c r="E2265" t="s">
        <v>16679</v>
      </c>
      <c r="F2265" t="s">
        <v>16680</v>
      </c>
      <c r="G2265" t="s">
        <v>16681</v>
      </c>
      <c r="H2265" t="s">
        <v>18</v>
      </c>
      <c r="I2265" t="s">
        <v>13248</v>
      </c>
      <c r="J2265" t="s">
        <v>18</v>
      </c>
      <c r="K2265" t="s">
        <v>13249</v>
      </c>
      <c r="L2265" t="s">
        <v>13250</v>
      </c>
    </row>
    <row r="2266" spans="1:12" x14ac:dyDescent="0.3">
      <c r="A2266" t="s">
        <v>16682</v>
      </c>
      <c r="B2266" t="s">
        <v>14</v>
      </c>
      <c r="C2266" t="s">
        <v>16683</v>
      </c>
      <c r="D2266" t="s">
        <v>16</v>
      </c>
      <c r="E2266" t="s">
        <v>16684</v>
      </c>
      <c r="F2266" t="s">
        <v>16685</v>
      </c>
      <c r="G2266" t="s">
        <v>18</v>
      </c>
      <c r="H2266" t="s">
        <v>18</v>
      </c>
      <c r="I2266" t="s">
        <v>224</v>
      </c>
      <c r="J2266" t="s">
        <v>225</v>
      </c>
      <c r="K2266" t="s">
        <v>226</v>
      </c>
      <c r="L2266" t="s">
        <v>227</v>
      </c>
    </row>
    <row r="2267" spans="1:12" x14ac:dyDescent="0.3">
      <c r="A2267" t="s">
        <v>16686</v>
      </c>
      <c r="B2267" t="s">
        <v>14</v>
      </c>
      <c r="C2267" t="s">
        <v>16687</v>
      </c>
      <c r="D2267" t="s">
        <v>33</v>
      </c>
      <c r="E2267" t="s">
        <v>16688</v>
      </c>
      <c r="F2267" t="s">
        <v>16688</v>
      </c>
      <c r="G2267" t="s">
        <v>18</v>
      </c>
      <c r="H2267" t="s">
        <v>18</v>
      </c>
      <c r="I2267" t="s">
        <v>11034</v>
      </c>
      <c r="J2267" t="s">
        <v>11035</v>
      </c>
      <c r="K2267" t="s">
        <v>11036</v>
      </c>
      <c r="L2267" t="s">
        <v>11037</v>
      </c>
    </row>
    <row r="2268" spans="1:12" x14ac:dyDescent="0.3">
      <c r="A2268" t="s">
        <v>16689</v>
      </c>
      <c r="B2268" t="s">
        <v>14</v>
      </c>
      <c r="C2268" t="s">
        <v>43</v>
      </c>
      <c r="D2268" t="s">
        <v>170</v>
      </c>
      <c r="E2268" t="s">
        <v>16690</v>
      </c>
      <c r="F2268" t="s">
        <v>16690</v>
      </c>
      <c r="G2268" t="s">
        <v>16690</v>
      </c>
      <c r="H2268" t="s">
        <v>18</v>
      </c>
      <c r="I2268" t="s">
        <v>6396</v>
      </c>
      <c r="J2268" t="s">
        <v>6397</v>
      </c>
      <c r="K2268" t="s">
        <v>6398</v>
      </c>
      <c r="L2268" t="s">
        <v>6399</v>
      </c>
    </row>
    <row r="2269" spans="1:12" x14ac:dyDescent="0.3">
      <c r="A2269" t="s">
        <v>16691</v>
      </c>
      <c r="B2269" t="s">
        <v>14</v>
      </c>
      <c r="C2269" t="s">
        <v>471</v>
      </c>
      <c r="D2269" t="s">
        <v>16</v>
      </c>
      <c r="E2269" t="s">
        <v>16692</v>
      </c>
      <c r="F2269" t="s">
        <v>16693</v>
      </c>
      <c r="G2269" t="s">
        <v>16694</v>
      </c>
      <c r="H2269" t="s">
        <v>18</v>
      </c>
      <c r="I2269" t="s">
        <v>16695</v>
      </c>
      <c r="J2269" t="s">
        <v>16696</v>
      </c>
      <c r="K2269" t="s">
        <v>16697</v>
      </c>
      <c r="L2269" t="s">
        <v>16698</v>
      </c>
    </row>
    <row r="2270" spans="1:12" x14ac:dyDescent="0.3">
      <c r="A2270" t="s">
        <v>16699</v>
      </c>
      <c r="B2270" t="s">
        <v>14</v>
      </c>
      <c r="C2270" t="s">
        <v>471</v>
      </c>
      <c r="D2270" t="s">
        <v>16</v>
      </c>
      <c r="E2270" t="s">
        <v>16700</v>
      </c>
      <c r="F2270" t="s">
        <v>16701</v>
      </c>
      <c r="G2270" t="s">
        <v>16702</v>
      </c>
      <c r="H2270" t="s">
        <v>18</v>
      </c>
      <c r="I2270" t="s">
        <v>15649</v>
      </c>
      <c r="J2270" t="s">
        <v>15650</v>
      </c>
      <c r="K2270" t="s">
        <v>15651</v>
      </c>
      <c r="L2270" t="s">
        <v>15652</v>
      </c>
    </row>
    <row r="2271" spans="1:12" x14ac:dyDescent="0.3">
      <c r="A2271" t="s">
        <v>16703</v>
      </c>
      <c r="B2271" t="s">
        <v>14</v>
      </c>
      <c r="C2271" t="s">
        <v>16704</v>
      </c>
      <c r="D2271" t="s">
        <v>79</v>
      </c>
      <c r="E2271" t="s">
        <v>16705</v>
      </c>
      <c r="F2271" t="s">
        <v>16705</v>
      </c>
      <c r="G2271" t="s">
        <v>18</v>
      </c>
      <c r="H2271" t="s">
        <v>18</v>
      </c>
      <c r="I2271" t="s">
        <v>6061</v>
      </c>
      <c r="J2271" t="s">
        <v>6062</v>
      </c>
      <c r="K2271" t="s">
        <v>6063</v>
      </c>
      <c r="L2271" t="s">
        <v>6064</v>
      </c>
    </row>
    <row r="2272" spans="1:12" x14ac:dyDescent="0.3">
      <c r="A2272" t="s">
        <v>16706</v>
      </c>
      <c r="B2272" t="s">
        <v>14</v>
      </c>
      <c r="C2272" t="s">
        <v>16707</v>
      </c>
      <c r="D2272" t="s">
        <v>16</v>
      </c>
      <c r="E2272" t="s">
        <v>16708</v>
      </c>
      <c r="F2272" t="s">
        <v>16708</v>
      </c>
      <c r="G2272" t="s">
        <v>16709</v>
      </c>
      <c r="H2272" t="s">
        <v>18</v>
      </c>
      <c r="I2272" t="s">
        <v>16710</v>
      </c>
      <c r="J2272" t="s">
        <v>18</v>
      </c>
      <c r="K2272" t="s">
        <v>16711</v>
      </c>
      <c r="L2272" t="s">
        <v>16712</v>
      </c>
    </row>
    <row r="2273" spans="1:12" x14ac:dyDescent="0.3">
      <c r="A2273" t="s">
        <v>16713</v>
      </c>
      <c r="B2273" t="s">
        <v>14</v>
      </c>
      <c r="C2273" t="s">
        <v>16714</v>
      </c>
      <c r="D2273" t="s">
        <v>704</v>
      </c>
      <c r="E2273" t="s">
        <v>16715</v>
      </c>
      <c r="F2273" t="s">
        <v>16716</v>
      </c>
      <c r="G2273" t="s">
        <v>18</v>
      </c>
      <c r="H2273" t="s">
        <v>18</v>
      </c>
      <c r="I2273" t="s">
        <v>12507</v>
      </c>
      <c r="J2273" t="s">
        <v>18</v>
      </c>
      <c r="K2273" t="s">
        <v>12508</v>
      </c>
      <c r="L2273" t="s">
        <v>12509</v>
      </c>
    </row>
    <row r="2274" spans="1:12" x14ac:dyDescent="0.3">
      <c r="A2274" t="s">
        <v>16717</v>
      </c>
      <c r="B2274" t="s">
        <v>14</v>
      </c>
      <c r="C2274" t="s">
        <v>16718</v>
      </c>
      <c r="D2274" t="s">
        <v>16</v>
      </c>
      <c r="E2274" t="s">
        <v>16719</v>
      </c>
      <c r="F2274" t="s">
        <v>16719</v>
      </c>
      <c r="G2274" t="s">
        <v>18</v>
      </c>
      <c r="H2274" t="s">
        <v>18</v>
      </c>
      <c r="I2274" t="s">
        <v>16517</v>
      </c>
      <c r="J2274" t="s">
        <v>16518</v>
      </c>
      <c r="K2274" t="s">
        <v>16519</v>
      </c>
      <c r="L2274" t="s">
        <v>16520</v>
      </c>
    </row>
    <row r="2275" spans="1:12" x14ac:dyDescent="0.3">
      <c r="A2275" t="s">
        <v>16720</v>
      </c>
      <c r="B2275" t="s">
        <v>14</v>
      </c>
      <c r="C2275" t="s">
        <v>839</v>
      </c>
      <c r="D2275" t="s">
        <v>16</v>
      </c>
      <c r="E2275" t="s">
        <v>16721</v>
      </c>
      <c r="F2275" t="s">
        <v>16722</v>
      </c>
      <c r="G2275" t="s">
        <v>16723</v>
      </c>
      <c r="H2275" t="s">
        <v>16724</v>
      </c>
      <c r="I2275" t="s">
        <v>16725</v>
      </c>
      <c r="J2275" t="s">
        <v>16726</v>
      </c>
      <c r="K2275" t="s">
        <v>16727</v>
      </c>
      <c r="L2275" t="s">
        <v>16728</v>
      </c>
    </row>
    <row r="2276" spans="1:12" x14ac:dyDescent="0.3">
      <c r="A2276" t="s">
        <v>16729</v>
      </c>
      <c r="B2276" t="s">
        <v>14</v>
      </c>
      <c r="C2276" t="s">
        <v>65</v>
      </c>
      <c r="D2276" t="s">
        <v>16</v>
      </c>
      <c r="E2276" t="s">
        <v>16730</v>
      </c>
      <c r="F2276" t="s">
        <v>16730</v>
      </c>
      <c r="G2276" t="s">
        <v>18</v>
      </c>
      <c r="H2276" t="s">
        <v>18</v>
      </c>
      <c r="I2276" t="s">
        <v>10511</v>
      </c>
      <c r="J2276" t="s">
        <v>10512</v>
      </c>
      <c r="K2276" t="s">
        <v>10513</v>
      </c>
      <c r="L2276" t="s">
        <v>10514</v>
      </c>
    </row>
    <row r="2277" spans="1:12" x14ac:dyDescent="0.3">
      <c r="A2277" t="s">
        <v>16731</v>
      </c>
      <c r="B2277" t="s">
        <v>14</v>
      </c>
      <c r="C2277" t="s">
        <v>101</v>
      </c>
      <c r="D2277" t="s">
        <v>16</v>
      </c>
      <c r="E2277" t="s">
        <v>16732</v>
      </c>
      <c r="F2277" t="s">
        <v>16733</v>
      </c>
      <c r="G2277" t="s">
        <v>16734</v>
      </c>
      <c r="H2277" t="s">
        <v>18</v>
      </c>
      <c r="I2277" t="s">
        <v>2544</v>
      </c>
      <c r="J2277" t="s">
        <v>2545</v>
      </c>
      <c r="K2277" t="s">
        <v>2546</v>
      </c>
      <c r="L2277" t="s">
        <v>2547</v>
      </c>
    </row>
    <row r="2278" spans="1:12" x14ac:dyDescent="0.3">
      <c r="A2278" t="s">
        <v>16735</v>
      </c>
      <c r="B2278" t="s">
        <v>14</v>
      </c>
      <c r="C2278" t="s">
        <v>16736</v>
      </c>
      <c r="D2278" t="s">
        <v>16</v>
      </c>
      <c r="E2278" t="s">
        <v>16737</v>
      </c>
      <c r="F2278" t="s">
        <v>16737</v>
      </c>
      <c r="G2278" t="s">
        <v>18</v>
      </c>
      <c r="H2278" t="s">
        <v>18</v>
      </c>
      <c r="I2278" t="s">
        <v>16738</v>
      </c>
      <c r="J2278" t="s">
        <v>16739</v>
      </c>
      <c r="K2278" t="s">
        <v>16740</v>
      </c>
      <c r="L2278" t="s">
        <v>16741</v>
      </c>
    </row>
    <row r="2279" spans="1:12" x14ac:dyDescent="0.3">
      <c r="A2279" t="s">
        <v>16742</v>
      </c>
      <c r="B2279" t="s">
        <v>14</v>
      </c>
      <c r="C2279" t="s">
        <v>93</v>
      </c>
      <c r="D2279" t="s">
        <v>94</v>
      </c>
      <c r="E2279" t="s">
        <v>16743</v>
      </c>
      <c r="F2279" t="s">
        <v>16744</v>
      </c>
      <c r="G2279" t="s">
        <v>16745</v>
      </c>
      <c r="H2279" t="s">
        <v>18</v>
      </c>
      <c r="I2279" t="s">
        <v>2121</v>
      </c>
      <c r="J2279" t="s">
        <v>2122</v>
      </c>
      <c r="K2279" t="s">
        <v>2123</v>
      </c>
      <c r="L2279" t="s">
        <v>2124</v>
      </c>
    </row>
    <row r="2280" spans="1:12" x14ac:dyDescent="0.3">
      <c r="A2280" t="s">
        <v>16746</v>
      </c>
      <c r="B2280" t="s">
        <v>14</v>
      </c>
      <c r="C2280" t="s">
        <v>16747</v>
      </c>
      <c r="D2280" t="s">
        <v>16</v>
      </c>
      <c r="E2280" t="s">
        <v>16748</v>
      </c>
      <c r="F2280" t="s">
        <v>16749</v>
      </c>
      <c r="G2280" t="s">
        <v>16750</v>
      </c>
      <c r="H2280" t="s">
        <v>16751</v>
      </c>
      <c r="I2280" t="s">
        <v>16752</v>
      </c>
      <c r="J2280" t="s">
        <v>16753</v>
      </c>
      <c r="K2280" t="s">
        <v>16754</v>
      </c>
      <c r="L2280" t="s">
        <v>16755</v>
      </c>
    </row>
    <row r="2281" spans="1:12" x14ac:dyDescent="0.3">
      <c r="A2281" t="s">
        <v>16756</v>
      </c>
      <c r="B2281" t="s">
        <v>14</v>
      </c>
      <c r="C2281" t="s">
        <v>6210</v>
      </c>
      <c r="D2281" t="s">
        <v>33</v>
      </c>
      <c r="E2281" t="s">
        <v>16757</v>
      </c>
      <c r="F2281" t="s">
        <v>16757</v>
      </c>
      <c r="G2281" t="s">
        <v>16758</v>
      </c>
      <c r="H2281" t="s">
        <v>18</v>
      </c>
      <c r="I2281" t="s">
        <v>16311</v>
      </c>
      <c r="J2281" t="s">
        <v>16312</v>
      </c>
      <c r="K2281" t="s">
        <v>1112</v>
      </c>
      <c r="L2281" t="s">
        <v>16313</v>
      </c>
    </row>
    <row r="2282" spans="1:12" x14ac:dyDescent="0.3">
      <c r="A2282" t="s">
        <v>16759</v>
      </c>
      <c r="B2282" t="s">
        <v>14</v>
      </c>
      <c r="C2282" t="s">
        <v>16760</v>
      </c>
      <c r="D2282" t="s">
        <v>94</v>
      </c>
      <c r="E2282" t="s">
        <v>16761</v>
      </c>
      <c r="F2282" t="s">
        <v>16762</v>
      </c>
      <c r="G2282" t="s">
        <v>16763</v>
      </c>
      <c r="H2282" t="s">
        <v>16764</v>
      </c>
      <c r="I2282" t="s">
        <v>15429</v>
      </c>
      <c r="J2282" t="s">
        <v>15430</v>
      </c>
      <c r="K2282" t="s">
        <v>15431</v>
      </c>
      <c r="L2282" t="s">
        <v>15432</v>
      </c>
    </row>
    <row r="2283" spans="1:12" x14ac:dyDescent="0.3">
      <c r="A2283" t="s">
        <v>16765</v>
      </c>
      <c r="B2283" t="s">
        <v>14</v>
      </c>
      <c r="C2283" t="s">
        <v>638</v>
      </c>
      <c r="D2283" t="s">
        <v>16</v>
      </c>
      <c r="E2283" t="s">
        <v>16766</v>
      </c>
      <c r="F2283" t="s">
        <v>16767</v>
      </c>
      <c r="G2283" t="s">
        <v>16768</v>
      </c>
      <c r="H2283" t="s">
        <v>18</v>
      </c>
      <c r="I2283" t="s">
        <v>5943</v>
      </c>
      <c r="J2283" t="s">
        <v>5944</v>
      </c>
      <c r="K2283" t="s">
        <v>5945</v>
      </c>
      <c r="L2283" t="s">
        <v>5946</v>
      </c>
    </row>
    <row r="2284" spans="1:12" x14ac:dyDescent="0.3">
      <c r="A2284" t="s">
        <v>16769</v>
      </c>
      <c r="B2284" t="s">
        <v>14</v>
      </c>
      <c r="C2284" t="s">
        <v>445</v>
      </c>
      <c r="D2284" t="s">
        <v>16</v>
      </c>
      <c r="E2284" t="s">
        <v>16770</v>
      </c>
      <c r="F2284" t="s">
        <v>16771</v>
      </c>
      <c r="G2284" t="s">
        <v>16772</v>
      </c>
      <c r="H2284" t="s">
        <v>18</v>
      </c>
      <c r="I2284" t="s">
        <v>2437</v>
      </c>
      <c r="J2284" t="s">
        <v>18</v>
      </c>
      <c r="K2284" t="s">
        <v>2439</v>
      </c>
      <c r="L2284" t="s">
        <v>11010</v>
      </c>
    </row>
    <row r="2285" spans="1:12" x14ac:dyDescent="0.3">
      <c r="A2285" t="s">
        <v>16773</v>
      </c>
      <c r="B2285" t="s">
        <v>14</v>
      </c>
      <c r="C2285" t="s">
        <v>16774</v>
      </c>
      <c r="D2285" t="s">
        <v>5584</v>
      </c>
      <c r="E2285" t="s">
        <v>16775</v>
      </c>
      <c r="F2285" t="s">
        <v>16775</v>
      </c>
      <c r="G2285" t="s">
        <v>18</v>
      </c>
      <c r="H2285" t="s">
        <v>18</v>
      </c>
      <c r="I2285" t="s">
        <v>15551</v>
      </c>
      <c r="J2285" t="s">
        <v>15552</v>
      </c>
      <c r="K2285" t="s">
        <v>247</v>
      </c>
      <c r="L2285" t="s">
        <v>15553</v>
      </c>
    </row>
    <row r="2286" spans="1:12" x14ac:dyDescent="0.3">
      <c r="A2286" t="s">
        <v>16776</v>
      </c>
      <c r="B2286" t="s">
        <v>14</v>
      </c>
      <c r="C2286" t="s">
        <v>273</v>
      </c>
      <c r="D2286" t="s">
        <v>16</v>
      </c>
      <c r="E2286" t="s">
        <v>16777</v>
      </c>
      <c r="F2286" t="s">
        <v>16778</v>
      </c>
      <c r="G2286" t="s">
        <v>16779</v>
      </c>
      <c r="H2286" t="s">
        <v>18</v>
      </c>
      <c r="I2286" t="s">
        <v>2437</v>
      </c>
      <c r="J2286" t="s">
        <v>18</v>
      </c>
      <c r="K2286" t="s">
        <v>2439</v>
      </c>
      <c r="L2286" t="s">
        <v>11010</v>
      </c>
    </row>
    <row r="2287" spans="1:12" x14ac:dyDescent="0.3">
      <c r="A2287" t="s">
        <v>16780</v>
      </c>
      <c r="B2287" t="s">
        <v>14</v>
      </c>
      <c r="C2287" t="s">
        <v>15</v>
      </c>
      <c r="D2287" t="s">
        <v>16</v>
      </c>
      <c r="E2287" t="s">
        <v>16781</v>
      </c>
      <c r="F2287" t="s">
        <v>16782</v>
      </c>
      <c r="G2287" t="s">
        <v>18</v>
      </c>
      <c r="H2287" t="s">
        <v>18</v>
      </c>
      <c r="I2287" t="s">
        <v>5971</v>
      </c>
      <c r="J2287" t="s">
        <v>5972</v>
      </c>
      <c r="K2287" t="s">
        <v>5973</v>
      </c>
      <c r="L2287" t="s">
        <v>5974</v>
      </c>
    </row>
    <row r="2288" spans="1:12" x14ac:dyDescent="0.3">
      <c r="A2288" t="s">
        <v>16783</v>
      </c>
      <c r="B2288" t="s">
        <v>14</v>
      </c>
      <c r="C2288" t="s">
        <v>16784</v>
      </c>
      <c r="D2288" t="s">
        <v>5584</v>
      </c>
      <c r="E2288" t="s">
        <v>16785</v>
      </c>
      <c r="F2288" t="s">
        <v>16785</v>
      </c>
      <c r="G2288" t="s">
        <v>18</v>
      </c>
      <c r="H2288" t="s">
        <v>18</v>
      </c>
      <c r="I2288" t="s">
        <v>10075</v>
      </c>
      <c r="J2288" t="s">
        <v>18</v>
      </c>
      <c r="K2288" t="s">
        <v>10076</v>
      </c>
      <c r="L2288" t="s">
        <v>10077</v>
      </c>
    </row>
    <row r="2289" spans="1:12" x14ac:dyDescent="0.3">
      <c r="A2289" t="s">
        <v>16786</v>
      </c>
      <c r="B2289" t="s">
        <v>14</v>
      </c>
      <c r="C2289" t="s">
        <v>13519</v>
      </c>
      <c r="D2289" t="s">
        <v>94</v>
      </c>
      <c r="E2289" t="s">
        <v>16787</v>
      </c>
      <c r="F2289" t="s">
        <v>16788</v>
      </c>
      <c r="G2289" t="s">
        <v>16789</v>
      </c>
      <c r="H2289" t="s">
        <v>16790</v>
      </c>
      <c r="I2289" t="s">
        <v>6757</v>
      </c>
      <c r="J2289" t="s">
        <v>6758</v>
      </c>
      <c r="K2289" t="s">
        <v>6759</v>
      </c>
      <c r="L2289" t="s">
        <v>6760</v>
      </c>
    </row>
    <row r="2290" spans="1:12" x14ac:dyDescent="0.3">
      <c r="A2290" t="s">
        <v>16791</v>
      </c>
      <c r="B2290" t="s">
        <v>14</v>
      </c>
      <c r="C2290" t="s">
        <v>16792</v>
      </c>
      <c r="D2290" t="s">
        <v>33</v>
      </c>
      <c r="E2290" t="s">
        <v>16793</v>
      </c>
      <c r="F2290" t="s">
        <v>16794</v>
      </c>
      <c r="G2290" t="s">
        <v>16795</v>
      </c>
      <c r="H2290" t="s">
        <v>18</v>
      </c>
      <c r="I2290" t="s">
        <v>16796</v>
      </c>
      <c r="J2290" t="s">
        <v>16797</v>
      </c>
      <c r="K2290" t="s">
        <v>16798</v>
      </c>
      <c r="L2290" t="s">
        <v>16799</v>
      </c>
    </row>
    <row r="2291" spans="1:12" x14ac:dyDescent="0.3">
      <c r="A2291" t="s">
        <v>16800</v>
      </c>
      <c r="B2291" t="s">
        <v>14</v>
      </c>
      <c r="C2291" t="s">
        <v>16801</v>
      </c>
      <c r="D2291" t="s">
        <v>16</v>
      </c>
      <c r="E2291" t="s">
        <v>16802</v>
      </c>
      <c r="F2291" t="s">
        <v>16803</v>
      </c>
      <c r="G2291" t="s">
        <v>16804</v>
      </c>
      <c r="H2291" t="s">
        <v>16802</v>
      </c>
      <c r="I2291" t="s">
        <v>9685</v>
      </c>
      <c r="J2291" t="s">
        <v>9686</v>
      </c>
      <c r="K2291" t="s">
        <v>9687</v>
      </c>
      <c r="L2291" t="s">
        <v>9688</v>
      </c>
    </row>
    <row r="2292" spans="1:12" x14ac:dyDescent="0.3">
      <c r="A2292" t="s">
        <v>16805</v>
      </c>
      <c r="B2292" t="s">
        <v>14</v>
      </c>
      <c r="C2292" t="s">
        <v>2689</v>
      </c>
      <c r="D2292" t="s">
        <v>16</v>
      </c>
      <c r="E2292" t="s">
        <v>16806</v>
      </c>
      <c r="F2292" t="s">
        <v>16807</v>
      </c>
      <c r="G2292" t="s">
        <v>18</v>
      </c>
      <c r="H2292" t="s">
        <v>18</v>
      </c>
      <c r="I2292" t="s">
        <v>13280</v>
      </c>
      <c r="J2292" t="s">
        <v>13281</v>
      </c>
      <c r="K2292" t="s">
        <v>13282</v>
      </c>
      <c r="L2292" t="s">
        <v>13283</v>
      </c>
    </row>
    <row r="2293" spans="1:12" x14ac:dyDescent="0.3">
      <c r="A2293" t="s">
        <v>16808</v>
      </c>
      <c r="B2293" t="s">
        <v>14</v>
      </c>
      <c r="C2293" t="s">
        <v>1975</v>
      </c>
      <c r="D2293" t="s">
        <v>33</v>
      </c>
      <c r="E2293" t="s">
        <v>16809</v>
      </c>
      <c r="F2293" t="s">
        <v>16810</v>
      </c>
      <c r="G2293" t="s">
        <v>18</v>
      </c>
      <c r="H2293" t="s">
        <v>18</v>
      </c>
      <c r="I2293" t="s">
        <v>11914</v>
      </c>
      <c r="J2293" t="s">
        <v>11915</v>
      </c>
      <c r="K2293" t="s">
        <v>11916</v>
      </c>
      <c r="L2293" t="s">
        <v>11917</v>
      </c>
    </row>
    <row r="2294" spans="1:12" x14ac:dyDescent="0.3">
      <c r="A2294" t="s">
        <v>16811</v>
      </c>
      <c r="B2294" t="s">
        <v>14</v>
      </c>
      <c r="C2294" t="s">
        <v>16812</v>
      </c>
      <c r="D2294" t="s">
        <v>16</v>
      </c>
      <c r="E2294" t="s">
        <v>16813</v>
      </c>
      <c r="F2294" t="s">
        <v>16814</v>
      </c>
      <c r="G2294" t="s">
        <v>16815</v>
      </c>
      <c r="H2294" t="s">
        <v>16816</v>
      </c>
      <c r="I2294" t="s">
        <v>13376</v>
      </c>
      <c r="J2294" t="s">
        <v>18</v>
      </c>
      <c r="K2294" t="s">
        <v>13377</v>
      </c>
      <c r="L2294" t="s">
        <v>13378</v>
      </c>
    </row>
    <row r="2295" spans="1:12" x14ac:dyDescent="0.3">
      <c r="A2295" t="s">
        <v>16817</v>
      </c>
      <c r="B2295" t="s">
        <v>14</v>
      </c>
      <c r="C2295" t="s">
        <v>16818</v>
      </c>
      <c r="D2295" t="s">
        <v>16</v>
      </c>
      <c r="E2295" t="s">
        <v>16819</v>
      </c>
      <c r="F2295" t="s">
        <v>16820</v>
      </c>
      <c r="G2295" t="s">
        <v>16821</v>
      </c>
      <c r="H2295" t="s">
        <v>18</v>
      </c>
      <c r="I2295" t="s">
        <v>16822</v>
      </c>
      <c r="J2295" t="s">
        <v>18</v>
      </c>
      <c r="K2295" t="s">
        <v>16823</v>
      </c>
      <c r="L2295" t="s">
        <v>16824</v>
      </c>
    </row>
    <row r="2296" spans="1:12" x14ac:dyDescent="0.3">
      <c r="A2296" t="s">
        <v>16825</v>
      </c>
      <c r="B2296" t="s">
        <v>14</v>
      </c>
      <c r="C2296" t="s">
        <v>591</v>
      </c>
      <c r="D2296" t="s">
        <v>94</v>
      </c>
      <c r="E2296" t="s">
        <v>16826</v>
      </c>
      <c r="F2296" t="s">
        <v>16827</v>
      </c>
      <c r="G2296" t="s">
        <v>16828</v>
      </c>
      <c r="H2296" t="s">
        <v>18</v>
      </c>
      <c r="I2296" t="s">
        <v>3350</v>
      </c>
      <c r="J2296" t="s">
        <v>3351</v>
      </c>
      <c r="K2296" t="s">
        <v>3352</v>
      </c>
      <c r="L2296" t="s">
        <v>3353</v>
      </c>
    </row>
    <row r="2297" spans="1:12" x14ac:dyDescent="0.3">
      <c r="A2297" t="s">
        <v>16829</v>
      </c>
      <c r="B2297" t="s">
        <v>14</v>
      </c>
      <c r="C2297" t="s">
        <v>16830</v>
      </c>
      <c r="D2297" t="s">
        <v>888</v>
      </c>
      <c r="E2297" t="s">
        <v>16831</v>
      </c>
      <c r="F2297" t="s">
        <v>16832</v>
      </c>
      <c r="G2297" t="s">
        <v>16833</v>
      </c>
      <c r="H2297" t="s">
        <v>18</v>
      </c>
      <c r="I2297" t="s">
        <v>16834</v>
      </c>
      <c r="J2297" t="s">
        <v>16835</v>
      </c>
      <c r="K2297" t="s">
        <v>16836</v>
      </c>
      <c r="L2297" t="s">
        <v>16837</v>
      </c>
    </row>
    <row r="2298" spans="1:12" x14ac:dyDescent="0.3">
      <c r="A2298" t="s">
        <v>16838</v>
      </c>
      <c r="B2298" t="s">
        <v>14</v>
      </c>
      <c r="C2298" t="s">
        <v>73</v>
      </c>
      <c r="D2298" t="s">
        <v>33</v>
      </c>
      <c r="E2298" t="s">
        <v>6129</v>
      </c>
      <c r="F2298" t="s">
        <v>6129</v>
      </c>
      <c r="G2298" t="s">
        <v>18</v>
      </c>
      <c r="H2298" t="s">
        <v>18</v>
      </c>
      <c r="I2298" t="s">
        <v>984</v>
      </c>
      <c r="J2298" t="s">
        <v>985</v>
      </c>
      <c r="K2298" t="s">
        <v>986</v>
      </c>
      <c r="L2298" t="s">
        <v>987</v>
      </c>
    </row>
    <row r="2299" spans="1:12" x14ac:dyDescent="0.3">
      <c r="A2299" t="s">
        <v>16839</v>
      </c>
      <c r="B2299" t="s">
        <v>14</v>
      </c>
      <c r="C2299" t="s">
        <v>16840</v>
      </c>
      <c r="D2299" t="s">
        <v>16</v>
      </c>
      <c r="E2299" t="s">
        <v>16841</v>
      </c>
      <c r="F2299" t="s">
        <v>16841</v>
      </c>
      <c r="G2299" t="s">
        <v>18</v>
      </c>
      <c r="H2299" t="s">
        <v>18</v>
      </c>
      <c r="I2299" t="s">
        <v>10075</v>
      </c>
      <c r="J2299" t="s">
        <v>18</v>
      </c>
      <c r="K2299" t="s">
        <v>10076</v>
      </c>
      <c r="L2299" t="s">
        <v>10077</v>
      </c>
    </row>
    <row r="2300" spans="1:12" x14ac:dyDescent="0.3">
      <c r="A2300" t="s">
        <v>16842</v>
      </c>
      <c r="B2300" t="s">
        <v>14</v>
      </c>
      <c r="C2300" t="s">
        <v>16843</v>
      </c>
      <c r="D2300" t="s">
        <v>16</v>
      </c>
      <c r="E2300" t="s">
        <v>16844</v>
      </c>
      <c r="F2300" t="s">
        <v>16845</v>
      </c>
      <c r="G2300" t="s">
        <v>16846</v>
      </c>
      <c r="H2300" t="s">
        <v>18</v>
      </c>
      <c r="I2300" t="s">
        <v>16847</v>
      </c>
      <c r="J2300" t="s">
        <v>16848</v>
      </c>
      <c r="K2300" t="s">
        <v>16849</v>
      </c>
      <c r="L2300" t="s">
        <v>16850</v>
      </c>
    </row>
    <row r="2301" spans="1:12" x14ac:dyDescent="0.3">
      <c r="A2301" t="s">
        <v>16851</v>
      </c>
      <c r="B2301" t="s">
        <v>14</v>
      </c>
      <c r="C2301" t="s">
        <v>273</v>
      </c>
      <c r="D2301" t="s">
        <v>16</v>
      </c>
      <c r="E2301" t="s">
        <v>16852</v>
      </c>
      <c r="F2301" t="s">
        <v>16853</v>
      </c>
      <c r="G2301" t="s">
        <v>16853</v>
      </c>
      <c r="H2301" t="s">
        <v>18</v>
      </c>
      <c r="I2301" t="s">
        <v>6531</v>
      </c>
      <c r="J2301" t="s">
        <v>6532</v>
      </c>
      <c r="K2301" t="s">
        <v>6533</v>
      </c>
      <c r="L2301" t="s">
        <v>6534</v>
      </c>
    </row>
    <row r="2302" spans="1:12" x14ac:dyDescent="0.3">
      <c r="A2302" t="s">
        <v>16854</v>
      </c>
      <c r="B2302" t="s">
        <v>14</v>
      </c>
      <c r="C2302" t="s">
        <v>1862</v>
      </c>
      <c r="D2302" t="s">
        <v>16</v>
      </c>
      <c r="E2302" t="s">
        <v>16855</v>
      </c>
      <c r="F2302" t="s">
        <v>16856</v>
      </c>
      <c r="G2302" t="s">
        <v>16857</v>
      </c>
      <c r="H2302" t="s">
        <v>16858</v>
      </c>
      <c r="I2302" t="s">
        <v>11707</v>
      </c>
      <c r="J2302" t="s">
        <v>18</v>
      </c>
      <c r="K2302" t="s">
        <v>11708</v>
      </c>
      <c r="L2302" t="s">
        <v>11709</v>
      </c>
    </row>
    <row r="2303" spans="1:12" x14ac:dyDescent="0.3">
      <c r="A2303" t="s">
        <v>16859</v>
      </c>
      <c r="B2303" t="s">
        <v>14</v>
      </c>
      <c r="C2303" t="s">
        <v>12711</v>
      </c>
      <c r="D2303" t="s">
        <v>94</v>
      </c>
      <c r="E2303" t="s">
        <v>16151</v>
      </c>
      <c r="F2303" t="s">
        <v>16151</v>
      </c>
      <c r="G2303" t="s">
        <v>18</v>
      </c>
      <c r="H2303" t="s">
        <v>18</v>
      </c>
      <c r="I2303" t="s">
        <v>2121</v>
      </c>
      <c r="J2303" t="s">
        <v>2122</v>
      </c>
      <c r="K2303" t="s">
        <v>2123</v>
      </c>
      <c r="L2303" t="s">
        <v>2124</v>
      </c>
    </row>
    <row r="2304" spans="1:12" x14ac:dyDescent="0.3">
      <c r="A2304" t="s">
        <v>16860</v>
      </c>
      <c r="B2304" t="s">
        <v>14</v>
      </c>
      <c r="C2304" t="s">
        <v>273</v>
      </c>
      <c r="D2304" t="s">
        <v>16</v>
      </c>
      <c r="E2304" t="s">
        <v>16861</v>
      </c>
      <c r="F2304" t="s">
        <v>16861</v>
      </c>
      <c r="G2304" t="s">
        <v>16862</v>
      </c>
      <c r="H2304" t="s">
        <v>18</v>
      </c>
      <c r="I2304" t="s">
        <v>15698</v>
      </c>
      <c r="J2304" t="s">
        <v>18</v>
      </c>
      <c r="K2304" t="s">
        <v>15699</v>
      </c>
      <c r="L2304" t="s">
        <v>15700</v>
      </c>
    </row>
    <row r="2305" spans="1:12" x14ac:dyDescent="0.3">
      <c r="A2305" t="s">
        <v>16863</v>
      </c>
      <c r="B2305" t="s">
        <v>14</v>
      </c>
      <c r="C2305" t="s">
        <v>273</v>
      </c>
      <c r="D2305" t="s">
        <v>16</v>
      </c>
      <c r="E2305" t="s">
        <v>16864</v>
      </c>
      <c r="F2305" t="s">
        <v>16865</v>
      </c>
      <c r="G2305" t="s">
        <v>16866</v>
      </c>
      <c r="H2305" t="s">
        <v>18</v>
      </c>
      <c r="I2305" t="s">
        <v>15722</v>
      </c>
      <c r="J2305" t="s">
        <v>18</v>
      </c>
      <c r="K2305" t="s">
        <v>15723</v>
      </c>
      <c r="L2305" t="s">
        <v>15724</v>
      </c>
    </row>
    <row r="2306" spans="1:12" x14ac:dyDescent="0.3">
      <c r="A2306" t="s">
        <v>16867</v>
      </c>
      <c r="B2306" t="s">
        <v>14</v>
      </c>
      <c r="C2306" t="s">
        <v>3494</v>
      </c>
      <c r="D2306" t="s">
        <v>16</v>
      </c>
      <c r="E2306" t="s">
        <v>16868</v>
      </c>
      <c r="F2306" t="s">
        <v>16869</v>
      </c>
      <c r="G2306" t="s">
        <v>18</v>
      </c>
      <c r="H2306" t="s">
        <v>18</v>
      </c>
      <c r="I2306" t="s">
        <v>15760</v>
      </c>
      <c r="J2306" t="s">
        <v>15761</v>
      </c>
      <c r="K2306" t="s">
        <v>15762</v>
      </c>
      <c r="L2306" t="s">
        <v>15763</v>
      </c>
    </row>
    <row r="2307" spans="1:12" x14ac:dyDescent="0.3">
      <c r="A2307" t="s">
        <v>16870</v>
      </c>
      <c r="B2307" t="s">
        <v>14</v>
      </c>
      <c r="C2307" t="s">
        <v>16871</v>
      </c>
      <c r="D2307" t="s">
        <v>16</v>
      </c>
      <c r="E2307" t="s">
        <v>16872</v>
      </c>
      <c r="F2307" t="s">
        <v>16873</v>
      </c>
      <c r="G2307" t="s">
        <v>18</v>
      </c>
      <c r="H2307" t="s">
        <v>18</v>
      </c>
      <c r="I2307" t="s">
        <v>13376</v>
      </c>
      <c r="J2307" t="s">
        <v>18</v>
      </c>
      <c r="K2307" t="s">
        <v>13377</v>
      </c>
      <c r="L2307" t="s">
        <v>13378</v>
      </c>
    </row>
    <row r="2308" spans="1:12" x14ac:dyDescent="0.3">
      <c r="A2308" t="s">
        <v>16874</v>
      </c>
      <c r="B2308" t="s">
        <v>14</v>
      </c>
      <c r="C2308" t="s">
        <v>16875</v>
      </c>
      <c r="D2308" t="s">
        <v>16</v>
      </c>
      <c r="E2308" t="s">
        <v>16876</v>
      </c>
      <c r="F2308" t="s">
        <v>16877</v>
      </c>
      <c r="G2308" t="s">
        <v>16878</v>
      </c>
      <c r="H2308" t="s">
        <v>16879</v>
      </c>
      <c r="I2308" t="s">
        <v>11292</v>
      </c>
      <c r="J2308" t="s">
        <v>11293</v>
      </c>
      <c r="K2308" t="s">
        <v>11294</v>
      </c>
      <c r="L2308" t="s">
        <v>11295</v>
      </c>
    </row>
    <row r="2309" spans="1:12" x14ac:dyDescent="0.3">
      <c r="A2309" t="s">
        <v>16880</v>
      </c>
      <c r="B2309" t="s">
        <v>14</v>
      </c>
      <c r="C2309" t="s">
        <v>591</v>
      </c>
      <c r="D2309" t="s">
        <v>94</v>
      </c>
      <c r="E2309" t="s">
        <v>16881</v>
      </c>
      <c r="F2309" t="e">
        <f>- 부모교육 프로그램 정보제공 및 교육- 문제유형별 부모상담프로그램 연구- 부모교육훈련강사- 아동의 기질, 성격, 지능검사 실시 및 평가분석- 상담실 운영</f>
        <v>#NAME?</v>
      </c>
      <c r="G2309" t="e">
        <f>- 부모교육상담 프로그램 진행보조- 부모교육상담 정보제공- 어린이집, 유치원 등 부모상담 및 학습상담 보조 - 아동의 기질, 성격, 지능검사 실시- 상담실 운영보조</f>
        <v>#NAME?</v>
      </c>
      <c r="H2309" t="s">
        <v>18</v>
      </c>
      <c r="I2309" t="s">
        <v>6531</v>
      </c>
      <c r="J2309" t="s">
        <v>6532</v>
      </c>
      <c r="K2309" t="s">
        <v>6533</v>
      </c>
      <c r="L2309" t="s">
        <v>6534</v>
      </c>
    </row>
    <row r="2310" spans="1:12" x14ac:dyDescent="0.3">
      <c r="A2310" t="s">
        <v>16882</v>
      </c>
      <c r="B2310" t="s">
        <v>14</v>
      </c>
      <c r="C2310" t="s">
        <v>463</v>
      </c>
      <c r="D2310" t="s">
        <v>16</v>
      </c>
      <c r="E2310" t="s">
        <v>16883</v>
      </c>
      <c r="F2310" t="s">
        <v>16883</v>
      </c>
      <c r="G2310" t="s">
        <v>18</v>
      </c>
      <c r="H2310" t="s">
        <v>18</v>
      </c>
      <c r="I2310" t="s">
        <v>6061</v>
      </c>
      <c r="J2310" t="s">
        <v>6062</v>
      </c>
      <c r="K2310" t="s">
        <v>6063</v>
      </c>
      <c r="L2310" t="s">
        <v>6064</v>
      </c>
    </row>
    <row r="2311" spans="1:12" x14ac:dyDescent="0.3">
      <c r="A2311" t="s">
        <v>16884</v>
      </c>
      <c r="B2311" t="s">
        <v>14</v>
      </c>
      <c r="C2311" t="s">
        <v>101</v>
      </c>
      <c r="D2311" t="s">
        <v>16</v>
      </c>
      <c r="E2311" t="s">
        <v>16885</v>
      </c>
      <c r="F2311" t="s">
        <v>16886</v>
      </c>
      <c r="G2311" t="s">
        <v>16887</v>
      </c>
      <c r="H2311" t="s">
        <v>18</v>
      </c>
      <c r="I2311" t="s">
        <v>14765</v>
      </c>
      <c r="J2311" t="s">
        <v>18</v>
      </c>
      <c r="K2311" t="s">
        <v>14766</v>
      </c>
      <c r="L2311" t="s">
        <v>14767</v>
      </c>
    </row>
    <row r="2312" spans="1:12" x14ac:dyDescent="0.3">
      <c r="A2312" t="s">
        <v>16888</v>
      </c>
      <c r="B2312" t="s">
        <v>14</v>
      </c>
      <c r="C2312" t="s">
        <v>11157</v>
      </c>
      <c r="D2312" t="s">
        <v>33</v>
      </c>
      <c r="E2312" t="s">
        <v>16889</v>
      </c>
      <c r="F2312" t="s">
        <v>16890</v>
      </c>
      <c r="G2312" t="s">
        <v>16891</v>
      </c>
      <c r="H2312" t="s">
        <v>16892</v>
      </c>
      <c r="I2312" t="s">
        <v>7866</v>
      </c>
      <c r="J2312" t="s">
        <v>2941</v>
      </c>
      <c r="K2312" t="s">
        <v>7867</v>
      </c>
      <c r="L2312" t="s">
        <v>7868</v>
      </c>
    </row>
    <row r="2313" spans="1:12" x14ac:dyDescent="0.3">
      <c r="A2313" t="s">
        <v>16893</v>
      </c>
      <c r="B2313" t="s">
        <v>14</v>
      </c>
      <c r="C2313" t="s">
        <v>471</v>
      </c>
      <c r="D2313" t="s">
        <v>16</v>
      </c>
      <c r="E2313" t="s">
        <v>16894</v>
      </c>
      <c r="F2313" t="s">
        <v>16895</v>
      </c>
      <c r="G2313" t="s">
        <v>16896</v>
      </c>
      <c r="H2313" t="s">
        <v>16897</v>
      </c>
      <c r="I2313" t="s">
        <v>16898</v>
      </c>
      <c r="J2313" t="s">
        <v>16899</v>
      </c>
      <c r="K2313" t="s">
        <v>16900</v>
      </c>
      <c r="L2313" t="s">
        <v>16901</v>
      </c>
    </row>
    <row r="2314" spans="1:12" x14ac:dyDescent="0.3">
      <c r="A2314" t="s">
        <v>16902</v>
      </c>
      <c r="B2314" t="s">
        <v>14</v>
      </c>
      <c r="C2314" t="s">
        <v>15</v>
      </c>
      <c r="D2314" t="s">
        <v>16</v>
      </c>
      <c r="E2314" t="s">
        <v>16903</v>
      </c>
      <c r="F2314" t="s">
        <v>16904</v>
      </c>
      <c r="G2314" t="s">
        <v>18</v>
      </c>
      <c r="H2314" t="s">
        <v>18</v>
      </c>
      <c r="I2314" t="s">
        <v>15722</v>
      </c>
      <c r="J2314" t="s">
        <v>18</v>
      </c>
      <c r="K2314" t="s">
        <v>15723</v>
      </c>
      <c r="L2314" t="s">
        <v>15724</v>
      </c>
    </row>
    <row r="2315" spans="1:12" x14ac:dyDescent="0.3">
      <c r="A2315" t="s">
        <v>16905</v>
      </c>
      <c r="B2315" t="s">
        <v>14</v>
      </c>
      <c r="C2315" t="s">
        <v>86</v>
      </c>
      <c r="D2315" t="s">
        <v>16</v>
      </c>
      <c r="E2315" t="s">
        <v>16906</v>
      </c>
      <c r="F2315" t="s">
        <v>16906</v>
      </c>
      <c r="G2315" t="s">
        <v>16907</v>
      </c>
      <c r="H2315" t="s">
        <v>16908</v>
      </c>
      <c r="I2315" t="s">
        <v>16311</v>
      </c>
      <c r="J2315" t="s">
        <v>16312</v>
      </c>
      <c r="K2315" t="s">
        <v>1112</v>
      </c>
      <c r="L2315" t="s">
        <v>16313</v>
      </c>
    </row>
    <row r="2316" spans="1:12" x14ac:dyDescent="0.3">
      <c r="A2316" t="s">
        <v>16909</v>
      </c>
      <c r="B2316" t="s">
        <v>14</v>
      </c>
      <c r="C2316" t="s">
        <v>579</v>
      </c>
      <c r="D2316" t="s">
        <v>16</v>
      </c>
      <c r="E2316" t="s">
        <v>16910</v>
      </c>
      <c r="F2316" t="s">
        <v>16911</v>
      </c>
      <c r="G2316" t="s">
        <v>16912</v>
      </c>
      <c r="H2316" t="s">
        <v>18</v>
      </c>
      <c r="I2316" t="s">
        <v>13261</v>
      </c>
      <c r="J2316" t="s">
        <v>13262</v>
      </c>
      <c r="K2316" t="s">
        <v>13263</v>
      </c>
      <c r="L2316" t="s">
        <v>13264</v>
      </c>
    </row>
    <row r="2317" spans="1:12" x14ac:dyDescent="0.3">
      <c r="A2317" t="s">
        <v>16913</v>
      </c>
      <c r="B2317" t="s">
        <v>14</v>
      </c>
      <c r="C2317" t="s">
        <v>16714</v>
      </c>
      <c r="D2317" t="s">
        <v>33</v>
      </c>
      <c r="E2317" t="s">
        <v>16914</v>
      </c>
      <c r="F2317" t="s">
        <v>16915</v>
      </c>
      <c r="G2317" t="s">
        <v>16916</v>
      </c>
      <c r="H2317" t="s">
        <v>16917</v>
      </c>
      <c r="I2317" t="s">
        <v>5846</v>
      </c>
      <c r="J2317" t="s">
        <v>5847</v>
      </c>
      <c r="K2317" t="s">
        <v>5848</v>
      </c>
      <c r="L2317" t="s">
        <v>780</v>
      </c>
    </row>
    <row r="2318" spans="1:12" x14ac:dyDescent="0.3">
      <c r="A2318" t="s">
        <v>16918</v>
      </c>
      <c r="B2318" t="s">
        <v>14</v>
      </c>
      <c r="C2318" t="s">
        <v>341</v>
      </c>
      <c r="D2318" t="s">
        <v>16</v>
      </c>
      <c r="E2318" t="s">
        <v>16919</v>
      </c>
      <c r="F2318" t="s">
        <v>16919</v>
      </c>
      <c r="G2318" t="s">
        <v>18</v>
      </c>
      <c r="H2318" t="s">
        <v>18</v>
      </c>
      <c r="I2318" t="s">
        <v>15760</v>
      </c>
      <c r="J2318" t="s">
        <v>15761</v>
      </c>
      <c r="K2318" t="s">
        <v>15762</v>
      </c>
      <c r="L2318" t="s">
        <v>15763</v>
      </c>
    </row>
    <row r="2319" spans="1:12" x14ac:dyDescent="0.3">
      <c r="A2319" t="s">
        <v>16920</v>
      </c>
      <c r="B2319" t="s">
        <v>14</v>
      </c>
      <c r="C2319" t="s">
        <v>16921</v>
      </c>
      <c r="D2319" t="s">
        <v>16</v>
      </c>
      <c r="E2319" t="s">
        <v>16922</v>
      </c>
      <c r="F2319" t="s">
        <v>16923</v>
      </c>
      <c r="G2319" t="s">
        <v>18</v>
      </c>
      <c r="H2319" t="s">
        <v>18</v>
      </c>
      <c r="I2319" t="s">
        <v>13376</v>
      </c>
      <c r="J2319" t="s">
        <v>18</v>
      </c>
      <c r="K2319" t="s">
        <v>13377</v>
      </c>
      <c r="L2319" t="s">
        <v>13378</v>
      </c>
    </row>
    <row r="2320" spans="1:12" x14ac:dyDescent="0.3">
      <c r="A2320" t="s">
        <v>16924</v>
      </c>
      <c r="B2320" t="s">
        <v>14</v>
      </c>
      <c r="C2320" t="s">
        <v>7593</v>
      </c>
      <c r="D2320" t="s">
        <v>5584</v>
      </c>
      <c r="E2320" t="s">
        <v>16925</v>
      </c>
      <c r="F2320" t="s">
        <v>16926</v>
      </c>
      <c r="G2320" t="s">
        <v>16927</v>
      </c>
      <c r="H2320" t="s">
        <v>18</v>
      </c>
      <c r="I2320" t="s">
        <v>15559</v>
      </c>
      <c r="J2320" t="s">
        <v>15560</v>
      </c>
      <c r="K2320" t="s">
        <v>15561</v>
      </c>
      <c r="L2320" t="s">
        <v>15562</v>
      </c>
    </row>
    <row r="2321" spans="1:12" x14ac:dyDescent="0.3">
      <c r="A2321" t="s">
        <v>16928</v>
      </c>
      <c r="B2321" t="s">
        <v>14</v>
      </c>
      <c r="C2321" t="s">
        <v>16929</v>
      </c>
      <c r="D2321" t="s">
        <v>16</v>
      </c>
      <c r="E2321" t="s">
        <v>16930</v>
      </c>
      <c r="F2321" t="s">
        <v>16930</v>
      </c>
      <c r="G2321" t="s">
        <v>18</v>
      </c>
      <c r="H2321" t="s">
        <v>18</v>
      </c>
      <c r="I2321" t="s">
        <v>16931</v>
      </c>
      <c r="J2321" t="s">
        <v>16932</v>
      </c>
      <c r="K2321" t="s">
        <v>16933</v>
      </c>
      <c r="L2321" t="s">
        <v>16934</v>
      </c>
    </row>
    <row r="2322" spans="1:12" x14ac:dyDescent="0.3">
      <c r="A2322" t="s">
        <v>16935</v>
      </c>
      <c r="B2322" t="s">
        <v>14</v>
      </c>
      <c r="C2322" t="s">
        <v>16936</v>
      </c>
      <c r="D2322" t="s">
        <v>33</v>
      </c>
      <c r="E2322" t="s">
        <v>16937</v>
      </c>
      <c r="F2322" t="s">
        <v>16937</v>
      </c>
      <c r="G2322" t="s">
        <v>16938</v>
      </c>
      <c r="H2322" t="s">
        <v>16939</v>
      </c>
      <c r="I2322" t="s">
        <v>14965</v>
      </c>
      <c r="J2322" t="s">
        <v>14966</v>
      </c>
      <c r="K2322" t="s">
        <v>14967</v>
      </c>
      <c r="L2322" t="s">
        <v>14968</v>
      </c>
    </row>
    <row r="2323" spans="1:12" x14ac:dyDescent="0.3">
      <c r="A2323" t="s">
        <v>16940</v>
      </c>
      <c r="B2323" t="s">
        <v>14</v>
      </c>
      <c r="C2323" t="s">
        <v>65</v>
      </c>
      <c r="D2323" t="s">
        <v>16</v>
      </c>
      <c r="E2323" t="s">
        <v>16941</v>
      </c>
      <c r="F2323" t="s">
        <v>16942</v>
      </c>
      <c r="G2323" t="s">
        <v>16943</v>
      </c>
      <c r="H2323" t="s">
        <v>16944</v>
      </c>
      <c r="I2323" t="s">
        <v>14020</v>
      </c>
      <c r="J2323" t="s">
        <v>18</v>
      </c>
      <c r="K2323" t="s">
        <v>14021</v>
      </c>
      <c r="L2323" t="s">
        <v>14022</v>
      </c>
    </row>
    <row r="2324" spans="1:12" x14ac:dyDescent="0.3">
      <c r="A2324" t="s">
        <v>16945</v>
      </c>
      <c r="B2324" t="s">
        <v>14</v>
      </c>
      <c r="C2324" t="s">
        <v>16946</v>
      </c>
      <c r="D2324" t="s">
        <v>33</v>
      </c>
      <c r="E2324" t="s">
        <v>16947</v>
      </c>
      <c r="F2324" t="s">
        <v>16948</v>
      </c>
      <c r="G2324" t="s">
        <v>16949</v>
      </c>
      <c r="H2324" t="s">
        <v>16947</v>
      </c>
      <c r="I2324" t="s">
        <v>9685</v>
      </c>
      <c r="J2324" t="s">
        <v>9686</v>
      </c>
      <c r="K2324" t="s">
        <v>9687</v>
      </c>
      <c r="L2324" t="s">
        <v>9688</v>
      </c>
    </row>
    <row r="2325" spans="1:12" x14ac:dyDescent="0.3">
      <c r="A2325" t="s">
        <v>16950</v>
      </c>
      <c r="B2325" t="s">
        <v>14</v>
      </c>
      <c r="C2325" t="s">
        <v>15</v>
      </c>
      <c r="D2325" t="s">
        <v>16</v>
      </c>
      <c r="E2325" t="s">
        <v>16951</v>
      </c>
      <c r="F2325" t="s">
        <v>16952</v>
      </c>
      <c r="G2325" t="s">
        <v>16953</v>
      </c>
      <c r="H2325" t="s">
        <v>18</v>
      </c>
      <c r="I2325" t="s">
        <v>16954</v>
      </c>
      <c r="J2325" t="s">
        <v>16955</v>
      </c>
      <c r="K2325" t="s">
        <v>16956</v>
      </c>
      <c r="L2325" t="s">
        <v>16957</v>
      </c>
    </row>
    <row r="2326" spans="1:12" x14ac:dyDescent="0.3">
      <c r="A2326" t="s">
        <v>16958</v>
      </c>
      <c r="B2326" t="s">
        <v>14</v>
      </c>
      <c r="C2326" t="s">
        <v>7249</v>
      </c>
      <c r="D2326" t="s">
        <v>16</v>
      </c>
      <c r="E2326" t="s">
        <v>16959</v>
      </c>
      <c r="F2326" t="s">
        <v>16960</v>
      </c>
      <c r="G2326" t="s">
        <v>16961</v>
      </c>
      <c r="H2326" t="s">
        <v>18</v>
      </c>
      <c r="I2326" t="s">
        <v>841</v>
      </c>
      <c r="J2326" t="s">
        <v>842</v>
      </c>
      <c r="K2326" t="s">
        <v>843</v>
      </c>
      <c r="L2326" t="s">
        <v>844</v>
      </c>
    </row>
    <row r="2327" spans="1:12" x14ac:dyDescent="0.3">
      <c r="A2327" t="s">
        <v>16962</v>
      </c>
      <c r="B2327" t="s">
        <v>14</v>
      </c>
      <c r="C2327" t="s">
        <v>16963</v>
      </c>
      <c r="D2327" t="s">
        <v>16</v>
      </c>
      <c r="E2327" t="s">
        <v>16964</v>
      </c>
      <c r="F2327" t="s">
        <v>16965</v>
      </c>
      <c r="G2327" t="s">
        <v>16966</v>
      </c>
      <c r="H2327" t="s">
        <v>16967</v>
      </c>
      <c r="I2327" t="s">
        <v>5720</v>
      </c>
      <c r="J2327" t="s">
        <v>5721</v>
      </c>
      <c r="K2327" t="s">
        <v>5722</v>
      </c>
      <c r="L2327" t="s">
        <v>5723</v>
      </c>
    </row>
    <row r="2328" spans="1:12" x14ac:dyDescent="0.3">
      <c r="A2328" t="s">
        <v>16968</v>
      </c>
      <c r="B2328" t="s">
        <v>14</v>
      </c>
      <c r="C2328" t="s">
        <v>413</v>
      </c>
      <c r="D2328" t="s">
        <v>16</v>
      </c>
      <c r="E2328" t="s">
        <v>16969</v>
      </c>
      <c r="F2328" t="s">
        <v>15925</v>
      </c>
      <c r="G2328" t="s">
        <v>15924</v>
      </c>
      <c r="H2328" t="s">
        <v>18</v>
      </c>
      <c r="I2328" t="s">
        <v>16954</v>
      </c>
      <c r="J2328" t="s">
        <v>16955</v>
      </c>
      <c r="K2328" t="s">
        <v>16956</v>
      </c>
      <c r="L2328" t="s">
        <v>16957</v>
      </c>
    </row>
    <row r="2329" spans="1:12" x14ac:dyDescent="0.3">
      <c r="A2329" t="s">
        <v>16970</v>
      </c>
      <c r="B2329" t="s">
        <v>14</v>
      </c>
      <c r="C2329" t="s">
        <v>774</v>
      </c>
      <c r="D2329" t="s">
        <v>16</v>
      </c>
      <c r="E2329" t="s">
        <v>16971</v>
      </c>
      <c r="F2329" t="s">
        <v>16972</v>
      </c>
      <c r="G2329" t="s">
        <v>18</v>
      </c>
      <c r="H2329" t="s">
        <v>18</v>
      </c>
      <c r="I2329" t="s">
        <v>16623</v>
      </c>
      <c r="J2329" t="s">
        <v>16624</v>
      </c>
      <c r="K2329" t="s">
        <v>21</v>
      </c>
      <c r="L2329" t="s">
        <v>16625</v>
      </c>
    </row>
    <row r="2330" spans="1:12" x14ac:dyDescent="0.3">
      <c r="A2330" t="s">
        <v>16973</v>
      </c>
      <c r="B2330" t="s">
        <v>14</v>
      </c>
      <c r="C2330" t="s">
        <v>7458</v>
      </c>
      <c r="D2330" t="s">
        <v>94</v>
      </c>
      <c r="E2330" t="s">
        <v>16974</v>
      </c>
      <c r="F2330" t="s">
        <v>16975</v>
      </c>
      <c r="G2330" t="s">
        <v>16976</v>
      </c>
      <c r="H2330" t="s">
        <v>18</v>
      </c>
      <c r="I2330" t="s">
        <v>6531</v>
      </c>
      <c r="J2330" t="s">
        <v>6532</v>
      </c>
      <c r="K2330" t="s">
        <v>6533</v>
      </c>
      <c r="L2330" t="s">
        <v>6534</v>
      </c>
    </row>
    <row r="2331" spans="1:12" x14ac:dyDescent="0.3">
      <c r="A2331" t="s">
        <v>16977</v>
      </c>
      <c r="B2331" t="s">
        <v>14</v>
      </c>
      <c r="C2331" t="s">
        <v>273</v>
      </c>
      <c r="D2331" t="s">
        <v>16</v>
      </c>
      <c r="E2331" t="s">
        <v>16978</v>
      </c>
      <c r="F2331" t="s">
        <v>16979</v>
      </c>
      <c r="G2331" t="s">
        <v>16980</v>
      </c>
      <c r="H2331" t="s">
        <v>16981</v>
      </c>
      <c r="I2331" t="s">
        <v>2544</v>
      </c>
      <c r="J2331" t="s">
        <v>2545</v>
      </c>
      <c r="K2331" t="s">
        <v>2546</v>
      </c>
      <c r="L2331" t="s">
        <v>2547</v>
      </c>
    </row>
    <row r="2332" spans="1:12" x14ac:dyDescent="0.3">
      <c r="A2332" t="s">
        <v>16982</v>
      </c>
      <c r="B2332" t="s">
        <v>14</v>
      </c>
      <c r="C2332" t="s">
        <v>16983</v>
      </c>
      <c r="D2332" t="s">
        <v>16</v>
      </c>
      <c r="E2332" t="s">
        <v>16984</v>
      </c>
      <c r="F2332" t="s">
        <v>16985</v>
      </c>
      <c r="G2332" t="s">
        <v>18</v>
      </c>
      <c r="H2332" t="s">
        <v>18</v>
      </c>
      <c r="I2332" t="s">
        <v>13376</v>
      </c>
      <c r="J2332" t="s">
        <v>18</v>
      </c>
      <c r="K2332" t="s">
        <v>13377</v>
      </c>
      <c r="L2332" t="s">
        <v>13378</v>
      </c>
    </row>
    <row r="2333" spans="1:12" x14ac:dyDescent="0.3">
      <c r="A2333" t="s">
        <v>16986</v>
      </c>
      <c r="B2333" t="s">
        <v>14</v>
      </c>
      <c r="C2333" t="s">
        <v>16987</v>
      </c>
      <c r="D2333" t="s">
        <v>704</v>
      </c>
      <c r="E2333" t="s">
        <v>16988</v>
      </c>
      <c r="F2333" t="s">
        <v>16989</v>
      </c>
      <c r="G2333" t="s">
        <v>16990</v>
      </c>
      <c r="H2333" t="s">
        <v>18</v>
      </c>
      <c r="I2333" t="s">
        <v>12507</v>
      </c>
      <c r="J2333" t="s">
        <v>18</v>
      </c>
      <c r="K2333" t="s">
        <v>12508</v>
      </c>
      <c r="L2333" t="s">
        <v>12509</v>
      </c>
    </row>
    <row r="2334" spans="1:12" x14ac:dyDescent="0.3">
      <c r="A2334" t="s">
        <v>16991</v>
      </c>
      <c r="B2334" t="s">
        <v>14</v>
      </c>
      <c r="C2334" t="s">
        <v>12711</v>
      </c>
      <c r="D2334" t="s">
        <v>94</v>
      </c>
      <c r="E2334" t="s">
        <v>16992</v>
      </c>
      <c r="F2334" t="s">
        <v>16993</v>
      </c>
      <c r="G2334" t="s">
        <v>18</v>
      </c>
      <c r="H2334" t="s">
        <v>18</v>
      </c>
      <c r="I2334" t="s">
        <v>16994</v>
      </c>
      <c r="J2334" t="s">
        <v>16995</v>
      </c>
      <c r="K2334" t="s">
        <v>16996</v>
      </c>
      <c r="L2334" t="s">
        <v>16997</v>
      </c>
    </row>
    <row r="2335" spans="1:12" x14ac:dyDescent="0.3">
      <c r="A2335" t="s">
        <v>16998</v>
      </c>
      <c r="B2335" t="s">
        <v>14</v>
      </c>
      <c r="C2335" t="s">
        <v>12711</v>
      </c>
      <c r="D2335" t="s">
        <v>94</v>
      </c>
      <c r="E2335" t="s">
        <v>16999</v>
      </c>
      <c r="F2335" t="s">
        <v>17000</v>
      </c>
      <c r="G2335" t="s">
        <v>17001</v>
      </c>
      <c r="H2335" t="s">
        <v>18</v>
      </c>
      <c r="I2335" t="s">
        <v>17002</v>
      </c>
      <c r="J2335" t="s">
        <v>18</v>
      </c>
      <c r="K2335" t="s">
        <v>17003</v>
      </c>
      <c r="L2335" t="s">
        <v>17004</v>
      </c>
    </row>
    <row r="2336" spans="1:12" x14ac:dyDescent="0.3">
      <c r="A2336" t="s">
        <v>17005</v>
      </c>
      <c r="B2336" t="s">
        <v>14</v>
      </c>
      <c r="C2336" t="s">
        <v>434</v>
      </c>
      <c r="D2336" t="s">
        <v>16</v>
      </c>
      <c r="E2336" t="s">
        <v>17006</v>
      </c>
      <c r="F2336" t="s">
        <v>17007</v>
      </c>
      <c r="G2336" t="s">
        <v>17008</v>
      </c>
      <c r="H2336" t="s">
        <v>18</v>
      </c>
      <c r="I2336" t="s">
        <v>6531</v>
      </c>
      <c r="J2336" t="s">
        <v>6532</v>
      </c>
      <c r="K2336" t="s">
        <v>6533</v>
      </c>
      <c r="L2336" t="s">
        <v>6534</v>
      </c>
    </row>
    <row r="2337" spans="1:12" x14ac:dyDescent="0.3">
      <c r="A2337" t="s">
        <v>17009</v>
      </c>
      <c r="B2337" t="s">
        <v>14</v>
      </c>
      <c r="C2337" t="s">
        <v>16038</v>
      </c>
      <c r="D2337" t="s">
        <v>16</v>
      </c>
      <c r="E2337" t="s">
        <v>17010</v>
      </c>
      <c r="F2337" t="e">
        <f>- 아동, 청소년, 성인, 노인 등 생애단계별 위기상담- 위기 전화상담 및 면접상담 수행- 상담기관 및 복지시설에서 위기상담 업무 담당- 게이트키퍼 교육</f>
        <v>#NAME?</v>
      </c>
      <c r="G2337" t="e">
        <f>- 아동, 청소년, 성인, 노인 등 생애위기별 위기상담- 위기 전화상담 수행- 상담기관 및 복지시설에서 위기상담 업무 지원</f>
        <v>#NAME?</v>
      </c>
      <c r="H2337" t="s">
        <v>18</v>
      </c>
      <c r="I2337" t="s">
        <v>17011</v>
      </c>
      <c r="J2337" t="s">
        <v>17012</v>
      </c>
      <c r="K2337" t="s">
        <v>17013</v>
      </c>
      <c r="L2337" t="s">
        <v>17014</v>
      </c>
    </row>
    <row r="2338" spans="1:12" x14ac:dyDescent="0.3">
      <c r="A2338" t="s">
        <v>17015</v>
      </c>
      <c r="B2338" t="s">
        <v>14</v>
      </c>
      <c r="C2338" t="s">
        <v>15284</v>
      </c>
      <c r="D2338" t="s">
        <v>33</v>
      </c>
      <c r="E2338" t="s">
        <v>17016</v>
      </c>
      <c r="F2338" t="s">
        <v>17017</v>
      </c>
      <c r="G2338" t="s">
        <v>17018</v>
      </c>
      <c r="H2338" t="s">
        <v>17019</v>
      </c>
      <c r="I2338" t="s">
        <v>5016</v>
      </c>
      <c r="J2338" t="s">
        <v>5017</v>
      </c>
      <c r="K2338" t="s">
        <v>5018</v>
      </c>
      <c r="L2338" t="s">
        <v>5019</v>
      </c>
    </row>
    <row r="2339" spans="1:12" x14ac:dyDescent="0.3">
      <c r="A2339" t="s">
        <v>17020</v>
      </c>
      <c r="B2339" t="s">
        <v>14</v>
      </c>
      <c r="C2339" t="s">
        <v>4434</v>
      </c>
      <c r="D2339" t="s">
        <v>33</v>
      </c>
      <c r="E2339" t="s">
        <v>17021</v>
      </c>
      <c r="F2339" t="s">
        <v>17021</v>
      </c>
      <c r="G2339" t="s">
        <v>17021</v>
      </c>
      <c r="H2339" t="s">
        <v>18</v>
      </c>
      <c r="I2339" t="s">
        <v>11013</v>
      </c>
      <c r="J2339" t="s">
        <v>11014</v>
      </c>
      <c r="K2339" t="s">
        <v>11015</v>
      </c>
      <c r="L2339" t="s">
        <v>11016</v>
      </c>
    </row>
    <row r="2340" spans="1:12" x14ac:dyDescent="0.3">
      <c r="A2340" t="s">
        <v>17022</v>
      </c>
      <c r="B2340" t="s">
        <v>14</v>
      </c>
      <c r="C2340" t="s">
        <v>15</v>
      </c>
      <c r="D2340" t="s">
        <v>16</v>
      </c>
      <c r="E2340" t="s">
        <v>17023</v>
      </c>
      <c r="F2340" t="s">
        <v>17023</v>
      </c>
      <c r="G2340" t="s">
        <v>18</v>
      </c>
      <c r="H2340" t="s">
        <v>18</v>
      </c>
      <c r="I2340" t="s">
        <v>3087</v>
      </c>
      <c r="J2340" t="s">
        <v>18</v>
      </c>
      <c r="K2340" t="s">
        <v>3088</v>
      </c>
      <c r="L2340" t="s">
        <v>3089</v>
      </c>
    </row>
    <row r="2341" spans="1:12" x14ac:dyDescent="0.3">
      <c r="A2341" t="s">
        <v>17024</v>
      </c>
      <c r="B2341" t="s">
        <v>14</v>
      </c>
      <c r="C2341" t="s">
        <v>101</v>
      </c>
      <c r="D2341" t="s">
        <v>16</v>
      </c>
      <c r="E2341" t="s">
        <v>17025</v>
      </c>
      <c r="F2341" t="s">
        <v>17026</v>
      </c>
      <c r="G2341" t="s">
        <v>17027</v>
      </c>
      <c r="H2341" t="s">
        <v>18</v>
      </c>
      <c r="I2341" t="s">
        <v>3350</v>
      </c>
      <c r="J2341" t="s">
        <v>3351</v>
      </c>
      <c r="K2341" t="s">
        <v>3352</v>
      </c>
      <c r="L2341" t="s">
        <v>3353</v>
      </c>
    </row>
    <row r="2342" spans="1:12" x14ac:dyDescent="0.3">
      <c r="A2342" t="s">
        <v>17028</v>
      </c>
      <c r="B2342" t="s">
        <v>14</v>
      </c>
      <c r="C2342" t="s">
        <v>273</v>
      </c>
      <c r="D2342" t="s">
        <v>16</v>
      </c>
      <c r="E2342" t="s">
        <v>17029</v>
      </c>
      <c r="F2342" t="s">
        <v>12741</v>
      </c>
      <c r="G2342" t="s">
        <v>17030</v>
      </c>
      <c r="H2342" t="s">
        <v>18</v>
      </c>
      <c r="I2342" t="s">
        <v>15662</v>
      </c>
      <c r="J2342" t="s">
        <v>15663</v>
      </c>
      <c r="K2342" t="s">
        <v>15664</v>
      </c>
      <c r="L2342" t="s">
        <v>15665</v>
      </c>
    </row>
    <row r="2343" spans="1:12" x14ac:dyDescent="0.3">
      <c r="A2343" t="s">
        <v>17031</v>
      </c>
      <c r="B2343" t="s">
        <v>14</v>
      </c>
      <c r="C2343" t="s">
        <v>6883</v>
      </c>
      <c r="D2343" t="s">
        <v>94</v>
      </c>
      <c r="E2343" t="s">
        <v>17032</v>
      </c>
      <c r="F2343" t="s">
        <v>13007</v>
      </c>
      <c r="G2343" t="s">
        <v>13008</v>
      </c>
      <c r="H2343" t="s">
        <v>13006</v>
      </c>
      <c r="I2343" t="s">
        <v>3867</v>
      </c>
      <c r="J2343" t="s">
        <v>3868</v>
      </c>
      <c r="K2343" t="s">
        <v>3869</v>
      </c>
      <c r="L2343" t="s">
        <v>3870</v>
      </c>
    </row>
    <row r="2344" spans="1:12" x14ac:dyDescent="0.3">
      <c r="A2344" t="s">
        <v>17033</v>
      </c>
      <c r="B2344" t="s">
        <v>14</v>
      </c>
      <c r="C2344" t="s">
        <v>101</v>
      </c>
      <c r="D2344" t="s">
        <v>16</v>
      </c>
      <c r="E2344" t="s">
        <v>17034</v>
      </c>
      <c r="F2344" t="s">
        <v>17035</v>
      </c>
      <c r="G2344" t="s">
        <v>17036</v>
      </c>
      <c r="H2344" t="s">
        <v>17037</v>
      </c>
      <c r="I2344" t="s">
        <v>10225</v>
      </c>
      <c r="J2344" t="s">
        <v>10226</v>
      </c>
      <c r="K2344" t="s">
        <v>10227</v>
      </c>
      <c r="L2344" t="s">
        <v>10228</v>
      </c>
    </row>
    <row r="2345" spans="1:12" x14ac:dyDescent="0.3">
      <c r="A2345" t="s">
        <v>17038</v>
      </c>
      <c r="B2345" t="s">
        <v>14</v>
      </c>
      <c r="C2345" t="s">
        <v>12685</v>
      </c>
      <c r="D2345" t="s">
        <v>94</v>
      </c>
      <c r="E2345" t="s">
        <v>17039</v>
      </c>
      <c r="F2345" t="s">
        <v>17040</v>
      </c>
      <c r="G2345" t="s">
        <v>17041</v>
      </c>
      <c r="H2345" t="s">
        <v>17042</v>
      </c>
      <c r="I2345" t="s">
        <v>7300</v>
      </c>
      <c r="J2345" t="s">
        <v>7301</v>
      </c>
      <c r="K2345" t="s">
        <v>7302</v>
      </c>
      <c r="L2345" t="s">
        <v>7303</v>
      </c>
    </row>
    <row r="2346" spans="1:12" x14ac:dyDescent="0.3">
      <c r="A2346" t="s">
        <v>17043</v>
      </c>
      <c r="B2346" t="s">
        <v>14</v>
      </c>
      <c r="C2346" t="s">
        <v>86</v>
      </c>
      <c r="D2346" t="s">
        <v>16</v>
      </c>
      <c r="E2346" t="s">
        <v>17044</v>
      </c>
      <c r="F2346" t="s">
        <v>17045</v>
      </c>
      <c r="G2346" t="s">
        <v>17044</v>
      </c>
      <c r="H2346" t="s">
        <v>18</v>
      </c>
      <c r="I2346" t="s">
        <v>6591</v>
      </c>
      <c r="J2346" t="s">
        <v>18</v>
      </c>
      <c r="K2346" t="s">
        <v>6592</v>
      </c>
      <c r="L2346" t="s">
        <v>6593</v>
      </c>
    </row>
    <row r="2347" spans="1:12" x14ac:dyDescent="0.3">
      <c r="A2347" t="s">
        <v>17046</v>
      </c>
      <c r="B2347" t="s">
        <v>14</v>
      </c>
      <c r="C2347" t="s">
        <v>6414</v>
      </c>
      <c r="D2347" t="s">
        <v>16</v>
      </c>
      <c r="E2347" t="s">
        <v>17047</v>
      </c>
      <c r="F2347" t="s">
        <v>17048</v>
      </c>
      <c r="G2347" t="s">
        <v>17049</v>
      </c>
      <c r="H2347" t="s">
        <v>18</v>
      </c>
      <c r="I2347" t="s">
        <v>17050</v>
      </c>
      <c r="J2347" t="s">
        <v>18</v>
      </c>
      <c r="K2347" t="s">
        <v>17051</v>
      </c>
      <c r="L2347" t="s">
        <v>17052</v>
      </c>
    </row>
    <row r="2348" spans="1:12" x14ac:dyDescent="0.3">
      <c r="A2348" t="s">
        <v>17053</v>
      </c>
      <c r="B2348" t="s">
        <v>14</v>
      </c>
      <c r="C2348" t="s">
        <v>9061</v>
      </c>
      <c r="D2348" t="s">
        <v>33</v>
      </c>
      <c r="E2348" t="s">
        <v>17054</v>
      </c>
      <c r="F2348" t="s">
        <v>17054</v>
      </c>
      <c r="G2348" t="s">
        <v>18</v>
      </c>
      <c r="H2348" t="s">
        <v>18</v>
      </c>
      <c r="I2348" t="s">
        <v>17055</v>
      </c>
      <c r="J2348" t="s">
        <v>18</v>
      </c>
      <c r="K2348" t="s">
        <v>17056</v>
      </c>
      <c r="L2348" t="s">
        <v>17057</v>
      </c>
    </row>
    <row r="2349" spans="1:12" x14ac:dyDescent="0.3">
      <c r="A2349" t="s">
        <v>17058</v>
      </c>
      <c r="B2349" t="s">
        <v>14</v>
      </c>
      <c r="C2349" t="s">
        <v>101</v>
      </c>
      <c r="D2349" t="s">
        <v>16</v>
      </c>
      <c r="E2349" t="s">
        <v>17059</v>
      </c>
      <c r="F2349" t="s">
        <v>17059</v>
      </c>
      <c r="G2349" t="s">
        <v>17059</v>
      </c>
      <c r="H2349" t="s">
        <v>17059</v>
      </c>
      <c r="I2349" t="s">
        <v>16931</v>
      </c>
      <c r="J2349" t="s">
        <v>16932</v>
      </c>
      <c r="K2349" t="s">
        <v>16933</v>
      </c>
      <c r="L2349" t="s">
        <v>16934</v>
      </c>
    </row>
    <row r="2350" spans="1:12" x14ac:dyDescent="0.3">
      <c r="A2350" t="s">
        <v>17060</v>
      </c>
      <c r="B2350" t="s">
        <v>14</v>
      </c>
      <c r="C2350" t="s">
        <v>101</v>
      </c>
      <c r="D2350" t="s">
        <v>16</v>
      </c>
      <c r="E2350" t="s">
        <v>17061</v>
      </c>
      <c r="F2350" t="s">
        <v>17061</v>
      </c>
      <c r="G2350" t="s">
        <v>18</v>
      </c>
      <c r="H2350" t="s">
        <v>18</v>
      </c>
      <c r="I2350" t="s">
        <v>3087</v>
      </c>
      <c r="J2350" t="s">
        <v>18</v>
      </c>
      <c r="K2350" t="s">
        <v>3088</v>
      </c>
      <c r="L2350" t="s">
        <v>3089</v>
      </c>
    </row>
    <row r="2351" spans="1:12" x14ac:dyDescent="0.3">
      <c r="A2351" t="s">
        <v>17062</v>
      </c>
      <c r="B2351" t="s">
        <v>14</v>
      </c>
      <c r="C2351" t="s">
        <v>11864</v>
      </c>
      <c r="D2351" t="s">
        <v>94</v>
      </c>
      <c r="E2351" t="s">
        <v>17063</v>
      </c>
      <c r="F2351" t="s">
        <v>17064</v>
      </c>
      <c r="G2351" t="s">
        <v>17065</v>
      </c>
      <c r="H2351" t="s">
        <v>18</v>
      </c>
      <c r="I2351" t="s">
        <v>16534</v>
      </c>
      <c r="J2351" t="s">
        <v>16535</v>
      </c>
      <c r="K2351" t="s">
        <v>16536</v>
      </c>
      <c r="L2351" t="s">
        <v>16537</v>
      </c>
    </row>
    <row r="2352" spans="1:12" x14ac:dyDescent="0.3">
      <c r="A2352" t="s">
        <v>17066</v>
      </c>
      <c r="B2352" t="s">
        <v>14</v>
      </c>
      <c r="C2352" t="s">
        <v>975</v>
      </c>
      <c r="D2352" t="s">
        <v>16</v>
      </c>
      <c r="E2352" t="s">
        <v>17067</v>
      </c>
      <c r="F2352" t="s">
        <v>17068</v>
      </c>
      <c r="G2352" t="s">
        <v>18</v>
      </c>
      <c r="H2352" t="s">
        <v>18</v>
      </c>
      <c r="I2352" t="s">
        <v>15662</v>
      </c>
      <c r="J2352" t="s">
        <v>15663</v>
      </c>
      <c r="K2352" t="s">
        <v>15664</v>
      </c>
      <c r="L2352" t="s">
        <v>15665</v>
      </c>
    </row>
    <row r="2353" spans="1:12" x14ac:dyDescent="0.3">
      <c r="A2353" t="s">
        <v>17069</v>
      </c>
      <c r="B2353" t="s">
        <v>14</v>
      </c>
      <c r="C2353" t="s">
        <v>6343</v>
      </c>
      <c r="D2353" t="s">
        <v>94</v>
      </c>
      <c r="E2353" t="s">
        <v>17070</v>
      </c>
      <c r="F2353" t="s">
        <v>17071</v>
      </c>
      <c r="G2353" t="s">
        <v>17072</v>
      </c>
      <c r="H2353" t="s">
        <v>18</v>
      </c>
      <c r="I2353" t="s">
        <v>4080</v>
      </c>
      <c r="J2353" t="s">
        <v>4081</v>
      </c>
      <c r="K2353" t="s">
        <v>4082</v>
      </c>
      <c r="L2353" t="s">
        <v>4083</v>
      </c>
    </row>
    <row r="2354" spans="1:12" x14ac:dyDescent="0.3">
      <c r="A2354" t="s">
        <v>17073</v>
      </c>
      <c r="B2354" t="s">
        <v>14</v>
      </c>
      <c r="C2354" t="s">
        <v>15</v>
      </c>
      <c r="D2354" t="s">
        <v>16</v>
      </c>
      <c r="E2354" t="s">
        <v>17074</v>
      </c>
      <c r="F2354" t="s">
        <v>17075</v>
      </c>
      <c r="G2354" t="s">
        <v>8129</v>
      </c>
      <c r="H2354" t="s">
        <v>18</v>
      </c>
      <c r="I2354" t="s">
        <v>3350</v>
      </c>
      <c r="J2354" t="s">
        <v>3351</v>
      </c>
      <c r="K2354" t="s">
        <v>3352</v>
      </c>
      <c r="L2354" t="s">
        <v>3353</v>
      </c>
    </row>
    <row r="2355" spans="1:12" x14ac:dyDescent="0.3">
      <c r="A2355" t="s">
        <v>17076</v>
      </c>
      <c r="B2355" t="s">
        <v>14</v>
      </c>
      <c r="C2355" t="s">
        <v>101</v>
      </c>
      <c r="D2355" t="s">
        <v>16</v>
      </c>
      <c r="E2355" t="s">
        <v>17077</v>
      </c>
      <c r="F2355" t="s">
        <v>17077</v>
      </c>
      <c r="G2355" t="s">
        <v>18</v>
      </c>
      <c r="H2355" t="s">
        <v>18</v>
      </c>
      <c r="I2355" t="s">
        <v>12193</v>
      </c>
      <c r="J2355" t="s">
        <v>12194</v>
      </c>
      <c r="K2355" t="s">
        <v>12195</v>
      </c>
      <c r="L2355" t="s">
        <v>12196</v>
      </c>
    </row>
    <row r="2356" spans="1:12" x14ac:dyDescent="0.3">
      <c r="A2356" t="s">
        <v>17078</v>
      </c>
      <c r="B2356" t="s">
        <v>14</v>
      </c>
      <c r="C2356" t="s">
        <v>273</v>
      </c>
      <c r="D2356" t="s">
        <v>16</v>
      </c>
      <c r="E2356" t="s">
        <v>17079</v>
      </c>
      <c r="F2356" t="s">
        <v>17080</v>
      </c>
      <c r="G2356" t="s">
        <v>17081</v>
      </c>
      <c r="H2356" t="s">
        <v>17082</v>
      </c>
      <c r="I2356" t="s">
        <v>744</v>
      </c>
      <c r="J2356" t="s">
        <v>18</v>
      </c>
      <c r="K2356" t="s">
        <v>745</v>
      </c>
      <c r="L2356" t="s">
        <v>746</v>
      </c>
    </row>
    <row r="2357" spans="1:12" x14ac:dyDescent="0.3">
      <c r="A2357" t="s">
        <v>17083</v>
      </c>
      <c r="B2357" t="s">
        <v>14</v>
      </c>
      <c r="C2357" t="s">
        <v>1633</v>
      </c>
      <c r="D2357" t="s">
        <v>16</v>
      </c>
      <c r="E2357" t="s">
        <v>17084</v>
      </c>
      <c r="F2357" t="s">
        <v>17085</v>
      </c>
      <c r="G2357" t="s">
        <v>17086</v>
      </c>
      <c r="H2357" t="s">
        <v>18</v>
      </c>
      <c r="I2357" t="s">
        <v>2255</v>
      </c>
      <c r="J2357" t="s">
        <v>2256</v>
      </c>
      <c r="K2357" t="s">
        <v>2257</v>
      </c>
      <c r="L2357" t="s">
        <v>2258</v>
      </c>
    </row>
    <row r="2358" spans="1:12" x14ac:dyDescent="0.3">
      <c r="A2358" t="s">
        <v>17087</v>
      </c>
      <c r="B2358" t="s">
        <v>14</v>
      </c>
      <c r="C2358" t="s">
        <v>273</v>
      </c>
      <c r="D2358" t="s">
        <v>16</v>
      </c>
      <c r="E2358" t="s">
        <v>17088</v>
      </c>
      <c r="F2358" t="s">
        <v>17088</v>
      </c>
      <c r="G2358" t="s">
        <v>18</v>
      </c>
      <c r="H2358" t="s">
        <v>18</v>
      </c>
      <c r="I2358" t="s">
        <v>529</v>
      </c>
      <c r="J2358" t="s">
        <v>530</v>
      </c>
      <c r="K2358" t="s">
        <v>531</v>
      </c>
      <c r="L2358" t="s">
        <v>532</v>
      </c>
    </row>
    <row r="2359" spans="1:12" x14ac:dyDescent="0.3">
      <c r="A2359" t="s">
        <v>17089</v>
      </c>
      <c r="B2359" t="s">
        <v>14</v>
      </c>
      <c r="C2359" t="s">
        <v>101</v>
      </c>
      <c r="D2359" t="s">
        <v>16</v>
      </c>
      <c r="E2359" t="s">
        <v>17090</v>
      </c>
      <c r="F2359" t="s">
        <v>17090</v>
      </c>
      <c r="G2359" t="s">
        <v>17091</v>
      </c>
      <c r="H2359" t="s">
        <v>18</v>
      </c>
      <c r="I2359" t="s">
        <v>15698</v>
      </c>
      <c r="J2359" t="s">
        <v>18</v>
      </c>
      <c r="K2359" t="s">
        <v>15699</v>
      </c>
      <c r="L2359" t="s">
        <v>15700</v>
      </c>
    </row>
    <row r="2360" spans="1:12" x14ac:dyDescent="0.3">
      <c r="A2360" t="s">
        <v>17092</v>
      </c>
      <c r="B2360" t="s">
        <v>14</v>
      </c>
      <c r="C2360" t="s">
        <v>273</v>
      </c>
      <c r="D2360" t="s">
        <v>16</v>
      </c>
      <c r="E2360" t="s">
        <v>17093</v>
      </c>
      <c r="F2360" t="s">
        <v>17094</v>
      </c>
      <c r="G2360" t="s">
        <v>17095</v>
      </c>
      <c r="H2360" t="s">
        <v>18</v>
      </c>
      <c r="I2360" t="s">
        <v>17096</v>
      </c>
      <c r="J2360" t="s">
        <v>17097</v>
      </c>
      <c r="K2360" t="s">
        <v>17098</v>
      </c>
      <c r="L2360" t="s">
        <v>17099</v>
      </c>
    </row>
    <row r="2361" spans="1:12" x14ac:dyDescent="0.3">
      <c r="A2361" t="s">
        <v>17100</v>
      </c>
      <c r="B2361" t="s">
        <v>14</v>
      </c>
      <c r="C2361" t="s">
        <v>17101</v>
      </c>
      <c r="D2361" t="s">
        <v>79</v>
      </c>
      <c r="E2361" t="s">
        <v>17102</v>
      </c>
      <c r="F2361" t="s">
        <v>17102</v>
      </c>
      <c r="G2361" t="s">
        <v>18</v>
      </c>
      <c r="H2361" t="s">
        <v>18</v>
      </c>
      <c r="I2361" t="s">
        <v>6061</v>
      </c>
      <c r="J2361" t="s">
        <v>6062</v>
      </c>
      <c r="K2361" t="s">
        <v>6063</v>
      </c>
      <c r="L2361" t="s">
        <v>6064</v>
      </c>
    </row>
    <row r="2362" spans="1:12" x14ac:dyDescent="0.3">
      <c r="A2362" t="s">
        <v>17103</v>
      </c>
      <c r="B2362" t="s">
        <v>14</v>
      </c>
      <c r="C2362" t="s">
        <v>17104</v>
      </c>
      <c r="D2362" t="s">
        <v>33</v>
      </c>
      <c r="E2362" t="s">
        <v>17105</v>
      </c>
      <c r="F2362" t="s">
        <v>17105</v>
      </c>
      <c r="G2362" t="s">
        <v>18</v>
      </c>
      <c r="H2362" t="s">
        <v>18</v>
      </c>
      <c r="I2362" t="s">
        <v>14758</v>
      </c>
      <c r="J2362" t="s">
        <v>14759</v>
      </c>
      <c r="K2362" t="s">
        <v>14760</v>
      </c>
      <c r="L2362" t="s">
        <v>14761</v>
      </c>
    </row>
    <row r="2363" spans="1:12" x14ac:dyDescent="0.3">
      <c r="A2363" t="s">
        <v>17106</v>
      </c>
      <c r="B2363" t="s">
        <v>14</v>
      </c>
      <c r="C2363" t="s">
        <v>3840</v>
      </c>
      <c r="D2363" t="s">
        <v>33</v>
      </c>
      <c r="E2363" t="s">
        <v>17107</v>
      </c>
      <c r="F2363" t="s">
        <v>17107</v>
      </c>
      <c r="G2363" t="s">
        <v>18</v>
      </c>
      <c r="H2363" t="s">
        <v>18</v>
      </c>
      <c r="I2363" t="s">
        <v>8439</v>
      </c>
      <c r="J2363" t="s">
        <v>18</v>
      </c>
      <c r="K2363" t="s">
        <v>8440</v>
      </c>
      <c r="L2363" t="s">
        <v>8441</v>
      </c>
    </row>
    <row r="2364" spans="1:12" x14ac:dyDescent="0.3">
      <c r="A2364" t="s">
        <v>17108</v>
      </c>
      <c r="B2364" t="s">
        <v>14</v>
      </c>
      <c r="C2364" t="s">
        <v>93</v>
      </c>
      <c r="D2364" t="s">
        <v>94</v>
      </c>
      <c r="E2364" t="s">
        <v>2744</v>
      </c>
      <c r="F2364" t="s">
        <v>2744</v>
      </c>
      <c r="G2364" t="s">
        <v>17109</v>
      </c>
      <c r="H2364" t="s">
        <v>18</v>
      </c>
      <c r="I2364" t="s">
        <v>16311</v>
      </c>
      <c r="J2364" t="s">
        <v>16312</v>
      </c>
      <c r="K2364" t="s">
        <v>1112</v>
      </c>
      <c r="L2364" t="s">
        <v>16313</v>
      </c>
    </row>
    <row r="2365" spans="1:12" x14ac:dyDescent="0.3">
      <c r="A2365" t="s">
        <v>17110</v>
      </c>
      <c r="B2365" t="s">
        <v>14</v>
      </c>
      <c r="C2365" t="s">
        <v>951</v>
      </c>
      <c r="D2365" t="s">
        <v>16</v>
      </c>
      <c r="E2365" t="s">
        <v>17111</v>
      </c>
      <c r="F2365" t="s">
        <v>17112</v>
      </c>
      <c r="G2365" t="s">
        <v>17113</v>
      </c>
      <c r="H2365" t="s">
        <v>18</v>
      </c>
      <c r="I2365" t="s">
        <v>5959</v>
      </c>
      <c r="J2365" t="s">
        <v>5960</v>
      </c>
      <c r="K2365" t="s">
        <v>5961</v>
      </c>
      <c r="L2365" t="s">
        <v>5962</v>
      </c>
    </row>
    <row r="2366" spans="1:12" x14ac:dyDescent="0.3">
      <c r="A2366" t="s">
        <v>17114</v>
      </c>
      <c r="B2366" t="s">
        <v>14</v>
      </c>
      <c r="C2366" t="s">
        <v>1161</v>
      </c>
      <c r="D2366" t="s">
        <v>94</v>
      </c>
      <c r="E2366" t="s">
        <v>17115</v>
      </c>
      <c r="F2366" t="s">
        <v>17115</v>
      </c>
      <c r="G2366" t="s">
        <v>17116</v>
      </c>
      <c r="H2366" t="s">
        <v>18</v>
      </c>
      <c r="I2366" t="s">
        <v>17117</v>
      </c>
      <c r="J2366" t="s">
        <v>18</v>
      </c>
      <c r="K2366" t="s">
        <v>17118</v>
      </c>
      <c r="L2366" t="s">
        <v>17119</v>
      </c>
    </row>
    <row r="2367" spans="1:12" x14ac:dyDescent="0.3">
      <c r="A2367" t="s">
        <v>17120</v>
      </c>
      <c r="B2367" t="s">
        <v>14</v>
      </c>
      <c r="C2367" t="s">
        <v>17121</v>
      </c>
      <c r="D2367" t="s">
        <v>1193</v>
      </c>
      <c r="E2367" t="s">
        <v>17122</v>
      </c>
      <c r="F2367" t="s">
        <v>17123</v>
      </c>
      <c r="G2367" t="s">
        <v>17124</v>
      </c>
      <c r="H2367" t="s">
        <v>18</v>
      </c>
      <c r="I2367" t="s">
        <v>6949</v>
      </c>
      <c r="J2367" t="s">
        <v>6950</v>
      </c>
      <c r="K2367" t="s">
        <v>6951</v>
      </c>
      <c r="L2367" t="s">
        <v>6952</v>
      </c>
    </row>
    <row r="2368" spans="1:12" x14ac:dyDescent="0.3">
      <c r="A2368" t="s">
        <v>17125</v>
      </c>
      <c r="B2368" t="s">
        <v>14</v>
      </c>
      <c r="C2368" t="s">
        <v>17126</v>
      </c>
      <c r="D2368" t="s">
        <v>1301</v>
      </c>
      <c r="E2368" t="s">
        <v>17127</v>
      </c>
      <c r="F2368" t="s">
        <v>17128</v>
      </c>
      <c r="G2368" t="s">
        <v>17129</v>
      </c>
      <c r="H2368" t="s">
        <v>17130</v>
      </c>
      <c r="I2368" t="s">
        <v>13448</v>
      </c>
      <c r="J2368" t="s">
        <v>13449</v>
      </c>
      <c r="K2368" t="s">
        <v>13450</v>
      </c>
      <c r="L2368" t="s">
        <v>13451</v>
      </c>
    </row>
    <row r="2369" spans="1:12" x14ac:dyDescent="0.3">
      <c r="A2369" t="s">
        <v>17131</v>
      </c>
      <c r="B2369" t="s">
        <v>14</v>
      </c>
      <c r="C2369" t="s">
        <v>4434</v>
      </c>
      <c r="D2369" t="s">
        <v>33</v>
      </c>
      <c r="E2369" t="s">
        <v>17132</v>
      </c>
      <c r="F2369" t="s">
        <v>17132</v>
      </c>
      <c r="G2369" t="s">
        <v>17133</v>
      </c>
      <c r="H2369" t="s">
        <v>17134</v>
      </c>
      <c r="I2369" t="s">
        <v>6310</v>
      </c>
      <c r="J2369" t="s">
        <v>18</v>
      </c>
      <c r="K2369" t="s">
        <v>6311</v>
      </c>
      <c r="L2369" t="s">
        <v>6312</v>
      </c>
    </row>
    <row r="2370" spans="1:12" x14ac:dyDescent="0.3">
      <c r="A2370" t="s">
        <v>17135</v>
      </c>
      <c r="B2370" t="s">
        <v>14</v>
      </c>
      <c r="C2370" t="s">
        <v>830</v>
      </c>
      <c r="D2370" t="s">
        <v>33</v>
      </c>
      <c r="E2370" t="s">
        <v>17136</v>
      </c>
      <c r="F2370" t="s">
        <v>17137</v>
      </c>
      <c r="G2370" t="s">
        <v>17138</v>
      </c>
      <c r="H2370" t="s">
        <v>17139</v>
      </c>
      <c r="I2370" t="s">
        <v>17140</v>
      </c>
      <c r="J2370" t="s">
        <v>17141</v>
      </c>
      <c r="K2370" t="s">
        <v>17142</v>
      </c>
      <c r="L2370" t="s">
        <v>17143</v>
      </c>
    </row>
    <row r="2371" spans="1:12" x14ac:dyDescent="0.3">
      <c r="A2371" t="s">
        <v>17144</v>
      </c>
      <c r="B2371" t="s">
        <v>14</v>
      </c>
      <c r="C2371" t="s">
        <v>413</v>
      </c>
      <c r="D2371" t="s">
        <v>16</v>
      </c>
      <c r="E2371" t="s">
        <v>17145</v>
      </c>
      <c r="F2371" t="s">
        <v>17146</v>
      </c>
      <c r="G2371" t="s">
        <v>17147</v>
      </c>
      <c r="H2371" t="s">
        <v>18</v>
      </c>
      <c r="I2371" t="s">
        <v>3350</v>
      </c>
      <c r="J2371" t="s">
        <v>3351</v>
      </c>
      <c r="K2371" t="s">
        <v>3352</v>
      </c>
      <c r="L2371" t="s">
        <v>3353</v>
      </c>
    </row>
    <row r="2372" spans="1:12" x14ac:dyDescent="0.3">
      <c r="A2372" t="s">
        <v>17148</v>
      </c>
      <c r="B2372" t="s">
        <v>14</v>
      </c>
      <c r="C2372" t="s">
        <v>709</v>
      </c>
      <c r="D2372" t="s">
        <v>16</v>
      </c>
      <c r="E2372" t="s">
        <v>17149</v>
      </c>
      <c r="F2372" t="s">
        <v>17150</v>
      </c>
      <c r="G2372" t="s">
        <v>17151</v>
      </c>
      <c r="H2372" t="s">
        <v>17152</v>
      </c>
      <c r="I2372" t="s">
        <v>17153</v>
      </c>
      <c r="J2372" t="s">
        <v>17154</v>
      </c>
      <c r="K2372" t="s">
        <v>17155</v>
      </c>
      <c r="L2372" t="s">
        <v>17156</v>
      </c>
    </row>
    <row r="2373" spans="1:12" x14ac:dyDescent="0.3">
      <c r="A2373" t="s">
        <v>17157</v>
      </c>
      <c r="B2373" t="s">
        <v>14</v>
      </c>
      <c r="C2373" t="s">
        <v>273</v>
      </c>
      <c r="D2373" t="s">
        <v>16</v>
      </c>
      <c r="E2373" t="s">
        <v>17158</v>
      </c>
      <c r="F2373" t="s">
        <v>17159</v>
      </c>
      <c r="G2373" t="s">
        <v>18</v>
      </c>
      <c r="H2373" t="s">
        <v>18</v>
      </c>
      <c r="I2373" t="s">
        <v>13220</v>
      </c>
      <c r="J2373" t="s">
        <v>18</v>
      </c>
      <c r="K2373" t="s">
        <v>13221</v>
      </c>
      <c r="L2373" t="s">
        <v>13222</v>
      </c>
    </row>
    <row r="2374" spans="1:12" x14ac:dyDescent="0.3">
      <c r="A2374" t="s">
        <v>17160</v>
      </c>
      <c r="B2374" t="s">
        <v>14</v>
      </c>
      <c r="C2374" t="s">
        <v>17161</v>
      </c>
      <c r="D2374" t="s">
        <v>16</v>
      </c>
      <c r="E2374" t="s">
        <v>17162</v>
      </c>
      <c r="F2374" t="s">
        <v>17162</v>
      </c>
      <c r="G2374" t="s">
        <v>18</v>
      </c>
      <c r="H2374" t="s">
        <v>18</v>
      </c>
      <c r="I2374" t="s">
        <v>10075</v>
      </c>
      <c r="J2374" t="s">
        <v>18</v>
      </c>
      <c r="K2374" t="s">
        <v>10076</v>
      </c>
      <c r="L2374" t="s">
        <v>10077</v>
      </c>
    </row>
    <row r="2375" spans="1:12" x14ac:dyDescent="0.3">
      <c r="A2375" t="s">
        <v>17163</v>
      </c>
      <c r="B2375" t="s">
        <v>14</v>
      </c>
      <c r="C2375" t="s">
        <v>8153</v>
      </c>
      <c r="D2375" t="s">
        <v>16</v>
      </c>
      <c r="E2375" t="s">
        <v>17164</v>
      </c>
      <c r="F2375" t="s">
        <v>17165</v>
      </c>
      <c r="G2375" t="s">
        <v>17166</v>
      </c>
      <c r="H2375" t="s">
        <v>18</v>
      </c>
      <c r="I2375" t="s">
        <v>3195</v>
      </c>
      <c r="J2375" t="s">
        <v>3196</v>
      </c>
      <c r="K2375" t="s">
        <v>3197</v>
      </c>
      <c r="L2375" t="s">
        <v>3198</v>
      </c>
    </row>
    <row r="2376" spans="1:12" x14ac:dyDescent="0.3">
      <c r="A2376" t="s">
        <v>17167</v>
      </c>
      <c r="B2376" t="s">
        <v>14</v>
      </c>
      <c r="C2376" t="s">
        <v>65</v>
      </c>
      <c r="D2376" t="s">
        <v>16</v>
      </c>
      <c r="E2376" t="s">
        <v>17168</v>
      </c>
      <c r="F2376" t="s">
        <v>17169</v>
      </c>
      <c r="G2376" t="s">
        <v>18</v>
      </c>
      <c r="H2376" t="s">
        <v>18</v>
      </c>
      <c r="I2376" t="s">
        <v>15940</v>
      </c>
      <c r="J2376" t="s">
        <v>18</v>
      </c>
      <c r="K2376" t="s">
        <v>15941</v>
      </c>
      <c r="L2376" t="s">
        <v>15942</v>
      </c>
    </row>
    <row r="2377" spans="1:12" x14ac:dyDescent="0.3">
      <c r="A2377" t="s">
        <v>17170</v>
      </c>
      <c r="B2377" t="s">
        <v>14</v>
      </c>
      <c r="C2377" t="s">
        <v>3840</v>
      </c>
      <c r="D2377" t="s">
        <v>33</v>
      </c>
      <c r="E2377" t="s">
        <v>17171</v>
      </c>
      <c r="F2377" t="s">
        <v>17172</v>
      </c>
      <c r="G2377" t="s">
        <v>18</v>
      </c>
      <c r="H2377" t="s">
        <v>18</v>
      </c>
      <c r="I2377" t="s">
        <v>12315</v>
      </c>
      <c r="J2377" t="s">
        <v>18</v>
      </c>
      <c r="K2377" t="s">
        <v>12316</v>
      </c>
      <c r="L2377" t="s">
        <v>12317</v>
      </c>
    </row>
    <row r="2378" spans="1:12" x14ac:dyDescent="0.3">
      <c r="A2378" t="s">
        <v>17173</v>
      </c>
      <c r="B2378" t="s">
        <v>14</v>
      </c>
      <c r="C2378" t="s">
        <v>17174</v>
      </c>
      <c r="D2378" t="s">
        <v>16</v>
      </c>
      <c r="E2378" t="s">
        <v>17175</v>
      </c>
      <c r="F2378" t="s">
        <v>17176</v>
      </c>
      <c r="G2378" t="s">
        <v>17175</v>
      </c>
      <c r="H2378" t="s">
        <v>18</v>
      </c>
      <c r="I2378" t="s">
        <v>16954</v>
      </c>
      <c r="J2378" t="s">
        <v>16955</v>
      </c>
      <c r="K2378" t="s">
        <v>16956</v>
      </c>
      <c r="L2378" t="s">
        <v>16957</v>
      </c>
    </row>
    <row r="2379" spans="1:12" x14ac:dyDescent="0.3">
      <c r="A2379" t="s">
        <v>17177</v>
      </c>
      <c r="B2379" t="s">
        <v>14</v>
      </c>
      <c r="C2379" t="s">
        <v>1716</v>
      </c>
      <c r="D2379" t="s">
        <v>16</v>
      </c>
      <c r="E2379" t="s">
        <v>17178</v>
      </c>
      <c r="F2379" t="s">
        <v>17179</v>
      </c>
      <c r="G2379" t="s">
        <v>17180</v>
      </c>
      <c r="H2379" t="s">
        <v>17181</v>
      </c>
      <c r="I2379" t="s">
        <v>5720</v>
      </c>
      <c r="J2379" t="s">
        <v>5721</v>
      </c>
      <c r="K2379" t="s">
        <v>5722</v>
      </c>
      <c r="L2379" t="s">
        <v>5723</v>
      </c>
    </row>
    <row r="2380" spans="1:12" x14ac:dyDescent="0.3">
      <c r="A2380" t="s">
        <v>17182</v>
      </c>
      <c r="B2380" t="s">
        <v>14</v>
      </c>
      <c r="C2380" t="s">
        <v>17183</v>
      </c>
      <c r="D2380" t="s">
        <v>16</v>
      </c>
      <c r="E2380" t="s">
        <v>17184</v>
      </c>
      <c r="F2380" t="s">
        <v>17185</v>
      </c>
      <c r="G2380" t="s">
        <v>17186</v>
      </c>
      <c r="H2380" t="s">
        <v>18</v>
      </c>
      <c r="I2380" t="s">
        <v>2255</v>
      </c>
      <c r="J2380" t="s">
        <v>2256</v>
      </c>
      <c r="K2380" t="s">
        <v>2257</v>
      </c>
      <c r="L2380" t="s">
        <v>2258</v>
      </c>
    </row>
    <row r="2381" spans="1:12" x14ac:dyDescent="0.3">
      <c r="A2381" t="s">
        <v>17187</v>
      </c>
      <c r="B2381" t="s">
        <v>14</v>
      </c>
      <c r="C2381" t="s">
        <v>7503</v>
      </c>
      <c r="D2381" t="s">
        <v>33</v>
      </c>
      <c r="E2381" t="s">
        <v>17188</v>
      </c>
      <c r="F2381" t="s">
        <v>17188</v>
      </c>
      <c r="G2381" t="s">
        <v>18</v>
      </c>
      <c r="H2381" t="s">
        <v>18</v>
      </c>
      <c r="I2381" t="s">
        <v>12187</v>
      </c>
      <c r="J2381" t="s">
        <v>12188</v>
      </c>
      <c r="K2381" t="s">
        <v>12189</v>
      </c>
      <c r="L2381" t="s">
        <v>12190</v>
      </c>
    </row>
    <row r="2382" spans="1:12" x14ac:dyDescent="0.3">
      <c r="A2382" t="s">
        <v>17189</v>
      </c>
      <c r="B2382" t="s">
        <v>14</v>
      </c>
      <c r="C2382" t="s">
        <v>86</v>
      </c>
      <c r="D2382" t="s">
        <v>16</v>
      </c>
      <c r="E2382" t="s">
        <v>17190</v>
      </c>
      <c r="F2382" t="s">
        <v>17191</v>
      </c>
      <c r="G2382" t="s">
        <v>17192</v>
      </c>
      <c r="H2382" t="s">
        <v>18</v>
      </c>
      <c r="I2382" t="s">
        <v>3350</v>
      </c>
      <c r="J2382" t="s">
        <v>3351</v>
      </c>
      <c r="K2382" t="s">
        <v>3352</v>
      </c>
      <c r="L2382" t="s">
        <v>3353</v>
      </c>
    </row>
    <row r="2383" spans="1:12" x14ac:dyDescent="0.3">
      <c r="A2383" t="s">
        <v>17193</v>
      </c>
      <c r="B2383" t="s">
        <v>14</v>
      </c>
      <c r="C2383" t="s">
        <v>17194</v>
      </c>
      <c r="D2383" t="s">
        <v>16</v>
      </c>
      <c r="E2383" t="s">
        <v>17195</v>
      </c>
      <c r="F2383" t="s">
        <v>17196</v>
      </c>
      <c r="G2383" t="s">
        <v>17197</v>
      </c>
      <c r="H2383" t="s">
        <v>17198</v>
      </c>
      <c r="I2383" t="s">
        <v>17199</v>
      </c>
      <c r="J2383" t="s">
        <v>17200</v>
      </c>
      <c r="K2383" t="s">
        <v>17201</v>
      </c>
      <c r="L2383" t="s">
        <v>17202</v>
      </c>
    </row>
    <row r="2384" spans="1:12" x14ac:dyDescent="0.3">
      <c r="A2384" t="s">
        <v>17203</v>
      </c>
      <c r="B2384" t="s">
        <v>14</v>
      </c>
      <c r="C2384" t="s">
        <v>17204</v>
      </c>
      <c r="D2384" t="s">
        <v>1135</v>
      </c>
      <c r="E2384" t="s">
        <v>17205</v>
      </c>
      <c r="F2384" t="s">
        <v>17206</v>
      </c>
      <c r="G2384" t="s">
        <v>17207</v>
      </c>
      <c r="H2384" t="s">
        <v>17208</v>
      </c>
      <c r="I2384" t="s">
        <v>5720</v>
      </c>
      <c r="J2384" t="s">
        <v>5721</v>
      </c>
      <c r="K2384" t="s">
        <v>5722</v>
      </c>
      <c r="L2384" t="s">
        <v>5723</v>
      </c>
    </row>
    <row r="2385" spans="1:12" x14ac:dyDescent="0.3">
      <c r="A2385" t="s">
        <v>17209</v>
      </c>
      <c r="B2385" t="s">
        <v>14</v>
      </c>
      <c r="C2385" t="s">
        <v>471</v>
      </c>
      <c r="D2385" t="s">
        <v>16</v>
      </c>
      <c r="E2385" t="s">
        <v>15886</v>
      </c>
      <c r="F2385" t="s">
        <v>15886</v>
      </c>
      <c r="G2385" t="s">
        <v>15887</v>
      </c>
      <c r="H2385" t="s">
        <v>18</v>
      </c>
      <c r="I2385" t="s">
        <v>16311</v>
      </c>
      <c r="J2385" t="s">
        <v>16312</v>
      </c>
      <c r="K2385" t="s">
        <v>1112</v>
      </c>
      <c r="L2385" t="s">
        <v>16313</v>
      </c>
    </row>
    <row r="2386" spans="1:12" x14ac:dyDescent="0.3">
      <c r="A2386" t="s">
        <v>17210</v>
      </c>
      <c r="B2386" t="s">
        <v>14</v>
      </c>
      <c r="C2386" t="s">
        <v>17211</v>
      </c>
      <c r="D2386" t="s">
        <v>33</v>
      </c>
      <c r="E2386" t="s">
        <v>17212</v>
      </c>
      <c r="F2386" t="s">
        <v>17213</v>
      </c>
      <c r="G2386" t="s">
        <v>18</v>
      </c>
      <c r="H2386" t="s">
        <v>18</v>
      </c>
      <c r="I2386" t="s">
        <v>13376</v>
      </c>
      <c r="J2386" t="s">
        <v>18</v>
      </c>
      <c r="K2386" t="s">
        <v>13377</v>
      </c>
      <c r="L2386" t="s">
        <v>13378</v>
      </c>
    </row>
    <row r="2387" spans="1:12" x14ac:dyDescent="0.3">
      <c r="A2387" t="s">
        <v>17214</v>
      </c>
      <c r="B2387" t="s">
        <v>14</v>
      </c>
      <c r="C2387" t="s">
        <v>1716</v>
      </c>
      <c r="D2387" t="s">
        <v>16</v>
      </c>
      <c r="E2387" t="s">
        <v>17215</v>
      </c>
      <c r="F2387" t="s">
        <v>17216</v>
      </c>
      <c r="G2387" t="s">
        <v>18</v>
      </c>
      <c r="H2387" t="s">
        <v>18</v>
      </c>
      <c r="I2387" t="s">
        <v>12411</v>
      </c>
      <c r="J2387" t="s">
        <v>12412</v>
      </c>
      <c r="K2387" t="s">
        <v>12413</v>
      </c>
      <c r="L2387" t="s">
        <v>12414</v>
      </c>
    </row>
    <row r="2388" spans="1:12" x14ac:dyDescent="0.3">
      <c r="A2388" t="s">
        <v>17217</v>
      </c>
      <c r="B2388" t="s">
        <v>14</v>
      </c>
      <c r="C2388" t="s">
        <v>2872</v>
      </c>
      <c r="D2388" t="s">
        <v>33</v>
      </c>
      <c r="E2388" t="s">
        <v>17218</v>
      </c>
      <c r="F2388" t="s">
        <v>17218</v>
      </c>
      <c r="G2388" t="s">
        <v>18</v>
      </c>
      <c r="H2388" t="s">
        <v>18</v>
      </c>
      <c r="I2388" t="s">
        <v>12187</v>
      </c>
      <c r="J2388" t="s">
        <v>12188</v>
      </c>
      <c r="K2388" t="s">
        <v>12189</v>
      </c>
      <c r="L2388" t="s">
        <v>12190</v>
      </c>
    </row>
    <row r="2389" spans="1:12" x14ac:dyDescent="0.3">
      <c r="A2389" t="s">
        <v>17219</v>
      </c>
      <c r="B2389" t="s">
        <v>14</v>
      </c>
      <c r="C2389" t="s">
        <v>4337</v>
      </c>
      <c r="D2389" t="s">
        <v>16</v>
      </c>
      <c r="E2389" t="s">
        <v>17220</v>
      </c>
      <c r="F2389" t="s">
        <v>17221</v>
      </c>
      <c r="G2389" t="s">
        <v>17222</v>
      </c>
      <c r="H2389" t="s">
        <v>18</v>
      </c>
      <c r="I2389" t="s">
        <v>7217</v>
      </c>
      <c r="J2389" t="s">
        <v>7218</v>
      </c>
      <c r="K2389" t="s">
        <v>7219</v>
      </c>
      <c r="L2389" t="s">
        <v>7220</v>
      </c>
    </row>
    <row r="2390" spans="1:12" x14ac:dyDescent="0.3">
      <c r="A2390" t="s">
        <v>17223</v>
      </c>
      <c r="B2390" t="s">
        <v>14</v>
      </c>
      <c r="C2390" t="s">
        <v>229</v>
      </c>
      <c r="D2390" t="s">
        <v>94</v>
      </c>
      <c r="E2390" t="s">
        <v>17224</v>
      </c>
      <c r="F2390" t="s">
        <v>17224</v>
      </c>
      <c r="G2390" t="s">
        <v>18</v>
      </c>
      <c r="H2390" t="s">
        <v>18</v>
      </c>
      <c r="I2390" t="s">
        <v>17225</v>
      </c>
      <c r="J2390" t="s">
        <v>18</v>
      </c>
      <c r="K2390" t="s">
        <v>17226</v>
      </c>
      <c r="L2390" t="s">
        <v>17227</v>
      </c>
    </row>
    <row r="2391" spans="1:12" x14ac:dyDescent="0.3">
      <c r="A2391" t="s">
        <v>17228</v>
      </c>
      <c r="B2391" t="s">
        <v>14</v>
      </c>
      <c r="C2391" t="s">
        <v>17229</v>
      </c>
      <c r="D2391" t="s">
        <v>16</v>
      </c>
      <c r="E2391" t="s">
        <v>17230</v>
      </c>
      <c r="F2391" t="s">
        <v>17231</v>
      </c>
      <c r="G2391" t="s">
        <v>17232</v>
      </c>
      <c r="H2391" t="s">
        <v>17230</v>
      </c>
      <c r="I2391" t="s">
        <v>9685</v>
      </c>
      <c r="J2391" t="s">
        <v>9686</v>
      </c>
      <c r="K2391" t="s">
        <v>9687</v>
      </c>
      <c r="L2391" t="s">
        <v>9688</v>
      </c>
    </row>
    <row r="2392" spans="1:12" x14ac:dyDescent="0.3">
      <c r="A2392" t="s">
        <v>17233</v>
      </c>
      <c r="B2392" t="s">
        <v>14</v>
      </c>
      <c r="C2392" t="s">
        <v>273</v>
      </c>
      <c r="D2392" t="s">
        <v>16</v>
      </c>
      <c r="E2392" t="s">
        <v>17234</v>
      </c>
      <c r="F2392" t="s">
        <v>17235</v>
      </c>
      <c r="G2392" t="s">
        <v>17236</v>
      </c>
      <c r="H2392" t="s">
        <v>17237</v>
      </c>
      <c r="I2392" t="s">
        <v>15687</v>
      </c>
      <c r="J2392" t="s">
        <v>15688</v>
      </c>
      <c r="K2392" t="s">
        <v>15689</v>
      </c>
      <c r="L2392" t="s">
        <v>15690</v>
      </c>
    </row>
    <row r="2393" spans="1:12" x14ac:dyDescent="0.3">
      <c r="A2393" t="s">
        <v>17238</v>
      </c>
      <c r="B2393" t="s">
        <v>14</v>
      </c>
      <c r="C2393" t="s">
        <v>17239</v>
      </c>
      <c r="D2393" t="s">
        <v>94</v>
      </c>
      <c r="E2393" t="s">
        <v>17240</v>
      </c>
      <c r="F2393" t="s">
        <v>17241</v>
      </c>
      <c r="G2393" t="s">
        <v>17242</v>
      </c>
      <c r="H2393" t="s">
        <v>18</v>
      </c>
      <c r="I2393" t="s">
        <v>7437</v>
      </c>
      <c r="J2393" t="s">
        <v>18</v>
      </c>
      <c r="K2393" t="s">
        <v>7438</v>
      </c>
      <c r="L2393" t="s">
        <v>7439</v>
      </c>
    </row>
    <row r="2394" spans="1:12" x14ac:dyDescent="0.3">
      <c r="A2394" t="s">
        <v>17243</v>
      </c>
      <c r="B2394" t="s">
        <v>14</v>
      </c>
      <c r="C2394" t="s">
        <v>6380</v>
      </c>
      <c r="D2394" t="s">
        <v>33</v>
      </c>
      <c r="E2394" t="s">
        <v>17244</v>
      </c>
      <c r="F2394" t="s">
        <v>17244</v>
      </c>
      <c r="G2394" t="s">
        <v>18</v>
      </c>
      <c r="H2394" t="s">
        <v>18</v>
      </c>
      <c r="I2394" t="s">
        <v>15662</v>
      </c>
      <c r="J2394" t="s">
        <v>15663</v>
      </c>
      <c r="K2394" t="s">
        <v>15664</v>
      </c>
      <c r="L2394" t="s">
        <v>15665</v>
      </c>
    </row>
    <row r="2395" spans="1:12" x14ac:dyDescent="0.3">
      <c r="A2395" t="s">
        <v>17245</v>
      </c>
      <c r="B2395" t="s">
        <v>14</v>
      </c>
      <c r="C2395" t="s">
        <v>15</v>
      </c>
      <c r="D2395" t="s">
        <v>16</v>
      </c>
      <c r="E2395" t="s">
        <v>17246</v>
      </c>
      <c r="F2395" t="s">
        <v>17247</v>
      </c>
      <c r="G2395" t="s">
        <v>18</v>
      </c>
      <c r="H2395" t="s">
        <v>18</v>
      </c>
      <c r="I2395" t="s">
        <v>17248</v>
      </c>
      <c r="J2395" t="s">
        <v>17249</v>
      </c>
      <c r="K2395" t="s">
        <v>17250</v>
      </c>
      <c r="L2395" t="s">
        <v>17251</v>
      </c>
    </row>
    <row r="2396" spans="1:12" x14ac:dyDescent="0.3">
      <c r="A2396" t="s">
        <v>17252</v>
      </c>
      <c r="B2396" t="s">
        <v>14</v>
      </c>
      <c r="C2396" t="s">
        <v>17253</v>
      </c>
      <c r="D2396" t="s">
        <v>16</v>
      </c>
      <c r="E2396" t="s">
        <v>17254</v>
      </c>
      <c r="F2396" t="s">
        <v>17255</v>
      </c>
      <c r="G2396" t="s">
        <v>17256</v>
      </c>
      <c r="H2396" t="s">
        <v>18</v>
      </c>
      <c r="I2396" t="s">
        <v>15604</v>
      </c>
      <c r="J2396" t="s">
        <v>14910</v>
      </c>
      <c r="K2396" t="s">
        <v>15605</v>
      </c>
      <c r="L2396" t="s">
        <v>15606</v>
      </c>
    </row>
    <row r="2397" spans="1:12" x14ac:dyDescent="0.3">
      <c r="A2397" t="s">
        <v>17257</v>
      </c>
      <c r="B2397" t="s">
        <v>14</v>
      </c>
      <c r="C2397" t="s">
        <v>7249</v>
      </c>
      <c r="D2397" t="s">
        <v>16</v>
      </c>
      <c r="E2397" t="s">
        <v>17258</v>
      </c>
      <c r="F2397" t="s">
        <v>17259</v>
      </c>
      <c r="G2397" t="s">
        <v>17260</v>
      </c>
      <c r="H2397" t="s">
        <v>18</v>
      </c>
      <c r="I2397" t="s">
        <v>2121</v>
      </c>
      <c r="J2397" t="s">
        <v>2122</v>
      </c>
      <c r="K2397" t="s">
        <v>2123</v>
      </c>
      <c r="L2397" t="s">
        <v>2124</v>
      </c>
    </row>
    <row r="2398" spans="1:12" x14ac:dyDescent="0.3">
      <c r="A2398" t="s">
        <v>17261</v>
      </c>
      <c r="B2398" t="s">
        <v>14</v>
      </c>
      <c r="C2398" t="s">
        <v>15</v>
      </c>
      <c r="D2398" t="s">
        <v>16</v>
      </c>
      <c r="E2398" t="s">
        <v>17262</v>
      </c>
      <c r="F2398" t="s">
        <v>17263</v>
      </c>
      <c r="G2398" t="s">
        <v>17264</v>
      </c>
      <c r="H2398" t="s">
        <v>18</v>
      </c>
      <c r="I2398" t="s">
        <v>2121</v>
      </c>
      <c r="J2398" t="s">
        <v>2122</v>
      </c>
      <c r="K2398" t="s">
        <v>2123</v>
      </c>
      <c r="L2398" t="s">
        <v>2124</v>
      </c>
    </row>
    <row r="2399" spans="1:12" x14ac:dyDescent="0.3">
      <c r="A2399" t="s">
        <v>17265</v>
      </c>
      <c r="B2399" t="s">
        <v>14</v>
      </c>
      <c r="C2399" t="s">
        <v>17266</v>
      </c>
      <c r="D2399" t="s">
        <v>94</v>
      </c>
      <c r="E2399" t="s">
        <v>17267</v>
      </c>
      <c r="F2399" t="s">
        <v>17268</v>
      </c>
      <c r="G2399" t="s">
        <v>17269</v>
      </c>
      <c r="H2399" t="s">
        <v>17270</v>
      </c>
      <c r="I2399" t="s">
        <v>5909</v>
      </c>
      <c r="J2399" t="s">
        <v>18</v>
      </c>
      <c r="K2399" t="s">
        <v>5910</v>
      </c>
      <c r="L2399" t="s">
        <v>5911</v>
      </c>
    </row>
    <row r="2400" spans="1:12" x14ac:dyDescent="0.3">
      <c r="A2400" t="s">
        <v>17271</v>
      </c>
      <c r="B2400" t="s">
        <v>14</v>
      </c>
      <c r="C2400" t="s">
        <v>463</v>
      </c>
      <c r="D2400" t="s">
        <v>16</v>
      </c>
      <c r="E2400" t="s">
        <v>17272</v>
      </c>
      <c r="F2400" t="s">
        <v>17273</v>
      </c>
      <c r="G2400" t="s">
        <v>18</v>
      </c>
      <c r="H2400" t="s">
        <v>18</v>
      </c>
      <c r="I2400" t="s">
        <v>15510</v>
      </c>
      <c r="J2400" t="s">
        <v>15511</v>
      </c>
      <c r="K2400" t="s">
        <v>15512</v>
      </c>
      <c r="L2400" t="s">
        <v>15513</v>
      </c>
    </row>
    <row r="2401" spans="1:12" x14ac:dyDescent="0.3">
      <c r="A2401" t="s">
        <v>17274</v>
      </c>
      <c r="B2401" t="s">
        <v>14</v>
      </c>
      <c r="C2401" t="s">
        <v>341</v>
      </c>
      <c r="D2401" t="s">
        <v>16</v>
      </c>
      <c r="E2401" t="s">
        <v>17275</v>
      </c>
      <c r="F2401" t="s">
        <v>17276</v>
      </c>
      <c r="G2401" t="s">
        <v>17277</v>
      </c>
      <c r="H2401" t="s">
        <v>17278</v>
      </c>
      <c r="I2401" t="s">
        <v>10699</v>
      </c>
      <c r="J2401" t="s">
        <v>10700</v>
      </c>
      <c r="K2401" t="s">
        <v>10701</v>
      </c>
      <c r="L2401" t="s">
        <v>10702</v>
      </c>
    </row>
    <row r="2402" spans="1:12" x14ac:dyDescent="0.3">
      <c r="A2402" t="s">
        <v>17279</v>
      </c>
      <c r="B2402" t="s">
        <v>14</v>
      </c>
      <c r="C2402" t="s">
        <v>273</v>
      </c>
      <c r="D2402" t="s">
        <v>16</v>
      </c>
      <c r="E2402" t="s">
        <v>17280</v>
      </c>
      <c r="F2402" t="s">
        <v>17281</v>
      </c>
      <c r="G2402" t="s">
        <v>17282</v>
      </c>
      <c r="H2402" t="s">
        <v>18</v>
      </c>
      <c r="I2402" t="s">
        <v>9327</v>
      </c>
      <c r="J2402" t="s">
        <v>18</v>
      </c>
      <c r="K2402" t="s">
        <v>9328</v>
      </c>
      <c r="L2402" t="s">
        <v>9329</v>
      </c>
    </row>
    <row r="2403" spans="1:12" x14ac:dyDescent="0.3">
      <c r="A2403" t="s">
        <v>17283</v>
      </c>
      <c r="B2403" t="s">
        <v>14</v>
      </c>
      <c r="C2403" t="s">
        <v>1633</v>
      </c>
      <c r="D2403" t="s">
        <v>16</v>
      </c>
      <c r="E2403" t="s">
        <v>17284</v>
      </c>
      <c r="F2403" t="s">
        <v>17285</v>
      </c>
      <c r="G2403" t="s">
        <v>18</v>
      </c>
      <c r="H2403" t="s">
        <v>18</v>
      </c>
      <c r="I2403" t="s">
        <v>10075</v>
      </c>
      <c r="J2403" t="s">
        <v>18</v>
      </c>
      <c r="K2403" t="s">
        <v>10076</v>
      </c>
      <c r="L2403" t="s">
        <v>10077</v>
      </c>
    </row>
    <row r="2404" spans="1:12" x14ac:dyDescent="0.3">
      <c r="A2404" t="s">
        <v>17286</v>
      </c>
      <c r="B2404" t="s">
        <v>14</v>
      </c>
      <c r="C2404" t="s">
        <v>101</v>
      </c>
      <c r="D2404" t="s">
        <v>16</v>
      </c>
      <c r="E2404" t="s">
        <v>17287</v>
      </c>
      <c r="F2404" t="s">
        <v>17288</v>
      </c>
      <c r="G2404" t="s">
        <v>17289</v>
      </c>
      <c r="H2404" t="s">
        <v>17290</v>
      </c>
      <c r="I2404" t="s">
        <v>17248</v>
      </c>
      <c r="J2404" t="s">
        <v>17249</v>
      </c>
      <c r="K2404" t="s">
        <v>17250</v>
      </c>
      <c r="L2404" t="s">
        <v>17251</v>
      </c>
    </row>
    <row r="2405" spans="1:12" x14ac:dyDescent="0.3">
      <c r="A2405" t="s">
        <v>17291</v>
      </c>
      <c r="B2405" t="s">
        <v>14</v>
      </c>
      <c r="C2405" t="s">
        <v>17292</v>
      </c>
      <c r="D2405" t="s">
        <v>16</v>
      </c>
      <c r="E2405" t="s">
        <v>17293</v>
      </c>
      <c r="F2405" t="s">
        <v>17293</v>
      </c>
      <c r="G2405" t="s">
        <v>17294</v>
      </c>
      <c r="H2405" t="s">
        <v>18</v>
      </c>
      <c r="I2405" t="s">
        <v>841</v>
      </c>
      <c r="J2405" t="s">
        <v>842</v>
      </c>
      <c r="K2405" t="s">
        <v>843</v>
      </c>
      <c r="L2405" t="s">
        <v>844</v>
      </c>
    </row>
    <row r="2406" spans="1:12" x14ac:dyDescent="0.3">
      <c r="A2406" t="s">
        <v>17295</v>
      </c>
      <c r="B2406" t="s">
        <v>14</v>
      </c>
      <c r="C2406" t="s">
        <v>16843</v>
      </c>
      <c r="D2406" t="s">
        <v>16</v>
      </c>
      <c r="E2406" t="s">
        <v>17296</v>
      </c>
      <c r="F2406" t="s">
        <v>17296</v>
      </c>
      <c r="G2406" t="s">
        <v>17297</v>
      </c>
      <c r="H2406" t="s">
        <v>18</v>
      </c>
      <c r="I2406" t="s">
        <v>5128</v>
      </c>
      <c r="J2406" t="s">
        <v>5129</v>
      </c>
      <c r="K2406" t="s">
        <v>5130</v>
      </c>
      <c r="L2406" t="s">
        <v>5131</v>
      </c>
    </row>
    <row r="2407" spans="1:12" x14ac:dyDescent="0.3">
      <c r="A2407" t="s">
        <v>17298</v>
      </c>
      <c r="B2407" t="s">
        <v>14</v>
      </c>
      <c r="C2407" t="s">
        <v>2662</v>
      </c>
      <c r="D2407" t="s">
        <v>16</v>
      </c>
      <c r="E2407" t="s">
        <v>17299</v>
      </c>
      <c r="F2407" t="s">
        <v>17300</v>
      </c>
      <c r="G2407" t="s">
        <v>17301</v>
      </c>
      <c r="H2407" t="s">
        <v>17302</v>
      </c>
      <c r="I2407" t="s">
        <v>15476</v>
      </c>
      <c r="J2407" t="s">
        <v>15477</v>
      </c>
      <c r="K2407" t="s">
        <v>15478</v>
      </c>
      <c r="L2407" t="s">
        <v>15479</v>
      </c>
    </row>
    <row r="2408" spans="1:12" x14ac:dyDescent="0.3">
      <c r="A2408" t="s">
        <v>17303</v>
      </c>
      <c r="B2408" t="s">
        <v>14</v>
      </c>
      <c r="C2408" t="s">
        <v>17304</v>
      </c>
      <c r="D2408" t="s">
        <v>16</v>
      </c>
      <c r="E2408" t="s">
        <v>17305</v>
      </c>
      <c r="F2408" t="s">
        <v>17306</v>
      </c>
      <c r="G2408" t="s">
        <v>17307</v>
      </c>
      <c r="H2408" t="s">
        <v>17308</v>
      </c>
      <c r="I2408" t="s">
        <v>5595</v>
      </c>
      <c r="J2408" t="s">
        <v>5596</v>
      </c>
      <c r="K2408" t="s">
        <v>5597</v>
      </c>
      <c r="L2408" t="s">
        <v>5598</v>
      </c>
    </row>
    <row r="2409" spans="1:12" x14ac:dyDescent="0.3">
      <c r="A2409" t="s">
        <v>17309</v>
      </c>
      <c r="B2409" t="s">
        <v>14</v>
      </c>
      <c r="C2409" t="s">
        <v>17310</v>
      </c>
      <c r="D2409" t="s">
        <v>16</v>
      </c>
      <c r="E2409" t="s">
        <v>17311</v>
      </c>
      <c r="F2409" t="s">
        <v>17311</v>
      </c>
      <c r="G2409" t="s">
        <v>18</v>
      </c>
      <c r="H2409" t="s">
        <v>18</v>
      </c>
      <c r="I2409" t="s">
        <v>15698</v>
      </c>
      <c r="J2409" t="s">
        <v>18</v>
      </c>
      <c r="K2409" t="s">
        <v>15699</v>
      </c>
      <c r="L2409" t="s">
        <v>15700</v>
      </c>
    </row>
    <row r="2410" spans="1:12" x14ac:dyDescent="0.3">
      <c r="A2410" t="s">
        <v>17312</v>
      </c>
      <c r="B2410" t="s">
        <v>14</v>
      </c>
      <c r="C2410" t="s">
        <v>65</v>
      </c>
      <c r="D2410" t="s">
        <v>16</v>
      </c>
      <c r="E2410" t="s">
        <v>17313</v>
      </c>
      <c r="F2410" t="s">
        <v>17314</v>
      </c>
      <c r="G2410" t="s">
        <v>17315</v>
      </c>
      <c r="H2410" t="s">
        <v>18</v>
      </c>
      <c r="I2410" t="s">
        <v>5677</v>
      </c>
      <c r="J2410" t="s">
        <v>18</v>
      </c>
      <c r="K2410" t="s">
        <v>5678</v>
      </c>
      <c r="L2410" t="s">
        <v>5679</v>
      </c>
    </row>
    <row r="2411" spans="1:12" x14ac:dyDescent="0.3">
      <c r="A2411" t="s">
        <v>17316</v>
      </c>
      <c r="B2411" t="s">
        <v>14</v>
      </c>
      <c r="C2411" t="s">
        <v>463</v>
      </c>
      <c r="D2411" t="s">
        <v>16</v>
      </c>
      <c r="E2411" t="s">
        <v>17317</v>
      </c>
      <c r="F2411" t="s">
        <v>17318</v>
      </c>
      <c r="G2411" t="s">
        <v>17317</v>
      </c>
      <c r="H2411" t="s">
        <v>18</v>
      </c>
      <c r="I2411" t="s">
        <v>16954</v>
      </c>
      <c r="J2411" t="s">
        <v>16955</v>
      </c>
      <c r="K2411" t="s">
        <v>16956</v>
      </c>
      <c r="L2411" t="s">
        <v>16957</v>
      </c>
    </row>
    <row r="2412" spans="1:12" x14ac:dyDescent="0.3">
      <c r="A2412" t="s">
        <v>17319</v>
      </c>
      <c r="B2412" t="s">
        <v>14</v>
      </c>
      <c r="C2412" t="s">
        <v>93</v>
      </c>
      <c r="D2412" t="s">
        <v>94</v>
      </c>
      <c r="E2412" t="s">
        <v>17320</v>
      </c>
      <c r="F2412" t="s">
        <v>17321</v>
      </c>
      <c r="G2412" t="s">
        <v>17322</v>
      </c>
      <c r="H2412" t="s">
        <v>18</v>
      </c>
      <c r="I2412" t="s">
        <v>16954</v>
      </c>
      <c r="J2412" t="s">
        <v>16955</v>
      </c>
      <c r="K2412" t="s">
        <v>16956</v>
      </c>
      <c r="L2412" t="s">
        <v>16957</v>
      </c>
    </row>
    <row r="2413" spans="1:12" x14ac:dyDescent="0.3">
      <c r="A2413" t="s">
        <v>17323</v>
      </c>
      <c r="B2413" t="s">
        <v>14</v>
      </c>
      <c r="C2413" t="s">
        <v>273</v>
      </c>
      <c r="D2413" t="s">
        <v>16</v>
      </c>
      <c r="E2413" t="s">
        <v>17324</v>
      </c>
      <c r="F2413" t="s">
        <v>17325</v>
      </c>
      <c r="G2413" t="s">
        <v>17326</v>
      </c>
      <c r="H2413" t="s">
        <v>17327</v>
      </c>
      <c r="I2413" t="s">
        <v>10699</v>
      </c>
      <c r="J2413" t="s">
        <v>10700</v>
      </c>
      <c r="K2413" t="s">
        <v>10701</v>
      </c>
      <c r="L2413" t="s">
        <v>10702</v>
      </c>
    </row>
    <row r="2414" spans="1:12" x14ac:dyDescent="0.3">
      <c r="A2414" t="s">
        <v>17328</v>
      </c>
      <c r="B2414" t="s">
        <v>14</v>
      </c>
      <c r="C2414" t="s">
        <v>851</v>
      </c>
      <c r="D2414" t="s">
        <v>94</v>
      </c>
      <c r="E2414" t="s">
        <v>17329</v>
      </c>
      <c r="F2414" t="s">
        <v>17330</v>
      </c>
      <c r="G2414" t="s">
        <v>8086</v>
      </c>
      <c r="H2414" t="s">
        <v>18</v>
      </c>
      <c r="I2414" t="s">
        <v>16954</v>
      </c>
      <c r="J2414" t="s">
        <v>16955</v>
      </c>
      <c r="K2414" t="s">
        <v>16956</v>
      </c>
      <c r="L2414" t="s">
        <v>16957</v>
      </c>
    </row>
    <row r="2415" spans="1:12" x14ac:dyDescent="0.3">
      <c r="A2415" t="s">
        <v>17331</v>
      </c>
      <c r="B2415" t="s">
        <v>14</v>
      </c>
      <c r="C2415" t="s">
        <v>3872</v>
      </c>
      <c r="D2415" t="s">
        <v>94</v>
      </c>
      <c r="E2415" t="s">
        <v>17332</v>
      </c>
      <c r="F2415" t="s">
        <v>17332</v>
      </c>
      <c r="G2415" t="s">
        <v>18</v>
      </c>
      <c r="H2415" t="s">
        <v>18</v>
      </c>
      <c r="I2415" t="s">
        <v>15510</v>
      </c>
      <c r="J2415" t="s">
        <v>15511</v>
      </c>
      <c r="K2415" t="s">
        <v>15512</v>
      </c>
      <c r="L2415" t="s">
        <v>15513</v>
      </c>
    </row>
    <row r="2416" spans="1:12" x14ac:dyDescent="0.3">
      <c r="A2416" t="s">
        <v>17333</v>
      </c>
      <c r="B2416" t="s">
        <v>14</v>
      </c>
      <c r="C2416" t="s">
        <v>65</v>
      </c>
      <c r="D2416" t="s">
        <v>16</v>
      </c>
      <c r="E2416" t="s">
        <v>17334</v>
      </c>
      <c r="F2416" t="s">
        <v>17334</v>
      </c>
      <c r="G2416" t="s">
        <v>18</v>
      </c>
      <c r="H2416" t="s">
        <v>18</v>
      </c>
      <c r="I2416" t="s">
        <v>10075</v>
      </c>
      <c r="J2416" t="s">
        <v>18</v>
      </c>
      <c r="K2416" t="s">
        <v>10076</v>
      </c>
      <c r="L2416" t="s">
        <v>10077</v>
      </c>
    </row>
    <row r="2417" spans="1:12" x14ac:dyDescent="0.3">
      <c r="A2417" t="s">
        <v>17335</v>
      </c>
      <c r="B2417" t="s">
        <v>14</v>
      </c>
      <c r="C2417" t="s">
        <v>5259</v>
      </c>
      <c r="D2417" t="s">
        <v>16</v>
      </c>
      <c r="E2417" t="s">
        <v>17336</v>
      </c>
      <c r="F2417" t="s">
        <v>6030</v>
      </c>
      <c r="G2417" t="s">
        <v>17337</v>
      </c>
      <c r="H2417" t="s">
        <v>18</v>
      </c>
      <c r="I2417" t="s">
        <v>17338</v>
      </c>
      <c r="J2417" t="s">
        <v>17339</v>
      </c>
      <c r="K2417" t="s">
        <v>1225</v>
      </c>
      <c r="L2417" t="s">
        <v>17340</v>
      </c>
    </row>
    <row r="2418" spans="1:12" x14ac:dyDescent="0.3">
      <c r="A2418" t="s">
        <v>17341</v>
      </c>
      <c r="B2418" t="s">
        <v>14</v>
      </c>
      <c r="C2418" t="s">
        <v>17342</v>
      </c>
      <c r="D2418" t="s">
        <v>33</v>
      </c>
      <c r="E2418" t="s">
        <v>17343</v>
      </c>
      <c r="F2418" t="s">
        <v>17344</v>
      </c>
      <c r="G2418" t="s">
        <v>17345</v>
      </c>
      <c r="H2418" t="s">
        <v>18</v>
      </c>
      <c r="I2418" t="s">
        <v>17346</v>
      </c>
      <c r="J2418" t="s">
        <v>17347</v>
      </c>
      <c r="K2418" t="s">
        <v>17348</v>
      </c>
      <c r="L2418" t="s">
        <v>17349</v>
      </c>
    </row>
    <row r="2419" spans="1:12" x14ac:dyDescent="0.3">
      <c r="A2419" t="s">
        <v>17350</v>
      </c>
      <c r="B2419" t="s">
        <v>14</v>
      </c>
      <c r="C2419" t="s">
        <v>434</v>
      </c>
      <c r="D2419" t="s">
        <v>16</v>
      </c>
      <c r="E2419" t="s">
        <v>17351</v>
      </c>
      <c r="F2419" t="s">
        <v>17352</v>
      </c>
      <c r="G2419" t="s">
        <v>17353</v>
      </c>
      <c r="H2419" t="s">
        <v>18</v>
      </c>
      <c r="I2419" t="s">
        <v>3350</v>
      </c>
      <c r="J2419" t="s">
        <v>3351</v>
      </c>
      <c r="K2419" t="s">
        <v>3352</v>
      </c>
      <c r="L2419" t="s">
        <v>3353</v>
      </c>
    </row>
    <row r="2420" spans="1:12" x14ac:dyDescent="0.3">
      <c r="A2420" t="s">
        <v>17354</v>
      </c>
      <c r="B2420" t="s">
        <v>14</v>
      </c>
      <c r="C2420" t="s">
        <v>8025</v>
      </c>
      <c r="D2420" t="s">
        <v>33</v>
      </c>
      <c r="E2420" t="s">
        <v>17355</v>
      </c>
      <c r="F2420" t="s">
        <v>17356</v>
      </c>
      <c r="G2420" t="s">
        <v>17355</v>
      </c>
      <c r="H2420" t="s">
        <v>18</v>
      </c>
      <c r="I2420" t="s">
        <v>16954</v>
      </c>
      <c r="J2420" t="s">
        <v>16955</v>
      </c>
      <c r="K2420" t="s">
        <v>16956</v>
      </c>
      <c r="L2420" t="s">
        <v>16957</v>
      </c>
    </row>
    <row r="2421" spans="1:12" x14ac:dyDescent="0.3">
      <c r="A2421" t="s">
        <v>17357</v>
      </c>
      <c r="B2421" t="s">
        <v>14</v>
      </c>
      <c r="C2421" t="s">
        <v>17358</v>
      </c>
      <c r="D2421" t="s">
        <v>16</v>
      </c>
      <c r="E2421" t="s">
        <v>17359</v>
      </c>
      <c r="F2421" t="s">
        <v>17359</v>
      </c>
      <c r="G2421" t="s">
        <v>18</v>
      </c>
      <c r="H2421" t="s">
        <v>18</v>
      </c>
      <c r="I2421" t="s">
        <v>10075</v>
      </c>
      <c r="J2421" t="s">
        <v>18</v>
      </c>
      <c r="K2421" t="s">
        <v>10076</v>
      </c>
      <c r="L2421" t="s">
        <v>10077</v>
      </c>
    </row>
    <row r="2422" spans="1:12" x14ac:dyDescent="0.3">
      <c r="A2422" t="s">
        <v>17360</v>
      </c>
      <c r="B2422" t="s">
        <v>14</v>
      </c>
      <c r="C2422" t="s">
        <v>2882</v>
      </c>
      <c r="D2422" t="s">
        <v>16</v>
      </c>
      <c r="E2422" t="s">
        <v>17361</v>
      </c>
      <c r="F2422" t="s">
        <v>17362</v>
      </c>
      <c r="G2422" t="s">
        <v>17363</v>
      </c>
      <c r="H2422" t="s">
        <v>17364</v>
      </c>
      <c r="I2422" t="s">
        <v>13492</v>
      </c>
      <c r="J2422" t="s">
        <v>13493</v>
      </c>
      <c r="K2422" t="s">
        <v>13494</v>
      </c>
      <c r="L2422" t="s">
        <v>13495</v>
      </c>
    </row>
    <row r="2423" spans="1:12" x14ac:dyDescent="0.3">
      <c r="A2423" t="s">
        <v>17365</v>
      </c>
      <c r="B2423" t="s">
        <v>14</v>
      </c>
      <c r="C2423" t="s">
        <v>15</v>
      </c>
      <c r="D2423" t="s">
        <v>16</v>
      </c>
      <c r="E2423" t="s">
        <v>17366</v>
      </c>
      <c r="F2423" t="s">
        <v>17366</v>
      </c>
      <c r="G2423" t="s">
        <v>18</v>
      </c>
      <c r="H2423" t="s">
        <v>18</v>
      </c>
      <c r="I2423" t="s">
        <v>10075</v>
      </c>
      <c r="J2423" t="s">
        <v>18</v>
      </c>
      <c r="K2423" t="s">
        <v>10076</v>
      </c>
      <c r="L2423" t="s">
        <v>10077</v>
      </c>
    </row>
    <row r="2424" spans="1:12" x14ac:dyDescent="0.3">
      <c r="A2424" t="s">
        <v>17367</v>
      </c>
      <c r="B2424" t="s">
        <v>14</v>
      </c>
      <c r="C2424" t="s">
        <v>17368</v>
      </c>
      <c r="D2424" t="s">
        <v>94</v>
      </c>
      <c r="E2424" t="s">
        <v>17369</v>
      </c>
      <c r="F2424" t="s">
        <v>17370</v>
      </c>
      <c r="G2424" t="s">
        <v>17371</v>
      </c>
      <c r="H2424" t="s">
        <v>17372</v>
      </c>
      <c r="I2424" t="s">
        <v>7300</v>
      </c>
      <c r="J2424" t="s">
        <v>7301</v>
      </c>
      <c r="K2424" t="s">
        <v>7302</v>
      </c>
      <c r="L2424" t="s">
        <v>7303</v>
      </c>
    </row>
    <row r="2425" spans="1:12" x14ac:dyDescent="0.3">
      <c r="A2425" t="s">
        <v>17373</v>
      </c>
      <c r="B2425" t="s">
        <v>14</v>
      </c>
      <c r="C2425" t="s">
        <v>15</v>
      </c>
      <c r="D2425" t="s">
        <v>16</v>
      </c>
      <c r="E2425" t="s">
        <v>17374</v>
      </c>
      <c r="F2425" t="s">
        <v>17375</v>
      </c>
      <c r="G2425" t="s">
        <v>17376</v>
      </c>
      <c r="H2425" t="s">
        <v>18</v>
      </c>
      <c r="I2425" t="s">
        <v>15476</v>
      </c>
      <c r="J2425" t="s">
        <v>15477</v>
      </c>
      <c r="K2425" t="s">
        <v>15478</v>
      </c>
      <c r="L2425" t="s">
        <v>15479</v>
      </c>
    </row>
    <row r="2426" spans="1:12" x14ac:dyDescent="0.3">
      <c r="A2426" t="s">
        <v>17377</v>
      </c>
      <c r="B2426" t="s">
        <v>14</v>
      </c>
      <c r="C2426" t="s">
        <v>8301</v>
      </c>
      <c r="D2426" t="s">
        <v>16</v>
      </c>
      <c r="E2426" t="s">
        <v>17378</v>
      </c>
      <c r="F2426" t="s">
        <v>17379</v>
      </c>
      <c r="G2426" t="s">
        <v>17380</v>
      </c>
      <c r="H2426" t="s">
        <v>17381</v>
      </c>
      <c r="I2426" t="s">
        <v>5720</v>
      </c>
      <c r="J2426" t="s">
        <v>5721</v>
      </c>
      <c r="K2426" t="s">
        <v>5722</v>
      </c>
      <c r="L2426" t="s">
        <v>5723</v>
      </c>
    </row>
    <row r="2427" spans="1:12" x14ac:dyDescent="0.3">
      <c r="A2427" t="s">
        <v>17382</v>
      </c>
      <c r="B2427" t="s">
        <v>14</v>
      </c>
      <c r="C2427" t="s">
        <v>101</v>
      </c>
      <c r="D2427" t="s">
        <v>16</v>
      </c>
      <c r="E2427" t="s">
        <v>17383</v>
      </c>
      <c r="F2427" t="s">
        <v>17384</v>
      </c>
      <c r="G2427" t="s">
        <v>17385</v>
      </c>
      <c r="H2427" t="s">
        <v>18</v>
      </c>
      <c r="I2427" t="s">
        <v>12697</v>
      </c>
      <c r="J2427" t="s">
        <v>18</v>
      </c>
      <c r="K2427" t="s">
        <v>12698</v>
      </c>
      <c r="L2427" t="s">
        <v>12699</v>
      </c>
    </row>
    <row r="2428" spans="1:12" x14ac:dyDescent="0.3">
      <c r="A2428" t="s">
        <v>17386</v>
      </c>
      <c r="B2428" t="s">
        <v>14</v>
      </c>
      <c r="C2428" t="s">
        <v>463</v>
      </c>
      <c r="D2428" t="s">
        <v>16</v>
      </c>
      <c r="E2428" t="s">
        <v>17387</v>
      </c>
      <c r="F2428" t="s">
        <v>17388</v>
      </c>
      <c r="G2428" t="s">
        <v>18</v>
      </c>
      <c r="H2428" t="s">
        <v>18</v>
      </c>
      <c r="I2428" t="s">
        <v>459</v>
      </c>
      <c r="J2428" t="s">
        <v>18</v>
      </c>
      <c r="K2428" t="s">
        <v>460</v>
      </c>
      <c r="L2428" t="s">
        <v>461</v>
      </c>
    </row>
    <row r="2429" spans="1:12" x14ac:dyDescent="0.3">
      <c r="A2429" t="s">
        <v>17389</v>
      </c>
      <c r="B2429" t="s">
        <v>14</v>
      </c>
      <c r="C2429" t="s">
        <v>463</v>
      </c>
      <c r="D2429" t="s">
        <v>16</v>
      </c>
      <c r="E2429" t="s">
        <v>17390</v>
      </c>
      <c r="F2429" t="s">
        <v>17390</v>
      </c>
      <c r="G2429" t="s">
        <v>18</v>
      </c>
      <c r="H2429" t="s">
        <v>18</v>
      </c>
      <c r="I2429" t="s">
        <v>3087</v>
      </c>
      <c r="J2429" t="s">
        <v>18</v>
      </c>
      <c r="K2429" t="s">
        <v>3088</v>
      </c>
      <c r="L2429" t="s">
        <v>3089</v>
      </c>
    </row>
    <row r="2430" spans="1:12" x14ac:dyDescent="0.3">
      <c r="A2430" t="s">
        <v>17391</v>
      </c>
      <c r="B2430" t="s">
        <v>14</v>
      </c>
      <c r="C2430" t="s">
        <v>17392</v>
      </c>
      <c r="D2430" t="s">
        <v>16</v>
      </c>
      <c r="E2430" t="s">
        <v>17393</v>
      </c>
      <c r="F2430" t="s">
        <v>17394</v>
      </c>
      <c r="G2430" t="s">
        <v>17395</v>
      </c>
      <c r="H2430" t="s">
        <v>18</v>
      </c>
      <c r="I2430" t="s">
        <v>15604</v>
      </c>
      <c r="J2430" t="s">
        <v>14910</v>
      </c>
      <c r="K2430" t="s">
        <v>15605</v>
      </c>
      <c r="L2430" t="s">
        <v>15606</v>
      </c>
    </row>
    <row r="2431" spans="1:12" x14ac:dyDescent="0.3">
      <c r="A2431" t="s">
        <v>17396</v>
      </c>
      <c r="B2431" t="s">
        <v>14</v>
      </c>
      <c r="C2431" t="s">
        <v>1554</v>
      </c>
      <c r="D2431" t="s">
        <v>16</v>
      </c>
      <c r="E2431" t="s">
        <v>17397</v>
      </c>
      <c r="F2431" t="s">
        <v>17397</v>
      </c>
      <c r="G2431" t="s">
        <v>18</v>
      </c>
      <c r="H2431" t="s">
        <v>18</v>
      </c>
      <c r="I2431" t="s">
        <v>3087</v>
      </c>
      <c r="J2431" t="s">
        <v>18</v>
      </c>
      <c r="K2431" t="s">
        <v>3088</v>
      </c>
      <c r="L2431" t="s">
        <v>3089</v>
      </c>
    </row>
    <row r="2432" spans="1:12" x14ac:dyDescent="0.3">
      <c r="A2432" t="s">
        <v>17398</v>
      </c>
      <c r="B2432" t="s">
        <v>14</v>
      </c>
      <c r="C2432" t="s">
        <v>65</v>
      </c>
      <c r="D2432" t="s">
        <v>16</v>
      </c>
      <c r="E2432" t="s">
        <v>17399</v>
      </c>
      <c r="F2432" t="s">
        <v>17400</v>
      </c>
      <c r="G2432" t="s">
        <v>17401</v>
      </c>
      <c r="H2432" t="s">
        <v>17402</v>
      </c>
      <c r="I2432" t="s">
        <v>13492</v>
      </c>
      <c r="J2432" t="s">
        <v>13493</v>
      </c>
      <c r="K2432" t="s">
        <v>13494</v>
      </c>
      <c r="L2432" t="s">
        <v>13495</v>
      </c>
    </row>
    <row r="2433" spans="1:12" x14ac:dyDescent="0.3">
      <c r="A2433" t="s">
        <v>17403</v>
      </c>
      <c r="B2433" t="s">
        <v>14</v>
      </c>
      <c r="C2433" t="s">
        <v>1316</v>
      </c>
      <c r="D2433" t="s">
        <v>1317</v>
      </c>
      <c r="E2433" t="s">
        <v>17404</v>
      </c>
      <c r="F2433" t="s">
        <v>17404</v>
      </c>
      <c r="G2433" t="s">
        <v>18</v>
      </c>
      <c r="H2433" t="s">
        <v>18</v>
      </c>
      <c r="I2433" t="s">
        <v>16623</v>
      </c>
      <c r="J2433" t="s">
        <v>16624</v>
      </c>
      <c r="K2433" t="s">
        <v>21</v>
      </c>
      <c r="L2433" t="s">
        <v>16625</v>
      </c>
    </row>
    <row r="2434" spans="1:12" x14ac:dyDescent="0.3">
      <c r="A2434" t="s">
        <v>17405</v>
      </c>
      <c r="B2434" t="s">
        <v>14</v>
      </c>
      <c r="C2434" t="s">
        <v>10053</v>
      </c>
      <c r="D2434" t="s">
        <v>16</v>
      </c>
      <c r="E2434" t="s">
        <v>17406</v>
      </c>
      <c r="F2434" t="s">
        <v>17407</v>
      </c>
      <c r="G2434" t="s">
        <v>17408</v>
      </c>
      <c r="H2434" t="s">
        <v>18</v>
      </c>
      <c r="I2434" t="s">
        <v>841</v>
      </c>
      <c r="J2434" t="s">
        <v>842</v>
      </c>
      <c r="K2434" t="s">
        <v>843</v>
      </c>
      <c r="L2434" t="s">
        <v>844</v>
      </c>
    </row>
    <row r="2435" spans="1:12" x14ac:dyDescent="0.3">
      <c r="A2435" t="s">
        <v>17409</v>
      </c>
      <c r="B2435" t="s">
        <v>14</v>
      </c>
      <c r="C2435" t="s">
        <v>17410</v>
      </c>
      <c r="D2435" t="s">
        <v>16</v>
      </c>
      <c r="E2435" t="s">
        <v>17411</v>
      </c>
      <c r="F2435" t="s">
        <v>17412</v>
      </c>
      <c r="G2435" t="s">
        <v>17413</v>
      </c>
      <c r="H2435" t="s">
        <v>17414</v>
      </c>
      <c r="I2435" t="s">
        <v>17415</v>
      </c>
      <c r="J2435" t="s">
        <v>17416</v>
      </c>
      <c r="K2435" t="s">
        <v>17417</v>
      </c>
      <c r="L2435" t="s">
        <v>17418</v>
      </c>
    </row>
    <row r="2436" spans="1:12" x14ac:dyDescent="0.3">
      <c r="A2436" t="s">
        <v>17419</v>
      </c>
      <c r="B2436" t="s">
        <v>14</v>
      </c>
      <c r="C2436" t="s">
        <v>101</v>
      </c>
      <c r="D2436" t="s">
        <v>16</v>
      </c>
      <c r="E2436" t="s">
        <v>5861</v>
      </c>
      <c r="F2436" t="s">
        <v>17420</v>
      </c>
      <c r="G2436" t="s">
        <v>17421</v>
      </c>
      <c r="H2436" t="s">
        <v>18</v>
      </c>
      <c r="I2436" t="s">
        <v>17422</v>
      </c>
      <c r="J2436" t="s">
        <v>18</v>
      </c>
      <c r="K2436" t="s">
        <v>17423</v>
      </c>
      <c r="L2436" t="s">
        <v>17424</v>
      </c>
    </row>
    <row r="2437" spans="1:12" x14ac:dyDescent="0.3">
      <c r="A2437" t="s">
        <v>17425</v>
      </c>
      <c r="B2437" t="s">
        <v>14</v>
      </c>
      <c r="C2437" t="s">
        <v>476</v>
      </c>
      <c r="D2437" t="s">
        <v>33</v>
      </c>
      <c r="E2437" t="s">
        <v>17426</v>
      </c>
      <c r="F2437" t="s">
        <v>17427</v>
      </c>
      <c r="G2437" t="s">
        <v>18</v>
      </c>
      <c r="H2437" t="s">
        <v>18</v>
      </c>
      <c r="I2437" t="s">
        <v>7327</v>
      </c>
      <c r="J2437" t="s">
        <v>7328</v>
      </c>
      <c r="K2437" t="s">
        <v>7329</v>
      </c>
      <c r="L2437" t="s">
        <v>7330</v>
      </c>
    </row>
    <row r="2438" spans="1:12" x14ac:dyDescent="0.3">
      <c r="A2438" t="s">
        <v>17428</v>
      </c>
      <c r="B2438" t="s">
        <v>14</v>
      </c>
      <c r="C2438" t="s">
        <v>17429</v>
      </c>
      <c r="D2438" t="s">
        <v>16</v>
      </c>
      <c r="E2438" t="s">
        <v>17430</v>
      </c>
      <c r="F2438" t="s">
        <v>17431</v>
      </c>
      <c r="G2438" t="s">
        <v>17431</v>
      </c>
      <c r="H2438" t="s">
        <v>18</v>
      </c>
      <c r="I2438" t="s">
        <v>3401</v>
      </c>
      <c r="J2438" t="s">
        <v>3402</v>
      </c>
      <c r="K2438" t="s">
        <v>3403</v>
      </c>
      <c r="L2438" t="s">
        <v>3404</v>
      </c>
    </row>
    <row r="2439" spans="1:12" x14ac:dyDescent="0.3">
      <c r="A2439" t="s">
        <v>17432</v>
      </c>
      <c r="B2439" t="s">
        <v>14</v>
      </c>
      <c r="C2439" t="s">
        <v>73</v>
      </c>
      <c r="D2439" t="s">
        <v>33</v>
      </c>
      <c r="E2439" t="s">
        <v>17433</v>
      </c>
      <c r="F2439" t="s">
        <v>17433</v>
      </c>
      <c r="G2439" t="s">
        <v>18</v>
      </c>
      <c r="H2439" t="s">
        <v>18</v>
      </c>
      <c r="I2439" t="s">
        <v>2802</v>
      </c>
      <c r="J2439" t="s">
        <v>18</v>
      </c>
      <c r="K2439" t="s">
        <v>2803</v>
      </c>
      <c r="L2439" t="s">
        <v>2804</v>
      </c>
    </row>
    <row r="2440" spans="1:12" x14ac:dyDescent="0.3">
      <c r="A2440" t="s">
        <v>17434</v>
      </c>
      <c r="B2440" t="s">
        <v>14</v>
      </c>
      <c r="C2440" t="s">
        <v>17435</v>
      </c>
      <c r="D2440" t="s">
        <v>16</v>
      </c>
      <c r="E2440" t="s">
        <v>17436</v>
      </c>
      <c r="F2440" t="s">
        <v>17437</v>
      </c>
      <c r="G2440" t="s">
        <v>17438</v>
      </c>
      <c r="H2440" t="s">
        <v>18</v>
      </c>
      <c r="I2440" t="s">
        <v>17439</v>
      </c>
      <c r="J2440" t="s">
        <v>18</v>
      </c>
      <c r="K2440" t="s">
        <v>17440</v>
      </c>
      <c r="L2440" t="s">
        <v>17441</v>
      </c>
    </row>
    <row r="2441" spans="1:12" x14ac:dyDescent="0.3">
      <c r="A2441" t="s">
        <v>17442</v>
      </c>
      <c r="B2441" t="s">
        <v>14</v>
      </c>
      <c r="C2441" t="s">
        <v>108</v>
      </c>
      <c r="D2441" t="s">
        <v>16</v>
      </c>
      <c r="E2441" t="s">
        <v>17443</v>
      </c>
      <c r="F2441" t="s">
        <v>17443</v>
      </c>
      <c r="G2441" t="s">
        <v>17444</v>
      </c>
      <c r="H2441" t="s">
        <v>18</v>
      </c>
      <c r="I2441" t="s">
        <v>5128</v>
      </c>
      <c r="J2441" t="s">
        <v>5129</v>
      </c>
      <c r="K2441" t="s">
        <v>5130</v>
      </c>
      <c r="L2441" t="s">
        <v>5131</v>
      </c>
    </row>
    <row r="2442" spans="1:12" x14ac:dyDescent="0.3">
      <c r="A2442" t="s">
        <v>17445</v>
      </c>
      <c r="B2442" t="s">
        <v>14</v>
      </c>
      <c r="C2442" t="s">
        <v>101</v>
      </c>
      <c r="D2442" t="s">
        <v>16</v>
      </c>
      <c r="E2442" t="s">
        <v>17446</v>
      </c>
      <c r="F2442" t="s">
        <v>17447</v>
      </c>
      <c r="G2442" t="s">
        <v>17448</v>
      </c>
      <c r="H2442" t="s">
        <v>18</v>
      </c>
      <c r="I2442" t="s">
        <v>17449</v>
      </c>
      <c r="J2442" t="s">
        <v>18</v>
      </c>
      <c r="K2442" t="s">
        <v>17450</v>
      </c>
      <c r="L2442" t="s">
        <v>17451</v>
      </c>
    </row>
    <row r="2443" spans="1:12" x14ac:dyDescent="0.3">
      <c r="A2443" t="s">
        <v>17452</v>
      </c>
      <c r="B2443" t="s">
        <v>14</v>
      </c>
      <c r="C2443" t="s">
        <v>229</v>
      </c>
      <c r="D2443" t="s">
        <v>94</v>
      </c>
      <c r="E2443" t="s">
        <v>17453</v>
      </c>
      <c r="F2443" t="s">
        <v>17454</v>
      </c>
      <c r="G2443" t="s">
        <v>17455</v>
      </c>
      <c r="H2443" t="s">
        <v>17456</v>
      </c>
      <c r="I2443" t="s">
        <v>7300</v>
      </c>
      <c r="J2443" t="s">
        <v>7301</v>
      </c>
      <c r="K2443" t="s">
        <v>7302</v>
      </c>
      <c r="L2443" t="s">
        <v>7303</v>
      </c>
    </row>
    <row r="2444" spans="1:12" x14ac:dyDescent="0.3">
      <c r="A2444" t="s">
        <v>17457</v>
      </c>
      <c r="B2444" t="s">
        <v>14</v>
      </c>
      <c r="C2444" t="s">
        <v>1084</v>
      </c>
      <c r="D2444" t="s">
        <v>33</v>
      </c>
      <c r="E2444" t="s">
        <v>17458</v>
      </c>
      <c r="F2444" t="s">
        <v>17459</v>
      </c>
      <c r="G2444" t="s">
        <v>17459</v>
      </c>
      <c r="H2444" t="s">
        <v>18</v>
      </c>
      <c r="I2444" t="s">
        <v>17460</v>
      </c>
      <c r="J2444" t="s">
        <v>17461</v>
      </c>
      <c r="K2444" t="s">
        <v>17462</v>
      </c>
      <c r="L2444" t="s">
        <v>17463</v>
      </c>
    </row>
    <row r="2445" spans="1:12" x14ac:dyDescent="0.3">
      <c r="A2445" t="s">
        <v>17464</v>
      </c>
      <c r="B2445" t="s">
        <v>14</v>
      </c>
      <c r="C2445" t="s">
        <v>17465</v>
      </c>
      <c r="D2445" t="s">
        <v>4750</v>
      </c>
      <c r="E2445" t="s">
        <v>17466</v>
      </c>
      <c r="F2445" t="s">
        <v>17467</v>
      </c>
      <c r="G2445" t="s">
        <v>17468</v>
      </c>
      <c r="H2445" t="s">
        <v>18</v>
      </c>
      <c r="I2445" t="s">
        <v>7742</v>
      </c>
      <c r="J2445" t="s">
        <v>7743</v>
      </c>
      <c r="K2445" t="s">
        <v>7744</v>
      </c>
      <c r="L2445" t="s">
        <v>7745</v>
      </c>
    </row>
    <row r="2446" spans="1:12" x14ac:dyDescent="0.3">
      <c r="A2446" t="s">
        <v>17469</v>
      </c>
      <c r="B2446" t="s">
        <v>14</v>
      </c>
      <c r="C2446" t="s">
        <v>341</v>
      </c>
      <c r="D2446" t="s">
        <v>16</v>
      </c>
      <c r="E2446" t="s">
        <v>17470</v>
      </c>
      <c r="F2446" t="s">
        <v>13018</v>
      </c>
      <c r="G2446" t="s">
        <v>13019</v>
      </c>
      <c r="H2446" t="s">
        <v>13020</v>
      </c>
      <c r="I2446" t="s">
        <v>17471</v>
      </c>
      <c r="J2446" t="s">
        <v>18</v>
      </c>
      <c r="K2446" t="s">
        <v>17472</v>
      </c>
      <c r="L2446" t="s">
        <v>17473</v>
      </c>
    </row>
    <row r="2447" spans="1:12" x14ac:dyDescent="0.3">
      <c r="A2447" t="s">
        <v>17474</v>
      </c>
      <c r="B2447" t="s">
        <v>14</v>
      </c>
      <c r="C2447" t="s">
        <v>463</v>
      </c>
      <c r="D2447" t="s">
        <v>16</v>
      </c>
      <c r="E2447" t="s">
        <v>17475</v>
      </c>
      <c r="F2447" t="s">
        <v>17476</v>
      </c>
      <c r="G2447" t="s">
        <v>17477</v>
      </c>
      <c r="H2447" t="s">
        <v>17478</v>
      </c>
      <c r="I2447" t="s">
        <v>9131</v>
      </c>
      <c r="J2447" t="s">
        <v>9132</v>
      </c>
      <c r="K2447" t="s">
        <v>9133</v>
      </c>
      <c r="L2447" t="s">
        <v>9134</v>
      </c>
    </row>
    <row r="2448" spans="1:12" x14ac:dyDescent="0.3">
      <c r="A2448" t="s">
        <v>17479</v>
      </c>
      <c r="B2448" t="s">
        <v>14</v>
      </c>
      <c r="C2448" t="s">
        <v>900</v>
      </c>
      <c r="D2448" t="s">
        <v>16</v>
      </c>
      <c r="E2448" t="s">
        <v>17480</v>
      </c>
      <c r="F2448" t="s">
        <v>17481</v>
      </c>
      <c r="G2448" t="s">
        <v>17482</v>
      </c>
      <c r="H2448" t="s">
        <v>17483</v>
      </c>
      <c r="I2448" t="s">
        <v>17484</v>
      </c>
      <c r="J2448" t="s">
        <v>18</v>
      </c>
      <c r="K2448" t="s">
        <v>17485</v>
      </c>
      <c r="L2448" t="s">
        <v>17486</v>
      </c>
    </row>
    <row r="2449" spans="1:12" x14ac:dyDescent="0.3">
      <c r="A2449" t="s">
        <v>17487</v>
      </c>
      <c r="B2449" t="s">
        <v>14</v>
      </c>
      <c r="C2449" t="s">
        <v>6620</v>
      </c>
      <c r="D2449" t="s">
        <v>16</v>
      </c>
      <c r="E2449" t="s">
        <v>17488</v>
      </c>
      <c r="F2449" t="s">
        <v>17489</v>
      </c>
      <c r="G2449" t="s">
        <v>17490</v>
      </c>
      <c r="H2449" t="s">
        <v>17491</v>
      </c>
      <c r="I2449" t="s">
        <v>5478</v>
      </c>
      <c r="J2449" t="s">
        <v>5479</v>
      </c>
      <c r="K2449" t="s">
        <v>5480</v>
      </c>
      <c r="L2449" t="s">
        <v>5481</v>
      </c>
    </row>
    <row r="2450" spans="1:12" x14ac:dyDescent="0.3">
      <c r="A2450" t="s">
        <v>17492</v>
      </c>
      <c r="B2450" t="s">
        <v>14</v>
      </c>
      <c r="C2450" t="s">
        <v>4649</v>
      </c>
      <c r="D2450" t="s">
        <v>94</v>
      </c>
      <c r="E2450" t="s">
        <v>17493</v>
      </c>
      <c r="F2450" t="s">
        <v>17494</v>
      </c>
      <c r="G2450" t="s">
        <v>18</v>
      </c>
      <c r="H2450" t="s">
        <v>18</v>
      </c>
      <c r="I2450" t="s">
        <v>15510</v>
      </c>
      <c r="J2450" t="s">
        <v>15511</v>
      </c>
      <c r="K2450" t="s">
        <v>15512</v>
      </c>
      <c r="L2450" t="s">
        <v>15513</v>
      </c>
    </row>
    <row r="2451" spans="1:12" x14ac:dyDescent="0.3">
      <c r="A2451" t="s">
        <v>17495</v>
      </c>
      <c r="B2451" t="s">
        <v>14</v>
      </c>
      <c r="C2451" t="s">
        <v>17496</v>
      </c>
      <c r="D2451" t="s">
        <v>16</v>
      </c>
      <c r="E2451" t="s">
        <v>17497</v>
      </c>
      <c r="F2451" t="s">
        <v>17497</v>
      </c>
      <c r="G2451" t="s">
        <v>17497</v>
      </c>
      <c r="H2451" t="s">
        <v>18</v>
      </c>
      <c r="I2451" t="s">
        <v>16931</v>
      </c>
      <c r="J2451" t="s">
        <v>16932</v>
      </c>
      <c r="K2451" t="s">
        <v>16933</v>
      </c>
      <c r="L2451" t="s">
        <v>16934</v>
      </c>
    </row>
    <row r="2452" spans="1:12" x14ac:dyDescent="0.3">
      <c r="A2452" t="s">
        <v>17498</v>
      </c>
      <c r="B2452" t="s">
        <v>14</v>
      </c>
      <c r="C2452" t="s">
        <v>17499</v>
      </c>
      <c r="D2452" t="s">
        <v>33</v>
      </c>
      <c r="E2452" t="s">
        <v>17500</v>
      </c>
      <c r="F2452" t="s">
        <v>17500</v>
      </c>
      <c r="G2452" t="s">
        <v>17500</v>
      </c>
      <c r="H2452" t="s">
        <v>18</v>
      </c>
      <c r="I2452" t="s">
        <v>17338</v>
      </c>
      <c r="J2452" t="s">
        <v>17339</v>
      </c>
      <c r="K2452" t="s">
        <v>1225</v>
      </c>
      <c r="L2452" t="s">
        <v>17340</v>
      </c>
    </row>
    <row r="2453" spans="1:12" x14ac:dyDescent="0.3">
      <c r="A2453" t="s">
        <v>17501</v>
      </c>
      <c r="B2453" t="s">
        <v>14</v>
      </c>
      <c r="C2453" t="s">
        <v>1768</v>
      </c>
      <c r="D2453" t="s">
        <v>33</v>
      </c>
      <c r="E2453" t="s">
        <v>17502</v>
      </c>
      <c r="F2453" t="s">
        <v>17503</v>
      </c>
      <c r="G2453" t="s">
        <v>17504</v>
      </c>
      <c r="H2453" t="s">
        <v>18</v>
      </c>
      <c r="I2453" t="s">
        <v>17505</v>
      </c>
      <c r="J2453" t="s">
        <v>18</v>
      </c>
      <c r="K2453" t="s">
        <v>17506</v>
      </c>
      <c r="L2453" t="s">
        <v>17507</v>
      </c>
    </row>
    <row r="2454" spans="1:12" x14ac:dyDescent="0.3">
      <c r="A2454" t="s">
        <v>17508</v>
      </c>
      <c r="B2454" t="s">
        <v>14</v>
      </c>
      <c r="C2454" t="s">
        <v>185</v>
      </c>
      <c r="D2454" t="s">
        <v>94</v>
      </c>
      <c r="E2454" t="s">
        <v>7325</v>
      </c>
      <c r="F2454" t="s">
        <v>7326</v>
      </c>
      <c r="G2454" t="s">
        <v>5783</v>
      </c>
      <c r="H2454" t="s">
        <v>18</v>
      </c>
      <c r="I2454" t="s">
        <v>15476</v>
      </c>
      <c r="J2454" t="s">
        <v>15477</v>
      </c>
      <c r="K2454" t="s">
        <v>15478</v>
      </c>
      <c r="L2454" t="s">
        <v>15479</v>
      </c>
    </row>
    <row r="2455" spans="1:12" x14ac:dyDescent="0.3">
      <c r="A2455" t="s">
        <v>17509</v>
      </c>
      <c r="B2455" t="s">
        <v>14</v>
      </c>
      <c r="C2455" t="s">
        <v>86</v>
      </c>
      <c r="D2455" t="s">
        <v>16</v>
      </c>
      <c r="E2455" t="s">
        <v>17510</v>
      </c>
      <c r="F2455" t="s">
        <v>17510</v>
      </c>
      <c r="G2455" t="s">
        <v>17510</v>
      </c>
      <c r="H2455" t="s">
        <v>18</v>
      </c>
      <c r="I2455" t="s">
        <v>12533</v>
      </c>
      <c r="J2455" t="s">
        <v>12534</v>
      </c>
      <c r="K2455" t="s">
        <v>12535</v>
      </c>
      <c r="L2455" t="s">
        <v>12536</v>
      </c>
    </row>
    <row r="2456" spans="1:12" x14ac:dyDescent="0.3">
      <c r="A2456" t="s">
        <v>17511</v>
      </c>
      <c r="B2456" t="s">
        <v>14</v>
      </c>
      <c r="C2456" t="s">
        <v>15840</v>
      </c>
      <c r="D2456" t="s">
        <v>94</v>
      </c>
      <c r="E2456" t="s">
        <v>17512</v>
      </c>
      <c r="F2456" t="s">
        <v>17513</v>
      </c>
      <c r="G2456" t="s">
        <v>17514</v>
      </c>
      <c r="H2456" t="s">
        <v>17515</v>
      </c>
      <c r="I2456" t="s">
        <v>16304</v>
      </c>
      <c r="J2456" t="s">
        <v>16305</v>
      </c>
      <c r="K2456" t="s">
        <v>16306</v>
      </c>
      <c r="L2456" t="s">
        <v>16307</v>
      </c>
    </row>
    <row r="2457" spans="1:12" x14ac:dyDescent="0.3">
      <c r="A2457" t="s">
        <v>17516</v>
      </c>
      <c r="B2457" t="s">
        <v>14</v>
      </c>
      <c r="C2457" t="s">
        <v>10160</v>
      </c>
      <c r="D2457" t="s">
        <v>16</v>
      </c>
      <c r="E2457" t="s">
        <v>17517</v>
      </c>
      <c r="F2457" t="s">
        <v>17517</v>
      </c>
      <c r="G2457" t="s">
        <v>17518</v>
      </c>
      <c r="H2457" t="s">
        <v>17519</v>
      </c>
      <c r="I2457" t="s">
        <v>17520</v>
      </c>
      <c r="J2457" t="s">
        <v>18</v>
      </c>
      <c r="K2457" t="s">
        <v>17521</v>
      </c>
      <c r="L2457" t="s">
        <v>17522</v>
      </c>
    </row>
    <row r="2458" spans="1:12" x14ac:dyDescent="0.3">
      <c r="A2458" t="s">
        <v>17523</v>
      </c>
      <c r="B2458" t="s">
        <v>14</v>
      </c>
      <c r="C2458" t="s">
        <v>15659</v>
      </c>
      <c r="D2458" t="s">
        <v>16</v>
      </c>
      <c r="E2458" t="s">
        <v>17524</v>
      </c>
      <c r="F2458" t="s">
        <v>17525</v>
      </c>
      <c r="G2458" t="s">
        <v>17526</v>
      </c>
      <c r="H2458" t="s">
        <v>18</v>
      </c>
      <c r="I2458" t="s">
        <v>17527</v>
      </c>
      <c r="J2458" t="s">
        <v>18</v>
      </c>
      <c r="K2458" t="s">
        <v>17528</v>
      </c>
      <c r="L2458" t="s">
        <v>17529</v>
      </c>
    </row>
    <row r="2459" spans="1:12" x14ac:dyDescent="0.3">
      <c r="A2459" t="s">
        <v>17530</v>
      </c>
      <c r="B2459" t="s">
        <v>14</v>
      </c>
      <c r="C2459" t="s">
        <v>17531</v>
      </c>
      <c r="D2459" t="s">
        <v>16</v>
      </c>
      <c r="E2459" t="s">
        <v>17532</v>
      </c>
      <c r="F2459" t="s">
        <v>17533</v>
      </c>
      <c r="G2459" t="s">
        <v>17534</v>
      </c>
      <c r="H2459" t="s">
        <v>18</v>
      </c>
      <c r="I2459" t="s">
        <v>15604</v>
      </c>
      <c r="J2459" t="s">
        <v>14910</v>
      </c>
      <c r="K2459" t="s">
        <v>15605</v>
      </c>
      <c r="L2459" t="s">
        <v>15606</v>
      </c>
    </row>
    <row r="2460" spans="1:12" x14ac:dyDescent="0.3">
      <c r="A2460" t="s">
        <v>17535</v>
      </c>
      <c r="B2460" t="s">
        <v>14</v>
      </c>
      <c r="C2460" t="s">
        <v>10588</v>
      </c>
      <c r="D2460" t="s">
        <v>33</v>
      </c>
      <c r="E2460" t="s">
        <v>17536</v>
      </c>
      <c r="F2460" t="s">
        <v>17536</v>
      </c>
      <c r="G2460" t="s">
        <v>18</v>
      </c>
      <c r="H2460" t="s">
        <v>18</v>
      </c>
      <c r="I2460" t="s">
        <v>17537</v>
      </c>
      <c r="J2460" t="s">
        <v>17538</v>
      </c>
      <c r="K2460" t="s">
        <v>17539</v>
      </c>
      <c r="L2460" t="s">
        <v>17540</v>
      </c>
    </row>
    <row r="2461" spans="1:12" x14ac:dyDescent="0.3">
      <c r="A2461" t="s">
        <v>17541</v>
      </c>
      <c r="B2461" t="s">
        <v>14</v>
      </c>
      <c r="C2461" t="s">
        <v>463</v>
      </c>
      <c r="D2461" t="s">
        <v>16</v>
      </c>
      <c r="E2461" t="s">
        <v>17542</v>
      </c>
      <c r="F2461" t="s">
        <v>17543</v>
      </c>
      <c r="G2461" t="s">
        <v>17544</v>
      </c>
      <c r="H2461" t="s">
        <v>18</v>
      </c>
      <c r="I2461" t="s">
        <v>3350</v>
      </c>
      <c r="J2461" t="s">
        <v>3351</v>
      </c>
      <c r="K2461" t="s">
        <v>3352</v>
      </c>
      <c r="L2461" t="s">
        <v>3353</v>
      </c>
    </row>
    <row r="2462" spans="1:12" x14ac:dyDescent="0.3">
      <c r="A2462" t="s">
        <v>17545</v>
      </c>
      <c r="B2462" t="s">
        <v>14</v>
      </c>
      <c r="C2462" t="s">
        <v>15</v>
      </c>
      <c r="D2462" t="s">
        <v>16</v>
      </c>
      <c r="E2462" t="s">
        <v>17546</v>
      </c>
      <c r="F2462" t="s">
        <v>17547</v>
      </c>
      <c r="G2462" t="s">
        <v>17548</v>
      </c>
      <c r="H2462" t="s">
        <v>18</v>
      </c>
      <c r="I2462" t="s">
        <v>5864</v>
      </c>
      <c r="J2462" t="s">
        <v>5865</v>
      </c>
      <c r="K2462" t="s">
        <v>5866</v>
      </c>
      <c r="L2462" t="s">
        <v>5867</v>
      </c>
    </row>
    <row r="2463" spans="1:12" x14ac:dyDescent="0.3">
      <c r="A2463" t="s">
        <v>17549</v>
      </c>
      <c r="B2463" t="s">
        <v>14</v>
      </c>
      <c r="C2463" t="s">
        <v>17550</v>
      </c>
      <c r="D2463" t="s">
        <v>79</v>
      </c>
      <c r="E2463" t="s">
        <v>17551</v>
      </c>
      <c r="F2463" t="s">
        <v>17552</v>
      </c>
      <c r="G2463" t="s">
        <v>17553</v>
      </c>
      <c r="H2463" t="s">
        <v>18</v>
      </c>
      <c r="I2463" t="s">
        <v>17554</v>
      </c>
      <c r="J2463" t="s">
        <v>17555</v>
      </c>
      <c r="K2463" t="s">
        <v>17556</v>
      </c>
      <c r="L2463" t="s">
        <v>17557</v>
      </c>
    </row>
    <row r="2464" spans="1:12" x14ac:dyDescent="0.3">
      <c r="A2464" t="s">
        <v>17558</v>
      </c>
      <c r="B2464" t="s">
        <v>14</v>
      </c>
      <c r="C2464" t="s">
        <v>17559</v>
      </c>
      <c r="D2464" t="s">
        <v>79</v>
      </c>
      <c r="E2464" t="s">
        <v>17560</v>
      </c>
      <c r="F2464" t="s">
        <v>17561</v>
      </c>
      <c r="G2464" t="s">
        <v>17562</v>
      </c>
      <c r="H2464" t="s">
        <v>17563</v>
      </c>
      <c r="I2464" t="s">
        <v>17564</v>
      </c>
      <c r="J2464" t="s">
        <v>17565</v>
      </c>
      <c r="K2464" t="s">
        <v>17566</v>
      </c>
      <c r="L2464" t="s">
        <v>17567</v>
      </c>
    </row>
    <row r="2465" spans="1:12" x14ac:dyDescent="0.3">
      <c r="A2465" t="s">
        <v>17568</v>
      </c>
      <c r="B2465" t="s">
        <v>14</v>
      </c>
      <c r="C2465" t="s">
        <v>1954</v>
      </c>
      <c r="D2465" t="s">
        <v>79</v>
      </c>
      <c r="E2465" t="s">
        <v>17569</v>
      </c>
      <c r="F2465" t="s">
        <v>17569</v>
      </c>
      <c r="G2465" t="s">
        <v>18</v>
      </c>
      <c r="H2465" t="s">
        <v>18</v>
      </c>
      <c r="I2465" t="s">
        <v>6061</v>
      </c>
      <c r="J2465" t="s">
        <v>6062</v>
      </c>
      <c r="K2465" t="s">
        <v>6063</v>
      </c>
      <c r="L2465" t="s">
        <v>6064</v>
      </c>
    </row>
    <row r="2466" spans="1:12" x14ac:dyDescent="0.3">
      <c r="A2466" t="s">
        <v>17570</v>
      </c>
      <c r="B2466" t="s">
        <v>14</v>
      </c>
      <c r="C2466" t="s">
        <v>8430</v>
      </c>
      <c r="D2466" t="s">
        <v>16</v>
      </c>
      <c r="E2466" t="s">
        <v>17571</v>
      </c>
      <c r="F2466" t="s">
        <v>17571</v>
      </c>
      <c r="G2466" t="s">
        <v>18</v>
      </c>
      <c r="H2466" t="s">
        <v>18</v>
      </c>
      <c r="I2466" t="s">
        <v>10075</v>
      </c>
      <c r="J2466" t="s">
        <v>18</v>
      </c>
      <c r="K2466" t="s">
        <v>10076</v>
      </c>
      <c r="L2466" t="s">
        <v>10077</v>
      </c>
    </row>
    <row r="2467" spans="1:12" x14ac:dyDescent="0.3">
      <c r="A2467" t="s">
        <v>17572</v>
      </c>
      <c r="B2467" t="s">
        <v>14</v>
      </c>
      <c r="C2467" t="s">
        <v>471</v>
      </c>
      <c r="D2467" t="s">
        <v>16</v>
      </c>
      <c r="E2467" t="s">
        <v>17573</v>
      </c>
      <c r="F2467" t="s">
        <v>17574</v>
      </c>
      <c r="G2467" t="s">
        <v>18</v>
      </c>
      <c r="H2467" t="s">
        <v>18</v>
      </c>
      <c r="I2467" t="s">
        <v>9327</v>
      </c>
      <c r="J2467" t="s">
        <v>18</v>
      </c>
      <c r="K2467" t="s">
        <v>9328</v>
      </c>
      <c r="L2467" t="s">
        <v>9329</v>
      </c>
    </row>
    <row r="2468" spans="1:12" x14ac:dyDescent="0.3">
      <c r="A2468" t="s">
        <v>17575</v>
      </c>
      <c r="B2468" t="s">
        <v>14</v>
      </c>
      <c r="C2468" t="s">
        <v>341</v>
      </c>
      <c r="D2468" t="s">
        <v>16</v>
      </c>
      <c r="E2468" t="s">
        <v>17576</v>
      </c>
      <c r="F2468" t="s">
        <v>17577</v>
      </c>
      <c r="G2468" t="s">
        <v>17578</v>
      </c>
      <c r="H2468" t="s">
        <v>18</v>
      </c>
      <c r="I2468" t="s">
        <v>13207</v>
      </c>
      <c r="J2468" t="s">
        <v>13208</v>
      </c>
      <c r="K2468" t="s">
        <v>13209</v>
      </c>
      <c r="L2468" t="s">
        <v>13210</v>
      </c>
    </row>
    <row r="2469" spans="1:12" x14ac:dyDescent="0.3">
      <c r="A2469" t="s">
        <v>17579</v>
      </c>
      <c r="B2469" t="s">
        <v>14</v>
      </c>
      <c r="C2469" t="s">
        <v>273</v>
      </c>
      <c r="D2469" t="s">
        <v>16</v>
      </c>
      <c r="E2469" t="s">
        <v>17580</v>
      </c>
      <c r="F2469" t="s">
        <v>17580</v>
      </c>
      <c r="G2469" t="s">
        <v>17581</v>
      </c>
      <c r="H2469" t="s">
        <v>18</v>
      </c>
      <c r="I2469" t="s">
        <v>16153</v>
      </c>
      <c r="J2469" t="s">
        <v>18</v>
      </c>
      <c r="K2469" t="s">
        <v>16154</v>
      </c>
      <c r="L2469" t="s">
        <v>16155</v>
      </c>
    </row>
    <row r="2470" spans="1:12" x14ac:dyDescent="0.3">
      <c r="A2470" t="s">
        <v>17582</v>
      </c>
      <c r="B2470" t="s">
        <v>14</v>
      </c>
      <c r="C2470" t="s">
        <v>16045</v>
      </c>
      <c r="D2470" t="s">
        <v>16</v>
      </c>
      <c r="E2470" t="s">
        <v>7911</v>
      </c>
      <c r="F2470" t="s">
        <v>7591</v>
      </c>
      <c r="G2470" t="s">
        <v>18</v>
      </c>
      <c r="H2470" t="s">
        <v>18</v>
      </c>
      <c r="I2470" t="s">
        <v>15476</v>
      </c>
      <c r="J2470" t="s">
        <v>15477</v>
      </c>
      <c r="K2470" t="s">
        <v>15478</v>
      </c>
      <c r="L2470" t="s">
        <v>15479</v>
      </c>
    </row>
    <row r="2471" spans="1:12" x14ac:dyDescent="0.3">
      <c r="A2471" t="s">
        <v>17583</v>
      </c>
      <c r="B2471" t="s">
        <v>14</v>
      </c>
      <c r="C2471" t="s">
        <v>65</v>
      </c>
      <c r="D2471" t="s">
        <v>16</v>
      </c>
      <c r="E2471" t="s">
        <v>17584</v>
      </c>
      <c r="F2471" t="s">
        <v>17585</v>
      </c>
      <c r="G2471" t="s">
        <v>17586</v>
      </c>
      <c r="H2471" t="s">
        <v>18</v>
      </c>
      <c r="I2471" t="s">
        <v>15476</v>
      </c>
      <c r="J2471" t="s">
        <v>15477</v>
      </c>
      <c r="K2471" t="s">
        <v>15478</v>
      </c>
      <c r="L2471" t="s">
        <v>15479</v>
      </c>
    </row>
    <row r="2472" spans="1:12" x14ac:dyDescent="0.3">
      <c r="A2472" t="s">
        <v>17587</v>
      </c>
      <c r="B2472" t="s">
        <v>14</v>
      </c>
      <c r="C2472" t="s">
        <v>17588</v>
      </c>
      <c r="D2472" t="s">
        <v>16</v>
      </c>
      <c r="E2472" t="s">
        <v>17589</v>
      </c>
      <c r="F2472" t="s">
        <v>17590</v>
      </c>
      <c r="G2472" t="s">
        <v>17591</v>
      </c>
      <c r="H2472" t="s">
        <v>17592</v>
      </c>
      <c r="I2472" t="s">
        <v>17153</v>
      </c>
      <c r="J2472" t="s">
        <v>17154</v>
      </c>
      <c r="K2472" t="s">
        <v>17155</v>
      </c>
      <c r="L2472" t="s">
        <v>17156</v>
      </c>
    </row>
    <row r="2473" spans="1:12" x14ac:dyDescent="0.3">
      <c r="A2473" t="s">
        <v>17593</v>
      </c>
      <c r="B2473" t="s">
        <v>14</v>
      </c>
      <c r="C2473" t="s">
        <v>1084</v>
      </c>
      <c r="D2473" t="s">
        <v>33</v>
      </c>
      <c r="E2473" t="s">
        <v>17594</v>
      </c>
      <c r="F2473" t="s">
        <v>17594</v>
      </c>
      <c r="G2473" t="s">
        <v>17594</v>
      </c>
      <c r="H2473" t="s">
        <v>18</v>
      </c>
      <c r="I2473" t="s">
        <v>17595</v>
      </c>
      <c r="J2473" t="s">
        <v>17596</v>
      </c>
      <c r="K2473" t="s">
        <v>17597</v>
      </c>
      <c r="L2473" t="s">
        <v>17598</v>
      </c>
    </row>
    <row r="2474" spans="1:12" x14ac:dyDescent="0.3">
      <c r="A2474" t="s">
        <v>17599</v>
      </c>
      <c r="B2474" t="s">
        <v>14</v>
      </c>
      <c r="C2474" t="s">
        <v>17600</v>
      </c>
      <c r="D2474" t="s">
        <v>94</v>
      </c>
      <c r="E2474" t="s">
        <v>17601</v>
      </c>
      <c r="F2474" t="s">
        <v>17602</v>
      </c>
      <c r="G2474" t="s">
        <v>17603</v>
      </c>
      <c r="H2474" t="s">
        <v>17604</v>
      </c>
      <c r="I2474" t="s">
        <v>17605</v>
      </c>
      <c r="J2474" t="s">
        <v>17606</v>
      </c>
      <c r="K2474" t="s">
        <v>17607</v>
      </c>
      <c r="L2474" t="s">
        <v>17608</v>
      </c>
    </row>
    <row r="2475" spans="1:12" x14ac:dyDescent="0.3">
      <c r="A2475" t="s">
        <v>17609</v>
      </c>
      <c r="B2475" t="s">
        <v>14</v>
      </c>
      <c r="C2475" t="s">
        <v>17610</v>
      </c>
      <c r="D2475" t="s">
        <v>16</v>
      </c>
      <c r="E2475" t="s">
        <v>17611</v>
      </c>
      <c r="F2475" t="s">
        <v>17612</v>
      </c>
      <c r="G2475" t="s">
        <v>17613</v>
      </c>
      <c r="H2475" t="s">
        <v>17614</v>
      </c>
      <c r="I2475" t="s">
        <v>81</v>
      </c>
      <c r="J2475" t="s">
        <v>82</v>
      </c>
      <c r="K2475" t="s">
        <v>83</v>
      </c>
      <c r="L2475" t="s">
        <v>84</v>
      </c>
    </row>
    <row r="2476" spans="1:12" x14ac:dyDescent="0.3">
      <c r="A2476" t="s">
        <v>17615</v>
      </c>
      <c r="B2476" t="s">
        <v>14</v>
      </c>
      <c r="C2476" t="s">
        <v>463</v>
      </c>
      <c r="D2476" t="s">
        <v>16</v>
      </c>
      <c r="E2476" t="s">
        <v>17616</v>
      </c>
      <c r="F2476" t="s">
        <v>17617</v>
      </c>
      <c r="G2476" t="s">
        <v>17618</v>
      </c>
      <c r="H2476" t="s">
        <v>18</v>
      </c>
      <c r="I2476" t="s">
        <v>17619</v>
      </c>
      <c r="J2476" t="s">
        <v>17620</v>
      </c>
      <c r="K2476" t="s">
        <v>17621</v>
      </c>
      <c r="L2476" t="s">
        <v>17622</v>
      </c>
    </row>
    <row r="2477" spans="1:12" x14ac:dyDescent="0.3">
      <c r="A2477" t="s">
        <v>17623</v>
      </c>
      <c r="B2477" t="s">
        <v>14</v>
      </c>
      <c r="C2477" t="s">
        <v>17624</v>
      </c>
      <c r="D2477" t="s">
        <v>16</v>
      </c>
      <c r="E2477" t="s">
        <v>17625</v>
      </c>
      <c r="F2477" t="s">
        <v>17625</v>
      </c>
      <c r="G2477" t="s">
        <v>17626</v>
      </c>
      <c r="H2477" t="s">
        <v>17627</v>
      </c>
      <c r="I2477" t="s">
        <v>15536</v>
      </c>
      <c r="J2477" t="s">
        <v>15537</v>
      </c>
      <c r="K2477" t="s">
        <v>15538</v>
      </c>
      <c r="L2477" t="s">
        <v>15539</v>
      </c>
    </row>
    <row r="2478" spans="1:12" x14ac:dyDescent="0.3">
      <c r="A2478" t="s">
        <v>17628</v>
      </c>
      <c r="B2478" t="s">
        <v>14</v>
      </c>
      <c r="C2478" t="s">
        <v>17629</v>
      </c>
      <c r="D2478" t="s">
        <v>16</v>
      </c>
      <c r="E2478" t="s">
        <v>17630</v>
      </c>
      <c r="F2478" t="s">
        <v>17631</v>
      </c>
      <c r="G2478" t="s">
        <v>17632</v>
      </c>
      <c r="H2478" t="s">
        <v>17633</v>
      </c>
      <c r="I2478" t="s">
        <v>13778</v>
      </c>
      <c r="J2478" t="s">
        <v>13779</v>
      </c>
      <c r="K2478" t="s">
        <v>5018</v>
      </c>
      <c r="L2478" t="s">
        <v>13780</v>
      </c>
    </row>
    <row r="2479" spans="1:12" x14ac:dyDescent="0.3">
      <c r="A2479" t="s">
        <v>17634</v>
      </c>
      <c r="B2479" t="s">
        <v>14</v>
      </c>
      <c r="C2479" t="s">
        <v>101</v>
      </c>
      <c r="D2479" t="s">
        <v>16</v>
      </c>
      <c r="E2479" t="s">
        <v>17635</v>
      </c>
      <c r="F2479" t="s">
        <v>17636</v>
      </c>
      <c r="G2479" t="s">
        <v>17637</v>
      </c>
      <c r="H2479" t="s">
        <v>17638</v>
      </c>
      <c r="I2479" t="s">
        <v>13984</v>
      </c>
      <c r="J2479" t="s">
        <v>18</v>
      </c>
      <c r="K2479" t="s">
        <v>13985</v>
      </c>
      <c r="L2479" t="s">
        <v>13986</v>
      </c>
    </row>
    <row r="2480" spans="1:12" x14ac:dyDescent="0.3">
      <c r="A2480" t="s">
        <v>17639</v>
      </c>
      <c r="B2480" t="s">
        <v>14</v>
      </c>
      <c r="C2480" t="s">
        <v>5956</v>
      </c>
      <c r="D2480" t="s">
        <v>16</v>
      </c>
      <c r="E2480" t="s">
        <v>17640</v>
      </c>
      <c r="F2480" t="s">
        <v>17640</v>
      </c>
      <c r="G2480" t="s">
        <v>17640</v>
      </c>
      <c r="H2480" t="s">
        <v>18</v>
      </c>
      <c r="I2480" t="s">
        <v>15626</v>
      </c>
      <c r="J2480" t="s">
        <v>18</v>
      </c>
      <c r="K2480" t="s">
        <v>15627</v>
      </c>
      <c r="L2480" t="s">
        <v>15628</v>
      </c>
    </row>
    <row r="2481" spans="1:12" x14ac:dyDescent="0.3">
      <c r="A2481" t="s">
        <v>17641</v>
      </c>
      <c r="B2481" t="s">
        <v>14</v>
      </c>
      <c r="C2481" t="s">
        <v>17642</v>
      </c>
      <c r="D2481" t="s">
        <v>33</v>
      </c>
      <c r="E2481" t="s">
        <v>17643</v>
      </c>
      <c r="F2481" t="s">
        <v>17644</v>
      </c>
      <c r="G2481" t="s">
        <v>17645</v>
      </c>
      <c r="H2481" t="s">
        <v>17646</v>
      </c>
      <c r="I2481" t="s">
        <v>4566</v>
      </c>
      <c r="J2481" t="s">
        <v>4567</v>
      </c>
      <c r="K2481" t="s">
        <v>4568</v>
      </c>
      <c r="L2481" t="s">
        <v>4569</v>
      </c>
    </row>
    <row r="2482" spans="1:12" x14ac:dyDescent="0.3">
      <c r="A2482" t="s">
        <v>17647</v>
      </c>
      <c r="B2482" t="s">
        <v>14</v>
      </c>
      <c r="C2482" t="s">
        <v>101</v>
      </c>
      <c r="D2482" t="s">
        <v>16</v>
      </c>
      <c r="E2482" t="s">
        <v>17648</v>
      </c>
      <c r="F2482" t="s">
        <v>17649</v>
      </c>
      <c r="G2482" t="s">
        <v>17650</v>
      </c>
      <c r="H2482" t="s">
        <v>17651</v>
      </c>
      <c r="I2482" t="s">
        <v>17652</v>
      </c>
      <c r="J2482" t="s">
        <v>17653</v>
      </c>
      <c r="K2482" t="s">
        <v>17654</v>
      </c>
      <c r="L2482" t="s">
        <v>17655</v>
      </c>
    </row>
    <row r="2483" spans="1:12" x14ac:dyDescent="0.3">
      <c r="A2483" t="s">
        <v>17656</v>
      </c>
      <c r="B2483" t="s">
        <v>14</v>
      </c>
      <c r="C2483" t="s">
        <v>15</v>
      </c>
      <c r="D2483" t="s">
        <v>16</v>
      </c>
      <c r="E2483" t="s">
        <v>14083</v>
      </c>
      <c r="F2483" t="s">
        <v>14083</v>
      </c>
      <c r="G2483" t="s">
        <v>7481</v>
      </c>
      <c r="H2483" t="s">
        <v>18</v>
      </c>
      <c r="I2483" t="s">
        <v>16153</v>
      </c>
      <c r="J2483" t="s">
        <v>18</v>
      </c>
      <c r="K2483" t="s">
        <v>16154</v>
      </c>
      <c r="L2483" t="s">
        <v>16155</v>
      </c>
    </row>
    <row r="2484" spans="1:12" x14ac:dyDescent="0.3">
      <c r="A2484" t="s">
        <v>17657</v>
      </c>
      <c r="B2484" t="s">
        <v>14</v>
      </c>
      <c r="C2484" t="s">
        <v>73</v>
      </c>
      <c r="D2484" t="s">
        <v>33</v>
      </c>
      <c r="E2484" t="s">
        <v>17658</v>
      </c>
      <c r="F2484" t="s">
        <v>17659</v>
      </c>
      <c r="G2484" t="s">
        <v>17660</v>
      </c>
      <c r="H2484" t="s">
        <v>17661</v>
      </c>
      <c r="I2484" t="s">
        <v>17662</v>
      </c>
      <c r="J2484" t="s">
        <v>18</v>
      </c>
      <c r="K2484" t="s">
        <v>1765</v>
      </c>
      <c r="L2484" t="s">
        <v>1766</v>
      </c>
    </row>
    <row r="2485" spans="1:12" x14ac:dyDescent="0.3">
      <c r="A2485" t="s">
        <v>17663</v>
      </c>
      <c r="B2485" t="s">
        <v>14</v>
      </c>
      <c r="C2485" t="s">
        <v>341</v>
      </c>
      <c r="D2485" t="s">
        <v>16</v>
      </c>
      <c r="E2485" t="s">
        <v>17664</v>
      </c>
      <c r="F2485" t="s">
        <v>17665</v>
      </c>
      <c r="G2485" t="s">
        <v>17666</v>
      </c>
      <c r="H2485" t="s">
        <v>17667</v>
      </c>
      <c r="I2485" t="s">
        <v>11216</v>
      </c>
      <c r="J2485" t="s">
        <v>18</v>
      </c>
      <c r="K2485" t="s">
        <v>11217</v>
      </c>
      <c r="L2485" t="s">
        <v>11218</v>
      </c>
    </row>
    <row r="2486" spans="1:12" x14ac:dyDescent="0.3">
      <c r="A2486" t="s">
        <v>17668</v>
      </c>
      <c r="B2486" t="s">
        <v>14</v>
      </c>
      <c r="C2486" t="s">
        <v>86</v>
      </c>
      <c r="D2486" t="s">
        <v>16</v>
      </c>
      <c r="E2486" t="s">
        <v>17669</v>
      </c>
      <c r="F2486" t="s">
        <v>17669</v>
      </c>
      <c r="G2486" t="s">
        <v>17669</v>
      </c>
      <c r="H2486" t="s">
        <v>17669</v>
      </c>
      <c r="I2486" t="s">
        <v>5846</v>
      </c>
      <c r="J2486" t="s">
        <v>5847</v>
      </c>
      <c r="K2486" t="s">
        <v>5848</v>
      </c>
      <c r="L2486" t="s">
        <v>780</v>
      </c>
    </row>
    <row r="2487" spans="1:12" x14ac:dyDescent="0.3">
      <c r="A2487" t="s">
        <v>17670</v>
      </c>
      <c r="B2487" t="s">
        <v>14</v>
      </c>
      <c r="C2487" t="s">
        <v>10783</v>
      </c>
      <c r="D2487" t="s">
        <v>704</v>
      </c>
      <c r="E2487" t="s">
        <v>17671</v>
      </c>
      <c r="F2487" t="s">
        <v>17672</v>
      </c>
      <c r="G2487" t="s">
        <v>17673</v>
      </c>
      <c r="H2487" t="s">
        <v>18</v>
      </c>
      <c r="I2487" t="s">
        <v>17674</v>
      </c>
      <c r="J2487" t="s">
        <v>18</v>
      </c>
      <c r="K2487" t="s">
        <v>17675</v>
      </c>
      <c r="L2487" t="s">
        <v>17676</v>
      </c>
    </row>
    <row r="2488" spans="1:12" x14ac:dyDescent="0.3">
      <c r="A2488" t="s">
        <v>17677</v>
      </c>
      <c r="B2488" t="s">
        <v>14</v>
      </c>
      <c r="C2488" t="s">
        <v>273</v>
      </c>
      <c r="D2488" t="s">
        <v>16</v>
      </c>
      <c r="E2488" t="s">
        <v>17678</v>
      </c>
      <c r="F2488" t="s">
        <v>17678</v>
      </c>
      <c r="G2488" t="s">
        <v>17679</v>
      </c>
      <c r="H2488" t="s">
        <v>18</v>
      </c>
      <c r="I2488" t="s">
        <v>1399</v>
      </c>
      <c r="J2488" t="s">
        <v>18</v>
      </c>
      <c r="K2488" t="s">
        <v>1400</v>
      </c>
      <c r="L2488" t="s">
        <v>1401</v>
      </c>
    </row>
    <row r="2489" spans="1:12" x14ac:dyDescent="0.3">
      <c r="A2489" t="s">
        <v>17680</v>
      </c>
      <c r="B2489" t="s">
        <v>14</v>
      </c>
      <c r="C2489" t="s">
        <v>2715</v>
      </c>
      <c r="D2489" t="s">
        <v>16</v>
      </c>
      <c r="E2489" t="s">
        <v>2716</v>
      </c>
      <c r="F2489" t="s">
        <v>2716</v>
      </c>
      <c r="G2489" t="s">
        <v>2717</v>
      </c>
      <c r="H2489" t="s">
        <v>18</v>
      </c>
      <c r="I2489" t="s">
        <v>529</v>
      </c>
      <c r="J2489" t="s">
        <v>530</v>
      </c>
      <c r="K2489" t="s">
        <v>531</v>
      </c>
      <c r="L2489" t="s">
        <v>532</v>
      </c>
    </row>
    <row r="2490" spans="1:12" x14ac:dyDescent="0.3">
      <c r="A2490" t="s">
        <v>17681</v>
      </c>
      <c r="B2490" t="s">
        <v>14</v>
      </c>
      <c r="C2490" t="s">
        <v>887</v>
      </c>
      <c r="D2490" t="s">
        <v>888</v>
      </c>
      <c r="E2490" t="s">
        <v>17682</v>
      </c>
      <c r="F2490" t="s">
        <v>17683</v>
      </c>
      <c r="G2490" t="s">
        <v>17684</v>
      </c>
      <c r="H2490" t="s">
        <v>18</v>
      </c>
      <c r="I2490" t="s">
        <v>7124</v>
      </c>
      <c r="J2490" t="s">
        <v>7125</v>
      </c>
      <c r="K2490" t="s">
        <v>7126</v>
      </c>
      <c r="L2490" t="s">
        <v>7127</v>
      </c>
    </row>
    <row r="2491" spans="1:12" x14ac:dyDescent="0.3">
      <c r="A2491" t="s">
        <v>17685</v>
      </c>
      <c r="B2491" t="s">
        <v>14</v>
      </c>
      <c r="C2491" t="s">
        <v>975</v>
      </c>
      <c r="D2491" t="s">
        <v>16</v>
      </c>
      <c r="E2491" t="s">
        <v>17686</v>
      </c>
      <c r="F2491" t="s">
        <v>17687</v>
      </c>
      <c r="G2491" t="s">
        <v>18</v>
      </c>
      <c r="H2491" t="s">
        <v>18</v>
      </c>
      <c r="I2491" t="s">
        <v>17688</v>
      </c>
      <c r="J2491" t="s">
        <v>17689</v>
      </c>
      <c r="K2491" t="s">
        <v>17690</v>
      </c>
      <c r="L2491" t="s">
        <v>17691</v>
      </c>
    </row>
    <row r="2492" spans="1:12" x14ac:dyDescent="0.3">
      <c r="A2492" t="s">
        <v>17692</v>
      </c>
      <c r="B2492" t="s">
        <v>14</v>
      </c>
      <c r="C2492" t="s">
        <v>7249</v>
      </c>
      <c r="D2492" t="s">
        <v>16</v>
      </c>
      <c r="E2492" t="s">
        <v>17693</v>
      </c>
      <c r="F2492" t="s">
        <v>17694</v>
      </c>
      <c r="G2492" t="s">
        <v>17695</v>
      </c>
      <c r="H2492" t="s">
        <v>18</v>
      </c>
      <c r="I2492" t="s">
        <v>5720</v>
      </c>
      <c r="J2492" t="s">
        <v>5721</v>
      </c>
      <c r="K2492" t="s">
        <v>5722</v>
      </c>
      <c r="L2492" t="s">
        <v>5723</v>
      </c>
    </row>
    <row r="2493" spans="1:12" x14ac:dyDescent="0.3">
      <c r="A2493" t="s">
        <v>17696</v>
      </c>
      <c r="B2493" t="s">
        <v>14</v>
      </c>
      <c r="C2493" t="s">
        <v>1161</v>
      </c>
      <c r="D2493" t="s">
        <v>94</v>
      </c>
      <c r="E2493" t="s">
        <v>17697</v>
      </c>
      <c r="F2493" t="s">
        <v>17697</v>
      </c>
      <c r="G2493" t="s">
        <v>18</v>
      </c>
      <c r="H2493" t="s">
        <v>18</v>
      </c>
      <c r="I2493" t="s">
        <v>5727</v>
      </c>
      <c r="J2493" t="s">
        <v>5728</v>
      </c>
      <c r="K2493" t="s">
        <v>5729</v>
      </c>
      <c r="L2493" t="s">
        <v>5730</v>
      </c>
    </row>
    <row r="2494" spans="1:12" x14ac:dyDescent="0.3">
      <c r="A2494" t="s">
        <v>17698</v>
      </c>
      <c r="B2494" t="s">
        <v>14</v>
      </c>
      <c r="C2494" t="s">
        <v>10160</v>
      </c>
      <c r="D2494" t="s">
        <v>16</v>
      </c>
      <c r="E2494" t="s">
        <v>17699</v>
      </c>
      <c r="F2494" t="s">
        <v>17700</v>
      </c>
      <c r="G2494" t="s">
        <v>18</v>
      </c>
      <c r="H2494" t="s">
        <v>18</v>
      </c>
      <c r="I2494" t="s">
        <v>16070</v>
      </c>
      <c r="J2494" t="s">
        <v>16071</v>
      </c>
      <c r="K2494" t="s">
        <v>16072</v>
      </c>
      <c r="L2494" t="s">
        <v>16073</v>
      </c>
    </row>
    <row r="2495" spans="1:12" x14ac:dyDescent="0.3">
      <c r="A2495" t="s">
        <v>17701</v>
      </c>
      <c r="B2495" t="s">
        <v>14</v>
      </c>
      <c r="C2495" t="s">
        <v>93</v>
      </c>
      <c r="D2495" t="s">
        <v>94</v>
      </c>
      <c r="E2495" t="s">
        <v>8464</v>
      </c>
      <c r="F2495" t="s">
        <v>8465</v>
      </c>
      <c r="G2495" t="s">
        <v>8466</v>
      </c>
      <c r="H2495" t="s">
        <v>18</v>
      </c>
      <c r="I2495" t="s">
        <v>625</v>
      </c>
      <c r="J2495" t="s">
        <v>18</v>
      </c>
      <c r="K2495" t="s">
        <v>626</v>
      </c>
      <c r="L2495" t="s">
        <v>627</v>
      </c>
    </row>
    <row r="2496" spans="1:12" x14ac:dyDescent="0.3">
      <c r="A2496" t="s">
        <v>17702</v>
      </c>
      <c r="B2496" t="s">
        <v>14</v>
      </c>
      <c r="C2496" t="s">
        <v>15</v>
      </c>
      <c r="D2496" t="s">
        <v>16</v>
      </c>
      <c r="E2496" t="s">
        <v>17703</v>
      </c>
      <c r="F2496" t="s">
        <v>17704</v>
      </c>
      <c r="G2496" t="s">
        <v>18</v>
      </c>
      <c r="H2496" t="s">
        <v>18</v>
      </c>
      <c r="I2496" t="s">
        <v>14765</v>
      </c>
      <c r="J2496" t="s">
        <v>18</v>
      </c>
      <c r="K2496" t="s">
        <v>14766</v>
      </c>
      <c r="L2496" t="s">
        <v>14767</v>
      </c>
    </row>
    <row r="2497" spans="1:12" x14ac:dyDescent="0.3">
      <c r="A2497" t="s">
        <v>17705</v>
      </c>
      <c r="B2497" t="s">
        <v>14</v>
      </c>
      <c r="C2497" t="s">
        <v>591</v>
      </c>
      <c r="D2497" t="s">
        <v>94</v>
      </c>
      <c r="E2497" t="s">
        <v>17706</v>
      </c>
      <c r="F2497" t="s">
        <v>17706</v>
      </c>
      <c r="G2497" t="s">
        <v>18</v>
      </c>
      <c r="H2497" t="s">
        <v>18</v>
      </c>
      <c r="I2497" t="s">
        <v>459</v>
      </c>
      <c r="J2497" t="s">
        <v>18</v>
      </c>
      <c r="K2497" t="s">
        <v>460</v>
      </c>
      <c r="L2497" t="s">
        <v>461</v>
      </c>
    </row>
    <row r="2498" spans="1:12" x14ac:dyDescent="0.3">
      <c r="A2498" t="s">
        <v>17707</v>
      </c>
      <c r="B2498" t="s">
        <v>14</v>
      </c>
      <c r="C2498" t="s">
        <v>3396</v>
      </c>
      <c r="D2498" t="s">
        <v>33</v>
      </c>
      <c r="E2498" t="s">
        <v>17708</v>
      </c>
      <c r="F2498" t="s">
        <v>17708</v>
      </c>
      <c r="G2498" t="s">
        <v>18</v>
      </c>
      <c r="H2498" t="s">
        <v>18</v>
      </c>
      <c r="I2498" t="s">
        <v>17709</v>
      </c>
      <c r="J2498" t="s">
        <v>17710</v>
      </c>
      <c r="K2498" t="s">
        <v>17711</v>
      </c>
      <c r="L2498" t="s">
        <v>17712</v>
      </c>
    </row>
    <row r="2499" spans="1:12" x14ac:dyDescent="0.3">
      <c r="A2499" t="s">
        <v>17713</v>
      </c>
      <c r="B2499" t="s">
        <v>14</v>
      </c>
      <c r="C2499" t="s">
        <v>15</v>
      </c>
      <c r="D2499" t="s">
        <v>16</v>
      </c>
      <c r="E2499" t="s">
        <v>17714</v>
      </c>
      <c r="F2499" t="s">
        <v>17715</v>
      </c>
      <c r="G2499" t="s">
        <v>18</v>
      </c>
      <c r="H2499" t="s">
        <v>18</v>
      </c>
      <c r="I2499" t="s">
        <v>15510</v>
      </c>
      <c r="J2499" t="s">
        <v>15511</v>
      </c>
      <c r="K2499" t="s">
        <v>15512</v>
      </c>
      <c r="L2499" t="s">
        <v>15513</v>
      </c>
    </row>
    <row r="2500" spans="1:12" x14ac:dyDescent="0.3">
      <c r="A2500" t="s">
        <v>17716</v>
      </c>
      <c r="B2500" t="s">
        <v>14</v>
      </c>
      <c r="C2500" t="s">
        <v>3494</v>
      </c>
      <c r="D2500" t="s">
        <v>33</v>
      </c>
      <c r="E2500" t="s">
        <v>17717</v>
      </c>
      <c r="F2500" t="s">
        <v>17718</v>
      </c>
      <c r="G2500" t="s">
        <v>17719</v>
      </c>
      <c r="H2500" t="s">
        <v>18</v>
      </c>
      <c r="I2500" t="s">
        <v>12053</v>
      </c>
      <c r="J2500" t="s">
        <v>12054</v>
      </c>
      <c r="K2500" t="s">
        <v>12055</v>
      </c>
      <c r="L2500" t="s">
        <v>12056</v>
      </c>
    </row>
    <row r="2501" spans="1:12" x14ac:dyDescent="0.3">
      <c r="A2501" t="s">
        <v>17720</v>
      </c>
      <c r="B2501" t="s">
        <v>14</v>
      </c>
      <c r="C2501" t="s">
        <v>5078</v>
      </c>
      <c r="D2501" t="s">
        <v>16</v>
      </c>
      <c r="E2501" t="s">
        <v>17721</v>
      </c>
      <c r="F2501" t="s">
        <v>17722</v>
      </c>
      <c r="G2501" t="s">
        <v>17722</v>
      </c>
      <c r="H2501" t="s">
        <v>17722</v>
      </c>
      <c r="I2501" t="s">
        <v>17723</v>
      </c>
      <c r="J2501" t="s">
        <v>17724</v>
      </c>
      <c r="K2501" t="s">
        <v>17725</v>
      </c>
      <c r="L2501" t="s">
        <v>17726</v>
      </c>
    </row>
    <row r="2502" spans="1:12" x14ac:dyDescent="0.3">
      <c r="A2502" t="s">
        <v>17727</v>
      </c>
      <c r="B2502" t="s">
        <v>14</v>
      </c>
      <c r="C2502" t="s">
        <v>17728</v>
      </c>
      <c r="D2502" t="s">
        <v>16</v>
      </c>
      <c r="E2502" t="s">
        <v>17729</v>
      </c>
      <c r="F2502" t="s">
        <v>17730</v>
      </c>
      <c r="G2502" t="s">
        <v>18</v>
      </c>
      <c r="H2502" t="s">
        <v>18</v>
      </c>
      <c r="I2502" t="s">
        <v>13376</v>
      </c>
      <c r="J2502" t="s">
        <v>18</v>
      </c>
      <c r="K2502" t="s">
        <v>13377</v>
      </c>
      <c r="L2502" t="s">
        <v>13378</v>
      </c>
    </row>
    <row r="2503" spans="1:12" x14ac:dyDescent="0.3">
      <c r="A2503" t="s">
        <v>17731</v>
      </c>
      <c r="B2503" t="s">
        <v>14</v>
      </c>
      <c r="C2503" t="s">
        <v>1995</v>
      </c>
      <c r="D2503" t="s">
        <v>16</v>
      </c>
      <c r="E2503" t="s">
        <v>17732</v>
      </c>
      <c r="F2503" t="s">
        <v>17733</v>
      </c>
      <c r="G2503" t="s">
        <v>17734</v>
      </c>
      <c r="H2503" t="s">
        <v>18</v>
      </c>
      <c r="I2503" t="s">
        <v>15476</v>
      </c>
      <c r="J2503" t="s">
        <v>15477</v>
      </c>
      <c r="K2503" t="s">
        <v>15478</v>
      </c>
      <c r="L2503" t="s">
        <v>15479</v>
      </c>
    </row>
    <row r="2504" spans="1:12" x14ac:dyDescent="0.3">
      <c r="A2504" t="s">
        <v>17735</v>
      </c>
      <c r="B2504" t="s">
        <v>14</v>
      </c>
      <c r="C2504" t="s">
        <v>101</v>
      </c>
      <c r="D2504" t="s">
        <v>16</v>
      </c>
      <c r="E2504" t="s">
        <v>17736</v>
      </c>
      <c r="F2504" t="s">
        <v>17737</v>
      </c>
      <c r="G2504" t="s">
        <v>17738</v>
      </c>
      <c r="H2504" t="s">
        <v>18</v>
      </c>
      <c r="I2504" t="s">
        <v>5677</v>
      </c>
      <c r="J2504" t="s">
        <v>18</v>
      </c>
      <c r="K2504" t="s">
        <v>5678</v>
      </c>
      <c r="L2504" t="s">
        <v>5679</v>
      </c>
    </row>
    <row r="2505" spans="1:12" x14ac:dyDescent="0.3">
      <c r="A2505" t="s">
        <v>17739</v>
      </c>
      <c r="B2505" t="s">
        <v>14</v>
      </c>
      <c r="C2505" t="s">
        <v>17740</v>
      </c>
      <c r="D2505" t="s">
        <v>33</v>
      </c>
      <c r="E2505" t="s">
        <v>17741</v>
      </c>
      <c r="F2505" t="s">
        <v>17741</v>
      </c>
      <c r="G2505" t="s">
        <v>18</v>
      </c>
      <c r="H2505" t="s">
        <v>18</v>
      </c>
      <c r="I2505" t="s">
        <v>17742</v>
      </c>
      <c r="J2505" t="s">
        <v>17743</v>
      </c>
      <c r="K2505" t="s">
        <v>17744</v>
      </c>
      <c r="L2505" t="s">
        <v>17745</v>
      </c>
    </row>
    <row r="2506" spans="1:12" x14ac:dyDescent="0.3">
      <c r="A2506" t="s">
        <v>17746</v>
      </c>
      <c r="B2506" t="s">
        <v>14</v>
      </c>
      <c r="C2506" t="s">
        <v>15</v>
      </c>
      <c r="D2506" t="s">
        <v>16</v>
      </c>
      <c r="E2506" t="s">
        <v>6833</v>
      </c>
      <c r="F2506" t="s">
        <v>6833</v>
      </c>
      <c r="G2506" t="s">
        <v>6833</v>
      </c>
      <c r="H2506" t="s">
        <v>18</v>
      </c>
      <c r="I2506" t="s">
        <v>547</v>
      </c>
      <c r="J2506" t="s">
        <v>548</v>
      </c>
      <c r="K2506" t="s">
        <v>70</v>
      </c>
      <c r="L2506" t="s">
        <v>549</v>
      </c>
    </row>
    <row r="2507" spans="1:12" x14ac:dyDescent="0.3">
      <c r="A2507" t="s">
        <v>17747</v>
      </c>
      <c r="B2507" t="s">
        <v>14</v>
      </c>
      <c r="C2507" t="s">
        <v>73</v>
      </c>
      <c r="D2507" t="s">
        <v>33</v>
      </c>
      <c r="E2507" t="s">
        <v>17748</v>
      </c>
      <c r="F2507" t="s">
        <v>17749</v>
      </c>
      <c r="G2507" t="s">
        <v>17748</v>
      </c>
      <c r="H2507" t="s">
        <v>18</v>
      </c>
      <c r="I2507" t="s">
        <v>15678</v>
      </c>
      <c r="J2507" t="s">
        <v>18</v>
      </c>
      <c r="K2507" t="s">
        <v>15679</v>
      </c>
      <c r="L2507" t="s">
        <v>15680</v>
      </c>
    </row>
    <row r="2508" spans="1:12" x14ac:dyDescent="0.3">
      <c r="A2508" t="s">
        <v>17750</v>
      </c>
      <c r="B2508" t="s">
        <v>14</v>
      </c>
      <c r="C2508" t="s">
        <v>920</v>
      </c>
      <c r="D2508" t="s">
        <v>16</v>
      </c>
      <c r="E2508" t="s">
        <v>17751</v>
      </c>
      <c r="F2508" t="s">
        <v>17752</v>
      </c>
      <c r="G2508" t="s">
        <v>15767</v>
      </c>
      <c r="H2508" t="s">
        <v>18</v>
      </c>
      <c r="I2508" t="s">
        <v>15476</v>
      </c>
      <c r="J2508" t="s">
        <v>15477</v>
      </c>
      <c r="K2508" t="s">
        <v>15478</v>
      </c>
      <c r="L2508" t="s">
        <v>15479</v>
      </c>
    </row>
    <row r="2509" spans="1:12" x14ac:dyDescent="0.3">
      <c r="A2509" t="s">
        <v>17753</v>
      </c>
      <c r="B2509" t="s">
        <v>14</v>
      </c>
      <c r="C2509" t="s">
        <v>471</v>
      </c>
      <c r="D2509" t="s">
        <v>16</v>
      </c>
      <c r="E2509" t="s">
        <v>17754</v>
      </c>
      <c r="F2509" t="e">
        <f>- 아동심리상담 프로그램 정보제공 및 교육- 문제유형별 아동상담프로그램 연구- 학습전략 및 프로그램 정보제공- 아동의 기질, 성격, 지능검사 평가분석- 유형별 집단상담프로그램 개발</f>
        <v>#NAME?</v>
      </c>
      <c r="G2509" t="e">
        <f>- 아동심리상담 프로그램 진행보조- 아동심리상담 정보제공- 어린이집, 유치원 등 아동심리상담 및 학습상담 보조 - 아동의 기질, 성격, 지능검사 실시- 상담실 운영보조</f>
        <v>#NAME?</v>
      </c>
      <c r="H2509" t="s">
        <v>18</v>
      </c>
      <c r="I2509" t="s">
        <v>6531</v>
      </c>
      <c r="J2509" t="s">
        <v>6532</v>
      </c>
      <c r="K2509" t="s">
        <v>6533</v>
      </c>
      <c r="L2509" t="s">
        <v>6534</v>
      </c>
    </row>
    <row r="2510" spans="1:12" x14ac:dyDescent="0.3">
      <c r="A2510" t="s">
        <v>17755</v>
      </c>
      <c r="B2510" t="s">
        <v>14</v>
      </c>
      <c r="C2510" t="s">
        <v>73</v>
      </c>
      <c r="D2510" t="s">
        <v>33</v>
      </c>
      <c r="E2510" t="s">
        <v>17756</v>
      </c>
      <c r="F2510" t="s">
        <v>17757</v>
      </c>
      <c r="G2510" t="s">
        <v>18</v>
      </c>
      <c r="H2510" t="s">
        <v>18</v>
      </c>
      <c r="I2510" t="s">
        <v>459</v>
      </c>
      <c r="J2510" t="s">
        <v>18</v>
      </c>
      <c r="K2510" t="s">
        <v>460</v>
      </c>
      <c r="L2510" t="s">
        <v>461</v>
      </c>
    </row>
    <row r="2511" spans="1:12" x14ac:dyDescent="0.3">
      <c r="A2511" t="s">
        <v>17758</v>
      </c>
      <c r="B2511" t="s">
        <v>14</v>
      </c>
      <c r="C2511" t="s">
        <v>8430</v>
      </c>
      <c r="D2511" t="s">
        <v>16</v>
      </c>
      <c r="E2511" t="s">
        <v>17759</v>
      </c>
      <c r="F2511" t="s">
        <v>17760</v>
      </c>
      <c r="G2511" t="s">
        <v>17761</v>
      </c>
      <c r="H2511" t="s">
        <v>17762</v>
      </c>
      <c r="I2511" t="s">
        <v>5900</v>
      </c>
      <c r="J2511" t="s">
        <v>5901</v>
      </c>
      <c r="K2511" t="s">
        <v>5902</v>
      </c>
      <c r="L2511" t="s">
        <v>5903</v>
      </c>
    </row>
    <row r="2512" spans="1:12" x14ac:dyDescent="0.3">
      <c r="A2512" t="s">
        <v>17763</v>
      </c>
      <c r="B2512" t="s">
        <v>14</v>
      </c>
      <c r="C2512" t="s">
        <v>93</v>
      </c>
      <c r="D2512" t="s">
        <v>94</v>
      </c>
      <c r="E2512" t="s">
        <v>17764</v>
      </c>
      <c r="F2512" t="s">
        <v>17764</v>
      </c>
      <c r="G2512" t="s">
        <v>18</v>
      </c>
      <c r="H2512" t="s">
        <v>18</v>
      </c>
      <c r="I2512" t="s">
        <v>16186</v>
      </c>
      <c r="J2512" t="s">
        <v>18</v>
      </c>
      <c r="K2512" t="s">
        <v>16187</v>
      </c>
      <c r="L2512" t="s">
        <v>16188</v>
      </c>
    </row>
    <row r="2513" spans="1:12" x14ac:dyDescent="0.3">
      <c r="A2513" t="s">
        <v>17765</v>
      </c>
      <c r="B2513" t="s">
        <v>14</v>
      </c>
      <c r="C2513" t="s">
        <v>2715</v>
      </c>
      <c r="D2513" t="s">
        <v>16</v>
      </c>
      <c r="E2513" t="s">
        <v>17766</v>
      </c>
      <c r="F2513" t="s">
        <v>17767</v>
      </c>
      <c r="G2513" t="s">
        <v>17768</v>
      </c>
      <c r="H2513" t="s">
        <v>18</v>
      </c>
      <c r="I2513" t="s">
        <v>6690</v>
      </c>
      <c r="J2513" t="s">
        <v>6691</v>
      </c>
      <c r="K2513" t="s">
        <v>6692</v>
      </c>
      <c r="L2513" t="s">
        <v>6693</v>
      </c>
    </row>
    <row r="2514" spans="1:12" x14ac:dyDescent="0.3">
      <c r="A2514" t="s">
        <v>17769</v>
      </c>
      <c r="B2514" t="s">
        <v>14</v>
      </c>
      <c r="C2514" t="s">
        <v>17770</v>
      </c>
      <c r="D2514" t="s">
        <v>16</v>
      </c>
      <c r="E2514" t="s">
        <v>17771</v>
      </c>
      <c r="F2514" t="s">
        <v>17772</v>
      </c>
      <c r="G2514" t="s">
        <v>18</v>
      </c>
      <c r="H2514" t="s">
        <v>18</v>
      </c>
      <c r="I2514" t="s">
        <v>2612</v>
      </c>
      <c r="J2514" t="s">
        <v>2613</v>
      </c>
      <c r="K2514" t="s">
        <v>2614</v>
      </c>
      <c r="L2514" t="s">
        <v>2615</v>
      </c>
    </row>
    <row r="2515" spans="1:12" x14ac:dyDescent="0.3">
      <c r="A2515" t="s">
        <v>17773</v>
      </c>
      <c r="B2515" t="s">
        <v>14</v>
      </c>
      <c r="C2515" t="s">
        <v>101</v>
      </c>
      <c r="D2515" t="s">
        <v>16</v>
      </c>
      <c r="E2515" t="s">
        <v>17774</v>
      </c>
      <c r="F2515" t="s">
        <v>17774</v>
      </c>
      <c r="G2515" t="s">
        <v>17775</v>
      </c>
      <c r="H2515" t="s">
        <v>18</v>
      </c>
      <c r="I2515" t="s">
        <v>2121</v>
      </c>
      <c r="J2515" t="s">
        <v>2122</v>
      </c>
      <c r="K2515" t="s">
        <v>2123</v>
      </c>
      <c r="L2515" t="s">
        <v>2124</v>
      </c>
    </row>
    <row r="2516" spans="1:12" x14ac:dyDescent="0.3">
      <c r="A2516" t="s">
        <v>17776</v>
      </c>
      <c r="B2516" t="s">
        <v>14</v>
      </c>
      <c r="C2516" t="s">
        <v>3471</v>
      </c>
      <c r="D2516" t="s">
        <v>94</v>
      </c>
      <c r="E2516" t="s">
        <v>17777</v>
      </c>
      <c r="F2516" t="s">
        <v>17778</v>
      </c>
      <c r="G2516" t="s">
        <v>18</v>
      </c>
      <c r="H2516" t="s">
        <v>18</v>
      </c>
      <c r="I2516" t="s">
        <v>16822</v>
      </c>
      <c r="J2516" t="s">
        <v>18</v>
      </c>
      <c r="K2516" t="s">
        <v>16823</v>
      </c>
      <c r="L2516" t="s">
        <v>16824</v>
      </c>
    </row>
    <row r="2517" spans="1:12" x14ac:dyDescent="0.3">
      <c r="A2517" t="s">
        <v>17779</v>
      </c>
      <c r="B2517" t="s">
        <v>14</v>
      </c>
      <c r="C2517" t="s">
        <v>851</v>
      </c>
      <c r="D2517" t="s">
        <v>94</v>
      </c>
      <c r="E2517" t="e">
        <f>- 부부간에 발생하는 심리적 갈등을 분석하고 문제 해결을 위한 관계회복 프로그램 개발 및 전문기관 연계를 통해 지속적 사후관리지원- 심리검사와 상담 및 정신분석을 실시하여 부부간의 상호관계 형성을 돕고 정서적 친밀감을 통해 부부관계 회복에 도움을 준다.</f>
        <v>#NAME?</v>
      </c>
      <c r="F2517" t="e">
        <f>- 부부간에 발생하는 심리적 갈등을 분석하고 문제 해결을 위한 관계회복 프로그램 개발 및 전문기관 연계를 통해 지속적 사후관리지원- 심리검사와 상담 및 정신분석을 실시하여 부부간의 상호관계 형성을 돕고 정서적 친밀감을 통해 부부관계 회복에 도움을 준다.</f>
        <v>#NAME?</v>
      </c>
      <c r="G2517" t="s">
        <v>18</v>
      </c>
      <c r="H2517" t="s">
        <v>18</v>
      </c>
      <c r="I2517" t="s">
        <v>16623</v>
      </c>
      <c r="J2517" t="s">
        <v>16624</v>
      </c>
      <c r="K2517" t="s">
        <v>21</v>
      </c>
      <c r="L2517" t="s">
        <v>16625</v>
      </c>
    </row>
    <row r="2518" spans="1:12" x14ac:dyDescent="0.3">
      <c r="A2518" t="s">
        <v>17780</v>
      </c>
      <c r="B2518" t="s">
        <v>14</v>
      </c>
      <c r="C2518" t="s">
        <v>17781</v>
      </c>
      <c r="D2518" t="s">
        <v>79</v>
      </c>
      <c r="E2518" t="s">
        <v>17782</v>
      </c>
      <c r="F2518" t="s">
        <v>17783</v>
      </c>
      <c r="G2518" t="s">
        <v>17784</v>
      </c>
      <c r="H2518" t="s">
        <v>18</v>
      </c>
      <c r="I2518" t="s">
        <v>7208</v>
      </c>
      <c r="J2518" t="s">
        <v>7209</v>
      </c>
      <c r="K2518" t="s">
        <v>6860</v>
      </c>
      <c r="L2518" t="s">
        <v>7210</v>
      </c>
    </row>
    <row r="2519" spans="1:12" x14ac:dyDescent="0.3">
      <c r="A2519" t="s">
        <v>17785</v>
      </c>
      <c r="B2519" t="s">
        <v>14</v>
      </c>
      <c r="C2519" t="s">
        <v>2715</v>
      </c>
      <c r="D2519" t="s">
        <v>16</v>
      </c>
      <c r="E2519" t="s">
        <v>2716</v>
      </c>
      <c r="F2519" t="s">
        <v>2716</v>
      </c>
      <c r="G2519" t="s">
        <v>2717</v>
      </c>
      <c r="H2519" t="s">
        <v>18</v>
      </c>
      <c r="I2519" t="s">
        <v>2121</v>
      </c>
      <c r="J2519" t="s">
        <v>2122</v>
      </c>
      <c r="K2519" t="s">
        <v>2123</v>
      </c>
      <c r="L2519" t="s">
        <v>2124</v>
      </c>
    </row>
    <row r="2520" spans="1:12" x14ac:dyDescent="0.3">
      <c r="A2520" t="s">
        <v>17786</v>
      </c>
      <c r="B2520" t="s">
        <v>14</v>
      </c>
      <c r="C2520" t="s">
        <v>101</v>
      </c>
      <c r="D2520" t="s">
        <v>16</v>
      </c>
      <c r="E2520" t="s">
        <v>17787</v>
      </c>
      <c r="F2520" t="s">
        <v>17788</v>
      </c>
      <c r="G2520" t="s">
        <v>17789</v>
      </c>
      <c r="H2520" t="s">
        <v>17790</v>
      </c>
      <c r="I2520" t="s">
        <v>5909</v>
      </c>
      <c r="J2520" t="s">
        <v>18</v>
      </c>
      <c r="K2520" t="s">
        <v>5910</v>
      </c>
      <c r="L2520" t="s">
        <v>5911</v>
      </c>
    </row>
    <row r="2521" spans="1:12" x14ac:dyDescent="0.3">
      <c r="A2521" t="s">
        <v>17791</v>
      </c>
      <c r="B2521" t="s">
        <v>14</v>
      </c>
      <c r="C2521" t="s">
        <v>17792</v>
      </c>
      <c r="D2521" t="s">
        <v>16</v>
      </c>
      <c r="E2521" t="s">
        <v>17793</v>
      </c>
      <c r="F2521" t="s">
        <v>17793</v>
      </c>
      <c r="G2521" t="s">
        <v>18</v>
      </c>
      <c r="H2521" t="s">
        <v>18</v>
      </c>
      <c r="I2521" t="s">
        <v>12622</v>
      </c>
      <c r="J2521" t="s">
        <v>12623</v>
      </c>
      <c r="K2521" t="s">
        <v>12624</v>
      </c>
      <c r="L2521" t="s">
        <v>12625</v>
      </c>
    </row>
    <row r="2522" spans="1:12" x14ac:dyDescent="0.3">
      <c r="A2522" t="s">
        <v>17794</v>
      </c>
      <c r="B2522" t="s">
        <v>14</v>
      </c>
      <c r="C2522" t="s">
        <v>93</v>
      </c>
      <c r="D2522" t="s">
        <v>94</v>
      </c>
      <c r="E2522" t="s">
        <v>8464</v>
      </c>
      <c r="F2522" t="s">
        <v>8465</v>
      </c>
      <c r="G2522" t="s">
        <v>8466</v>
      </c>
      <c r="H2522" t="s">
        <v>18</v>
      </c>
      <c r="I2522" t="s">
        <v>547</v>
      </c>
      <c r="J2522" t="s">
        <v>548</v>
      </c>
      <c r="K2522" t="s">
        <v>70</v>
      </c>
      <c r="L2522" t="s">
        <v>549</v>
      </c>
    </row>
    <row r="2523" spans="1:12" x14ac:dyDescent="0.3">
      <c r="A2523" t="s">
        <v>17795</v>
      </c>
      <c r="B2523" t="s">
        <v>14</v>
      </c>
      <c r="C2523" t="s">
        <v>830</v>
      </c>
      <c r="D2523" t="s">
        <v>33</v>
      </c>
      <c r="E2523" t="s">
        <v>17796</v>
      </c>
      <c r="F2523" t="s">
        <v>17797</v>
      </c>
      <c r="G2523" t="s">
        <v>17798</v>
      </c>
      <c r="H2523" t="s">
        <v>18</v>
      </c>
      <c r="I2523" t="s">
        <v>3350</v>
      </c>
      <c r="J2523" t="s">
        <v>3351</v>
      </c>
      <c r="K2523" t="s">
        <v>3352</v>
      </c>
      <c r="L2523" t="s">
        <v>3353</v>
      </c>
    </row>
    <row r="2524" spans="1:12" x14ac:dyDescent="0.3">
      <c r="A2524" t="s">
        <v>17799</v>
      </c>
      <c r="B2524" t="s">
        <v>14</v>
      </c>
      <c r="C2524" t="s">
        <v>17800</v>
      </c>
      <c r="D2524" t="s">
        <v>16</v>
      </c>
      <c r="E2524" t="s">
        <v>17801</v>
      </c>
      <c r="F2524" t="s">
        <v>17801</v>
      </c>
      <c r="G2524" t="s">
        <v>18</v>
      </c>
      <c r="H2524" t="s">
        <v>18</v>
      </c>
      <c r="I2524" t="s">
        <v>17802</v>
      </c>
      <c r="J2524" t="s">
        <v>17803</v>
      </c>
      <c r="K2524" t="s">
        <v>17804</v>
      </c>
      <c r="L2524" t="s">
        <v>17805</v>
      </c>
    </row>
    <row r="2525" spans="1:12" x14ac:dyDescent="0.3">
      <c r="A2525" t="s">
        <v>17806</v>
      </c>
      <c r="B2525" t="s">
        <v>14</v>
      </c>
      <c r="C2525" t="s">
        <v>15</v>
      </c>
      <c r="D2525" t="s">
        <v>16</v>
      </c>
      <c r="E2525" t="s">
        <v>8266</v>
      </c>
      <c r="F2525" t="s">
        <v>17807</v>
      </c>
      <c r="G2525" t="s">
        <v>17808</v>
      </c>
      <c r="H2525" t="s">
        <v>17809</v>
      </c>
      <c r="I2525" t="s">
        <v>17810</v>
      </c>
      <c r="J2525" t="s">
        <v>18</v>
      </c>
      <c r="K2525" t="s">
        <v>17811</v>
      </c>
      <c r="L2525" t="s">
        <v>17812</v>
      </c>
    </row>
    <row r="2526" spans="1:12" x14ac:dyDescent="0.3">
      <c r="A2526" t="s">
        <v>17813</v>
      </c>
      <c r="B2526" t="s">
        <v>14</v>
      </c>
      <c r="C2526" t="s">
        <v>17814</v>
      </c>
      <c r="D2526" t="s">
        <v>16</v>
      </c>
      <c r="E2526" t="s">
        <v>17815</v>
      </c>
      <c r="F2526" t="s">
        <v>17815</v>
      </c>
      <c r="G2526" t="s">
        <v>17815</v>
      </c>
      <c r="H2526" t="s">
        <v>17815</v>
      </c>
      <c r="I2526" t="s">
        <v>17816</v>
      </c>
      <c r="J2526" t="s">
        <v>17817</v>
      </c>
      <c r="K2526" t="s">
        <v>17818</v>
      </c>
      <c r="L2526" t="s">
        <v>17819</v>
      </c>
    </row>
    <row r="2527" spans="1:12" x14ac:dyDescent="0.3">
      <c r="A2527" t="s">
        <v>17820</v>
      </c>
      <c r="B2527" t="s">
        <v>14</v>
      </c>
      <c r="C2527" t="s">
        <v>413</v>
      </c>
      <c r="D2527" t="s">
        <v>16</v>
      </c>
      <c r="E2527" t="s">
        <v>17821</v>
      </c>
      <c r="F2527" t="s">
        <v>17822</v>
      </c>
      <c r="G2527" t="s">
        <v>17823</v>
      </c>
      <c r="H2527" t="s">
        <v>18</v>
      </c>
      <c r="I2527" t="s">
        <v>17449</v>
      </c>
      <c r="J2527" t="s">
        <v>18</v>
      </c>
      <c r="K2527" t="s">
        <v>17450</v>
      </c>
      <c r="L2527" t="s">
        <v>17451</v>
      </c>
    </row>
    <row r="2528" spans="1:12" x14ac:dyDescent="0.3">
      <c r="A2528" t="s">
        <v>17824</v>
      </c>
      <c r="B2528" t="s">
        <v>14</v>
      </c>
      <c r="C2528" t="s">
        <v>17825</v>
      </c>
      <c r="D2528" t="s">
        <v>16</v>
      </c>
      <c r="E2528" t="s">
        <v>17826</v>
      </c>
      <c r="F2528" t="s">
        <v>17827</v>
      </c>
      <c r="G2528" t="s">
        <v>17828</v>
      </c>
      <c r="H2528" t="s">
        <v>17829</v>
      </c>
      <c r="I2528" t="s">
        <v>15536</v>
      </c>
      <c r="J2528" t="s">
        <v>15537</v>
      </c>
      <c r="K2528" t="s">
        <v>15538</v>
      </c>
      <c r="L2528" t="s">
        <v>15539</v>
      </c>
    </row>
    <row r="2529" spans="1:12" x14ac:dyDescent="0.3">
      <c r="A2529" t="s">
        <v>17830</v>
      </c>
      <c r="B2529" t="s">
        <v>14</v>
      </c>
      <c r="C2529" t="s">
        <v>73</v>
      </c>
      <c r="D2529" t="s">
        <v>33</v>
      </c>
      <c r="E2529" t="s">
        <v>17831</v>
      </c>
      <c r="F2529" t="s">
        <v>17832</v>
      </c>
      <c r="G2529" t="s">
        <v>17833</v>
      </c>
      <c r="H2529" t="s">
        <v>18</v>
      </c>
      <c r="I2529" t="s">
        <v>15698</v>
      </c>
      <c r="J2529" t="s">
        <v>18</v>
      </c>
      <c r="K2529" t="s">
        <v>15699</v>
      </c>
      <c r="L2529" t="s">
        <v>15700</v>
      </c>
    </row>
    <row r="2530" spans="1:12" x14ac:dyDescent="0.3">
      <c r="A2530" t="s">
        <v>17834</v>
      </c>
      <c r="B2530" t="s">
        <v>14</v>
      </c>
      <c r="C2530" t="s">
        <v>17835</v>
      </c>
      <c r="D2530" t="s">
        <v>16</v>
      </c>
      <c r="E2530" t="s">
        <v>17836</v>
      </c>
      <c r="F2530" t="s">
        <v>17837</v>
      </c>
      <c r="G2530" t="s">
        <v>17838</v>
      </c>
      <c r="H2530" t="s">
        <v>18</v>
      </c>
      <c r="I2530" t="s">
        <v>13448</v>
      </c>
      <c r="J2530" t="s">
        <v>13449</v>
      </c>
      <c r="K2530" t="s">
        <v>13450</v>
      </c>
      <c r="L2530" t="s">
        <v>13451</v>
      </c>
    </row>
    <row r="2531" spans="1:12" x14ac:dyDescent="0.3">
      <c r="A2531" t="s">
        <v>17839</v>
      </c>
      <c r="B2531" t="s">
        <v>14</v>
      </c>
      <c r="C2531" t="s">
        <v>273</v>
      </c>
      <c r="D2531" t="s">
        <v>16</v>
      </c>
      <c r="E2531" t="s">
        <v>15259</v>
      </c>
      <c r="F2531" t="s">
        <v>17840</v>
      </c>
      <c r="G2531" t="s">
        <v>17841</v>
      </c>
      <c r="H2531" t="s">
        <v>18</v>
      </c>
      <c r="I2531" t="s">
        <v>547</v>
      </c>
      <c r="J2531" t="s">
        <v>548</v>
      </c>
      <c r="K2531" t="s">
        <v>70</v>
      </c>
      <c r="L2531" t="s">
        <v>549</v>
      </c>
    </row>
    <row r="2532" spans="1:12" x14ac:dyDescent="0.3">
      <c r="A2532" t="s">
        <v>17842</v>
      </c>
      <c r="B2532" t="s">
        <v>14</v>
      </c>
      <c r="C2532" t="s">
        <v>10160</v>
      </c>
      <c r="D2532" t="s">
        <v>16</v>
      </c>
      <c r="E2532" t="s">
        <v>17699</v>
      </c>
      <c r="F2532" t="s">
        <v>17700</v>
      </c>
      <c r="G2532" t="s">
        <v>18</v>
      </c>
      <c r="H2532" t="s">
        <v>18</v>
      </c>
      <c r="I2532" t="s">
        <v>16070</v>
      </c>
      <c r="J2532" t="s">
        <v>16071</v>
      </c>
      <c r="K2532" t="s">
        <v>16072</v>
      </c>
      <c r="L2532" t="s">
        <v>17843</v>
      </c>
    </row>
    <row r="2533" spans="1:12" x14ac:dyDescent="0.3">
      <c r="A2533" t="s">
        <v>17844</v>
      </c>
      <c r="B2533" t="s">
        <v>14</v>
      </c>
      <c r="C2533" t="s">
        <v>6414</v>
      </c>
      <c r="D2533" t="s">
        <v>16</v>
      </c>
      <c r="E2533" t="s">
        <v>17845</v>
      </c>
      <c r="F2533" t="s">
        <v>17846</v>
      </c>
      <c r="G2533" t="s">
        <v>17847</v>
      </c>
      <c r="H2533" t="s">
        <v>18</v>
      </c>
      <c r="I2533" t="s">
        <v>6531</v>
      </c>
      <c r="J2533" t="s">
        <v>6532</v>
      </c>
      <c r="K2533" t="s">
        <v>6533</v>
      </c>
      <c r="L2533" t="s">
        <v>6534</v>
      </c>
    </row>
    <row r="2534" spans="1:12" x14ac:dyDescent="0.3">
      <c r="A2534" t="s">
        <v>17848</v>
      </c>
      <c r="B2534" t="s">
        <v>14</v>
      </c>
      <c r="C2534" t="s">
        <v>101</v>
      </c>
      <c r="D2534" t="s">
        <v>16</v>
      </c>
      <c r="E2534" t="s">
        <v>17849</v>
      </c>
      <c r="F2534" t="s">
        <v>17850</v>
      </c>
      <c r="G2534" t="s">
        <v>18</v>
      </c>
      <c r="H2534" t="s">
        <v>18</v>
      </c>
      <c r="I2534" t="s">
        <v>17802</v>
      </c>
      <c r="J2534" t="s">
        <v>17803</v>
      </c>
      <c r="K2534" t="s">
        <v>17804</v>
      </c>
      <c r="L2534" t="s">
        <v>17805</v>
      </c>
    </row>
    <row r="2535" spans="1:12" x14ac:dyDescent="0.3">
      <c r="A2535" t="s">
        <v>17851</v>
      </c>
      <c r="B2535" t="s">
        <v>14</v>
      </c>
      <c r="C2535" t="s">
        <v>17852</v>
      </c>
      <c r="D2535" t="s">
        <v>16</v>
      </c>
      <c r="E2535" t="s">
        <v>17853</v>
      </c>
      <c r="F2535" t="s">
        <v>17854</v>
      </c>
      <c r="G2535" t="s">
        <v>17855</v>
      </c>
      <c r="H2535" t="s">
        <v>18</v>
      </c>
      <c r="I2535" t="s">
        <v>8703</v>
      </c>
      <c r="J2535" t="s">
        <v>8704</v>
      </c>
      <c r="K2535" t="s">
        <v>8705</v>
      </c>
      <c r="L2535" t="s">
        <v>8706</v>
      </c>
    </row>
    <row r="2536" spans="1:12" x14ac:dyDescent="0.3">
      <c r="A2536" t="s">
        <v>17856</v>
      </c>
      <c r="B2536" t="s">
        <v>14</v>
      </c>
      <c r="C2536" t="s">
        <v>273</v>
      </c>
      <c r="D2536" t="s">
        <v>16</v>
      </c>
      <c r="E2536" t="s">
        <v>17857</v>
      </c>
      <c r="F2536" t="s">
        <v>17858</v>
      </c>
      <c r="G2536" t="s">
        <v>17857</v>
      </c>
      <c r="H2536" t="s">
        <v>18</v>
      </c>
      <c r="I2536" t="s">
        <v>17859</v>
      </c>
      <c r="J2536" t="s">
        <v>17860</v>
      </c>
      <c r="K2536" t="s">
        <v>17861</v>
      </c>
      <c r="L2536" t="s">
        <v>17862</v>
      </c>
    </row>
    <row r="2537" spans="1:12" x14ac:dyDescent="0.3">
      <c r="A2537" t="s">
        <v>17863</v>
      </c>
      <c r="B2537" t="s">
        <v>14</v>
      </c>
      <c r="C2537" t="s">
        <v>101</v>
      </c>
      <c r="D2537" t="s">
        <v>16</v>
      </c>
      <c r="E2537" t="s">
        <v>17864</v>
      </c>
      <c r="F2537" t="s">
        <v>2679</v>
      </c>
      <c r="G2537" t="s">
        <v>17865</v>
      </c>
      <c r="H2537" t="s">
        <v>18</v>
      </c>
      <c r="I2537" t="s">
        <v>547</v>
      </c>
      <c r="J2537" t="s">
        <v>548</v>
      </c>
      <c r="K2537" t="s">
        <v>70</v>
      </c>
      <c r="L2537" t="s">
        <v>549</v>
      </c>
    </row>
    <row r="2538" spans="1:12" x14ac:dyDescent="0.3">
      <c r="A2538" t="s">
        <v>17866</v>
      </c>
      <c r="B2538" t="s">
        <v>14</v>
      </c>
      <c r="C2538" t="s">
        <v>2022</v>
      </c>
      <c r="D2538" t="s">
        <v>33</v>
      </c>
      <c r="E2538" t="s">
        <v>16539</v>
      </c>
      <c r="F2538" t="s">
        <v>17867</v>
      </c>
      <c r="G2538" t="s">
        <v>17868</v>
      </c>
      <c r="H2538" t="s">
        <v>18</v>
      </c>
      <c r="I2538" t="s">
        <v>625</v>
      </c>
      <c r="J2538" t="s">
        <v>18</v>
      </c>
      <c r="K2538" t="s">
        <v>626</v>
      </c>
      <c r="L2538" t="s">
        <v>627</v>
      </c>
    </row>
    <row r="2539" spans="1:12" x14ac:dyDescent="0.3">
      <c r="A2539" t="s">
        <v>17869</v>
      </c>
      <c r="B2539" t="s">
        <v>14</v>
      </c>
      <c r="C2539" t="s">
        <v>101</v>
      </c>
      <c r="D2539" t="s">
        <v>16</v>
      </c>
      <c r="E2539" t="s">
        <v>17870</v>
      </c>
      <c r="F2539" t="s">
        <v>17870</v>
      </c>
      <c r="G2539" t="s">
        <v>18</v>
      </c>
      <c r="H2539" t="s">
        <v>18</v>
      </c>
      <c r="I2539" t="s">
        <v>6165</v>
      </c>
      <c r="J2539" t="s">
        <v>6166</v>
      </c>
      <c r="K2539" t="s">
        <v>6167</v>
      </c>
      <c r="L2539" t="s">
        <v>6168</v>
      </c>
    </row>
    <row r="2540" spans="1:12" x14ac:dyDescent="0.3">
      <c r="A2540" t="s">
        <v>17871</v>
      </c>
      <c r="B2540" t="s">
        <v>14</v>
      </c>
      <c r="C2540" t="s">
        <v>15</v>
      </c>
      <c r="D2540" t="s">
        <v>16</v>
      </c>
      <c r="E2540" t="s">
        <v>17872</v>
      </c>
      <c r="F2540" t="s">
        <v>17872</v>
      </c>
      <c r="G2540" t="s">
        <v>17872</v>
      </c>
      <c r="H2540" t="s">
        <v>18</v>
      </c>
      <c r="I2540" t="s">
        <v>625</v>
      </c>
      <c r="J2540" t="s">
        <v>18</v>
      </c>
      <c r="K2540" t="s">
        <v>626</v>
      </c>
      <c r="L2540" t="s">
        <v>627</v>
      </c>
    </row>
    <row r="2541" spans="1:12" x14ac:dyDescent="0.3">
      <c r="A2541" t="s">
        <v>17873</v>
      </c>
      <c r="B2541" t="s">
        <v>14</v>
      </c>
      <c r="C2541" t="s">
        <v>7249</v>
      </c>
      <c r="D2541" t="s">
        <v>16</v>
      </c>
      <c r="E2541" t="s">
        <v>17874</v>
      </c>
      <c r="F2541" t="s">
        <v>17875</v>
      </c>
      <c r="G2541" t="s">
        <v>18</v>
      </c>
      <c r="H2541" t="s">
        <v>18</v>
      </c>
      <c r="I2541" t="s">
        <v>10075</v>
      </c>
      <c r="J2541" t="s">
        <v>18</v>
      </c>
      <c r="K2541" t="s">
        <v>10076</v>
      </c>
      <c r="L2541" t="s">
        <v>10077</v>
      </c>
    </row>
    <row r="2542" spans="1:12" x14ac:dyDescent="0.3">
      <c r="A2542" t="s">
        <v>17876</v>
      </c>
      <c r="B2542" t="s">
        <v>14</v>
      </c>
      <c r="C2542" t="s">
        <v>463</v>
      </c>
      <c r="D2542" t="s">
        <v>16</v>
      </c>
      <c r="E2542" t="s">
        <v>14793</v>
      </c>
      <c r="F2542" t="s">
        <v>14793</v>
      </c>
      <c r="G2542" t="s">
        <v>14794</v>
      </c>
      <c r="H2542" t="s">
        <v>18</v>
      </c>
      <c r="I2542" t="s">
        <v>16153</v>
      </c>
      <c r="J2542" t="s">
        <v>18</v>
      </c>
      <c r="K2542" t="s">
        <v>16154</v>
      </c>
      <c r="L2542" t="s">
        <v>16155</v>
      </c>
    </row>
    <row r="2543" spans="1:12" x14ac:dyDescent="0.3">
      <c r="A2543" t="s">
        <v>17877</v>
      </c>
      <c r="B2543" t="s">
        <v>14</v>
      </c>
      <c r="C2543" t="s">
        <v>2022</v>
      </c>
      <c r="D2543" t="s">
        <v>33</v>
      </c>
      <c r="E2543" t="s">
        <v>17878</v>
      </c>
      <c r="F2543" t="s">
        <v>17879</v>
      </c>
      <c r="G2543" t="s">
        <v>17880</v>
      </c>
      <c r="H2543" t="s">
        <v>18</v>
      </c>
      <c r="I2543" t="s">
        <v>16311</v>
      </c>
      <c r="J2543" t="s">
        <v>16312</v>
      </c>
      <c r="K2543" t="s">
        <v>1112</v>
      </c>
      <c r="L2543" t="s">
        <v>16313</v>
      </c>
    </row>
    <row r="2544" spans="1:12" x14ac:dyDescent="0.3">
      <c r="A2544" t="s">
        <v>17881</v>
      </c>
      <c r="B2544" t="s">
        <v>14</v>
      </c>
      <c r="C2544" t="s">
        <v>73</v>
      </c>
      <c r="D2544" t="s">
        <v>33</v>
      </c>
      <c r="E2544" t="s">
        <v>13864</v>
      </c>
      <c r="F2544" t="s">
        <v>13864</v>
      </c>
      <c r="G2544" t="s">
        <v>18</v>
      </c>
      <c r="H2544" t="s">
        <v>18</v>
      </c>
      <c r="I2544" t="s">
        <v>625</v>
      </c>
      <c r="J2544" t="s">
        <v>18</v>
      </c>
      <c r="K2544" t="s">
        <v>626</v>
      </c>
      <c r="L2544" t="s">
        <v>627</v>
      </c>
    </row>
    <row r="2545" spans="1:12" x14ac:dyDescent="0.3">
      <c r="A2545" t="s">
        <v>17882</v>
      </c>
      <c r="B2545" t="s">
        <v>14</v>
      </c>
      <c r="C2545" t="s">
        <v>9388</v>
      </c>
      <c r="D2545" t="s">
        <v>94</v>
      </c>
      <c r="E2545" t="s">
        <v>17883</v>
      </c>
      <c r="F2545" t="s">
        <v>17883</v>
      </c>
      <c r="G2545" t="s">
        <v>17884</v>
      </c>
      <c r="H2545" t="s">
        <v>18</v>
      </c>
      <c r="I2545" t="s">
        <v>4768</v>
      </c>
      <c r="J2545" t="s">
        <v>4769</v>
      </c>
      <c r="K2545" t="s">
        <v>4770</v>
      </c>
      <c r="L2545" t="s">
        <v>4771</v>
      </c>
    </row>
    <row r="2546" spans="1:12" x14ac:dyDescent="0.3">
      <c r="A2546" t="s">
        <v>17885</v>
      </c>
      <c r="B2546" t="s">
        <v>14</v>
      </c>
      <c r="C2546" t="s">
        <v>7930</v>
      </c>
      <c r="D2546" t="s">
        <v>16</v>
      </c>
      <c r="E2546" t="s">
        <v>17886</v>
      </c>
      <c r="F2546" t="s">
        <v>17887</v>
      </c>
      <c r="G2546" t="s">
        <v>17888</v>
      </c>
      <c r="H2546" t="s">
        <v>18</v>
      </c>
      <c r="I2546" t="s">
        <v>15476</v>
      </c>
      <c r="J2546" t="s">
        <v>15477</v>
      </c>
      <c r="K2546" t="s">
        <v>15478</v>
      </c>
      <c r="L2546" t="s">
        <v>15479</v>
      </c>
    </row>
    <row r="2547" spans="1:12" x14ac:dyDescent="0.3">
      <c r="A2547" t="s">
        <v>17889</v>
      </c>
      <c r="B2547" t="s">
        <v>14</v>
      </c>
      <c r="C2547" t="s">
        <v>471</v>
      </c>
      <c r="D2547" t="s">
        <v>16</v>
      </c>
      <c r="E2547" t="s">
        <v>17890</v>
      </c>
      <c r="F2547" t="s">
        <v>17891</v>
      </c>
      <c r="G2547" t="s">
        <v>17892</v>
      </c>
      <c r="H2547" t="s">
        <v>17893</v>
      </c>
      <c r="I2547" t="s">
        <v>17894</v>
      </c>
      <c r="J2547" t="s">
        <v>17895</v>
      </c>
      <c r="K2547" t="s">
        <v>17896</v>
      </c>
      <c r="L2547" t="s">
        <v>17897</v>
      </c>
    </row>
    <row r="2548" spans="1:12" x14ac:dyDescent="0.3">
      <c r="A2548" t="s">
        <v>17898</v>
      </c>
      <c r="B2548" t="s">
        <v>14</v>
      </c>
      <c r="C2548" t="s">
        <v>2022</v>
      </c>
      <c r="D2548" t="s">
        <v>33</v>
      </c>
      <c r="E2548" t="s">
        <v>17899</v>
      </c>
      <c r="F2548" t="s">
        <v>17899</v>
      </c>
      <c r="G2548" t="s">
        <v>17900</v>
      </c>
      <c r="H2548" t="s">
        <v>18</v>
      </c>
      <c r="I2548" t="s">
        <v>16153</v>
      </c>
      <c r="J2548" t="s">
        <v>18</v>
      </c>
      <c r="K2548" t="s">
        <v>16154</v>
      </c>
      <c r="L2548" t="s">
        <v>16155</v>
      </c>
    </row>
    <row r="2549" spans="1:12" x14ac:dyDescent="0.3">
      <c r="A2549" t="s">
        <v>17901</v>
      </c>
      <c r="B2549" t="s">
        <v>14</v>
      </c>
      <c r="C2549" t="s">
        <v>17902</v>
      </c>
      <c r="D2549" t="s">
        <v>2466</v>
      </c>
      <c r="E2549" t="s">
        <v>17903</v>
      </c>
      <c r="F2549" t="s">
        <v>17903</v>
      </c>
      <c r="G2549" t="s">
        <v>18</v>
      </c>
      <c r="H2549" t="s">
        <v>18</v>
      </c>
      <c r="I2549" t="s">
        <v>17904</v>
      </c>
      <c r="J2549" t="s">
        <v>17905</v>
      </c>
      <c r="K2549" t="s">
        <v>17906</v>
      </c>
      <c r="L2549" t="s">
        <v>17907</v>
      </c>
    </row>
    <row r="2550" spans="1:12" x14ac:dyDescent="0.3">
      <c r="A2550" t="s">
        <v>17908</v>
      </c>
      <c r="B2550" t="s">
        <v>14</v>
      </c>
      <c r="C2550" t="s">
        <v>714</v>
      </c>
      <c r="D2550" t="s">
        <v>16</v>
      </c>
      <c r="E2550" t="s">
        <v>17909</v>
      </c>
      <c r="F2550" t="s">
        <v>17910</v>
      </c>
      <c r="G2550" t="s">
        <v>17911</v>
      </c>
      <c r="H2550" t="s">
        <v>18</v>
      </c>
      <c r="I2550" t="s">
        <v>16640</v>
      </c>
      <c r="J2550" t="s">
        <v>16641</v>
      </c>
      <c r="K2550" t="s">
        <v>16642</v>
      </c>
      <c r="L2550" t="s">
        <v>16643</v>
      </c>
    </row>
    <row r="2551" spans="1:12" x14ac:dyDescent="0.3">
      <c r="A2551" t="s">
        <v>17912</v>
      </c>
      <c r="B2551" t="s">
        <v>14</v>
      </c>
      <c r="C2551" t="s">
        <v>17310</v>
      </c>
      <c r="D2551" t="s">
        <v>16</v>
      </c>
      <c r="E2551" t="s">
        <v>17913</v>
      </c>
      <c r="F2551" t="s">
        <v>17914</v>
      </c>
      <c r="G2551" t="s">
        <v>17915</v>
      </c>
      <c r="H2551" t="s">
        <v>18</v>
      </c>
      <c r="I2551" t="s">
        <v>17916</v>
      </c>
      <c r="J2551" t="s">
        <v>17917</v>
      </c>
      <c r="K2551" t="s">
        <v>17918</v>
      </c>
      <c r="L2551" t="s">
        <v>17919</v>
      </c>
    </row>
    <row r="2552" spans="1:12" x14ac:dyDescent="0.3">
      <c r="A2552" t="s">
        <v>17920</v>
      </c>
      <c r="B2552" t="s">
        <v>14</v>
      </c>
      <c r="C2552" t="s">
        <v>445</v>
      </c>
      <c r="D2552" t="s">
        <v>16</v>
      </c>
      <c r="E2552" t="s">
        <v>17921</v>
      </c>
      <c r="F2552" t="s">
        <v>17922</v>
      </c>
      <c r="G2552" t="s">
        <v>17923</v>
      </c>
      <c r="H2552" t="s">
        <v>17924</v>
      </c>
      <c r="I2552" t="s">
        <v>11292</v>
      </c>
      <c r="J2552" t="s">
        <v>11293</v>
      </c>
      <c r="K2552" t="s">
        <v>11294</v>
      </c>
      <c r="L2552" t="s">
        <v>11295</v>
      </c>
    </row>
    <row r="2553" spans="1:12" x14ac:dyDescent="0.3">
      <c r="A2553" t="s">
        <v>17925</v>
      </c>
      <c r="B2553" t="s">
        <v>14</v>
      </c>
      <c r="C2553" t="s">
        <v>17926</v>
      </c>
      <c r="D2553" t="s">
        <v>16</v>
      </c>
      <c r="E2553" t="s">
        <v>17927</v>
      </c>
      <c r="F2553" t="s">
        <v>17928</v>
      </c>
      <c r="G2553" t="s">
        <v>18</v>
      </c>
      <c r="H2553" t="s">
        <v>18</v>
      </c>
      <c r="I2553" t="s">
        <v>16640</v>
      </c>
      <c r="J2553" t="s">
        <v>16641</v>
      </c>
      <c r="K2553" t="s">
        <v>16642</v>
      </c>
      <c r="L2553" t="s">
        <v>16643</v>
      </c>
    </row>
    <row r="2554" spans="1:12" x14ac:dyDescent="0.3">
      <c r="A2554" t="s">
        <v>17929</v>
      </c>
      <c r="B2554" t="s">
        <v>14</v>
      </c>
      <c r="C2554" t="s">
        <v>17930</v>
      </c>
      <c r="D2554" t="s">
        <v>94</v>
      </c>
      <c r="E2554" t="e">
        <f>- 부부갈등, 가정문제 등으로 이혼하려는 부부들을 대상으로     심리상담 및 조정상담. - 이혼예방을 위한 심리교육 및 가족상담 - 실제 이혼과정에서 필요한 법률적인 조언 및 상담- 이혼과정에서 발생하는 양육문제, 자녀문제 등의 심리상담. - 이혼 후 새로운 인생준비에 필요한 상담- 기타 이혼 관련 가족, 자녀, 부부 상담</f>
        <v>#NAME?</v>
      </c>
      <c r="F2554" t="e">
        <f>- 부부갈등, 가정문제 등으로 이혼하려는 부부들을 대상으로 이혼예방을 위한 심리상담 및 조정상담. - 이혼예방을 위한 심리프로그램 진행 및 교육- 실제 이혼과정에서 필요한 법률적인 조언 및 상담- 이혼과정에서 발생하는 양육문제, 자녀문제 등의 심리상담. - 이혼 후 새로운 인생준비에 필요한 상담- 기타 이혼 관련 가족, 자녀, 부부 상담</f>
        <v>#NAME?</v>
      </c>
      <c r="G2554" t="e">
        <f>- 부부갈등, 가정문제 등으로 이혼하려는 부부들을 대상으로 심리상담 및 조정상담. - 실제 이혼과정에서 필요한 법률적인 조언 및 상담- 이혼과정에서 발생하는 양육문제, 자녀문제 등의 가족상담. - 이혼 후 새로운 인생준비에 필요한 상담</f>
        <v>#NAME?</v>
      </c>
      <c r="H2554" t="s">
        <v>18</v>
      </c>
      <c r="I2554" t="s">
        <v>17931</v>
      </c>
      <c r="J2554" t="s">
        <v>17932</v>
      </c>
      <c r="K2554" t="s">
        <v>17933</v>
      </c>
      <c r="L2554" t="s">
        <v>17934</v>
      </c>
    </row>
    <row r="2555" spans="1:12" x14ac:dyDescent="0.3">
      <c r="A2555" t="s">
        <v>17935</v>
      </c>
      <c r="B2555" t="s">
        <v>14</v>
      </c>
      <c r="C2555" t="s">
        <v>11581</v>
      </c>
      <c r="D2555" t="s">
        <v>16</v>
      </c>
      <c r="E2555" t="s">
        <v>17936</v>
      </c>
      <c r="F2555" t="s">
        <v>17937</v>
      </c>
      <c r="G2555" t="s">
        <v>17938</v>
      </c>
      <c r="H2555" t="s">
        <v>17939</v>
      </c>
      <c r="I2555" t="s">
        <v>17940</v>
      </c>
      <c r="J2555" t="s">
        <v>18</v>
      </c>
      <c r="K2555" t="s">
        <v>17941</v>
      </c>
      <c r="L2555" t="s">
        <v>17942</v>
      </c>
    </row>
    <row r="2556" spans="1:12" x14ac:dyDescent="0.3">
      <c r="A2556" t="s">
        <v>17943</v>
      </c>
      <c r="B2556" t="s">
        <v>14</v>
      </c>
      <c r="C2556" t="s">
        <v>1174</v>
      </c>
      <c r="D2556" t="s">
        <v>16</v>
      </c>
      <c r="E2556" t="s">
        <v>17944</v>
      </c>
      <c r="F2556" t="s">
        <v>17944</v>
      </c>
      <c r="G2556" t="s">
        <v>18</v>
      </c>
      <c r="H2556" t="s">
        <v>18</v>
      </c>
      <c r="I2556" t="s">
        <v>1399</v>
      </c>
      <c r="J2556" t="s">
        <v>18</v>
      </c>
      <c r="K2556" t="s">
        <v>1400</v>
      </c>
      <c r="L2556" t="s">
        <v>1401</v>
      </c>
    </row>
    <row r="2557" spans="1:12" x14ac:dyDescent="0.3">
      <c r="A2557" t="s">
        <v>17945</v>
      </c>
      <c r="B2557" t="s">
        <v>14</v>
      </c>
      <c r="C2557" t="s">
        <v>17946</v>
      </c>
      <c r="D2557" t="s">
        <v>1317</v>
      </c>
      <c r="E2557" t="s">
        <v>17947</v>
      </c>
      <c r="F2557" t="s">
        <v>17947</v>
      </c>
      <c r="G2557" t="s">
        <v>18</v>
      </c>
      <c r="H2557" t="s">
        <v>18</v>
      </c>
      <c r="I2557" t="s">
        <v>17948</v>
      </c>
      <c r="J2557" t="s">
        <v>17949</v>
      </c>
      <c r="K2557" t="s">
        <v>17950</v>
      </c>
      <c r="L2557" t="s">
        <v>17951</v>
      </c>
    </row>
    <row r="2558" spans="1:12" x14ac:dyDescent="0.3">
      <c r="A2558" t="s">
        <v>17952</v>
      </c>
      <c r="B2558" t="s">
        <v>14</v>
      </c>
      <c r="C2558" t="s">
        <v>11171</v>
      </c>
      <c r="D2558" t="s">
        <v>16</v>
      </c>
      <c r="E2558" t="s">
        <v>17953</v>
      </c>
      <c r="F2558" t="s">
        <v>11172</v>
      </c>
      <c r="G2558" t="s">
        <v>18</v>
      </c>
      <c r="H2558" t="s">
        <v>18</v>
      </c>
      <c r="I2558" t="s">
        <v>459</v>
      </c>
      <c r="J2558" t="s">
        <v>18</v>
      </c>
      <c r="K2558" t="s">
        <v>460</v>
      </c>
      <c r="L2558" t="s">
        <v>461</v>
      </c>
    </row>
    <row r="2559" spans="1:12" x14ac:dyDescent="0.3">
      <c r="A2559" t="s">
        <v>17954</v>
      </c>
      <c r="B2559" t="s">
        <v>14</v>
      </c>
      <c r="C2559" t="s">
        <v>7337</v>
      </c>
      <c r="D2559" t="s">
        <v>16</v>
      </c>
      <c r="E2559" t="s">
        <v>17955</v>
      </c>
      <c r="F2559" t="s">
        <v>17955</v>
      </c>
      <c r="G2559" t="s">
        <v>18</v>
      </c>
      <c r="H2559" t="s">
        <v>18</v>
      </c>
      <c r="I2559" t="s">
        <v>17948</v>
      </c>
      <c r="J2559" t="s">
        <v>17949</v>
      </c>
      <c r="K2559" t="s">
        <v>17950</v>
      </c>
      <c r="L2559" t="s">
        <v>17951</v>
      </c>
    </row>
    <row r="2560" spans="1:12" x14ac:dyDescent="0.3">
      <c r="A2560" t="s">
        <v>17956</v>
      </c>
      <c r="B2560" t="s">
        <v>14</v>
      </c>
      <c r="C2560" t="s">
        <v>17957</v>
      </c>
      <c r="D2560" t="s">
        <v>1317</v>
      </c>
      <c r="E2560" t="s">
        <v>17958</v>
      </c>
      <c r="F2560" t="s">
        <v>17959</v>
      </c>
      <c r="G2560" t="s">
        <v>17960</v>
      </c>
      <c r="H2560" t="s">
        <v>18</v>
      </c>
      <c r="I2560" t="s">
        <v>17961</v>
      </c>
      <c r="J2560" t="s">
        <v>17962</v>
      </c>
      <c r="K2560" t="s">
        <v>17963</v>
      </c>
      <c r="L2560" t="s">
        <v>17964</v>
      </c>
    </row>
    <row r="2561" spans="1:12" x14ac:dyDescent="0.3">
      <c r="A2561" t="s">
        <v>17965</v>
      </c>
      <c r="B2561" t="s">
        <v>14</v>
      </c>
      <c r="C2561" t="s">
        <v>3602</v>
      </c>
      <c r="D2561" t="s">
        <v>1317</v>
      </c>
      <c r="E2561" t="s">
        <v>17966</v>
      </c>
      <c r="F2561" t="s">
        <v>17967</v>
      </c>
      <c r="G2561" t="s">
        <v>17968</v>
      </c>
      <c r="H2561" t="s">
        <v>18</v>
      </c>
      <c r="I2561" t="s">
        <v>17969</v>
      </c>
      <c r="J2561" t="s">
        <v>18</v>
      </c>
      <c r="K2561" t="s">
        <v>17970</v>
      </c>
      <c r="L2561" t="s">
        <v>17971</v>
      </c>
    </row>
    <row r="2562" spans="1:12" x14ac:dyDescent="0.3">
      <c r="A2562" t="s">
        <v>17972</v>
      </c>
      <c r="B2562" t="s">
        <v>14</v>
      </c>
      <c r="C2562" t="s">
        <v>17973</v>
      </c>
      <c r="D2562" t="s">
        <v>16</v>
      </c>
      <c r="E2562" t="s">
        <v>17974</v>
      </c>
      <c r="F2562" t="s">
        <v>17975</v>
      </c>
      <c r="G2562" t="s">
        <v>17976</v>
      </c>
      <c r="H2562" t="s">
        <v>17977</v>
      </c>
      <c r="I2562" t="s">
        <v>15536</v>
      </c>
      <c r="J2562" t="s">
        <v>15537</v>
      </c>
      <c r="K2562" t="s">
        <v>15538</v>
      </c>
      <c r="L2562" t="s">
        <v>15539</v>
      </c>
    </row>
    <row r="2563" spans="1:12" x14ac:dyDescent="0.3">
      <c r="A2563" t="s">
        <v>17978</v>
      </c>
      <c r="B2563" t="s">
        <v>14</v>
      </c>
      <c r="C2563" t="s">
        <v>17292</v>
      </c>
      <c r="D2563" t="s">
        <v>16</v>
      </c>
      <c r="E2563" t="s">
        <v>17979</v>
      </c>
      <c r="F2563" t="s">
        <v>17980</v>
      </c>
      <c r="G2563" t="s">
        <v>17981</v>
      </c>
      <c r="H2563" t="s">
        <v>18</v>
      </c>
      <c r="I2563" t="s">
        <v>5720</v>
      </c>
      <c r="J2563" t="s">
        <v>5721</v>
      </c>
      <c r="K2563" t="s">
        <v>5722</v>
      </c>
      <c r="L2563" t="s">
        <v>5723</v>
      </c>
    </row>
    <row r="2564" spans="1:12" x14ac:dyDescent="0.3">
      <c r="A2564" t="s">
        <v>17982</v>
      </c>
      <c r="B2564" t="s">
        <v>14</v>
      </c>
      <c r="C2564" t="s">
        <v>2022</v>
      </c>
      <c r="D2564" t="s">
        <v>33</v>
      </c>
      <c r="E2564" t="s">
        <v>17983</v>
      </c>
      <c r="F2564" t="s">
        <v>17984</v>
      </c>
      <c r="G2564" t="s">
        <v>18</v>
      </c>
      <c r="H2564" t="s">
        <v>18</v>
      </c>
      <c r="I2564" t="s">
        <v>459</v>
      </c>
      <c r="J2564" t="s">
        <v>18</v>
      </c>
      <c r="K2564" t="s">
        <v>460</v>
      </c>
      <c r="L2564" t="s">
        <v>461</v>
      </c>
    </row>
    <row r="2565" spans="1:12" x14ac:dyDescent="0.3">
      <c r="A2565" t="s">
        <v>17985</v>
      </c>
      <c r="B2565" t="s">
        <v>14</v>
      </c>
      <c r="C2565" t="s">
        <v>471</v>
      </c>
      <c r="D2565" t="s">
        <v>16</v>
      </c>
      <c r="E2565" t="s">
        <v>17986</v>
      </c>
      <c r="F2565" t="s">
        <v>17987</v>
      </c>
      <c r="G2565" t="s">
        <v>17988</v>
      </c>
      <c r="H2565" t="s">
        <v>18</v>
      </c>
      <c r="I2565" t="s">
        <v>15476</v>
      </c>
      <c r="J2565" t="s">
        <v>15477</v>
      </c>
      <c r="K2565" t="s">
        <v>15478</v>
      </c>
      <c r="L2565" t="s">
        <v>15479</v>
      </c>
    </row>
    <row r="2566" spans="1:12" x14ac:dyDescent="0.3">
      <c r="A2566" t="s">
        <v>17989</v>
      </c>
      <c r="B2566" t="s">
        <v>14</v>
      </c>
      <c r="C2566" t="s">
        <v>73</v>
      </c>
      <c r="D2566" t="s">
        <v>33</v>
      </c>
      <c r="E2566" t="s">
        <v>17990</v>
      </c>
      <c r="F2566" t="s">
        <v>17991</v>
      </c>
      <c r="G2566" t="s">
        <v>18</v>
      </c>
      <c r="H2566" t="s">
        <v>18</v>
      </c>
      <c r="I2566" t="s">
        <v>17992</v>
      </c>
      <c r="J2566" t="s">
        <v>18</v>
      </c>
      <c r="K2566" t="s">
        <v>17993</v>
      </c>
      <c r="L2566" t="s">
        <v>17994</v>
      </c>
    </row>
    <row r="2567" spans="1:12" x14ac:dyDescent="0.3">
      <c r="A2567" t="s">
        <v>17995</v>
      </c>
      <c r="B2567" t="s">
        <v>14</v>
      </c>
      <c r="C2567" t="s">
        <v>851</v>
      </c>
      <c r="D2567" t="s">
        <v>94</v>
      </c>
      <c r="E2567" t="s">
        <v>17996</v>
      </c>
      <c r="F2567" t="s">
        <v>17997</v>
      </c>
      <c r="G2567" t="s">
        <v>18</v>
      </c>
      <c r="H2567" t="s">
        <v>18</v>
      </c>
      <c r="I2567" t="s">
        <v>8439</v>
      </c>
      <c r="J2567" t="s">
        <v>18</v>
      </c>
      <c r="K2567" t="s">
        <v>8440</v>
      </c>
      <c r="L2567" t="s">
        <v>8441</v>
      </c>
    </row>
    <row r="2568" spans="1:12" x14ac:dyDescent="0.3">
      <c r="A2568" t="s">
        <v>17998</v>
      </c>
      <c r="B2568" t="s">
        <v>14</v>
      </c>
      <c r="C2568" t="s">
        <v>1995</v>
      </c>
      <c r="D2568" t="s">
        <v>16</v>
      </c>
      <c r="E2568" t="s">
        <v>17999</v>
      </c>
      <c r="F2568" t="s">
        <v>17999</v>
      </c>
      <c r="G2568" t="s">
        <v>18000</v>
      </c>
      <c r="H2568" t="s">
        <v>18</v>
      </c>
      <c r="I2568" t="s">
        <v>18001</v>
      </c>
      <c r="J2568" t="s">
        <v>18002</v>
      </c>
      <c r="K2568" t="s">
        <v>18003</v>
      </c>
      <c r="L2568" t="s">
        <v>18004</v>
      </c>
    </row>
    <row r="2569" spans="1:12" x14ac:dyDescent="0.3">
      <c r="A2569" t="s">
        <v>18005</v>
      </c>
      <c r="B2569" t="s">
        <v>14</v>
      </c>
      <c r="C2569" t="s">
        <v>1713</v>
      </c>
      <c r="D2569" t="s">
        <v>16</v>
      </c>
      <c r="E2569" t="s">
        <v>18006</v>
      </c>
      <c r="F2569" t="s">
        <v>18007</v>
      </c>
      <c r="G2569" t="s">
        <v>18</v>
      </c>
      <c r="H2569" t="s">
        <v>18</v>
      </c>
      <c r="I2569" t="s">
        <v>7112</v>
      </c>
      <c r="J2569" t="s">
        <v>7113</v>
      </c>
      <c r="K2569" t="s">
        <v>7114</v>
      </c>
      <c r="L2569" t="s">
        <v>7115</v>
      </c>
    </row>
    <row r="2570" spans="1:12" x14ac:dyDescent="0.3">
      <c r="A2570" t="s">
        <v>18008</v>
      </c>
      <c r="B2570" t="s">
        <v>14</v>
      </c>
      <c r="C2570" t="s">
        <v>5078</v>
      </c>
      <c r="D2570" t="s">
        <v>16</v>
      </c>
      <c r="E2570" t="s">
        <v>18009</v>
      </c>
      <c r="F2570" t="s">
        <v>18009</v>
      </c>
      <c r="G2570" t="e">
        <f>- 통합 예술을 통해 자기상실 왜곡,방어,억제 등의 상황에서 보다 명확한 자기개발과 자기실현을 표현하여 신체적,정신적,사회적으로 건강한 구성원이 될 수 있도록 상담 지도하는 자격 및 업무 - 예술심리상담에 관련된 기관 및 대학 강의</f>
        <v>#NAME?</v>
      </c>
      <c r="H2570" t="s">
        <v>18</v>
      </c>
      <c r="I2570" t="s">
        <v>18010</v>
      </c>
      <c r="J2570" t="s">
        <v>18011</v>
      </c>
      <c r="K2570" t="s">
        <v>18012</v>
      </c>
      <c r="L2570" t="s">
        <v>18013</v>
      </c>
    </row>
    <row r="2571" spans="1:12" x14ac:dyDescent="0.3">
      <c r="A2571" t="s">
        <v>18014</v>
      </c>
      <c r="B2571" t="s">
        <v>14</v>
      </c>
      <c r="C2571" t="s">
        <v>273</v>
      </c>
      <c r="D2571" t="s">
        <v>16</v>
      </c>
      <c r="E2571" t="s">
        <v>6431</v>
      </c>
      <c r="F2571" t="s">
        <v>6432</v>
      </c>
      <c r="G2571" t="s">
        <v>5743</v>
      </c>
      <c r="H2571" t="s">
        <v>5743</v>
      </c>
      <c r="I2571" t="s">
        <v>17810</v>
      </c>
      <c r="J2571" t="s">
        <v>18</v>
      </c>
      <c r="K2571" t="s">
        <v>17811</v>
      </c>
      <c r="L2571" t="s">
        <v>17812</v>
      </c>
    </row>
    <row r="2572" spans="1:12" x14ac:dyDescent="0.3">
      <c r="A2572" t="s">
        <v>18015</v>
      </c>
      <c r="B2572" t="s">
        <v>14</v>
      </c>
      <c r="C2572" t="s">
        <v>18016</v>
      </c>
      <c r="D2572" t="s">
        <v>33</v>
      </c>
      <c r="E2572" t="s">
        <v>18017</v>
      </c>
      <c r="F2572" t="s">
        <v>18018</v>
      </c>
      <c r="G2572" t="s">
        <v>18019</v>
      </c>
      <c r="H2572" t="s">
        <v>18020</v>
      </c>
      <c r="I2572" t="s">
        <v>1198</v>
      </c>
      <c r="J2572" t="s">
        <v>1199</v>
      </c>
      <c r="K2572" t="s">
        <v>1200</v>
      </c>
      <c r="L2572" t="s">
        <v>1201</v>
      </c>
    </row>
    <row r="2573" spans="1:12" x14ac:dyDescent="0.3">
      <c r="A2573" t="s">
        <v>18021</v>
      </c>
      <c r="B2573" t="s">
        <v>14</v>
      </c>
      <c r="C2573" t="s">
        <v>18022</v>
      </c>
      <c r="D2573" t="s">
        <v>33</v>
      </c>
      <c r="E2573" t="s">
        <v>18023</v>
      </c>
      <c r="F2573" t="s">
        <v>18024</v>
      </c>
      <c r="G2573" t="s">
        <v>18025</v>
      </c>
      <c r="H2573" t="s">
        <v>18026</v>
      </c>
      <c r="I2573" t="s">
        <v>18027</v>
      </c>
      <c r="J2573" t="s">
        <v>18</v>
      </c>
      <c r="K2573" t="s">
        <v>18028</v>
      </c>
      <c r="L2573" t="s">
        <v>18029</v>
      </c>
    </row>
    <row r="2574" spans="1:12" x14ac:dyDescent="0.3">
      <c r="A2574" t="s">
        <v>18030</v>
      </c>
      <c r="B2574" t="s">
        <v>14</v>
      </c>
      <c r="C2574" t="s">
        <v>18031</v>
      </c>
      <c r="D2574" t="s">
        <v>94</v>
      </c>
      <c r="E2574" t="s">
        <v>18032</v>
      </c>
      <c r="F2574" t="s">
        <v>18033</v>
      </c>
      <c r="G2574" t="s">
        <v>18034</v>
      </c>
      <c r="H2574" t="s">
        <v>18</v>
      </c>
      <c r="I2574" t="s">
        <v>18035</v>
      </c>
      <c r="J2574" t="s">
        <v>18</v>
      </c>
      <c r="K2574" t="s">
        <v>18036</v>
      </c>
      <c r="L2574" t="s">
        <v>18037</v>
      </c>
    </row>
    <row r="2575" spans="1:12" x14ac:dyDescent="0.3">
      <c r="A2575" t="s">
        <v>18038</v>
      </c>
      <c r="B2575" t="s">
        <v>14</v>
      </c>
      <c r="C2575" t="s">
        <v>8025</v>
      </c>
      <c r="D2575" t="s">
        <v>33</v>
      </c>
      <c r="E2575" t="s">
        <v>18039</v>
      </c>
      <c r="F2575" t="s">
        <v>18040</v>
      </c>
      <c r="G2575" t="s">
        <v>18041</v>
      </c>
      <c r="H2575" t="s">
        <v>18</v>
      </c>
      <c r="I2575" t="s">
        <v>18042</v>
      </c>
      <c r="J2575" t="s">
        <v>18</v>
      </c>
      <c r="K2575" t="s">
        <v>6860</v>
      </c>
      <c r="L2575" t="s">
        <v>6861</v>
      </c>
    </row>
    <row r="2576" spans="1:12" x14ac:dyDescent="0.3">
      <c r="A2576" t="s">
        <v>18043</v>
      </c>
      <c r="B2576" t="s">
        <v>14</v>
      </c>
      <c r="C2576" t="s">
        <v>5418</v>
      </c>
      <c r="D2576" t="s">
        <v>16</v>
      </c>
      <c r="E2576" t="s">
        <v>18044</v>
      </c>
      <c r="F2576" t="s">
        <v>18045</v>
      </c>
      <c r="G2576" t="s">
        <v>18046</v>
      </c>
      <c r="H2576" t="s">
        <v>18047</v>
      </c>
      <c r="I2576" t="s">
        <v>18048</v>
      </c>
      <c r="J2576" t="s">
        <v>18049</v>
      </c>
      <c r="K2576" t="s">
        <v>18050</v>
      </c>
      <c r="L2576" t="s">
        <v>18051</v>
      </c>
    </row>
    <row r="2577" spans="1:12" x14ac:dyDescent="0.3">
      <c r="A2577" t="s">
        <v>18052</v>
      </c>
      <c r="B2577" t="s">
        <v>14</v>
      </c>
      <c r="C2577" t="s">
        <v>18053</v>
      </c>
      <c r="D2577" t="s">
        <v>94</v>
      </c>
      <c r="E2577" t="e">
        <f>- 코팅멘토상담사의 전문지식을 이용하여 현장의 문제를 진단, 평가- 코칭멘토상담사의 질적 역량강화를 위한 상담 사례 연구 및 분석- 내담자 조기 면담시 진단검사 실시- 상담기관 및 복지시설에서 상담관련 업무수행- 아동 청소년 코칭멘토링상담 진행.- 코칭멘토상담프로그램 진행.- 코칭멘토상담사로서 전문상담 활동.</f>
        <v>#NAME?</v>
      </c>
      <c r="F2577" t="s">
        <v>18054</v>
      </c>
      <c r="G2577" t="e">
        <f>- 세대별 가족 코칭멘토 상담기법 개발 및 연구- 코칭멘토상담사의 전문가 교육 및 실습지도- 아동 청소년 코칭멘토링상담 진행.- 코칭멘토상담프로그램 진행.</f>
        <v>#NAME?</v>
      </c>
      <c r="H2577" t="e">
        <f>- 코칭멘토상담사로서 전문상담 활동.- 다문화 가족내 자녀들의 비전 상담 및 코칭멘토상담사의 전문상담 진행.- 세대별 대상 코칭멘토 전문상담가로 활동.- 아동 청소년 대상 코칭멘토상담 상담 진행활동</f>
        <v>#NAME?</v>
      </c>
      <c r="I2577" t="s">
        <v>6615</v>
      </c>
      <c r="J2577" t="s">
        <v>6616</v>
      </c>
      <c r="K2577" t="s">
        <v>6617</v>
      </c>
      <c r="L2577" t="s">
        <v>6618</v>
      </c>
    </row>
    <row r="2578" spans="1:12" x14ac:dyDescent="0.3">
      <c r="A2578" t="s">
        <v>18055</v>
      </c>
      <c r="B2578" t="s">
        <v>14</v>
      </c>
      <c r="C2578" t="s">
        <v>273</v>
      </c>
      <c r="D2578" t="s">
        <v>16</v>
      </c>
      <c r="E2578" t="s">
        <v>18056</v>
      </c>
      <c r="F2578" t="s">
        <v>18057</v>
      </c>
      <c r="G2578" t="s">
        <v>18058</v>
      </c>
      <c r="H2578" t="s">
        <v>18</v>
      </c>
      <c r="I2578" t="s">
        <v>11511</v>
      </c>
      <c r="J2578" t="s">
        <v>11512</v>
      </c>
      <c r="K2578" t="s">
        <v>11513</v>
      </c>
      <c r="L2578" t="s">
        <v>11514</v>
      </c>
    </row>
    <row r="2579" spans="1:12" x14ac:dyDescent="0.3">
      <c r="A2579" t="s">
        <v>18059</v>
      </c>
      <c r="B2579" t="s">
        <v>14</v>
      </c>
      <c r="C2579" t="s">
        <v>1516</v>
      </c>
      <c r="D2579" t="s">
        <v>16</v>
      </c>
      <c r="E2579" t="s">
        <v>18060</v>
      </c>
      <c r="F2579" t="s">
        <v>18061</v>
      </c>
      <c r="G2579" t="s">
        <v>18061</v>
      </c>
      <c r="H2579" t="s">
        <v>18061</v>
      </c>
      <c r="I2579" t="s">
        <v>4296</v>
      </c>
      <c r="J2579" t="s">
        <v>4297</v>
      </c>
      <c r="K2579" t="s">
        <v>4298</v>
      </c>
      <c r="L2579" t="s">
        <v>4299</v>
      </c>
    </row>
    <row r="2580" spans="1:12" x14ac:dyDescent="0.3">
      <c r="A2580" t="s">
        <v>18062</v>
      </c>
      <c r="B2580" t="s">
        <v>14</v>
      </c>
      <c r="C2580" t="s">
        <v>273</v>
      </c>
      <c r="D2580" t="s">
        <v>16</v>
      </c>
      <c r="E2580" t="s">
        <v>18063</v>
      </c>
      <c r="F2580" t="s">
        <v>18064</v>
      </c>
      <c r="G2580" t="s">
        <v>18065</v>
      </c>
      <c r="H2580" t="s">
        <v>18066</v>
      </c>
      <c r="I2580" t="s">
        <v>13555</v>
      </c>
      <c r="J2580" t="s">
        <v>18</v>
      </c>
      <c r="K2580" t="s">
        <v>13556</v>
      </c>
      <c r="L2580" t="s">
        <v>13557</v>
      </c>
    </row>
    <row r="2581" spans="1:12" x14ac:dyDescent="0.3">
      <c r="A2581" t="s">
        <v>18067</v>
      </c>
      <c r="B2581" t="s">
        <v>14</v>
      </c>
      <c r="C2581" t="s">
        <v>273</v>
      </c>
      <c r="D2581" t="s">
        <v>16</v>
      </c>
      <c r="E2581" t="s">
        <v>18068</v>
      </c>
      <c r="F2581" t="s">
        <v>18068</v>
      </c>
      <c r="G2581" t="s">
        <v>17581</v>
      </c>
      <c r="H2581" t="s">
        <v>18069</v>
      </c>
      <c r="I2581" t="s">
        <v>12890</v>
      </c>
      <c r="J2581" t="s">
        <v>12891</v>
      </c>
      <c r="K2581" t="s">
        <v>12892</v>
      </c>
      <c r="L2581" t="s">
        <v>12893</v>
      </c>
    </row>
    <row r="2582" spans="1:12" x14ac:dyDescent="0.3">
      <c r="A2582" t="s">
        <v>18070</v>
      </c>
      <c r="B2582" t="s">
        <v>14</v>
      </c>
      <c r="C2582" t="s">
        <v>101</v>
      </c>
      <c r="D2582" t="s">
        <v>16</v>
      </c>
      <c r="E2582" t="s">
        <v>18071</v>
      </c>
      <c r="F2582" t="s">
        <v>18072</v>
      </c>
      <c r="G2582" t="s">
        <v>18073</v>
      </c>
      <c r="H2582" t="s">
        <v>18</v>
      </c>
      <c r="I2582" t="s">
        <v>18074</v>
      </c>
      <c r="J2582" t="s">
        <v>18</v>
      </c>
      <c r="K2582" t="s">
        <v>18075</v>
      </c>
      <c r="L2582" t="s">
        <v>18076</v>
      </c>
    </row>
    <row r="2583" spans="1:12" x14ac:dyDescent="0.3">
      <c r="A2583" t="s">
        <v>18077</v>
      </c>
      <c r="B2583" t="s">
        <v>14</v>
      </c>
      <c r="C2583" t="s">
        <v>65</v>
      </c>
      <c r="D2583" t="s">
        <v>16</v>
      </c>
      <c r="E2583" t="s">
        <v>18078</v>
      </c>
      <c r="F2583" t="s">
        <v>18079</v>
      </c>
      <c r="G2583" t="s">
        <v>18080</v>
      </c>
      <c r="H2583" t="s">
        <v>18</v>
      </c>
      <c r="I2583" t="s">
        <v>8248</v>
      </c>
      <c r="J2583" t="s">
        <v>8249</v>
      </c>
      <c r="K2583" t="s">
        <v>8250</v>
      </c>
      <c r="L2583" t="s">
        <v>8251</v>
      </c>
    </row>
    <row r="2584" spans="1:12" x14ac:dyDescent="0.3">
      <c r="A2584" t="s">
        <v>18081</v>
      </c>
      <c r="B2584" t="s">
        <v>14</v>
      </c>
      <c r="C2584" t="s">
        <v>5224</v>
      </c>
      <c r="D2584" t="s">
        <v>16</v>
      </c>
      <c r="E2584" t="s">
        <v>18082</v>
      </c>
      <c r="F2584" t="s">
        <v>18083</v>
      </c>
      <c r="G2584" t="s">
        <v>18084</v>
      </c>
      <c r="H2584" t="s">
        <v>18</v>
      </c>
      <c r="I2584" t="s">
        <v>15476</v>
      </c>
      <c r="J2584" t="s">
        <v>15477</v>
      </c>
      <c r="K2584" t="s">
        <v>15478</v>
      </c>
      <c r="L2584" t="s">
        <v>15479</v>
      </c>
    </row>
    <row r="2585" spans="1:12" x14ac:dyDescent="0.3">
      <c r="A2585" t="s">
        <v>18085</v>
      </c>
      <c r="B2585" t="s">
        <v>14</v>
      </c>
      <c r="C2585" t="s">
        <v>10160</v>
      </c>
      <c r="D2585" t="s">
        <v>33</v>
      </c>
      <c r="E2585" t="s">
        <v>18086</v>
      </c>
      <c r="F2585" t="s">
        <v>18086</v>
      </c>
      <c r="G2585" t="s">
        <v>18</v>
      </c>
      <c r="H2585" t="s">
        <v>18</v>
      </c>
      <c r="I2585" t="s">
        <v>16517</v>
      </c>
      <c r="J2585" t="s">
        <v>16518</v>
      </c>
      <c r="K2585" t="s">
        <v>16519</v>
      </c>
      <c r="L2585" t="s">
        <v>16520</v>
      </c>
    </row>
    <row r="2586" spans="1:12" x14ac:dyDescent="0.3">
      <c r="A2586" t="s">
        <v>18087</v>
      </c>
      <c r="B2586" t="s">
        <v>14</v>
      </c>
      <c r="C2586" t="s">
        <v>9810</v>
      </c>
      <c r="D2586" t="s">
        <v>33</v>
      </c>
      <c r="E2586" t="s">
        <v>18088</v>
      </c>
      <c r="F2586" t="s">
        <v>18089</v>
      </c>
      <c r="G2586" t="s">
        <v>18090</v>
      </c>
      <c r="H2586" t="s">
        <v>18091</v>
      </c>
      <c r="I2586" t="s">
        <v>5846</v>
      </c>
      <c r="J2586" t="s">
        <v>5847</v>
      </c>
      <c r="K2586" t="s">
        <v>5848</v>
      </c>
      <c r="L2586" t="s">
        <v>780</v>
      </c>
    </row>
    <row r="2587" spans="1:12" x14ac:dyDescent="0.3">
      <c r="A2587" t="s">
        <v>18092</v>
      </c>
      <c r="B2587" t="s">
        <v>14</v>
      </c>
      <c r="C2587" t="s">
        <v>1716</v>
      </c>
      <c r="D2587" t="s">
        <v>16</v>
      </c>
      <c r="E2587" t="s">
        <v>18093</v>
      </c>
      <c r="F2587" t="s">
        <v>18094</v>
      </c>
      <c r="G2587" t="s">
        <v>18095</v>
      </c>
      <c r="H2587" t="s">
        <v>18</v>
      </c>
      <c r="I2587" t="s">
        <v>18096</v>
      </c>
      <c r="J2587" t="s">
        <v>18097</v>
      </c>
      <c r="K2587" t="s">
        <v>18098</v>
      </c>
      <c r="L2587" t="s">
        <v>18099</v>
      </c>
    </row>
    <row r="2588" spans="1:12" x14ac:dyDescent="0.3">
      <c r="A2588" t="s">
        <v>18100</v>
      </c>
      <c r="B2588" t="s">
        <v>14</v>
      </c>
      <c r="C2588" t="s">
        <v>18101</v>
      </c>
      <c r="D2588" t="s">
        <v>16</v>
      </c>
      <c r="E2588" t="s">
        <v>18102</v>
      </c>
      <c r="F2588" t="s">
        <v>18102</v>
      </c>
      <c r="G2588" t="s">
        <v>18</v>
      </c>
      <c r="H2588" t="s">
        <v>18</v>
      </c>
      <c r="I2588" t="s">
        <v>1399</v>
      </c>
      <c r="J2588" t="s">
        <v>18</v>
      </c>
      <c r="K2588" t="s">
        <v>1400</v>
      </c>
      <c r="L2588" t="s">
        <v>1401</v>
      </c>
    </row>
    <row r="2589" spans="1:12" x14ac:dyDescent="0.3">
      <c r="A2589" t="s">
        <v>18103</v>
      </c>
      <c r="B2589" t="s">
        <v>14</v>
      </c>
      <c r="C2589" t="s">
        <v>15757</v>
      </c>
      <c r="D2589" t="s">
        <v>16</v>
      </c>
      <c r="E2589" t="s">
        <v>15758</v>
      </c>
      <c r="F2589" t="s">
        <v>15759</v>
      </c>
      <c r="G2589" t="s">
        <v>18104</v>
      </c>
      <c r="H2589" t="s">
        <v>15759</v>
      </c>
      <c r="I2589" t="s">
        <v>17810</v>
      </c>
      <c r="J2589" t="s">
        <v>18</v>
      </c>
      <c r="K2589" t="s">
        <v>17811</v>
      </c>
      <c r="L2589" t="s">
        <v>17812</v>
      </c>
    </row>
    <row r="2590" spans="1:12" x14ac:dyDescent="0.3">
      <c r="A2590" t="s">
        <v>18105</v>
      </c>
      <c r="B2590" t="s">
        <v>14</v>
      </c>
      <c r="C2590" t="s">
        <v>951</v>
      </c>
      <c r="D2590" t="s">
        <v>16</v>
      </c>
      <c r="E2590" t="s">
        <v>18106</v>
      </c>
      <c r="F2590" t="s">
        <v>18107</v>
      </c>
      <c r="G2590" t="s">
        <v>18107</v>
      </c>
      <c r="H2590" t="s">
        <v>18</v>
      </c>
      <c r="I2590" t="s">
        <v>18108</v>
      </c>
      <c r="J2590" t="s">
        <v>18109</v>
      </c>
      <c r="K2590" t="s">
        <v>18110</v>
      </c>
      <c r="L2590" t="s">
        <v>18111</v>
      </c>
    </row>
    <row r="2591" spans="1:12" x14ac:dyDescent="0.3">
      <c r="A2591" t="s">
        <v>18112</v>
      </c>
      <c r="B2591" t="s">
        <v>14</v>
      </c>
      <c r="C2591" t="s">
        <v>101</v>
      </c>
      <c r="D2591" t="s">
        <v>16</v>
      </c>
      <c r="E2591" t="s">
        <v>18113</v>
      </c>
      <c r="F2591" t="s">
        <v>18113</v>
      </c>
      <c r="G2591" t="s">
        <v>18113</v>
      </c>
      <c r="H2591" t="s">
        <v>18</v>
      </c>
      <c r="I2591" t="s">
        <v>13207</v>
      </c>
      <c r="J2591" t="s">
        <v>13208</v>
      </c>
      <c r="K2591" t="s">
        <v>13209</v>
      </c>
      <c r="L2591" t="s">
        <v>13210</v>
      </c>
    </row>
    <row r="2592" spans="1:12" x14ac:dyDescent="0.3">
      <c r="A2592" t="s">
        <v>18114</v>
      </c>
      <c r="B2592" t="s">
        <v>14</v>
      </c>
      <c r="C2592" t="s">
        <v>1554</v>
      </c>
      <c r="D2592" t="s">
        <v>33</v>
      </c>
      <c r="E2592" t="s">
        <v>18115</v>
      </c>
      <c r="F2592" t="s">
        <v>18116</v>
      </c>
      <c r="G2592" t="s">
        <v>9267</v>
      </c>
      <c r="H2592" t="s">
        <v>18</v>
      </c>
      <c r="I2592" t="s">
        <v>16311</v>
      </c>
      <c r="J2592" t="s">
        <v>16312</v>
      </c>
      <c r="K2592" t="s">
        <v>1112</v>
      </c>
      <c r="L2592" t="s">
        <v>16313</v>
      </c>
    </row>
    <row r="2593" spans="1:12" x14ac:dyDescent="0.3">
      <c r="A2593" t="s">
        <v>18117</v>
      </c>
      <c r="B2593" t="s">
        <v>14</v>
      </c>
      <c r="C2593" t="s">
        <v>18118</v>
      </c>
      <c r="D2593" t="s">
        <v>33</v>
      </c>
      <c r="E2593" t="s">
        <v>18119</v>
      </c>
      <c r="F2593" t="s">
        <v>18120</v>
      </c>
      <c r="G2593" t="s">
        <v>18121</v>
      </c>
      <c r="H2593" t="s">
        <v>18</v>
      </c>
      <c r="I2593" t="s">
        <v>10225</v>
      </c>
      <c r="J2593" t="s">
        <v>10226</v>
      </c>
      <c r="K2593" t="s">
        <v>10227</v>
      </c>
      <c r="L2593" t="s">
        <v>10228</v>
      </c>
    </row>
    <row r="2594" spans="1:12" x14ac:dyDescent="0.3">
      <c r="A2594" t="s">
        <v>18122</v>
      </c>
      <c r="B2594" t="s">
        <v>14</v>
      </c>
      <c r="C2594" t="s">
        <v>463</v>
      </c>
      <c r="D2594" t="s">
        <v>16</v>
      </c>
      <c r="E2594" t="s">
        <v>18123</v>
      </c>
      <c r="F2594" t="s">
        <v>18123</v>
      </c>
      <c r="G2594" t="s">
        <v>18</v>
      </c>
      <c r="H2594" t="s">
        <v>18</v>
      </c>
      <c r="I2594" t="s">
        <v>6165</v>
      </c>
      <c r="J2594" t="s">
        <v>6166</v>
      </c>
      <c r="K2594" t="s">
        <v>6167</v>
      </c>
      <c r="L2594" t="s">
        <v>6168</v>
      </c>
    </row>
    <row r="2595" spans="1:12" x14ac:dyDescent="0.3">
      <c r="A2595" t="s">
        <v>18124</v>
      </c>
      <c r="B2595" t="s">
        <v>14</v>
      </c>
      <c r="C2595" t="s">
        <v>8153</v>
      </c>
      <c r="D2595" t="s">
        <v>16</v>
      </c>
      <c r="E2595" t="s">
        <v>18125</v>
      </c>
      <c r="F2595" t="s">
        <v>18126</v>
      </c>
      <c r="G2595" t="s">
        <v>18127</v>
      </c>
      <c r="H2595" t="s">
        <v>18128</v>
      </c>
      <c r="I2595" t="s">
        <v>7009</v>
      </c>
      <c r="J2595" t="s">
        <v>7010</v>
      </c>
      <c r="K2595" t="s">
        <v>7011</v>
      </c>
      <c r="L2595" t="s">
        <v>7012</v>
      </c>
    </row>
    <row r="2596" spans="1:12" x14ac:dyDescent="0.3">
      <c r="A2596" t="s">
        <v>18129</v>
      </c>
      <c r="B2596" t="s">
        <v>14</v>
      </c>
      <c r="C2596" t="s">
        <v>1079</v>
      </c>
      <c r="D2596" t="s">
        <v>33</v>
      </c>
      <c r="E2596" t="s">
        <v>18130</v>
      </c>
      <c r="F2596" t="s">
        <v>18131</v>
      </c>
      <c r="G2596" t="s">
        <v>18132</v>
      </c>
      <c r="H2596" t="s">
        <v>18</v>
      </c>
      <c r="I2596" t="s">
        <v>15649</v>
      </c>
      <c r="J2596" t="s">
        <v>15650</v>
      </c>
      <c r="K2596" t="s">
        <v>15651</v>
      </c>
      <c r="L2596" t="s">
        <v>15652</v>
      </c>
    </row>
    <row r="2597" spans="1:12" x14ac:dyDescent="0.3">
      <c r="A2597" t="s">
        <v>18133</v>
      </c>
      <c r="B2597" t="s">
        <v>14</v>
      </c>
      <c r="C2597" t="s">
        <v>15</v>
      </c>
      <c r="D2597" t="s">
        <v>16</v>
      </c>
      <c r="E2597" t="s">
        <v>18134</v>
      </c>
      <c r="F2597" t="s">
        <v>18134</v>
      </c>
      <c r="G2597" t="s">
        <v>18</v>
      </c>
      <c r="H2597" t="s">
        <v>18</v>
      </c>
      <c r="I2597" t="s">
        <v>8439</v>
      </c>
      <c r="J2597" t="s">
        <v>18</v>
      </c>
      <c r="K2597" t="s">
        <v>8440</v>
      </c>
      <c r="L2597" t="s">
        <v>8441</v>
      </c>
    </row>
    <row r="2598" spans="1:12" x14ac:dyDescent="0.3">
      <c r="A2598" t="s">
        <v>18135</v>
      </c>
      <c r="B2598" t="s">
        <v>14</v>
      </c>
      <c r="C2598" t="s">
        <v>15</v>
      </c>
      <c r="D2598" t="s">
        <v>16</v>
      </c>
      <c r="E2598" t="s">
        <v>18136</v>
      </c>
      <c r="F2598" t="s">
        <v>18136</v>
      </c>
      <c r="G2598" t="s">
        <v>18137</v>
      </c>
      <c r="H2598" t="s">
        <v>18</v>
      </c>
      <c r="I2598" t="s">
        <v>574</v>
      </c>
      <c r="J2598" t="s">
        <v>575</v>
      </c>
      <c r="K2598" t="s">
        <v>576</v>
      </c>
      <c r="L2598" t="s">
        <v>577</v>
      </c>
    </row>
    <row r="2599" spans="1:12" x14ac:dyDescent="0.3">
      <c r="A2599" t="s">
        <v>18138</v>
      </c>
      <c r="B2599" t="s">
        <v>14</v>
      </c>
      <c r="C2599" t="s">
        <v>6148</v>
      </c>
      <c r="D2599" t="s">
        <v>16</v>
      </c>
      <c r="E2599" t="s">
        <v>18139</v>
      </c>
      <c r="F2599" t="s">
        <v>18139</v>
      </c>
      <c r="G2599" t="s">
        <v>18</v>
      </c>
      <c r="H2599" t="s">
        <v>18</v>
      </c>
      <c r="I2599" t="s">
        <v>6165</v>
      </c>
      <c r="J2599" t="s">
        <v>6166</v>
      </c>
      <c r="K2599" t="s">
        <v>6167</v>
      </c>
      <c r="L2599" t="s">
        <v>6168</v>
      </c>
    </row>
    <row r="2600" spans="1:12" x14ac:dyDescent="0.3">
      <c r="A2600" t="s">
        <v>18140</v>
      </c>
      <c r="B2600" t="s">
        <v>14</v>
      </c>
      <c r="C2600" t="s">
        <v>273</v>
      </c>
      <c r="D2600" t="s">
        <v>16</v>
      </c>
      <c r="E2600" t="s">
        <v>18141</v>
      </c>
      <c r="F2600" t="s">
        <v>18142</v>
      </c>
      <c r="G2600" t="s">
        <v>18</v>
      </c>
      <c r="H2600" t="s">
        <v>18</v>
      </c>
      <c r="I2600" t="s">
        <v>18143</v>
      </c>
      <c r="J2600" t="s">
        <v>18144</v>
      </c>
      <c r="K2600" t="s">
        <v>18145</v>
      </c>
      <c r="L2600" t="s">
        <v>18146</v>
      </c>
    </row>
    <row r="2601" spans="1:12" x14ac:dyDescent="0.3">
      <c r="A2601" t="s">
        <v>18147</v>
      </c>
      <c r="B2601" t="s">
        <v>14</v>
      </c>
      <c r="C2601" t="s">
        <v>18148</v>
      </c>
      <c r="D2601" t="s">
        <v>79</v>
      </c>
      <c r="E2601" t="s">
        <v>18149</v>
      </c>
      <c r="F2601" t="s">
        <v>18150</v>
      </c>
      <c r="G2601" t="s">
        <v>18151</v>
      </c>
      <c r="H2601" t="s">
        <v>18152</v>
      </c>
      <c r="I2601" t="s">
        <v>18153</v>
      </c>
      <c r="J2601" t="s">
        <v>18154</v>
      </c>
      <c r="K2601" t="s">
        <v>18155</v>
      </c>
      <c r="L2601" t="s">
        <v>18156</v>
      </c>
    </row>
    <row r="2602" spans="1:12" x14ac:dyDescent="0.3">
      <c r="A2602" t="s">
        <v>18157</v>
      </c>
      <c r="B2602" t="s">
        <v>14</v>
      </c>
      <c r="C2602" t="s">
        <v>18158</v>
      </c>
      <c r="D2602" t="s">
        <v>16</v>
      </c>
      <c r="E2602" t="s">
        <v>18159</v>
      </c>
      <c r="F2602" t="s">
        <v>18160</v>
      </c>
      <c r="G2602" t="s">
        <v>18161</v>
      </c>
      <c r="H2602" t="s">
        <v>18</v>
      </c>
      <c r="I2602" t="s">
        <v>13280</v>
      </c>
      <c r="J2602" t="s">
        <v>13281</v>
      </c>
      <c r="K2602" t="s">
        <v>13282</v>
      </c>
      <c r="L2602" t="s">
        <v>13283</v>
      </c>
    </row>
    <row r="2603" spans="1:12" x14ac:dyDescent="0.3">
      <c r="A2603" t="s">
        <v>18162</v>
      </c>
      <c r="B2603" t="s">
        <v>14</v>
      </c>
      <c r="C2603" t="s">
        <v>273</v>
      </c>
      <c r="D2603" t="s">
        <v>16</v>
      </c>
      <c r="E2603" t="s">
        <v>18163</v>
      </c>
      <c r="F2603" t="s">
        <v>18164</v>
      </c>
      <c r="G2603" t="s">
        <v>18165</v>
      </c>
      <c r="H2603" t="s">
        <v>18</v>
      </c>
      <c r="I2603" t="s">
        <v>18166</v>
      </c>
      <c r="J2603" t="s">
        <v>18</v>
      </c>
      <c r="K2603" t="s">
        <v>18167</v>
      </c>
      <c r="L2603" t="s">
        <v>18168</v>
      </c>
    </row>
    <row r="2604" spans="1:12" x14ac:dyDescent="0.3">
      <c r="A2604" t="s">
        <v>18169</v>
      </c>
      <c r="B2604" t="s">
        <v>14</v>
      </c>
      <c r="C2604" t="s">
        <v>471</v>
      </c>
      <c r="D2604" t="s">
        <v>16</v>
      </c>
      <c r="E2604" t="s">
        <v>18170</v>
      </c>
      <c r="F2604" t="s">
        <v>18171</v>
      </c>
      <c r="G2604" t="s">
        <v>18172</v>
      </c>
      <c r="H2604" t="s">
        <v>18</v>
      </c>
      <c r="I2604" t="s">
        <v>547</v>
      </c>
      <c r="J2604" t="s">
        <v>548</v>
      </c>
      <c r="K2604" t="s">
        <v>70</v>
      </c>
      <c r="L2604" t="s">
        <v>549</v>
      </c>
    </row>
    <row r="2605" spans="1:12" x14ac:dyDescent="0.3">
      <c r="A2605" t="s">
        <v>18173</v>
      </c>
      <c r="B2605" t="s">
        <v>14</v>
      </c>
      <c r="C2605" t="s">
        <v>273</v>
      </c>
      <c r="D2605" t="s">
        <v>16</v>
      </c>
      <c r="E2605" t="s">
        <v>18174</v>
      </c>
      <c r="F2605" t="s">
        <v>18175</v>
      </c>
      <c r="G2605" t="s">
        <v>18176</v>
      </c>
      <c r="H2605" t="s">
        <v>18</v>
      </c>
      <c r="I2605" t="s">
        <v>18177</v>
      </c>
      <c r="J2605" t="s">
        <v>18178</v>
      </c>
      <c r="K2605" t="s">
        <v>18179</v>
      </c>
      <c r="L2605" t="s">
        <v>18180</v>
      </c>
    </row>
    <row r="2606" spans="1:12" x14ac:dyDescent="0.3">
      <c r="A2606" t="s">
        <v>18181</v>
      </c>
      <c r="B2606" t="s">
        <v>14</v>
      </c>
      <c r="C2606" t="s">
        <v>709</v>
      </c>
      <c r="D2606" t="s">
        <v>16</v>
      </c>
      <c r="E2606" t="s">
        <v>18182</v>
      </c>
      <c r="F2606" t="s">
        <v>18183</v>
      </c>
      <c r="G2606" t="s">
        <v>18183</v>
      </c>
      <c r="H2606" t="s">
        <v>18</v>
      </c>
      <c r="I2606" t="s">
        <v>10424</v>
      </c>
      <c r="J2606" t="s">
        <v>10425</v>
      </c>
      <c r="K2606" t="s">
        <v>10426</v>
      </c>
      <c r="L2606" t="s">
        <v>10427</v>
      </c>
    </row>
    <row r="2607" spans="1:12" x14ac:dyDescent="0.3">
      <c r="A2607" t="s">
        <v>18184</v>
      </c>
      <c r="B2607" t="s">
        <v>14</v>
      </c>
      <c r="C2607" t="s">
        <v>73</v>
      </c>
      <c r="D2607" t="s">
        <v>33</v>
      </c>
      <c r="E2607" t="s">
        <v>18185</v>
      </c>
      <c r="F2607" t="s">
        <v>18185</v>
      </c>
      <c r="G2607" t="s">
        <v>18186</v>
      </c>
      <c r="H2607" t="s">
        <v>18</v>
      </c>
      <c r="I2607" t="s">
        <v>16153</v>
      </c>
      <c r="J2607" t="s">
        <v>18</v>
      </c>
      <c r="K2607" t="s">
        <v>16154</v>
      </c>
      <c r="L2607" t="s">
        <v>16155</v>
      </c>
    </row>
    <row r="2608" spans="1:12" x14ac:dyDescent="0.3">
      <c r="A2608" t="s">
        <v>18187</v>
      </c>
      <c r="B2608" t="s">
        <v>14</v>
      </c>
      <c r="C2608" t="s">
        <v>9985</v>
      </c>
      <c r="D2608" t="s">
        <v>16</v>
      </c>
      <c r="E2608" t="s">
        <v>18188</v>
      </c>
      <c r="F2608" t="s">
        <v>18189</v>
      </c>
      <c r="G2608" t="s">
        <v>18190</v>
      </c>
      <c r="H2608" t="s">
        <v>18</v>
      </c>
      <c r="I2608" t="s">
        <v>5677</v>
      </c>
      <c r="J2608" t="s">
        <v>18</v>
      </c>
      <c r="K2608" t="s">
        <v>5678</v>
      </c>
      <c r="L2608" t="s">
        <v>5679</v>
      </c>
    </row>
    <row r="2609" spans="1:12" x14ac:dyDescent="0.3">
      <c r="A2609" t="s">
        <v>18191</v>
      </c>
      <c r="B2609" t="s">
        <v>14</v>
      </c>
      <c r="C2609" t="s">
        <v>445</v>
      </c>
      <c r="D2609" t="s">
        <v>16</v>
      </c>
      <c r="E2609" t="s">
        <v>18192</v>
      </c>
      <c r="F2609" t="s">
        <v>18193</v>
      </c>
      <c r="G2609" t="s">
        <v>18194</v>
      </c>
      <c r="H2609" t="s">
        <v>18195</v>
      </c>
      <c r="I2609" t="s">
        <v>18196</v>
      </c>
      <c r="J2609" t="s">
        <v>18197</v>
      </c>
      <c r="K2609" t="s">
        <v>18198</v>
      </c>
      <c r="L2609" t="s">
        <v>18199</v>
      </c>
    </row>
    <row r="2610" spans="1:12" x14ac:dyDescent="0.3">
      <c r="A2610" t="s">
        <v>18200</v>
      </c>
      <c r="B2610" t="s">
        <v>14</v>
      </c>
      <c r="C2610" t="s">
        <v>18201</v>
      </c>
      <c r="D2610" t="s">
        <v>16</v>
      </c>
      <c r="E2610" t="s">
        <v>18202</v>
      </c>
      <c r="F2610" t="s">
        <v>18203</v>
      </c>
      <c r="G2610" t="s">
        <v>18204</v>
      </c>
      <c r="H2610" t="s">
        <v>18205</v>
      </c>
      <c r="I2610" t="s">
        <v>15536</v>
      </c>
      <c r="J2610" t="s">
        <v>15537</v>
      </c>
      <c r="K2610" t="s">
        <v>15538</v>
      </c>
      <c r="L2610" t="s">
        <v>15539</v>
      </c>
    </row>
    <row r="2611" spans="1:12" x14ac:dyDescent="0.3">
      <c r="A2611" t="s">
        <v>18206</v>
      </c>
      <c r="B2611" t="s">
        <v>14</v>
      </c>
      <c r="C2611" t="s">
        <v>18207</v>
      </c>
      <c r="D2611" t="s">
        <v>16</v>
      </c>
      <c r="E2611" t="s">
        <v>18208</v>
      </c>
      <c r="F2611" t="s">
        <v>18209</v>
      </c>
      <c r="G2611" t="s">
        <v>18209</v>
      </c>
      <c r="H2611" t="s">
        <v>18209</v>
      </c>
      <c r="I2611" t="s">
        <v>2500</v>
      </c>
      <c r="J2611" t="s">
        <v>18</v>
      </c>
      <c r="K2611" t="s">
        <v>2501</v>
      </c>
      <c r="L2611" t="s">
        <v>2502</v>
      </c>
    </row>
    <row r="2612" spans="1:12" x14ac:dyDescent="0.3">
      <c r="A2612" t="s">
        <v>18210</v>
      </c>
      <c r="B2612" t="s">
        <v>14</v>
      </c>
      <c r="C2612" t="s">
        <v>273</v>
      </c>
      <c r="D2612" t="s">
        <v>16</v>
      </c>
      <c r="E2612" t="s">
        <v>18211</v>
      </c>
      <c r="F2612" t="s">
        <v>18212</v>
      </c>
      <c r="G2612" t="s">
        <v>18213</v>
      </c>
      <c r="H2612" t="s">
        <v>18214</v>
      </c>
      <c r="I2612" t="s">
        <v>18215</v>
      </c>
      <c r="J2612" t="s">
        <v>18216</v>
      </c>
      <c r="K2612" t="s">
        <v>18217</v>
      </c>
      <c r="L2612" t="s">
        <v>18218</v>
      </c>
    </row>
    <row r="2613" spans="1:12" x14ac:dyDescent="0.3">
      <c r="A2613" t="s">
        <v>18219</v>
      </c>
      <c r="B2613" t="s">
        <v>14</v>
      </c>
      <c r="C2613" t="s">
        <v>18220</v>
      </c>
      <c r="D2613" t="s">
        <v>16</v>
      </c>
      <c r="E2613" t="s">
        <v>18221</v>
      </c>
      <c r="F2613" t="s">
        <v>18222</v>
      </c>
      <c r="G2613" t="s">
        <v>18223</v>
      </c>
      <c r="H2613" t="s">
        <v>18224</v>
      </c>
      <c r="I2613" t="s">
        <v>15536</v>
      </c>
      <c r="J2613" t="s">
        <v>15537</v>
      </c>
      <c r="K2613" t="s">
        <v>15538</v>
      </c>
      <c r="L2613" t="s">
        <v>15539</v>
      </c>
    </row>
    <row r="2614" spans="1:12" x14ac:dyDescent="0.3">
      <c r="A2614" t="s">
        <v>18225</v>
      </c>
      <c r="B2614" t="s">
        <v>14</v>
      </c>
      <c r="C2614" t="s">
        <v>18226</v>
      </c>
      <c r="D2614" t="s">
        <v>16</v>
      </c>
      <c r="E2614" t="s">
        <v>18227</v>
      </c>
      <c r="F2614" t="s">
        <v>18228</v>
      </c>
      <c r="G2614" t="s">
        <v>18229</v>
      </c>
      <c r="H2614" t="s">
        <v>18230</v>
      </c>
      <c r="I2614" t="s">
        <v>18231</v>
      </c>
      <c r="J2614" t="s">
        <v>18232</v>
      </c>
      <c r="K2614" t="s">
        <v>18233</v>
      </c>
      <c r="L2614" t="s">
        <v>18234</v>
      </c>
    </row>
    <row r="2615" spans="1:12" x14ac:dyDescent="0.3">
      <c r="A2615" t="s">
        <v>18235</v>
      </c>
      <c r="B2615" t="s">
        <v>14</v>
      </c>
      <c r="C2615" t="s">
        <v>18236</v>
      </c>
      <c r="D2615" t="s">
        <v>16</v>
      </c>
      <c r="E2615" t="s">
        <v>18237</v>
      </c>
      <c r="F2615" t="s">
        <v>18238</v>
      </c>
      <c r="G2615" t="s">
        <v>18239</v>
      </c>
      <c r="H2615" t="s">
        <v>18240</v>
      </c>
      <c r="I2615" t="s">
        <v>14588</v>
      </c>
      <c r="J2615" t="s">
        <v>18</v>
      </c>
      <c r="K2615" t="s">
        <v>14589</v>
      </c>
      <c r="L2615" t="s">
        <v>14590</v>
      </c>
    </row>
    <row r="2616" spans="1:12" x14ac:dyDescent="0.3">
      <c r="A2616" t="s">
        <v>18241</v>
      </c>
      <c r="B2616" t="s">
        <v>14</v>
      </c>
      <c r="C2616" t="s">
        <v>18242</v>
      </c>
      <c r="D2616" t="s">
        <v>16</v>
      </c>
      <c r="E2616" t="s">
        <v>18243</v>
      </c>
      <c r="F2616" t="s">
        <v>18244</v>
      </c>
      <c r="G2616" t="s">
        <v>18245</v>
      </c>
      <c r="H2616" t="s">
        <v>18245</v>
      </c>
      <c r="I2616" t="s">
        <v>15536</v>
      </c>
      <c r="J2616" t="s">
        <v>15537</v>
      </c>
      <c r="K2616" t="s">
        <v>15538</v>
      </c>
      <c r="L2616" t="s">
        <v>15539</v>
      </c>
    </row>
    <row r="2617" spans="1:12" x14ac:dyDescent="0.3">
      <c r="A2617" t="s">
        <v>18246</v>
      </c>
      <c r="B2617" t="s">
        <v>14</v>
      </c>
      <c r="C2617" t="s">
        <v>13066</v>
      </c>
      <c r="D2617" t="s">
        <v>888</v>
      </c>
      <c r="E2617" t="s">
        <v>18247</v>
      </c>
      <c r="F2617" t="s">
        <v>18247</v>
      </c>
      <c r="G2617" t="s">
        <v>18248</v>
      </c>
      <c r="H2617" t="s">
        <v>18249</v>
      </c>
      <c r="I2617" t="s">
        <v>18250</v>
      </c>
      <c r="J2617" t="s">
        <v>18251</v>
      </c>
      <c r="K2617" t="s">
        <v>18252</v>
      </c>
      <c r="L2617" t="s">
        <v>18253</v>
      </c>
    </row>
    <row r="2618" spans="1:12" x14ac:dyDescent="0.3">
      <c r="A2618" t="s">
        <v>18254</v>
      </c>
      <c r="B2618" t="s">
        <v>14</v>
      </c>
      <c r="C2618" t="s">
        <v>5418</v>
      </c>
      <c r="D2618" t="s">
        <v>16</v>
      </c>
      <c r="E2618" t="s">
        <v>18255</v>
      </c>
      <c r="F2618" t="s">
        <v>18256</v>
      </c>
      <c r="G2618" t="s">
        <v>18257</v>
      </c>
      <c r="H2618" t="s">
        <v>18258</v>
      </c>
      <c r="I2618" t="s">
        <v>18259</v>
      </c>
      <c r="J2618" t="s">
        <v>18260</v>
      </c>
      <c r="K2618" t="s">
        <v>83</v>
      </c>
      <c r="L2618" t="s">
        <v>18261</v>
      </c>
    </row>
    <row r="2619" spans="1:12" x14ac:dyDescent="0.3">
      <c r="A2619" t="s">
        <v>18262</v>
      </c>
      <c r="B2619" t="s">
        <v>14</v>
      </c>
      <c r="C2619" t="s">
        <v>5758</v>
      </c>
      <c r="D2619" t="s">
        <v>16</v>
      </c>
      <c r="E2619" t="s">
        <v>18263</v>
      </c>
      <c r="F2619" t="s">
        <v>18264</v>
      </c>
      <c r="G2619" t="s">
        <v>18265</v>
      </c>
      <c r="H2619" t="s">
        <v>18266</v>
      </c>
      <c r="I2619" t="s">
        <v>18267</v>
      </c>
      <c r="J2619" t="s">
        <v>18268</v>
      </c>
      <c r="K2619" t="s">
        <v>18269</v>
      </c>
      <c r="L2619" t="s">
        <v>18270</v>
      </c>
    </row>
    <row r="2620" spans="1:12" x14ac:dyDescent="0.3">
      <c r="A2620" t="s">
        <v>18271</v>
      </c>
      <c r="B2620" t="s">
        <v>14</v>
      </c>
      <c r="C2620" t="s">
        <v>18272</v>
      </c>
      <c r="D2620" t="s">
        <v>33</v>
      </c>
      <c r="E2620" t="s">
        <v>18273</v>
      </c>
      <c r="F2620" t="s">
        <v>18273</v>
      </c>
      <c r="G2620" t="s">
        <v>18</v>
      </c>
      <c r="H2620" t="s">
        <v>18</v>
      </c>
      <c r="I2620" t="s">
        <v>5727</v>
      </c>
      <c r="J2620" t="s">
        <v>5728</v>
      </c>
      <c r="K2620" t="s">
        <v>5729</v>
      </c>
      <c r="L2620" t="s">
        <v>5730</v>
      </c>
    </row>
    <row r="2621" spans="1:12" x14ac:dyDescent="0.3">
      <c r="A2621" t="s">
        <v>18274</v>
      </c>
      <c r="B2621" t="s">
        <v>14</v>
      </c>
      <c r="C2621" t="s">
        <v>101</v>
      </c>
      <c r="D2621" t="s">
        <v>16</v>
      </c>
      <c r="E2621" t="s">
        <v>18275</v>
      </c>
      <c r="F2621" t="s">
        <v>18276</v>
      </c>
      <c r="G2621" t="s">
        <v>18277</v>
      </c>
      <c r="H2621" t="s">
        <v>18</v>
      </c>
      <c r="I2621" t="s">
        <v>18278</v>
      </c>
      <c r="J2621" t="s">
        <v>18279</v>
      </c>
      <c r="K2621" t="s">
        <v>18280</v>
      </c>
      <c r="L2621" t="s">
        <v>18281</v>
      </c>
    </row>
    <row r="2622" spans="1:12" x14ac:dyDescent="0.3">
      <c r="A2622" t="s">
        <v>18282</v>
      </c>
      <c r="B2622" t="s">
        <v>14</v>
      </c>
      <c r="C2622" t="s">
        <v>471</v>
      </c>
      <c r="D2622" t="s">
        <v>16</v>
      </c>
      <c r="E2622" t="s">
        <v>18283</v>
      </c>
      <c r="F2622" t="s">
        <v>18284</v>
      </c>
      <c r="G2622" t="s">
        <v>18285</v>
      </c>
      <c r="H2622" t="s">
        <v>18</v>
      </c>
      <c r="I2622" t="s">
        <v>13207</v>
      </c>
      <c r="J2622" t="s">
        <v>13208</v>
      </c>
      <c r="K2622" t="s">
        <v>13209</v>
      </c>
      <c r="L2622" t="s">
        <v>13210</v>
      </c>
    </row>
    <row r="2623" spans="1:12" x14ac:dyDescent="0.3">
      <c r="A2623" t="s">
        <v>18286</v>
      </c>
      <c r="B2623" t="s">
        <v>14</v>
      </c>
      <c r="C2623" t="s">
        <v>18287</v>
      </c>
      <c r="D2623" t="s">
        <v>16</v>
      </c>
      <c r="E2623" t="s">
        <v>18288</v>
      </c>
      <c r="F2623" t="s">
        <v>18289</v>
      </c>
      <c r="G2623" t="s">
        <v>18</v>
      </c>
      <c r="H2623" t="s">
        <v>18</v>
      </c>
      <c r="I2623" t="s">
        <v>7183</v>
      </c>
      <c r="J2623" t="s">
        <v>7184</v>
      </c>
      <c r="K2623" t="s">
        <v>7185</v>
      </c>
      <c r="L2623" t="s">
        <v>7186</v>
      </c>
    </row>
    <row r="2624" spans="1:12" x14ac:dyDescent="0.3">
      <c r="A2624" t="s">
        <v>18290</v>
      </c>
      <c r="B2624" t="s">
        <v>14</v>
      </c>
      <c r="C2624" t="s">
        <v>6105</v>
      </c>
      <c r="D2624" t="s">
        <v>16</v>
      </c>
      <c r="E2624" t="e">
        <f>-개인 또는 집단의 심리적 성숙과 사회적 적응능력향상을 위한 조력 및 지도-심리적 어려움을 겪는 개인 또는 집단에 대한 진단, 평가 및 상담-통합심리상담에 대한 연구-슈버바이저로서의 역할</f>
        <v>#NAME?</v>
      </c>
      <c r="F2624" t="e">
        <f>-개인 또는 집단의 심리적 성숙과 사회적 적응능력향상을 위한 조력 및 지도-심리적 어려움을 겪는 개인 또는 집단에 대한 진단, 평가 및 상담-통합심리상담에 대한 연구-슈버바이저로서의 역할</f>
        <v>#NAME?</v>
      </c>
      <c r="G2624" t="e">
        <f>-지역사회 통합심리상담교육 및 예방활동 및 심리상담-학교 및 모든 사업장내의 인간관계자문 및 통합심리상담교육</f>
        <v>#NAME?</v>
      </c>
      <c r="H2624" t="s">
        <v>18</v>
      </c>
      <c r="I2624" t="s">
        <v>10333</v>
      </c>
      <c r="J2624" t="s">
        <v>10334</v>
      </c>
      <c r="K2624" t="s">
        <v>10335</v>
      </c>
      <c r="L2624" t="s">
        <v>10336</v>
      </c>
    </row>
    <row r="2625" spans="1:12" x14ac:dyDescent="0.3">
      <c r="A2625" t="s">
        <v>18291</v>
      </c>
      <c r="B2625" t="s">
        <v>14</v>
      </c>
      <c r="C2625" t="s">
        <v>18292</v>
      </c>
      <c r="D2625" t="s">
        <v>94</v>
      </c>
      <c r="E2625" t="s">
        <v>18293</v>
      </c>
      <c r="F2625" t="s">
        <v>18293</v>
      </c>
      <c r="G2625" t="s">
        <v>18</v>
      </c>
      <c r="H2625" t="s">
        <v>18</v>
      </c>
      <c r="I2625" t="s">
        <v>6547</v>
      </c>
      <c r="J2625" t="s">
        <v>6548</v>
      </c>
      <c r="K2625" t="s">
        <v>6549</v>
      </c>
      <c r="L2625" t="s">
        <v>6550</v>
      </c>
    </row>
    <row r="2626" spans="1:12" x14ac:dyDescent="0.3">
      <c r="A2626" t="s">
        <v>18294</v>
      </c>
      <c r="B2626" t="s">
        <v>14</v>
      </c>
      <c r="C2626" t="s">
        <v>900</v>
      </c>
      <c r="D2626" t="s">
        <v>16</v>
      </c>
      <c r="E2626" t="s">
        <v>18295</v>
      </c>
      <c r="F2626" t="s">
        <v>18296</v>
      </c>
      <c r="G2626" t="s">
        <v>18297</v>
      </c>
      <c r="H2626" t="s">
        <v>18</v>
      </c>
      <c r="I2626" t="s">
        <v>6531</v>
      </c>
      <c r="J2626" t="s">
        <v>6532</v>
      </c>
      <c r="K2626" t="s">
        <v>6533</v>
      </c>
      <c r="L2626" t="s">
        <v>6534</v>
      </c>
    </row>
    <row r="2627" spans="1:12" x14ac:dyDescent="0.3">
      <c r="A2627" t="s">
        <v>18298</v>
      </c>
      <c r="B2627" t="s">
        <v>14</v>
      </c>
      <c r="C2627" t="s">
        <v>463</v>
      </c>
      <c r="D2627" t="s">
        <v>16</v>
      </c>
      <c r="E2627" t="s">
        <v>18299</v>
      </c>
      <c r="F2627" t="s">
        <v>18299</v>
      </c>
      <c r="G2627" t="s">
        <v>18</v>
      </c>
      <c r="H2627" t="s">
        <v>18</v>
      </c>
      <c r="I2627" t="s">
        <v>5128</v>
      </c>
      <c r="J2627" t="s">
        <v>5129</v>
      </c>
      <c r="K2627" t="s">
        <v>5130</v>
      </c>
      <c r="L2627" t="s">
        <v>5131</v>
      </c>
    </row>
    <row r="2628" spans="1:12" x14ac:dyDescent="0.3">
      <c r="A2628" t="s">
        <v>18300</v>
      </c>
      <c r="B2628" t="s">
        <v>14</v>
      </c>
      <c r="C2628" t="s">
        <v>18301</v>
      </c>
      <c r="D2628" t="s">
        <v>1301</v>
      </c>
      <c r="E2628" t="s">
        <v>18302</v>
      </c>
      <c r="F2628" t="s">
        <v>18302</v>
      </c>
      <c r="G2628" t="s">
        <v>18302</v>
      </c>
      <c r="H2628" t="s">
        <v>18</v>
      </c>
      <c r="I2628" t="s">
        <v>9373</v>
      </c>
      <c r="J2628" t="s">
        <v>9374</v>
      </c>
      <c r="K2628" t="s">
        <v>9375</v>
      </c>
      <c r="L2628" t="s">
        <v>9376</v>
      </c>
    </row>
    <row r="2629" spans="1:12" x14ac:dyDescent="0.3">
      <c r="A2629" t="s">
        <v>18303</v>
      </c>
      <c r="B2629" t="s">
        <v>14</v>
      </c>
      <c r="C2629" t="s">
        <v>1713</v>
      </c>
      <c r="D2629" t="s">
        <v>16</v>
      </c>
      <c r="E2629" t="s">
        <v>18006</v>
      </c>
      <c r="F2629" t="s">
        <v>18304</v>
      </c>
      <c r="G2629" t="s">
        <v>18305</v>
      </c>
      <c r="H2629" t="s">
        <v>18</v>
      </c>
      <c r="I2629" t="s">
        <v>574</v>
      </c>
      <c r="J2629" t="s">
        <v>575</v>
      </c>
      <c r="K2629" t="s">
        <v>576</v>
      </c>
      <c r="L2629" t="s">
        <v>577</v>
      </c>
    </row>
    <row r="2630" spans="1:12" x14ac:dyDescent="0.3">
      <c r="A2630" t="s">
        <v>18306</v>
      </c>
      <c r="B2630" t="s">
        <v>14</v>
      </c>
      <c r="C2630" t="s">
        <v>273</v>
      </c>
      <c r="D2630" t="s">
        <v>16</v>
      </c>
      <c r="E2630" t="s">
        <v>18307</v>
      </c>
      <c r="F2630" t="s">
        <v>18307</v>
      </c>
      <c r="G2630" t="s">
        <v>18</v>
      </c>
      <c r="H2630" t="s">
        <v>18</v>
      </c>
      <c r="I2630" t="s">
        <v>5414</v>
      </c>
      <c r="J2630" t="s">
        <v>18</v>
      </c>
      <c r="K2630" t="s">
        <v>5415</v>
      </c>
      <c r="L2630" t="s">
        <v>5416</v>
      </c>
    </row>
    <row r="2631" spans="1:12" x14ac:dyDescent="0.3">
      <c r="A2631" t="s">
        <v>18308</v>
      </c>
      <c r="B2631" t="s">
        <v>14</v>
      </c>
      <c r="C2631" t="s">
        <v>65</v>
      </c>
      <c r="D2631" t="s">
        <v>16</v>
      </c>
      <c r="E2631" t="s">
        <v>18309</v>
      </c>
      <c r="F2631" t="s">
        <v>18309</v>
      </c>
      <c r="G2631" t="s">
        <v>18</v>
      </c>
      <c r="H2631" t="s">
        <v>18</v>
      </c>
      <c r="I2631" t="s">
        <v>17859</v>
      </c>
      <c r="J2631" t="s">
        <v>17860</v>
      </c>
      <c r="K2631" t="s">
        <v>17861</v>
      </c>
      <c r="L2631" t="s">
        <v>17862</v>
      </c>
    </row>
    <row r="2632" spans="1:12" x14ac:dyDescent="0.3">
      <c r="A2632" t="s">
        <v>18310</v>
      </c>
      <c r="B2632" t="s">
        <v>14</v>
      </c>
      <c r="C2632" t="s">
        <v>5956</v>
      </c>
      <c r="D2632" t="s">
        <v>16</v>
      </c>
      <c r="E2632" t="s">
        <v>18311</v>
      </c>
      <c r="F2632" t="s">
        <v>18312</v>
      </c>
      <c r="G2632" t="s">
        <v>18313</v>
      </c>
      <c r="H2632" t="s">
        <v>18314</v>
      </c>
      <c r="I2632" t="s">
        <v>1064</v>
      </c>
      <c r="J2632" t="s">
        <v>1065</v>
      </c>
      <c r="K2632" t="s">
        <v>1066</v>
      </c>
      <c r="L2632" t="s">
        <v>1067</v>
      </c>
    </row>
    <row r="2633" spans="1:12" x14ac:dyDescent="0.3">
      <c r="A2633" t="s">
        <v>18315</v>
      </c>
      <c r="B2633" t="s">
        <v>14</v>
      </c>
      <c r="C2633" t="s">
        <v>341</v>
      </c>
      <c r="D2633" t="s">
        <v>16</v>
      </c>
      <c r="E2633" t="s">
        <v>18316</v>
      </c>
      <c r="F2633" t="s">
        <v>18317</v>
      </c>
      <c r="G2633" t="s">
        <v>18318</v>
      </c>
      <c r="H2633" t="s">
        <v>18</v>
      </c>
      <c r="I2633" t="s">
        <v>16954</v>
      </c>
      <c r="J2633" t="s">
        <v>16955</v>
      </c>
      <c r="K2633" t="s">
        <v>16956</v>
      </c>
      <c r="L2633" t="s">
        <v>16957</v>
      </c>
    </row>
    <row r="2634" spans="1:12" x14ac:dyDescent="0.3">
      <c r="A2634" t="s">
        <v>18319</v>
      </c>
      <c r="B2634" t="s">
        <v>14</v>
      </c>
      <c r="C2634" t="s">
        <v>18320</v>
      </c>
      <c r="D2634" t="s">
        <v>16</v>
      </c>
      <c r="E2634" t="s">
        <v>18321</v>
      </c>
      <c r="F2634" t="s">
        <v>18322</v>
      </c>
      <c r="G2634" t="s">
        <v>18323</v>
      </c>
      <c r="H2634" t="s">
        <v>18324</v>
      </c>
      <c r="I2634" t="s">
        <v>14965</v>
      </c>
      <c r="J2634" t="s">
        <v>14966</v>
      </c>
      <c r="K2634" t="s">
        <v>14967</v>
      </c>
      <c r="L2634" t="s">
        <v>14968</v>
      </c>
    </row>
    <row r="2635" spans="1:12" x14ac:dyDescent="0.3">
      <c r="A2635" t="s">
        <v>18325</v>
      </c>
      <c r="B2635" t="s">
        <v>14</v>
      </c>
      <c r="C2635" t="s">
        <v>10039</v>
      </c>
      <c r="D2635" t="s">
        <v>33</v>
      </c>
      <c r="E2635" t="s">
        <v>18326</v>
      </c>
      <c r="F2635" t="s">
        <v>18326</v>
      </c>
      <c r="G2635" t="s">
        <v>18</v>
      </c>
      <c r="H2635" t="s">
        <v>18</v>
      </c>
      <c r="I2635" t="s">
        <v>5727</v>
      </c>
      <c r="J2635" t="s">
        <v>5728</v>
      </c>
      <c r="K2635" t="s">
        <v>5729</v>
      </c>
      <c r="L2635" t="s">
        <v>5730</v>
      </c>
    </row>
    <row r="2636" spans="1:12" x14ac:dyDescent="0.3">
      <c r="A2636" t="s">
        <v>18327</v>
      </c>
      <c r="B2636" t="s">
        <v>14</v>
      </c>
      <c r="C2636" t="s">
        <v>18328</v>
      </c>
      <c r="D2636" t="s">
        <v>16</v>
      </c>
      <c r="E2636" t="s">
        <v>18329</v>
      </c>
      <c r="F2636" t="s">
        <v>18330</v>
      </c>
      <c r="G2636" t="s">
        <v>18</v>
      </c>
      <c r="H2636" t="s">
        <v>18</v>
      </c>
      <c r="I2636" t="s">
        <v>13376</v>
      </c>
      <c r="J2636" t="s">
        <v>18</v>
      </c>
      <c r="K2636" t="s">
        <v>13377</v>
      </c>
      <c r="L2636" t="s">
        <v>13378</v>
      </c>
    </row>
    <row r="2637" spans="1:12" x14ac:dyDescent="0.3">
      <c r="A2637" t="s">
        <v>18331</v>
      </c>
      <c r="B2637" t="s">
        <v>14</v>
      </c>
      <c r="C2637" t="s">
        <v>6380</v>
      </c>
      <c r="D2637" t="s">
        <v>33</v>
      </c>
      <c r="E2637" t="s">
        <v>18332</v>
      </c>
      <c r="F2637" t="s">
        <v>18332</v>
      </c>
      <c r="G2637" t="s">
        <v>18333</v>
      </c>
      <c r="H2637" t="s">
        <v>18</v>
      </c>
      <c r="I2637" t="s">
        <v>15773</v>
      </c>
      <c r="J2637" t="s">
        <v>15774</v>
      </c>
      <c r="K2637" t="s">
        <v>15775</v>
      </c>
      <c r="L2637" t="s">
        <v>15776</v>
      </c>
    </row>
    <row r="2638" spans="1:12" x14ac:dyDescent="0.3">
      <c r="A2638" t="s">
        <v>18334</v>
      </c>
      <c r="B2638" t="s">
        <v>14</v>
      </c>
      <c r="C2638" t="s">
        <v>463</v>
      </c>
      <c r="D2638" t="s">
        <v>16</v>
      </c>
      <c r="E2638" t="s">
        <v>14225</v>
      </c>
      <c r="F2638" t="s">
        <v>18335</v>
      </c>
      <c r="G2638" t="s">
        <v>18336</v>
      </c>
      <c r="H2638" t="s">
        <v>18</v>
      </c>
      <c r="I2638" t="s">
        <v>16311</v>
      </c>
      <c r="J2638" t="s">
        <v>16312</v>
      </c>
      <c r="K2638" t="s">
        <v>1112</v>
      </c>
      <c r="L2638" t="s">
        <v>16313</v>
      </c>
    </row>
    <row r="2639" spans="1:12" x14ac:dyDescent="0.3">
      <c r="A2639" t="s">
        <v>18337</v>
      </c>
      <c r="B2639" t="s">
        <v>14</v>
      </c>
      <c r="C2639" t="s">
        <v>463</v>
      </c>
      <c r="D2639" t="s">
        <v>16</v>
      </c>
      <c r="E2639" t="s">
        <v>18338</v>
      </c>
      <c r="F2639" t="s">
        <v>18339</v>
      </c>
      <c r="G2639" t="s">
        <v>18340</v>
      </c>
      <c r="H2639" t="s">
        <v>18</v>
      </c>
      <c r="I2639" t="s">
        <v>12803</v>
      </c>
      <c r="J2639" t="s">
        <v>18</v>
      </c>
      <c r="K2639" t="s">
        <v>12804</v>
      </c>
      <c r="L2639" t="s">
        <v>12805</v>
      </c>
    </row>
    <row r="2640" spans="1:12" x14ac:dyDescent="0.3">
      <c r="A2640" t="s">
        <v>18341</v>
      </c>
      <c r="B2640" t="s">
        <v>14</v>
      </c>
      <c r="C2640" t="s">
        <v>18342</v>
      </c>
      <c r="D2640" t="s">
        <v>16</v>
      </c>
      <c r="E2640" t="s">
        <v>18343</v>
      </c>
      <c r="F2640" t="s">
        <v>18344</v>
      </c>
      <c r="G2640" t="s">
        <v>18345</v>
      </c>
      <c r="H2640" t="s">
        <v>18346</v>
      </c>
      <c r="I2640" t="s">
        <v>18166</v>
      </c>
      <c r="J2640" t="s">
        <v>18</v>
      </c>
      <c r="K2640" t="s">
        <v>18167</v>
      </c>
      <c r="L2640" t="s">
        <v>18168</v>
      </c>
    </row>
    <row r="2641" spans="1:12" x14ac:dyDescent="0.3">
      <c r="A2641" t="s">
        <v>18347</v>
      </c>
      <c r="B2641" t="s">
        <v>14</v>
      </c>
      <c r="C2641" t="s">
        <v>273</v>
      </c>
      <c r="D2641" t="s">
        <v>16</v>
      </c>
      <c r="E2641" t="s">
        <v>18348</v>
      </c>
      <c r="F2641" t="s">
        <v>18349</v>
      </c>
      <c r="G2641" t="s">
        <v>18350</v>
      </c>
      <c r="H2641" t="s">
        <v>18</v>
      </c>
      <c r="I2641" t="s">
        <v>17422</v>
      </c>
      <c r="J2641" t="s">
        <v>18</v>
      </c>
      <c r="K2641" t="s">
        <v>17423</v>
      </c>
      <c r="L2641" t="s">
        <v>17424</v>
      </c>
    </row>
    <row r="2642" spans="1:12" x14ac:dyDescent="0.3">
      <c r="A2642" t="s">
        <v>18351</v>
      </c>
      <c r="B2642" t="s">
        <v>14</v>
      </c>
      <c r="C2642" t="s">
        <v>273</v>
      </c>
      <c r="D2642" t="s">
        <v>33</v>
      </c>
      <c r="E2642" t="s">
        <v>18352</v>
      </c>
      <c r="F2642" t="s">
        <v>18353</v>
      </c>
      <c r="G2642" t="s">
        <v>18353</v>
      </c>
      <c r="H2642" t="s">
        <v>18</v>
      </c>
      <c r="I2642" t="s">
        <v>18354</v>
      </c>
      <c r="J2642" t="s">
        <v>18355</v>
      </c>
      <c r="K2642" t="s">
        <v>18356</v>
      </c>
      <c r="L2642" t="s">
        <v>18357</v>
      </c>
    </row>
    <row r="2643" spans="1:12" x14ac:dyDescent="0.3">
      <c r="A2643" t="s">
        <v>18358</v>
      </c>
      <c r="B2643" t="s">
        <v>14</v>
      </c>
      <c r="C2643" t="s">
        <v>101</v>
      </c>
      <c r="D2643" t="s">
        <v>16</v>
      </c>
      <c r="E2643" t="s">
        <v>5772</v>
      </c>
      <c r="F2643" t="s">
        <v>18359</v>
      </c>
      <c r="G2643" t="s">
        <v>18</v>
      </c>
      <c r="H2643" t="s">
        <v>18</v>
      </c>
      <c r="I2643" t="s">
        <v>18360</v>
      </c>
      <c r="J2643" t="s">
        <v>18361</v>
      </c>
      <c r="K2643" t="s">
        <v>18362</v>
      </c>
      <c r="L2643" t="s">
        <v>18363</v>
      </c>
    </row>
    <row r="2644" spans="1:12" x14ac:dyDescent="0.3">
      <c r="A2644" t="s">
        <v>18364</v>
      </c>
      <c r="B2644" t="s">
        <v>14</v>
      </c>
      <c r="C2644" t="s">
        <v>18365</v>
      </c>
      <c r="D2644" t="s">
        <v>16</v>
      </c>
      <c r="E2644" t="s">
        <v>18366</v>
      </c>
      <c r="F2644" t="s">
        <v>18366</v>
      </c>
      <c r="G2644" t="s">
        <v>18366</v>
      </c>
      <c r="H2644" t="s">
        <v>18</v>
      </c>
      <c r="I2644" t="s">
        <v>2194</v>
      </c>
      <c r="J2644" t="s">
        <v>2195</v>
      </c>
      <c r="K2644" t="s">
        <v>2196</v>
      </c>
      <c r="L2644" t="s">
        <v>2197</v>
      </c>
    </row>
    <row r="2645" spans="1:12" x14ac:dyDescent="0.3">
      <c r="A2645" t="s">
        <v>18367</v>
      </c>
      <c r="B2645" t="s">
        <v>14</v>
      </c>
      <c r="C2645" t="s">
        <v>4967</v>
      </c>
      <c r="D2645" t="s">
        <v>33</v>
      </c>
      <c r="E2645" t="s">
        <v>18368</v>
      </c>
      <c r="F2645" t="s">
        <v>18369</v>
      </c>
      <c r="G2645" t="s">
        <v>18370</v>
      </c>
      <c r="H2645" t="s">
        <v>18371</v>
      </c>
      <c r="I2645" t="s">
        <v>6448</v>
      </c>
      <c r="J2645" t="s">
        <v>6449</v>
      </c>
      <c r="K2645" t="s">
        <v>6450</v>
      </c>
      <c r="L2645" t="s">
        <v>6451</v>
      </c>
    </row>
    <row r="2646" spans="1:12" x14ac:dyDescent="0.3">
      <c r="A2646" t="s">
        <v>18372</v>
      </c>
      <c r="B2646" t="s">
        <v>14</v>
      </c>
      <c r="C2646" t="s">
        <v>18373</v>
      </c>
      <c r="D2646" t="s">
        <v>16</v>
      </c>
      <c r="E2646" t="s">
        <v>18374</v>
      </c>
      <c r="F2646" t="s">
        <v>17259</v>
      </c>
      <c r="G2646" t="s">
        <v>18375</v>
      </c>
      <c r="H2646" t="s">
        <v>18</v>
      </c>
      <c r="I2646" t="s">
        <v>18376</v>
      </c>
      <c r="J2646" t="s">
        <v>18377</v>
      </c>
      <c r="K2646" t="s">
        <v>18378</v>
      </c>
      <c r="L2646" t="s">
        <v>18379</v>
      </c>
    </row>
    <row r="2647" spans="1:12" x14ac:dyDescent="0.3">
      <c r="A2647" t="s">
        <v>18380</v>
      </c>
      <c r="B2647" t="s">
        <v>14</v>
      </c>
      <c r="C2647" t="s">
        <v>1174</v>
      </c>
      <c r="D2647" t="s">
        <v>16</v>
      </c>
      <c r="E2647" t="s">
        <v>18381</v>
      </c>
      <c r="F2647" t="s">
        <v>18382</v>
      </c>
      <c r="G2647" t="s">
        <v>18383</v>
      </c>
      <c r="H2647" t="s">
        <v>18</v>
      </c>
      <c r="I2647" t="s">
        <v>6531</v>
      </c>
      <c r="J2647" t="s">
        <v>6532</v>
      </c>
      <c r="K2647" t="s">
        <v>6533</v>
      </c>
      <c r="L2647" t="s">
        <v>6534</v>
      </c>
    </row>
    <row r="2648" spans="1:12" x14ac:dyDescent="0.3">
      <c r="A2648" t="s">
        <v>18384</v>
      </c>
      <c r="B2648" t="s">
        <v>14</v>
      </c>
      <c r="C2648" t="s">
        <v>341</v>
      </c>
      <c r="D2648" t="s">
        <v>16</v>
      </c>
      <c r="E2648" t="s">
        <v>2716</v>
      </c>
      <c r="F2648" t="s">
        <v>2716</v>
      </c>
      <c r="G2648" t="s">
        <v>2717</v>
      </c>
      <c r="H2648" t="s">
        <v>18</v>
      </c>
      <c r="I2648" t="s">
        <v>13280</v>
      </c>
      <c r="J2648" t="s">
        <v>13281</v>
      </c>
      <c r="K2648" t="s">
        <v>13282</v>
      </c>
      <c r="L2648" t="s">
        <v>13283</v>
      </c>
    </row>
    <row r="2649" spans="1:12" x14ac:dyDescent="0.3">
      <c r="A2649" t="s">
        <v>18385</v>
      </c>
      <c r="B2649" t="s">
        <v>14</v>
      </c>
      <c r="C2649" t="s">
        <v>14512</v>
      </c>
      <c r="D2649" t="s">
        <v>79</v>
      </c>
      <c r="E2649" t="s">
        <v>14513</v>
      </c>
      <c r="F2649" t="s">
        <v>18386</v>
      </c>
      <c r="G2649" t="s">
        <v>18</v>
      </c>
      <c r="H2649" t="s">
        <v>18</v>
      </c>
      <c r="I2649" t="s">
        <v>239</v>
      </c>
      <c r="J2649" t="s">
        <v>240</v>
      </c>
      <c r="K2649" t="s">
        <v>241</v>
      </c>
      <c r="L2649" t="s">
        <v>242</v>
      </c>
    </row>
    <row r="2650" spans="1:12" x14ac:dyDescent="0.3">
      <c r="A2650" t="s">
        <v>18387</v>
      </c>
      <c r="B2650" t="s">
        <v>14</v>
      </c>
      <c r="C2650" t="s">
        <v>101</v>
      </c>
      <c r="D2650" t="s">
        <v>16</v>
      </c>
      <c r="E2650" t="s">
        <v>18388</v>
      </c>
      <c r="F2650" t="s">
        <v>18389</v>
      </c>
      <c r="G2650" t="s">
        <v>18390</v>
      </c>
      <c r="H2650" t="s">
        <v>18</v>
      </c>
      <c r="I2650" t="s">
        <v>18391</v>
      </c>
      <c r="J2650" t="s">
        <v>18</v>
      </c>
      <c r="K2650" t="s">
        <v>18392</v>
      </c>
      <c r="L2650" t="s">
        <v>18393</v>
      </c>
    </row>
    <row r="2651" spans="1:12" x14ac:dyDescent="0.3">
      <c r="A2651" t="s">
        <v>18394</v>
      </c>
      <c r="B2651" t="s">
        <v>14</v>
      </c>
      <c r="C2651" t="s">
        <v>5259</v>
      </c>
      <c r="D2651" t="s">
        <v>16</v>
      </c>
      <c r="E2651" t="s">
        <v>18395</v>
      </c>
      <c r="F2651" t="s">
        <v>18396</v>
      </c>
      <c r="G2651" t="s">
        <v>18395</v>
      </c>
      <c r="H2651" t="s">
        <v>18</v>
      </c>
      <c r="I2651" t="s">
        <v>18397</v>
      </c>
      <c r="J2651" t="s">
        <v>18</v>
      </c>
      <c r="K2651" t="s">
        <v>18398</v>
      </c>
      <c r="L2651" t="s">
        <v>18399</v>
      </c>
    </row>
    <row r="2652" spans="1:12" x14ac:dyDescent="0.3">
      <c r="A2652" t="s">
        <v>18400</v>
      </c>
      <c r="B2652" t="s">
        <v>14</v>
      </c>
      <c r="C2652" t="s">
        <v>93</v>
      </c>
      <c r="D2652" t="s">
        <v>94</v>
      </c>
      <c r="E2652" t="s">
        <v>18401</v>
      </c>
      <c r="F2652" t="s">
        <v>18401</v>
      </c>
      <c r="G2652" t="s">
        <v>18401</v>
      </c>
      <c r="H2652" t="s">
        <v>18</v>
      </c>
      <c r="I2652" t="s">
        <v>3296</v>
      </c>
      <c r="J2652" t="s">
        <v>3297</v>
      </c>
      <c r="K2652" t="s">
        <v>3298</v>
      </c>
      <c r="L2652" t="s">
        <v>3299</v>
      </c>
    </row>
    <row r="2653" spans="1:12" x14ac:dyDescent="0.3">
      <c r="A2653" t="s">
        <v>18402</v>
      </c>
      <c r="B2653" t="s">
        <v>14</v>
      </c>
      <c r="C2653" t="s">
        <v>18403</v>
      </c>
      <c r="D2653" t="s">
        <v>16</v>
      </c>
      <c r="E2653" t="s">
        <v>18404</v>
      </c>
      <c r="F2653" t="s">
        <v>18405</v>
      </c>
      <c r="G2653" t="s">
        <v>18406</v>
      </c>
      <c r="H2653" t="s">
        <v>18407</v>
      </c>
      <c r="I2653" t="s">
        <v>7526</v>
      </c>
      <c r="J2653" t="s">
        <v>7527</v>
      </c>
      <c r="K2653" t="s">
        <v>7528</v>
      </c>
      <c r="L2653" t="s">
        <v>7529</v>
      </c>
    </row>
    <row r="2654" spans="1:12" x14ac:dyDescent="0.3">
      <c r="A2654" t="s">
        <v>18408</v>
      </c>
      <c r="B2654" t="s">
        <v>14</v>
      </c>
      <c r="C2654" t="s">
        <v>471</v>
      </c>
      <c r="D2654" t="s">
        <v>16</v>
      </c>
      <c r="E2654" t="s">
        <v>604</v>
      </c>
      <c r="F2654" t="s">
        <v>18409</v>
      </c>
      <c r="G2654" t="s">
        <v>18</v>
      </c>
      <c r="H2654" t="s">
        <v>18</v>
      </c>
      <c r="I2654" t="s">
        <v>18360</v>
      </c>
      <c r="J2654" t="s">
        <v>18361</v>
      </c>
      <c r="K2654" t="s">
        <v>18362</v>
      </c>
      <c r="L2654" t="s">
        <v>18363</v>
      </c>
    </row>
    <row r="2655" spans="1:12" x14ac:dyDescent="0.3">
      <c r="A2655" t="s">
        <v>18410</v>
      </c>
      <c r="B2655" t="s">
        <v>14</v>
      </c>
      <c r="C2655" t="s">
        <v>900</v>
      </c>
      <c r="D2655" t="s">
        <v>16</v>
      </c>
      <c r="E2655" t="s">
        <v>18411</v>
      </c>
      <c r="F2655" t="s">
        <v>18412</v>
      </c>
      <c r="G2655" t="s">
        <v>18413</v>
      </c>
      <c r="H2655" t="s">
        <v>18414</v>
      </c>
      <c r="I2655" t="s">
        <v>10017</v>
      </c>
      <c r="J2655" t="s">
        <v>10018</v>
      </c>
      <c r="K2655" t="s">
        <v>10019</v>
      </c>
      <c r="L2655" t="s">
        <v>10020</v>
      </c>
    </row>
    <row r="2656" spans="1:12" x14ac:dyDescent="0.3">
      <c r="A2656" t="s">
        <v>18415</v>
      </c>
      <c r="B2656" t="s">
        <v>14</v>
      </c>
      <c r="C2656" t="s">
        <v>341</v>
      </c>
      <c r="D2656" t="s">
        <v>16</v>
      </c>
      <c r="E2656" t="s">
        <v>6925</v>
      </c>
      <c r="F2656" t="s">
        <v>6926</v>
      </c>
      <c r="G2656" t="s">
        <v>6927</v>
      </c>
      <c r="H2656" t="s">
        <v>18</v>
      </c>
      <c r="I2656" t="s">
        <v>547</v>
      </c>
      <c r="J2656" t="s">
        <v>548</v>
      </c>
      <c r="K2656" t="s">
        <v>70</v>
      </c>
      <c r="L2656" t="s">
        <v>549</v>
      </c>
    </row>
    <row r="2657" spans="1:12" x14ac:dyDescent="0.3">
      <c r="A2657" t="s">
        <v>18416</v>
      </c>
      <c r="B2657" t="s">
        <v>14</v>
      </c>
      <c r="C2657" t="s">
        <v>101</v>
      </c>
      <c r="D2657" t="s">
        <v>16</v>
      </c>
      <c r="E2657" t="s">
        <v>18417</v>
      </c>
      <c r="F2657" t="s">
        <v>17774</v>
      </c>
      <c r="G2657" t="s">
        <v>17775</v>
      </c>
      <c r="H2657" t="s">
        <v>18</v>
      </c>
      <c r="I2657" t="s">
        <v>430</v>
      </c>
      <c r="J2657" t="s">
        <v>18</v>
      </c>
      <c r="K2657" t="s">
        <v>431</v>
      </c>
      <c r="L2657" t="s">
        <v>432</v>
      </c>
    </row>
    <row r="2658" spans="1:12" x14ac:dyDescent="0.3">
      <c r="A2658" t="s">
        <v>18418</v>
      </c>
      <c r="B2658" t="s">
        <v>14</v>
      </c>
      <c r="C2658" t="s">
        <v>273</v>
      </c>
      <c r="D2658" t="s">
        <v>16</v>
      </c>
      <c r="E2658" t="s">
        <v>18419</v>
      </c>
      <c r="F2658" t="s">
        <v>18420</v>
      </c>
      <c r="G2658" t="s">
        <v>18421</v>
      </c>
      <c r="H2658" t="s">
        <v>18</v>
      </c>
      <c r="I2658" t="s">
        <v>15649</v>
      </c>
      <c r="J2658" t="s">
        <v>15650</v>
      </c>
      <c r="K2658" t="s">
        <v>15651</v>
      </c>
      <c r="L2658" t="s">
        <v>15652</v>
      </c>
    </row>
    <row r="2659" spans="1:12" x14ac:dyDescent="0.3">
      <c r="A2659" t="s">
        <v>18422</v>
      </c>
      <c r="B2659" t="s">
        <v>14</v>
      </c>
      <c r="C2659" t="s">
        <v>17204</v>
      </c>
      <c r="D2659" t="s">
        <v>16</v>
      </c>
      <c r="E2659" t="s">
        <v>18423</v>
      </c>
      <c r="F2659" t="s">
        <v>18424</v>
      </c>
      <c r="G2659" t="s">
        <v>18425</v>
      </c>
      <c r="H2659" t="s">
        <v>18426</v>
      </c>
      <c r="I2659" t="s">
        <v>18259</v>
      </c>
      <c r="J2659" t="s">
        <v>18260</v>
      </c>
      <c r="K2659" t="s">
        <v>83</v>
      </c>
      <c r="L2659" t="s">
        <v>18261</v>
      </c>
    </row>
    <row r="2660" spans="1:12" x14ac:dyDescent="0.3">
      <c r="A2660" t="s">
        <v>18427</v>
      </c>
      <c r="B2660" t="s">
        <v>14</v>
      </c>
      <c r="C2660" t="s">
        <v>101</v>
      </c>
      <c r="D2660" t="s">
        <v>16</v>
      </c>
      <c r="E2660" t="s">
        <v>18428</v>
      </c>
      <c r="F2660" t="s">
        <v>18429</v>
      </c>
      <c r="G2660" t="s">
        <v>18430</v>
      </c>
      <c r="H2660" t="s">
        <v>18431</v>
      </c>
      <c r="I2660" t="s">
        <v>13492</v>
      </c>
      <c r="J2660" t="s">
        <v>13493</v>
      </c>
      <c r="K2660" t="s">
        <v>13494</v>
      </c>
      <c r="L2660" t="s">
        <v>13495</v>
      </c>
    </row>
    <row r="2661" spans="1:12" x14ac:dyDescent="0.3">
      <c r="A2661" t="s">
        <v>18432</v>
      </c>
      <c r="B2661" t="s">
        <v>14</v>
      </c>
      <c r="C2661" t="s">
        <v>434</v>
      </c>
      <c r="D2661" t="s">
        <v>16</v>
      </c>
      <c r="E2661" t="s">
        <v>18433</v>
      </c>
      <c r="F2661" t="s">
        <v>18434</v>
      </c>
      <c r="G2661" t="s">
        <v>18435</v>
      </c>
      <c r="H2661" t="s">
        <v>18</v>
      </c>
      <c r="I2661" t="s">
        <v>13280</v>
      </c>
      <c r="J2661" t="s">
        <v>13281</v>
      </c>
      <c r="K2661" t="s">
        <v>13282</v>
      </c>
      <c r="L2661" t="s">
        <v>13283</v>
      </c>
    </row>
    <row r="2662" spans="1:12" x14ac:dyDescent="0.3">
      <c r="A2662" t="s">
        <v>18436</v>
      </c>
      <c r="B2662" t="s">
        <v>14</v>
      </c>
      <c r="C2662" t="s">
        <v>108</v>
      </c>
      <c r="D2662" t="s">
        <v>16</v>
      </c>
      <c r="E2662" t="s">
        <v>18437</v>
      </c>
      <c r="F2662" t="s">
        <v>18437</v>
      </c>
      <c r="G2662" t="s">
        <v>18</v>
      </c>
      <c r="H2662" t="s">
        <v>18</v>
      </c>
      <c r="I2662" t="s">
        <v>984</v>
      </c>
      <c r="J2662" t="s">
        <v>985</v>
      </c>
      <c r="K2662" t="s">
        <v>986</v>
      </c>
      <c r="L2662" t="s">
        <v>987</v>
      </c>
    </row>
    <row r="2663" spans="1:12" x14ac:dyDescent="0.3">
      <c r="A2663" t="s">
        <v>18438</v>
      </c>
      <c r="B2663" t="s">
        <v>14</v>
      </c>
      <c r="C2663" t="s">
        <v>65</v>
      </c>
      <c r="D2663" t="s">
        <v>16</v>
      </c>
      <c r="E2663" t="s">
        <v>18439</v>
      </c>
      <c r="F2663" t="s">
        <v>18079</v>
      </c>
      <c r="G2663" t="s">
        <v>18440</v>
      </c>
      <c r="H2663" t="s">
        <v>18</v>
      </c>
      <c r="I2663" t="s">
        <v>2437</v>
      </c>
      <c r="J2663" t="s">
        <v>18</v>
      </c>
      <c r="K2663" t="s">
        <v>2439</v>
      </c>
      <c r="L2663" t="s">
        <v>11010</v>
      </c>
    </row>
    <row r="2664" spans="1:12" x14ac:dyDescent="0.3">
      <c r="A2664" t="s">
        <v>18441</v>
      </c>
      <c r="B2664" t="s">
        <v>14</v>
      </c>
      <c r="C2664" t="s">
        <v>445</v>
      </c>
      <c r="D2664" t="s">
        <v>16</v>
      </c>
      <c r="E2664" t="s">
        <v>16358</v>
      </c>
      <c r="F2664" t="s">
        <v>18442</v>
      </c>
      <c r="G2664" t="s">
        <v>18443</v>
      </c>
      <c r="H2664" t="s">
        <v>18</v>
      </c>
      <c r="I2664" t="s">
        <v>574</v>
      </c>
      <c r="J2664" t="s">
        <v>575</v>
      </c>
      <c r="K2664" t="s">
        <v>576</v>
      </c>
      <c r="L2664" t="s">
        <v>577</v>
      </c>
    </row>
    <row r="2665" spans="1:12" x14ac:dyDescent="0.3">
      <c r="A2665" t="s">
        <v>18444</v>
      </c>
      <c r="B2665" t="s">
        <v>14</v>
      </c>
      <c r="C2665" t="s">
        <v>229</v>
      </c>
      <c r="D2665" t="s">
        <v>16</v>
      </c>
      <c r="E2665" t="s">
        <v>18445</v>
      </c>
      <c r="F2665" t="s">
        <v>18445</v>
      </c>
      <c r="G2665" t="s">
        <v>18</v>
      </c>
      <c r="H2665" t="s">
        <v>18</v>
      </c>
      <c r="I2665" t="s">
        <v>2802</v>
      </c>
      <c r="J2665" t="s">
        <v>18</v>
      </c>
      <c r="K2665" t="s">
        <v>2803</v>
      </c>
      <c r="L2665" t="s">
        <v>2804</v>
      </c>
    </row>
    <row r="2666" spans="1:12" x14ac:dyDescent="0.3">
      <c r="A2666" t="s">
        <v>18446</v>
      </c>
      <c r="B2666" t="s">
        <v>14</v>
      </c>
      <c r="C2666" t="s">
        <v>16190</v>
      </c>
      <c r="D2666" t="s">
        <v>16</v>
      </c>
      <c r="E2666" t="s">
        <v>18447</v>
      </c>
      <c r="F2666" t="s">
        <v>16193</v>
      </c>
      <c r="G2666" t="s">
        <v>16194</v>
      </c>
      <c r="H2666" t="s">
        <v>18448</v>
      </c>
      <c r="I2666" t="s">
        <v>8176</v>
      </c>
      <c r="J2666" t="s">
        <v>18</v>
      </c>
      <c r="K2666" t="s">
        <v>8177</v>
      </c>
      <c r="L2666" t="s">
        <v>8178</v>
      </c>
    </row>
    <row r="2667" spans="1:12" x14ac:dyDescent="0.3">
      <c r="A2667" t="s">
        <v>18449</v>
      </c>
      <c r="B2667" t="s">
        <v>14</v>
      </c>
      <c r="C2667" t="s">
        <v>471</v>
      </c>
      <c r="D2667" t="s">
        <v>16</v>
      </c>
      <c r="E2667" t="s">
        <v>18450</v>
      </c>
      <c r="F2667" t="s">
        <v>18450</v>
      </c>
      <c r="G2667" t="s">
        <v>18451</v>
      </c>
      <c r="H2667" t="s">
        <v>18</v>
      </c>
      <c r="I2667" t="s">
        <v>3087</v>
      </c>
      <c r="J2667" t="s">
        <v>18</v>
      </c>
      <c r="K2667" t="s">
        <v>3088</v>
      </c>
      <c r="L2667" t="s">
        <v>3089</v>
      </c>
    </row>
    <row r="2668" spans="1:12" x14ac:dyDescent="0.3">
      <c r="A2668" t="s">
        <v>18452</v>
      </c>
      <c r="B2668" t="s">
        <v>14</v>
      </c>
      <c r="C2668" t="s">
        <v>273</v>
      </c>
      <c r="D2668" t="s">
        <v>16</v>
      </c>
      <c r="E2668" t="s">
        <v>15259</v>
      </c>
      <c r="F2668" t="s">
        <v>17840</v>
      </c>
      <c r="G2668" t="s">
        <v>18453</v>
      </c>
      <c r="H2668" t="s">
        <v>18</v>
      </c>
      <c r="I2668" t="s">
        <v>16311</v>
      </c>
      <c r="J2668" t="s">
        <v>16312</v>
      </c>
      <c r="K2668" t="s">
        <v>1112</v>
      </c>
      <c r="L2668" t="s">
        <v>16313</v>
      </c>
    </row>
    <row r="2669" spans="1:12" x14ac:dyDescent="0.3">
      <c r="A2669" t="s">
        <v>18454</v>
      </c>
      <c r="B2669" t="s">
        <v>14</v>
      </c>
      <c r="C2669" t="s">
        <v>341</v>
      </c>
      <c r="D2669" t="s">
        <v>16</v>
      </c>
      <c r="E2669" t="s">
        <v>18455</v>
      </c>
      <c r="F2669" t="s">
        <v>18456</v>
      </c>
      <c r="G2669" t="s">
        <v>18457</v>
      </c>
      <c r="H2669" t="s">
        <v>18</v>
      </c>
      <c r="I2669" t="s">
        <v>6531</v>
      </c>
      <c r="J2669" t="s">
        <v>6532</v>
      </c>
      <c r="K2669" t="s">
        <v>6533</v>
      </c>
      <c r="L2669" t="s">
        <v>6534</v>
      </c>
    </row>
    <row r="2670" spans="1:12" x14ac:dyDescent="0.3">
      <c r="A2670" t="s">
        <v>18458</v>
      </c>
      <c r="B2670" t="s">
        <v>14</v>
      </c>
      <c r="C2670" t="s">
        <v>18459</v>
      </c>
      <c r="D2670" t="s">
        <v>1301</v>
      </c>
      <c r="E2670" t="s">
        <v>18460</v>
      </c>
      <c r="F2670" t="s">
        <v>18461</v>
      </c>
      <c r="G2670" t="s">
        <v>18462</v>
      </c>
      <c r="H2670" t="s">
        <v>18463</v>
      </c>
      <c r="I2670" t="s">
        <v>5016</v>
      </c>
      <c r="J2670" t="s">
        <v>5017</v>
      </c>
      <c r="K2670" t="s">
        <v>5018</v>
      </c>
      <c r="L2670" t="s">
        <v>5019</v>
      </c>
    </row>
    <row r="2671" spans="1:12" x14ac:dyDescent="0.3">
      <c r="A2671" t="s">
        <v>18464</v>
      </c>
      <c r="B2671" t="s">
        <v>14</v>
      </c>
      <c r="C2671" t="s">
        <v>5956</v>
      </c>
      <c r="D2671" t="s">
        <v>16</v>
      </c>
      <c r="E2671" t="s">
        <v>18465</v>
      </c>
      <c r="F2671" t="s">
        <v>18466</v>
      </c>
      <c r="G2671" t="s">
        <v>18467</v>
      </c>
      <c r="H2671" t="s">
        <v>14354</v>
      </c>
      <c r="I2671" t="s">
        <v>18468</v>
      </c>
      <c r="J2671" t="s">
        <v>14358</v>
      </c>
      <c r="K2671" t="s">
        <v>14359</v>
      </c>
      <c r="L2671" t="s">
        <v>18469</v>
      </c>
    </row>
    <row r="2672" spans="1:12" x14ac:dyDescent="0.3">
      <c r="A2672" t="s">
        <v>18470</v>
      </c>
      <c r="B2672" t="s">
        <v>14</v>
      </c>
      <c r="C2672" t="s">
        <v>18471</v>
      </c>
      <c r="D2672" t="s">
        <v>33</v>
      </c>
      <c r="E2672" t="s">
        <v>18472</v>
      </c>
      <c r="F2672" t="s">
        <v>18472</v>
      </c>
      <c r="G2672" t="s">
        <v>18</v>
      </c>
      <c r="H2672" t="s">
        <v>18</v>
      </c>
      <c r="I2672" t="s">
        <v>16120</v>
      </c>
      <c r="J2672" t="s">
        <v>16121</v>
      </c>
      <c r="K2672" t="s">
        <v>16122</v>
      </c>
      <c r="L2672" t="s">
        <v>16123</v>
      </c>
    </row>
    <row r="2673" spans="1:12" x14ac:dyDescent="0.3">
      <c r="A2673" t="s">
        <v>18473</v>
      </c>
      <c r="B2673" t="s">
        <v>14</v>
      </c>
      <c r="C2673" t="s">
        <v>101</v>
      </c>
      <c r="D2673" t="s">
        <v>16</v>
      </c>
      <c r="E2673" t="s">
        <v>18474</v>
      </c>
      <c r="F2673" t="s">
        <v>18475</v>
      </c>
      <c r="G2673" t="s">
        <v>18476</v>
      </c>
      <c r="H2673" t="s">
        <v>18</v>
      </c>
      <c r="I2673" t="s">
        <v>18477</v>
      </c>
      <c r="J2673" t="s">
        <v>18</v>
      </c>
      <c r="K2673" t="s">
        <v>18478</v>
      </c>
      <c r="L2673" t="s">
        <v>18479</v>
      </c>
    </row>
    <row r="2674" spans="1:12" x14ac:dyDescent="0.3">
      <c r="A2674" t="s">
        <v>18480</v>
      </c>
      <c r="B2674" t="s">
        <v>14</v>
      </c>
      <c r="C2674" t="s">
        <v>457</v>
      </c>
      <c r="D2674" t="s">
        <v>251</v>
      </c>
      <c r="E2674" t="s">
        <v>18481</v>
      </c>
      <c r="F2674" t="s">
        <v>18482</v>
      </c>
      <c r="G2674" t="s">
        <v>18483</v>
      </c>
      <c r="H2674" t="s">
        <v>18</v>
      </c>
      <c r="I2674" t="s">
        <v>13707</v>
      </c>
      <c r="J2674" t="s">
        <v>13708</v>
      </c>
      <c r="K2674" t="s">
        <v>13709</v>
      </c>
      <c r="L2674" t="s">
        <v>13710</v>
      </c>
    </row>
    <row r="2675" spans="1:12" x14ac:dyDescent="0.3">
      <c r="A2675" t="s">
        <v>18484</v>
      </c>
      <c r="B2675" t="s">
        <v>14</v>
      </c>
      <c r="C2675" t="s">
        <v>2302</v>
      </c>
      <c r="D2675" t="s">
        <v>16</v>
      </c>
      <c r="E2675" t="s">
        <v>18485</v>
      </c>
      <c r="F2675" t="s">
        <v>18486</v>
      </c>
      <c r="G2675" t="s">
        <v>18487</v>
      </c>
      <c r="H2675" t="s">
        <v>18</v>
      </c>
      <c r="I2675" t="s">
        <v>6531</v>
      </c>
      <c r="J2675" t="s">
        <v>6532</v>
      </c>
      <c r="K2675" t="s">
        <v>6533</v>
      </c>
      <c r="L2675" t="s">
        <v>6534</v>
      </c>
    </row>
    <row r="2676" spans="1:12" x14ac:dyDescent="0.3">
      <c r="A2676" t="s">
        <v>18488</v>
      </c>
      <c r="B2676" t="s">
        <v>14</v>
      </c>
      <c r="C2676" t="s">
        <v>1084</v>
      </c>
      <c r="D2676" t="s">
        <v>33</v>
      </c>
      <c r="E2676" t="s">
        <v>18489</v>
      </c>
      <c r="F2676" t="s">
        <v>18489</v>
      </c>
      <c r="G2676" t="s">
        <v>18</v>
      </c>
      <c r="H2676" t="s">
        <v>18</v>
      </c>
      <c r="I2676" t="s">
        <v>18490</v>
      </c>
      <c r="J2676" t="s">
        <v>18</v>
      </c>
      <c r="K2676" t="s">
        <v>18491</v>
      </c>
      <c r="L2676" t="s">
        <v>18492</v>
      </c>
    </row>
    <row r="2677" spans="1:12" x14ac:dyDescent="0.3">
      <c r="A2677" t="s">
        <v>18493</v>
      </c>
      <c r="B2677" t="s">
        <v>14</v>
      </c>
      <c r="C2677" t="s">
        <v>463</v>
      </c>
      <c r="D2677" t="s">
        <v>16</v>
      </c>
      <c r="E2677" t="s">
        <v>18494</v>
      </c>
      <c r="F2677" t="s">
        <v>18495</v>
      </c>
      <c r="G2677" t="s">
        <v>18495</v>
      </c>
      <c r="H2677" t="s">
        <v>18</v>
      </c>
      <c r="I2677" t="s">
        <v>17225</v>
      </c>
      <c r="J2677" t="s">
        <v>18</v>
      </c>
      <c r="K2677" t="s">
        <v>17226</v>
      </c>
      <c r="L2677" t="s">
        <v>17227</v>
      </c>
    </row>
    <row r="2678" spans="1:12" x14ac:dyDescent="0.3">
      <c r="A2678" t="s">
        <v>18496</v>
      </c>
      <c r="B2678" t="s">
        <v>14</v>
      </c>
      <c r="C2678" t="s">
        <v>273</v>
      </c>
      <c r="D2678" t="s">
        <v>16</v>
      </c>
      <c r="E2678" t="s">
        <v>4678</v>
      </c>
      <c r="F2678" t="s">
        <v>18497</v>
      </c>
      <c r="G2678" t="s">
        <v>18</v>
      </c>
      <c r="H2678" t="s">
        <v>18</v>
      </c>
      <c r="I2678" t="s">
        <v>18360</v>
      </c>
      <c r="J2678" t="s">
        <v>18361</v>
      </c>
      <c r="K2678" t="s">
        <v>18362</v>
      </c>
      <c r="L2678" t="s">
        <v>18363</v>
      </c>
    </row>
    <row r="2679" spans="1:12" x14ac:dyDescent="0.3">
      <c r="A2679" t="s">
        <v>18498</v>
      </c>
      <c r="B2679" t="s">
        <v>14</v>
      </c>
      <c r="C2679" t="s">
        <v>413</v>
      </c>
      <c r="D2679" t="s">
        <v>16</v>
      </c>
      <c r="E2679" t="s">
        <v>18499</v>
      </c>
      <c r="F2679" t="s">
        <v>18500</v>
      </c>
      <c r="G2679" t="s">
        <v>18501</v>
      </c>
      <c r="H2679" t="s">
        <v>18</v>
      </c>
      <c r="I2679" t="s">
        <v>5778</v>
      </c>
      <c r="J2679" t="s">
        <v>5779</v>
      </c>
      <c r="K2679" t="s">
        <v>5780</v>
      </c>
      <c r="L2679" t="s">
        <v>5781</v>
      </c>
    </row>
    <row r="2680" spans="1:12" x14ac:dyDescent="0.3">
      <c r="A2680" t="s">
        <v>18502</v>
      </c>
      <c r="B2680" t="s">
        <v>14</v>
      </c>
      <c r="C2680" t="s">
        <v>18503</v>
      </c>
      <c r="D2680" t="s">
        <v>16</v>
      </c>
      <c r="E2680" t="s">
        <v>18504</v>
      </c>
      <c r="F2680" t="s">
        <v>18505</v>
      </c>
      <c r="G2680" t="s">
        <v>18</v>
      </c>
      <c r="H2680" t="s">
        <v>18</v>
      </c>
      <c r="I2680" t="s">
        <v>6165</v>
      </c>
      <c r="J2680" t="s">
        <v>6166</v>
      </c>
      <c r="K2680" t="s">
        <v>6167</v>
      </c>
      <c r="L2680" t="s">
        <v>6168</v>
      </c>
    </row>
    <row r="2681" spans="1:12" x14ac:dyDescent="0.3">
      <c r="A2681" t="s">
        <v>18506</v>
      </c>
      <c r="B2681" t="s">
        <v>14</v>
      </c>
      <c r="C2681" t="s">
        <v>2882</v>
      </c>
      <c r="D2681" t="s">
        <v>16</v>
      </c>
      <c r="E2681" t="s">
        <v>18507</v>
      </c>
      <c r="F2681" t="s">
        <v>18508</v>
      </c>
      <c r="G2681" t="s">
        <v>18509</v>
      </c>
      <c r="H2681" t="s">
        <v>18510</v>
      </c>
      <c r="I2681" t="s">
        <v>18511</v>
      </c>
      <c r="J2681" t="s">
        <v>18512</v>
      </c>
      <c r="K2681" t="s">
        <v>18513</v>
      </c>
      <c r="L2681" t="s">
        <v>18514</v>
      </c>
    </row>
    <row r="2682" spans="1:12" x14ac:dyDescent="0.3">
      <c r="A2682" t="s">
        <v>18515</v>
      </c>
      <c r="B2682" t="s">
        <v>14</v>
      </c>
      <c r="C2682" t="s">
        <v>5703</v>
      </c>
      <c r="D2682" t="s">
        <v>79</v>
      </c>
      <c r="E2682" t="s">
        <v>18516</v>
      </c>
      <c r="F2682" t="s">
        <v>18517</v>
      </c>
      <c r="G2682" t="s">
        <v>18518</v>
      </c>
      <c r="H2682" t="s">
        <v>18</v>
      </c>
      <c r="I2682" t="s">
        <v>2437</v>
      </c>
      <c r="J2682" t="s">
        <v>18</v>
      </c>
      <c r="K2682" t="s">
        <v>2439</v>
      </c>
      <c r="L2682" t="s">
        <v>11010</v>
      </c>
    </row>
    <row r="2683" spans="1:12" x14ac:dyDescent="0.3">
      <c r="A2683" t="s">
        <v>18519</v>
      </c>
      <c r="B2683" t="s">
        <v>14</v>
      </c>
      <c r="C2683" t="s">
        <v>18520</v>
      </c>
      <c r="D2683" t="s">
        <v>170</v>
      </c>
      <c r="E2683" t="s">
        <v>18521</v>
      </c>
      <c r="F2683" t="s">
        <v>18522</v>
      </c>
      <c r="G2683" t="s">
        <v>18</v>
      </c>
      <c r="H2683" t="s">
        <v>18</v>
      </c>
      <c r="I2683" t="s">
        <v>15734</v>
      </c>
      <c r="J2683" t="s">
        <v>15735</v>
      </c>
      <c r="K2683" t="s">
        <v>15736</v>
      </c>
      <c r="L2683" t="s">
        <v>15737</v>
      </c>
    </row>
    <row r="2684" spans="1:12" x14ac:dyDescent="0.3">
      <c r="A2684" t="s">
        <v>18523</v>
      </c>
      <c r="B2684" t="s">
        <v>14</v>
      </c>
      <c r="C2684" t="s">
        <v>101</v>
      </c>
      <c r="D2684" t="s">
        <v>16</v>
      </c>
      <c r="E2684" t="s">
        <v>18524</v>
      </c>
      <c r="F2684" t="s">
        <v>18525</v>
      </c>
      <c r="G2684" t="s">
        <v>18526</v>
      </c>
      <c r="H2684" t="s">
        <v>18527</v>
      </c>
      <c r="I2684" t="s">
        <v>11216</v>
      </c>
      <c r="J2684" t="s">
        <v>18</v>
      </c>
      <c r="K2684" t="s">
        <v>11217</v>
      </c>
      <c r="L2684" t="s">
        <v>11218</v>
      </c>
    </row>
    <row r="2685" spans="1:12" x14ac:dyDescent="0.3">
      <c r="A2685" t="s">
        <v>18528</v>
      </c>
      <c r="B2685" t="s">
        <v>14</v>
      </c>
      <c r="C2685" t="s">
        <v>2310</v>
      </c>
      <c r="D2685" t="s">
        <v>79</v>
      </c>
      <c r="E2685" t="s">
        <v>18529</v>
      </c>
      <c r="F2685" t="s">
        <v>18530</v>
      </c>
      <c r="G2685" t="s">
        <v>18531</v>
      </c>
      <c r="H2685" t="s">
        <v>18532</v>
      </c>
      <c r="I2685" t="s">
        <v>8176</v>
      </c>
      <c r="J2685" t="s">
        <v>18</v>
      </c>
      <c r="K2685" t="s">
        <v>8177</v>
      </c>
      <c r="L2685" t="s">
        <v>8178</v>
      </c>
    </row>
    <row r="2686" spans="1:12" x14ac:dyDescent="0.3">
      <c r="A2686" t="s">
        <v>18533</v>
      </c>
      <c r="B2686" t="s">
        <v>14</v>
      </c>
      <c r="C2686" t="s">
        <v>341</v>
      </c>
      <c r="D2686" t="s">
        <v>16</v>
      </c>
      <c r="E2686" t="s">
        <v>18534</v>
      </c>
      <c r="F2686" t="s">
        <v>18534</v>
      </c>
      <c r="G2686" t="s">
        <v>18535</v>
      </c>
      <c r="H2686" t="s">
        <v>18</v>
      </c>
      <c r="I2686" t="s">
        <v>15504</v>
      </c>
      <c r="J2686" t="s">
        <v>15505</v>
      </c>
      <c r="K2686" t="s">
        <v>15506</v>
      </c>
      <c r="L2686" t="s">
        <v>15507</v>
      </c>
    </row>
    <row r="2687" spans="1:12" x14ac:dyDescent="0.3">
      <c r="A2687" t="s">
        <v>18536</v>
      </c>
      <c r="B2687" t="s">
        <v>14</v>
      </c>
      <c r="C2687" t="s">
        <v>1768</v>
      </c>
      <c r="D2687" t="s">
        <v>33</v>
      </c>
      <c r="E2687" t="s">
        <v>18537</v>
      </c>
      <c r="F2687" t="s">
        <v>18538</v>
      </c>
      <c r="G2687" t="s">
        <v>18539</v>
      </c>
      <c r="H2687" t="s">
        <v>18</v>
      </c>
      <c r="I2687" t="s">
        <v>2121</v>
      </c>
      <c r="J2687" t="s">
        <v>2122</v>
      </c>
      <c r="K2687" t="s">
        <v>2123</v>
      </c>
      <c r="L2687" t="s">
        <v>2124</v>
      </c>
    </row>
    <row r="2688" spans="1:12" x14ac:dyDescent="0.3">
      <c r="A2688" t="s">
        <v>18540</v>
      </c>
      <c r="B2688" t="s">
        <v>14</v>
      </c>
      <c r="C2688" t="s">
        <v>101</v>
      </c>
      <c r="D2688" t="s">
        <v>16</v>
      </c>
      <c r="E2688" t="s">
        <v>18541</v>
      </c>
      <c r="F2688" t="s">
        <v>18542</v>
      </c>
      <c r="G2688" t="s">
        <v>18543</v>
      </c>
      <c r="H2688" t="s">
        <v>18544</v>
      </c>
      <c r="I2688" t="s">
        <v>12315</v>
      </c>
      <c r="J2688" t="s">
        <v>18</v>
      </c>
      <c r="K2688" t="s">
        <v>12316</v>
      </c>
      <c r="L2688" t="s">
        <v>12317</v>
      </c>
    </row>
    <row r="2689" spans="1:12" x14ac:dyDescent="0.3">
      <c r="A2689" t="s">
        <v>18545</v>
      </c>
      <c r="B2689" t="s">
        <v>14</v>
      </c>
      <c r="C2689" t="s">
        <v>273</v>
      </c>
      <c r="D2689" t="s">
        <v>16</v>
      </c>
      <c r="E2689" t="s">
        <v>16807</v>
      </c>
      <c r="F2689" t="s">
        <v>18546</v>
      </c>
      <c r="G2689" t="s">
        <v>18547</v>
      </c>
      <c r="H2689" t="s">
        <v>18</v>
      </c>
      <c r="I2689" t="s">
        <v>2121</v>
      </c>
      <c r="J2689" t="s">
        <v>2122</v>
      </c>
      <c r="K2689" t="s">
        <v>2123</v>
      </c>
      <c r="L2689" t="s">
        <v>2124</v>
      </c>
    </row>
    <row r="2690" spans="1:12" x14ac:dyDescent="0.3">
      <c r="A2690" t="s">
        <v>18548</v>
      </c>
      <c r="B2690" t="s">
        <v>14</v>
      </c>
      <c r="C2690" t="s">
        <v>273</v>
      </c>
      <c r="D2690" t="s">
        <v>16</v>
      </c>
      <c r="E2690" t="s">
        <v>18549</v>
      </c>
      <c r="F2690" t="s">
        <v>18550</v>
      </c>
      <c r="G2690" t="s">
        <v>18551</v>
      </c>
      <c r="H2690" t="s">
        <v>18</v>
      </c>
      <c r="I2690" t="s">
        <v>2247</v>
      </c>
      <c r="J2690" t="s">
        <v>2248</v>
      </c>
      <c r="K2690" t="s">
        <v>2249</v>
      </c>
      <c r="L2690" t="s">
        <v>2250</v>
      </c>
    </row>
    <row r="2691" spans="1:12" x14ac:dyDescent="0.3">
      <c r="A2691" t="s">
        <v>18552</v>
      </c>
      <c r="B2691" t="s">
        <v>14</v>
      </c>
      <c r="C2691" t="s">
        <v>18553</v>
      </c>
      <c r="D2691" t="s">
        <v>704</v>
      </c>
      <c r="E2691" t="s">
        <v>18554</v>
      </c>
      <c r="F2691" t="s">
        <v>18555</v>
      </c>
      <c r="G2691" t="s">
        <v>18556</v>
      </c>
      <c r="H2691" t="s">
        <v>18</v>
      </c>
      <c r="I2691" t="s">
        <v>18557</v>
      </c>
      <c r="J2691" t="s">
        <v>18558</v>
      </c>
      <c r="K2691" t="s">
        <v>18559</v>
      </c>
      <c r="L2691" t="s">
        <v>18560</v>
      </c>
    </row>
    <row r="2692" spans="1:12" x14ac:dyDescent="0.3">
      <c r="A2692" t="s">
        <v>18561</v>
      </c>
      <c r="B2692" t="s">
        <v>14</v>
      </c>
      <c r="C2692" t="s">
        <v>1975</v>
      </c>
      <c r="D2692" t="s">
        <v>33</v>
      </c>
      <c r="E2692" t="s">
        <v>18562</v>
      </c>
      <c r="F2692" t="s">
        <v>18562</v>
      </c>
      <c r="G2692" t="s">
        <v>18</v>
      </c>
      <c r="H2692" t="s">
        <v>18</v>
      </c>
      <c r="I2692" t="s">
        <v>16623</v>
      </c>
      <c r="J2692" t="s">
        <v>16624</v>
      </c>
      <c r="K2692" t="s">
        <v>21</v>
      </c>
      <c r="L2692" t="s">
        <v>16625</v>
      </c>
    </row>
    <row r="2693" spans="1:12" x14ac:dyDescent="0.3">
      <c r="A2693" t="s">
        <v>18563</v>
      </c>
      <c r="B2693" t="s">
        <v>14</v>
      </c>
      <c r="C2693" t="s">
        <v>18564</v>
      </c>
      <c r="D2693" t="s">
        <v>16</v>
      </c>
      <c r="E2693" t="s">
        <v>18565</v>
      </c>
      <c r="F2693" t="s">
        <v>18565</v>
      </c>
      <c r="G2693" t="s">
        <v>18</v>
      </c>
      <c r="H2693" t="s">
        <v>18</v>
      </c>
      <c r="I2693" t="s">
        <v>1531</v>
      </c>
      <c r="J2693" t="s">
        <v>1532</v>
      </c>
      <c r="K2693" t="s">
        <v>1533</v>
      </c>
      <c r="L2693" t="s">
        <v>1534</v>
      </c>
    </row>
    <row r="2694" spans="1:12" x14ac:dyDescent="0.3">
      <c r="A2694" t="s">
        <v>18566</v>
      </c>
      <c r="B2694" t="s">
        <v>14</v>
      </c>
      <c r="C2694" t="s">
        <v>18567</v>
      </c>
      <c r="D2694" t="s">
        <v>16</v>
      </c>
      <c r="E2694" t="s">
        <v>18568</v>
      </c>
      <c r="F2694" t="s">
        <v>18568</v>
      </c>
      <c r="G2694" t="s">
        <v>18</v>
      </c>
      <c r="H2694" t="s">
        <v>18</v>
      </c>
      <c r="I2694" t="s">
        <v>15662</v>
      </c>
      <c r="J2694" t="s">
        <v>15663</v>
      </c>
      <c r="K2694" t="s">
        <v>15664</v>
      </c>
      <c r="L2694" t="s">
        <v>15665</v>
      </c>
    </row>
    <row r="2695" spans="1:12" x14ac:dyDescent="0.3">
      <c r="A2695" t="s">
        <v>18569</v>
      </c>
      <c r="B2695" t="s">
        <v>14</v>
      </c>
      <c r="C2695" t="s">
        <v>2022</v>
      </c>
      <c r="D2695" t="s">
        <v>33</v>
      </c>
      <c r="E2695" t="s">
        <v>18570</v>
      </c>
      <c r="F2695" t="s">
        <v>18571</v>
      </c>
      <c r="G2695" t="s">
        <v>18572</v>
      </c>
      <c r="H2695" t="s">
        <v>18</v>
      </c>
      <c r="I2695" t="s">
        <v>15678</v>
      </c>
      <c r="J2695" t="s">
        <v>18</v>
      </c>
      <c r="K2695" t="s">
        <v>15679</v>
      </c>
      <c r="L2695" t="s">
        <v>15680</v>
      </c>
    </row>
    <row r="2696" spans="1:12" x14ac:dyDescent="0.3">
      <c r="A2696" t="s">
        <v>18573</v>
      </c>
      <c r="B2696" t="s">
        <v>14</v>
      </c>
      <c r="C2696" t="s">
        <v>445</v>
      </c>
      <c r="D2696" t="s">
        <v>16</v>
      </c>
      <c r="E2696" t="s">
        <v>18574</v>
      </c>
      <c r="F2696" t="s">
        <v>18575</v>
      </c>
      <c r="G2696" t="s">
        <v>18576</v>
      </c>
      <c r="H2696" t="s">
        <v>18</v>
      </c>
      <c r="I2696" t="s">
        <v>18391</v>
      </c>
      <c r="J2696" t="s">
        <v>18</v>
      </c>
      <c r="K2696" t="s">
        <v>18392</v>
      </c>
      <c r="L2696" t="s">
        <v>18393</v>
      </c>
    </row>
    <row r="2697" spans="1:12" x14ac:dyDescent="0.3">
      <c r="A2697" t="s">
        <v>18577</v>
      </c>
      <c r="B2697" t="s">
        <v>14</v>
      </c>
      <c r="C2697" t="s">
        <v>434</v>
      </c>
      <c r="D2697" t="s">
        <v>16</v>
      </c>
      <c r="E2697" t="s">
        <v>18578</v>
      </c>
      <c r="F2697" t="s">
        <v>18579</v>
      </c>
      <c r="G2697" t="s">
        <v>18</v>
      </c>
      <c r="H2697" t="s">
        <v>18</v>
      </c>
      <c r="I2697" t="s">
        <v>5662</v>
      </c>
      <c r="J2697" t="s">
        <v>5663</v>
      </c>
      <c r="K2697" t="s">
        <v>5664</v>
      </c>
      <c r="L2697" t="s">
        <v>5665</v>
      </c>
    </row>
    <row r="2698" spans="1:12" x14ac:dyDescent="0.3">
      <c r="A2698" t="s">
        <v>18580</v>
      </c>
      <c r="B2698" t="s">
        <v>14</v>
      </c>
      <c r="C2698" t="s">
        <v>101</v>
      </c>
      <c r="D2698" t="s">
        <v>16</v>
      </c>
      <c r="E2698" t="s">
        <v>18581</v>
      </c>
      <c r="F2698" t="s">
        <v>18582</v>
      </c>
      <c r="G2698" t="s">
        <v>18583</v>
      </c>
      <c r="H2698" t="s">
        <v>18584</v>
      </c>
      <c r="I2698" t="s">
        <v>791</v>
      </c>
      <c r="J2698" t="s">
        <v>792</v>
      </c>
      <c r="K2698" t="s">
        <v>793</v>
      </c>
      <c r="L2698" t="s">
        <v>794</v>
      </c>
    </row>
    <row r="2699" spans="1:12" x14ac:dyDescent="0.3">
      <c r="A2699" t="s">
        <v>18585</v>
      </c>
      <c r="B2699" t="s">
        <v>14</v>
      </c>
      <c r="C2699" t="s">
        <v>11113</v>
      </c>
      <c r="D2699" t="s">
        <v>16</v>
      </c>
      <c r="E2699" t="s">
        <v>18586</v>
      </c>
      <c r="F2699" t="s">
        <v>18587</v>
      </c>
      <c r="G2699" t="s">
        <v>18588</v>
      </c>
      <c r="H2699" t="s">
        <v>18589</v>
      </c>
      <c r="I2699" t="s">
        <v>5478</v>
      </c>
      <c r="J2699" t="s">
        <v>5479</v>
      </c>
      <c r="K2699" t="s">
        <v>5480</v>
      </c>
      <c r="L2699" t="s">
        <v>5481</v>
      </c>
    </row>
    <row r="2700" spans="1:12" x14ac:dyDescent="0.3">
      <c r="A2700" t="s">
        <v>18590</v>
      </c>
      <c r="B2700" t="s">
        <v>14</v>
      </c>
      <c r="C2700" t="s">
        <v>18591</v>
      </c>
      <c r="D2700" t="s">
        <v>16</v>
      </c>
      <c r="E2700" t="s">
        <v>18592</v>
      </c>
      <c r="F2700" t="s">
        <v>18593</v>
      </c>
      <c r="G2700" t="s">
        <v>18594</v>
      </c>
      <c r="H2700" t="s">
        <v>18595</v>
      </c>
      <c r="I2700" t="s">
        <v>18596</v>
      </c>
      <c r="J2700" t="s">
        <v>18597</v>
      </c>
      <c r="K2700" t="s">
        <v>18598</v>
      </c>
      <c r="L2700" t="s">
        <v>18599</v>
      </c>
    </row>
    <row r="2701" spans="1:12" x14ac:dyDescent="0.3">
      <c r="A2701" t="s">
        <v>18600</v>
      </c>
      <c r="B2701" t="s">
        <v>14</v>
      </c>
      <c r="C2701" t="s">
        <v>18601</v>
      </c>
      <c r="D2701" t="s">
        <v>16</v>
      </c>
      <c r="E2701" t="s">
        <v>18602</v>
      </c>
      <c r="F2701" t="s">
        <v>18603</v>
      </c>
      <c r="G2701" t="s">
        <v>18604</v>
      </c>
      <c r="H2701" t="s">
        <v>18</v>
      </c>
      <c r="I2701" t="s">
        <v>18605</v>
      </c>
      <c r="J2701" t="s">
        <v>18606</v>
      </c>
      <c r="K2701" t="s">
        <v>18607</v>
      </c>
      <c r="L2701" t="s">
        <v>18608</v>
      </c>
    </row>
    <row r="2702" spans="1:12" x14ac:dyDescent="0.3">
      <c r="A2702" t="s">
        <v>18609</v>
      </c>
      <c r="B2702" t="s">
        <v>14</v>
      </c>
      <c r="C2702" t="s">
        <v>15</v>
      </c>
      <c r="D2702" t="s">
        <v>16</v>
      </c>
      <c r="E2702" t="s">
        <v>18610</v>
      </c>
      <c r="F2702" t="s">
        <v>18610</v>
      </c>
      <c r="G2702" t="s">
        <v>18611</v>
      </c>
      <c r="H2702" t="s">
        <v>18</v>
      </c>
      <c r="I2702" t="s">
        <v>5128</v>
      </c>
      <c r="J2702" t="s">
        <v>5129</v>
      </c>
      <c r="K2702" t="s">
        <v>5130</v>
      </c>
      <c r="L2702" t="s">
        <v>5131</v>
      </c>
    </row>
    <row r="2703" spans="1:12" x14ac:dyDescent="0.3">
      <c r="A2703" t="s">
        <v>18612</v>
      </c>
      <c r="B2703" t="s">
        <v>14</v>
      </c>
      <c r="C2703" t="s">
        <v>18613</v>
      </c>
      <c r="D2703" t="s">
        <v>33</v>
      </c>
      <c r="E2703" t="s">
        <v>18614</v>
      </c>
      <c r="F2703" t="s">
        <v>18615</v>
      </c>
      <c r="G2703" t="s">
        <v>18616</v>
      </c>
      <c r="H2703" t="s">
        <v>18617</v>
      </c>
      <c r="I2703" t="s">
        <v>14020</v>
      </c>
      <c r="J2703" t="s">
        <v>18</v>
      </c>
      <c r="K2703" t="s">
        <v>14021</v>
      </c>
      <c r="L2703" t="s">
        <v>14022</v>
      </c>
    </row>
    <row r="2704" spans="1:12" x14ac:dyDescent="0.3">
      <c r="A2704" t="s">
        <v>18618</v>
      </c>
      <c r="B2704" t="s">
        <v>14</v>
      </c>
      <c r="C2704" t="s">
        <v>43</v>
      </c>
      <c r="D2704" t="s">
        <v>16</v>
      </c>
      <c r="E2704" t="s">
        <v>18619</v>
      </c>
      <c r="F2704" t="s">
        <v>18620</v>
      </c>
      <c r="G2704" t="s">
        <v>18</v>
      </c>
      <c r="H2704" t="s">
        <v>18</v>
      </c>
      <c r="I2704" t="s">
        <v>18621</v>
      </c>
      <c r="J2704" t="s">
        <v>18622</v>
      </c>
      <c r="K2704" t="s">
        <v>3436</v>
      </c>
      <c r="L2704" t="s">
        <v>18623</v>
      </c>
    </row>
    <row r="2705" spans="1:12" x14ac:dyDescent="0.3">
      <c r="A2705" t="s">
        <v>18624</v>
      </c>
      <c r="B2705" t="s">
        <v>14</v>
      </c>
      <c r="C2705" t="s">
        <v>830</v>
      </c>
      <c r="D2705" t="s">
        <v>33</v>
      </c>
      <c r="E2705" t="s">
        <v>18625</v>
      </c>
      <c r="F2705" t="s">
        <v>18626</v>
      </c>
      <c r="G2705" t="s">
        <v>18627</v>
      </c>
      <c r="H2705" t="s">
        <v>18</v>
      </c>
      <c r="I2705" t="s">
        <v>11511</v>
      </c>
      <c r="J2705" t="s">
        <v>11512</v>
      </c>
      <c r="K2705" t="s">
        <v>11513</v>
      </c>
      <c r="L2705" t="s">
        <v>11514</v>
      </c>
    </row>
    <row r="2706" spans="1:12" x14ac:dyDescent="0.3">
      <c r="A2706" t="s">
        <v>18628</v>
      </c>
      <c r="B2706" t="s">
        <v>14</v>
      </c>
      <c r="C2706" t="s">
        <v>15</v>
      </c>
      <c r="D2706" t="s">
        <v>16</v>
      </c>
      <c r="E2706" t="s">
        <v>18629</v>
      </c>
      <c r="F2706" t="s">
        <v>18630</v>
      </c>
      <c r="G2706" t="s">
        <v>18631</v>
      </c>
      <c r="H2706" t="s">
        <v>18632</v>
      </c>
      <c r="I2706" t="s">
        <v>3195</v>
      </c>
      <c r="J2706" t="s">
        <v>3196</v>
      </c>
      <c r="K2706" t="s">
        <v>3197</v>
      </c>
      <c r="L2706" t="s">
        <v>3198</v>
      </c>
    </row>
    <row r="2707" spans="1:12" x14ac:dyDescent="0.3">
      <c r="A2707" t="s">
        <v>18633</v>
      </c>
      <c r="B2707" t="s">
        <v>14</v>
      </c>
      <c r="C2707" t="s">
        <v>1554</v>
      </c>
      <c r="D2707" t="s">
        <v>16</v>
      </c>
      <c r="E2707" t="s">
        <v>18634</v>
      </c>
      <c r="F2707" t="s">
        <v>18634</v>
      </c>
      <c r="G2707" t="s">
        <v>18</v>
      </c>
      <c r="H2707" t="s">
        <v>18</v>
      </c>
      <c r="I2707" t="s">
        <v>13084</v>
      </c>
      <c r="J2707" t="s">
        <v>18</v>
      </c>
      <c r="K2707" t="s">
        <v>13085</v>
      </c>
      <c r="L2707" t="s">
        <v>13086</v>
      </c>
    </row>
    <row r="2708" spans="1:12" x14ac:dyDescent="0.3">
      <c r="A2708" t="s">
        <v>18635</v>
      </c>
      <c r="B2708" t="s">
        <v>14</v>
      </c>
      <c r="C2708" t="s">
        <v>4571</v>
      </c>
      <c r="D2708" t="s">
        <v>79</v>
      </c>
      <c r="E2708" t="s">
        <v>18636</v>
      </c>
      <c r="F2708" t="s">
        <v>18637</v>
      </c>
      <c r="G2708" t="s">
        <v>18638</v>
      </c>
      <c r="H2708" t="s">
        <v>18</v>
      </c>
      <c r="I2708" t="s">
        <v>18639</v>
      </c>
      <c r="J2708" t="s">
        <v>18640</v>
      </c>
      <c r="K2708" t="s">
        <v>18641</v>
      </c>
      <c r="L2708" t="s">
        <v>18642</v>
      </c>
    </row>
    <row r="2709" spans="1:12" x14ac:dyDescent="0.3">
      <c r="A2709" t="s">
        <v>18643</v>
      </c>
      <c r="B2709" t="s">
        <v>14</v>
      </c>
      <c r="C2709" t="s">
        <v>18644</v>
      </c>
      <c r="D2709" t="s">
        <v>704</v>
      </c>
      <c r="E2709" t="s">
        <v>18645</v>
      </c>
      <c r="F2709" t="s">
        <v>18646</v>
      </c>
      <c r="G2709" t="s">
        <v>18647</v>
      </c>
      <c r="H2709" t="s">
        <v>18</v>
      </c>
      <c r="I2709" t="s">
        <v>18648</v>
      </c>
      <c r="J2709" t="s">
        <v>18649</v>
      </c>
      <c r="K2709" t="s">
        <v>18650</v>
      </c>
      <c r="L2709" t="s">
        <v>18651</v>
      </c>
    </row>
    <row r="2710" spans="1:12" x14ac:dyDescent="0.3">
      <c r="A2710" t="s">
        <v>18652</v>
      </c>
      <c r="B2710" t="s">
        <v>14</v>
      </c>
      <c r="C2710" t="s">
        <v>273</v>
      </c>
      <c r="D2710" t="s">
        <v>16</v>
      </c>
      <c r="E2710" t="s">
        <v>18653</v>
      </c>
      <c r="F2710" t="s">
        <v>18654</v>
      </c>
      <c r="G2710" t="s">
        <v>18</v>
      </c>
      <c r="H2710" t="s">
        <v>18</v>
      </c>
      <c r="I2710" t="s">
        <v>8987</v>
      </c>
      <c r="J2710" t="s">
        <v>8988</v>
      </c>
      <c r="K2710" t="s">
        <v>8989</v>
      </c>
      <c r="L2710" t="s">
        <v>8990</v>
      </c>
    </row>
    <row r="2711" spans="1:12" x14ac:dyDescent="0.3">
      <c r="A2711" t="s">
        <v>18655</v>
      </c>
      <c r="B2711" t="s">
        <v>14</v>
      </c>
      <c r="C2711" t="s">
        <v>18656</v>
      </c>
      <c r="D2711" t="s">
        <v>79</v>
      </c>
      <c r="E2711" t="s">
        <v>18657</v>
      </c>
      <c r="F2711" t="s">
        <v>18658</v>
      </c>
      <c r="G2711" t="s">
        <v>18659</v>
      </c>
      <c r="H2711" t="s">
        <v>18660</v>
      </c>
      <c r="I2711" t="s">
        <v>18661</v>
      </c>
      <c r="J2711" t="s">
        <v>18662</v>
      </c>
      <c r="K2711" t="s">
        <v>18663</v>
      </c>
      <c r="L2711" t="s">
        <v>18664</v>
      </c>
    </row>
    <row r="2712" spans="1:12" x14ac:dyDescent="0.3">
      <c r="A2712" t="s">
        <v>18665</v>
      </c>
      <c r="B2712" t="s">
        <v>14</v>
      </c>
      <c r="C2712" t="s">
        <v>65</v>
      </c>
      <c r="D2712" t="s">
        <v>16</v>
      </c>
      <c r="E2712" t="s">
        <v>18666</v>
      </c>
      <c r="F2712" t="s">
        <v>18666</v>
      </c>
      <c r="G2712" t="s">
        <v>18</v>
      </c>
      <c r="H2712" t="s">
        <v>18</v>
      </c>
      <c r="I2712" t="s">
        <v>5128</v>
      </c>
      <c r="J2712" t="s">
        <v>5129</v>
      </c>
      <c r="K2712" t="s">
        <v>5130</v>
      </c>
      <c r="L2712" t="s">
        <v>5131</v>
      </c>
    </row>
    <row r="2713" spans="1:12" x14ac:dyDescent="0.3">
      <c r="A2713" t="s">
        <v>18667</v>
      </c>
      <c r="B2713" t="s">
        <v>14</v>
      </c>
      <c r="C2713" t="s">
        <v>638</v>
      </c>
      <c r="D2713" t="s">
        <v>16</v>
      </c>
      <c r="E2713" t="s">
        <v>18668</v>
      </c>
      <c r="F2713" t="s">
        <v>18669</v>
      </c>
      <c r="G2713" t="s">
        <v>18668</v>
      </c>
      <c r="H2713" t="s">
        <v>18670</v>
      </c>
      <c r="I2713" t="s">
        <v>5846</v>
      </c>
      <c r="J2713" t="s">
        <v>5847</v>
      </c>
      <c r="K2713" t="s">
        <v>5848</v>
      </c>
      <c r="L2713" t="s">
        <v>780</v>
      </c>
    </row>
    <row r="2714" spans="1:12" x14ac:dyDescent="0.3">
      <c r="A2714" t="s">
        <v>18671</v>
      </c>
      <c r="B2714" t="s">
        <v>14</v>
      </c>
      <c r="C2714" t="s">
        <v>18672</v>
      </c>
      <c r="D2714" t="s">
        <v>79</v>
      </c>
      <c r="E2714" t="s">
        <v>18673</v>
      </c>
      <c r="F2714" t="s">
        <v>18673</v>
      </c>
      <c r="G2714" t="s">
        <v>18674</v>
      </c>
      <c r="H2714" t="s">
        <v>18675</v>
      </c>
      <c r="I2714" t="s">
        <v>18676</v>
      </c>
      <c r="J2714" t="s">
        <v>18</v>
      </c>
      <c r="K2714" t="s">
        <v>18677</v>
      </c>
      <c r="L2714" t="s">
        <v>18678</v>
      </c>
    </row>
    <row r="2715" spans="1:12" x14ac:dyDescent="0.3">
      <c r="A2715" t="s">
        <v>18679</v>
      </c>
      <c r="B2715" t="s">
        <v>14</v>
      </c>
      <c r="C2715" t="s">
        <v>273</v>
      </c>
      <c r="D2715" t="s">
        <v>16</v>
      </c>
      <c r="E2715" t="s">
        <v>18680</v>
      </c>
      <c r="F2715" t="s">
        <v>18681</v>
      </c>
      <c r="G2715" t="s">
        <v>18682</v>
      </c>
      <c r="H2715" t="s">
        <v>18</v>
      </c>
      <c r="I2715" t="s">
        <v>17449</v>
      </c>
      <c r="J2715" t="s">
        <v>18</v>
      </c>
      <c r="K2715" t="s">
        <v>17450</v>
      </c>
      <c r="L2715" t="s">
        <v>17451</v>
      </c>
    </row>
    <row r="2716" spans="1:12" x14ac:dyDescent="0.3">
      <c r="A2716" t="s">
        <v>18683</v>
      </c>
      <c r="B2716" t="s">
        <v>14</v>
      </c>
      <c r="C2716" t="s">
        <v>86</v>
      </c>
      <c r="D2716" t="s">
        <v>16</v>
      </c>
      <c r="E2716" t="s">
        <v>18684</v>
      </c>
      <c r="F2716" t="s">
        <v>18685</v>
      </c>
      <c r="G2716" t="s">
        <v>18685</v>
      </c>
      <c r="H2716" t="s">
        <v>18685</v>
      </c>
      <c r="I2716" t="s">
        <v>5557</v>
      </c>
      <c r="J2716" t="s">
        <v>5558</v>
      </c>
      <c r="K2716" t="s">
        <v>5559</v>
      </c>
      <c r="L2716" t="s">
        <v>5560</v>
      </c>
    </row>
    <row r="2717" spans="1:12" x14ac:dyDescent="0.3">
      <c r="A2717" t="s">
        <v>18686</v>
      </c>
      <c r="B2717" t="s">
        <v>14</v>
      </c>
      <c r="C2717" t="s">
        <v>220</v>
      </c>
      <c r="D2717" t="s">
        <v>33</v>
      </c>
      <c r="E2717" t="s">
        <v>17517</v>
      </c>
      <c r="F2717" t="s">
        <v>17517</v>
      </c>
      <c r="G2717" t="s">
        <v>18687</v>
      </c>
      <c r="H2717" t="s">
        <v>18688</v>
      </c>
      <c r="I2717" t="s">
        <v>18689</v>
      </c>
      <c r="J2717" t="s">
        <v>18</v>
      </c>
      <c r="K2717" t="s">
        <v>18690</v>
      </c>
      <c r="L2717" t="s">
        <v>18691</v>
      </c>
    </row>
    <row r="2718" spans="1:12" x14ac:dyDescent="0.3">
      <c r="A2718" t="s">
        <v>18692</v>
      </c>
      <c r="B2718" t="s">
        <v>14</v>
      </c>
      <c r="C2718" t="s">
        <v>2302</v>
      </c>
      <c r="D2718" t="s">
        <v>16</v>
      </c>
      <c r="E2718" t="s">
        <v>18693</v>
      </c>
      <c r="F2718" t="s">
        <v>18694</v>
      </c>
      <c r="G2718" t="s">
        <v>18695</v>
      </c>
      <c r="H2718" t="s">
        <v>18</v>
      </c>
      <c r="I2718" t="s">
        <v>5943</v>
      </c>
      <c r="J2718" t="s">
        <v>5944</v>
      </c>
      <c r="K2718" t="s">
        <v>5945</v>
      </c>
      <c r="L2718" t="s">
        <v>5946</v>
      </c>
    </row>
    <row r="2719" spans="1:12" x14ac:dyDescent="0.3">
      <c r="A2719" t="s">
        <v>18696</v>
      </c>
      <c r="B2719" t="s">
        <v>14</v>
      </c>
      <c r="C2719" t="s">
        <v>445</v>
      </c>
      <c r="D2719" t="s">
        <v>16</v>
      </c>
      <c r="E2719" t="s">
        <v>18697</v>
      </c>
      <c r="F2719" t="s">
        <v>18698</v>
      </c>
      <c r="G2719" t="s">
        <v>18</v>
      </c>
      <c r="H2719" t="s">
        <v>18</v>
      </c>
      <c r="I2719" t="s">
        <v>5128</v>
      </c>
      <c r="J2719" t="s">
        <v>5129</v>
      </c>
      <c r="K2719" t="s">
        <v>5130</v>
      </c>
      <c r="L2719" t="s">
        <v>5131</v>
      </c>
    </row>
    <row r="2720" spans="1:12" x14ac:dyDescent="0.3">
      <c r="A2720" t="s">
        <v>18699</v>
      </c>
      <c r="B2720" t="s">
        <v>14</v>
      </c>
      <c r="C2720" t="s">
        <v>108</v>
      </c>
      <c r="D2720" t="s">
        <v>16</v>
      </c>
      <c r="E2720" t="s">
        <v>2515</v>
      </c>
      <c r="F2720" t="s">
        <v>18700</v>
      </c>
      <c r="G2720" t="s">
        <v>18701</v>
      </c>
      <c r="H2720" t="s">
        <v>18</v>
      </c>
      <c r="I2720" t="s">
        <v>6032</v>
      </c>
      <c r="J2720" t="s">
        <v>6033</v>
      </c>
      <c r="K2720" t="s">
        <v>6034</v>
      </c>
      <c r="L2720" t="s">
        <v>6035</v>
      </c>
    </row>
    <row r="2721" spans="1:12" x14ac:dyDescent="0.3">
      <c r="A2721" t="s">
        <v>18702</v>
      </c>
      <c r="B2721" t="s">
        <v>14</v>
      </c>
      <c r="C2721" t="s">
        <v>13384</v>
      </c>
      <c r="D2721" t="s">
        <v>16</v>
      </c>
      <c r="E2721" t="s">
        <v>18703</v>
      </c>
      <c r="F2721" t="s">
        <v>18703</v>
      </c>
      <c r="G2721" t="s">
        <v>18</v>
      </c>
      <c r="H2721" t="s">
        <v>18</v>
      </c>
      <c r="I2721" t="s">
        <v>5574</v>
      </c>
      <c r="J2721" t="s">
        <v>5575</v>
      </c>
      <c r="K2721" t="s">
        <v>5576</v>
      </c>
      <c r="L2721" t="s">
        <v>5577</v>
      </c>
    </row>
    <row r="2722" spans="1:12" x14ac:dyDescent="0.3">
      <c r="A2722" t="s">
        <v>18704</v>
      </c>
      <c r="B2722" t="s">
        <v>14</v>
      </c>
      <c r="C2722" t="s">
        <v>434</v>
      </c>
      <c r="D2722" t="s">
        <v>16</v>
      </c>
      <c r="E2722" t="s">
        <v>18705</v>
      </c>
      <c r="F2722" t="s">
        <v>18706</v>
      </c>
      <c r="G2722" t="s">
        <v>18707</v>
      </c>
      <c r="H2722" t="s">
        <v>18708</v>
      </c>
      <c r="I2722" t="s">
        <v>10699</v>
      </c>
      <c r="J2722" t="s">
        <v>10700</v>
      </c>
      <c r="K2722" t="s">
        <v>10701</v>
      </c>
      <c r="L2722" t="s">
        <v>10702</v>
      </c>
    </row>
    <row r="2723" spans="1:12" x14ac:dyDescent="0.3">
      <c r="A2723" t="s">
        <v>18709</v>
      </c>
      <c r="B2723" t="s">
        <v>14</v>
      </c>
      <c r="C2723" t="s">
        <v>4571</v>
      </c>
      <c r="D2723" t="s">
        <v>79</v>
      </c>
      <c r="E2723" t="s">
        <v>18710</v>
      </c>
      <c r="F2723" t="s">
        <v>18711</v>
      </c>
      <c r="G2723" t="s">
        <v>18712</v>
      </c>
      <c r="H2723" t="s">
        <v>18</v>
      </c>
      <c r="I2723" t="s">
        <v>7724</v>
      </c>
      <c r="J2723" t="s">
        <v>7725</v>
      </c>
      <c r="K2723" t="s">
        <v>7726</v>
      </c>
      <c r="L2723" t="s">
        <v>7727</v>
      </c>
    </row>
    <row r="2724" spans="1:12" x14ac:dyDescent="0.3">
      <c r="A2724" t="s">
        <v>18713</v>
      </c>
      <c r="B2724" t="s">
        <v>14</v>
      </c>
      <c r="C2724" t="s">
        <v>273</v>
      </c>
      <c r="D2724" t="s">
        <v>16</v>
      </c>
      <c r="E2724" t="s">
        <v>18714</v>
      </c>
      <c r="F2724" t="s">
        <v>18714</v>
      </c>
      <c r="G2724" t="s">
        <v>18</v>
      </c>
      <c r="H2724" t="s">
        <v>18</v>
      </c>
      <c r="I2724" t="s">
        <v>6165</v>
      </c>
      <c r="J2724" t="s">
        <v>6166</v>
      </c>
      <c r="K2724" t="s">
        <v>6167</v>
      </c>
      <c r="L2724" t="s">
        <v>6168</v>
      </c>
    </row>
    <row r="2725" spans="1:12" x14ac:dyDescent="0.3">
      <c r="A2725" t="s">
        <v>18715</v>
      </c>
      <c r="B2725" t="s">
        <v>14</v>
      </c>
      <c r="C2725" t="s">
        <v>9988</v>
      </c>
      <c r="D2725" t="s">
        <v>704</v>
      </c>
      <c r="E2725" t="s">
        <v>18716</v>
      </c>
      <c r="F2725" t="s">
        <v>18717</v>
      </c>
      <c r="G2725" t="s">
        <v>18718</v>
      </c>
      <c r="H2725" t="s">
        <v>18</v>
      </c>
      <c r="I2725" t="s">
        <v>11511</v>
      </c>
      <c r="J2725" t="s">
        <v>11512</v>
      </c>
      <c r="K2725" t="s">
        <v>11513</v>
      </c>
      <c r="L2725" t="s">
        <v>11514</v>
      </c>
    </row>
    <row r="2726" spans="1:12" x14ac:dyDescent="0.3">
      <c r="A2726" t="s">
        <v>18719</v>
      </c>
      <c r="B2726" t="s">
        <v>14</v>
      </c>
      <c r="C2726" t="s">
        <v>273</v>
      </c>
      <c r="D2726" t="s">
        <v>16</v>
      </c>
      <c r="E2726" t="s">
        <v>18720</v>
      </c>
      <c r="F2726" t="s">
        <v>9797</v>
      </c>
      <c r="G2726" t="s">
        <v>18721</v>
      </c>
      <c r="H2726" t="s">
        <v>18</v>
      </c>
      <c r="I2726" t="s">
        <v>18278</v>
      </c>
      <c r="J2726" t="s">
        <v>18279</v>
      </c>
      <c r="K2726" t="s">
        <v>18280</v>
      </c>
      <c r="L2726" t="s">
        <v>18281</v>
      </c>
    </row>
    <row r="2727" spans="1:12" x14ac:dyDescent="0.3">
      <c r="A2727" t="s">
        <v>18722</v>
      </c>
      <c r="B2727" t="s">
        <v>14</v>
      </c>
      <c r="C2727" t="s">
        <v>157</v>
      </c>
      <c r="D2727" t="s">
        <v>79</v>
      </c>
      <c r="E2727" t="s">
        <v>18723</v>
      </c>
      <c r="F2727" t="s">
        <v>18724</v>
      </c>
      <c r="G2727" t="s">
        <v>18725</v>
      </c>
      <c r="H2727" t="s">
        <v>18</v>
      </c>
      <c r="I2727" t="s">
        <v>18639</v>
      </c>
      <c r="J2727" t="s">
        <v>18640</v>
      </c>
      <c r="K2727" t="s">
        <v>18641</v>
      </c>
      <c r="L2727" t="s">
        <v>18642</v>
      </c>
    </row>
    <row r="2728" spans="1:12" x14ac:dyDescent="0.3">
      <c r="A2728" t="s">
        <v>18726</v>
      </c>
      <c r="B2728" t="s">
        <v>14</v>
      </c>
      <c r="C2728" t="s">
        <v>2872</v>
      </c>
      <c r="D2728" t="s">
        <v>33</v>
      </c>
      <c r="E2728" t="s">
        <v>18727</v>
      </c>
      <c r="F2728" t="s">
        <v>18727</v>
      </c>
      <c r="G2728" t="s">
        <v>18</v>
      </c>
      <c r="H2728" t="s">
        <v>18</v>
      </c>
      <c r="I2728" t="s">
        <v>5128</v>
      </c>
      <c r="J2728" t="s">
        <v>5129</v>
      </c>
      <c r="K2728" t="s">
        <v>5130</v>
      </c>
      <c r="L2728" t="s">
        <v>5131</v>
      </c>
    </row>
    <row r="2729" spans="1:12" x14ac:dyDescent="0.3">
      <c r="A2729" t="s">
        <v>18728</v>
      </c>
      <c r="B2729" t="s">
        <v>14</v>
      </c>
      <c r="C2729" t="s">
        <v>18729</v>
      </c>
      <c r="D2729" t="s">
        <v>16</v>
      </c>
      <c r="E2729" t="s">
        <v>18730</v>
      </c>
      <c r="F2729" t="s">
        <v>18731</v>
      </c>
      <c r="G2729" t="s">
        <v>18732</v>
      </c>
      <c r="H2729" t="s">
        <v>18733</v>
      </c>
      <c r="I2729" t="s">
        <v>8176</v>
      </c>
      <c r="J2729" t="s">
        <v>18</v>
      </c>
      <c r="K2729" t="s">
        <v>8177</v>
      </c>
      <c r="L2729" t="s">
        <v>8178</v>
      </c>
    </row>
    <row r="2730" spans="1:12" x14ac:dyDescent="0.3">
      <c r="A2730" t="s">
        <v>18734</v>
      </c>
      <c r="B2730" t="s">
        <v>14</v>
      </c>
      <c r="C2730" t="s">
        <v>4343</v>
      </c>
      <c r="D2730" t="s">
        <v>16</v>
      </c>
      <c r="E2730" t="s">
        <v>18735</v>
      </c>
      <c r="F2730" t="s">
        <v>18736</v>
      </c>
      <c r="G2730" t="s">
        <v>18735</v>
      </c>
      <c r="H2730" t="s">
        <v>18</v>
      </c>
      <c r="I2730" t="s">
        <v>16453</v>
      </c>
      <c r="J2730" t="s">
        <v>16454</v>
      </c>
      <c r="K2730" t="s">
        <v>16455</v>
      </c>
      <c r="L2730" t="s">
        <v>16456</v>
      </c>
    </row>
    <row r="2731" spans="1:12" x14ac:dyDescent="0.3">
      <c r="A2731" t="s">
        <v>18737</v>
      </c>
      <c r="B2731" t="s">
        <v>14</v>
      </c>
      <c r="C2731" t="s">
        <v>101</v>
      </c>
      <c r="D2731" t="s">
        <v>16</v>
      </c>
      <c r="E2731" t="s">
        <v>18738</v>
      </c>
      <c r="F2731" t="s">
        <v>15420</v>
      </c>
      <c r="G2731" t="s">
        <v>15421</v>
      </c>
      <c r="H2731" t="s">
        <v>18</v>
      </c>
      <c r="I2731" t="s">
        <v>15437</v>
      </c>
      <c r="J2731" t="s">
        <v>18</v>
      </c>
      <c r="K2731" t="s">
        <v>15438</v>
      </c>
      <c r="L2731" t="s">
        <v>15439</v>
      </c>
    </row>
    <row r="2732" spans="1:12" x14ac:dyDescent="0.3">
      <c r="A2732" t="s">
        <v>18739</v>
      </c>
      <c r="B2732" t="s">
        <v>14</v>
      </c>
      <c r="C2732" t="s">
        <v>6414</v>
      </c>
      <c r="D2732" t="s">
        <v>16</v>
      </c>
      <c r="E2732" t="s">
        <v>18740</v>
      </c>
      <c r="F2732" t="s">
        <v>18741</v>
      </c>
      <c r="G2732" t="s">
        <v>18742</v>
      </c>
      <c r="H2732" t="e">
        <f>- 모래놀이상담에 관련된 전문적인 지식을 갖추고, 각종 정신건강심리상담과 심리재활을 위한 구체적인 모래놀이상담 프로그램 개발 및 보급- 모래놀이상담을  위한 정보제공 및 교육과 예방사업- 모래놀이상담지원 사업 유관기관과 협력하여 정신건강심리상담에 관련된 모래놀이상담업무를 하는일</f>
        <v>#NAME?</v>
      </c>
      <c r="I2732" t="s">
        <v>6448</v>
      </c>
      <c r="J2732" t="s">
        <v>6449</v>
      </c>
      <c r="K2732" t="s">
        <v>6450</v>
      </c>
      <c r="L2732" t="s">
        <v>6451</v>
      </c>
    </row>
    <row r="2733" spans="1:12" x14ac:dyDescent="0.3">
      <c r="A2733" t="s">
        <v>18743</v>
      </c>
      <c r="B2733" t="s">
        <v>14</v>
      </c>
      <c r="C2733" t="s">
        <v>623</v>
      </c>
      <c r="D2733" t="s">
        <v>16</v>
      </c>
      <c r="E2733" t="s">
        <v>18744</v>
      </c>
      <c r="F2733" t="s">
        <v>18745</v>
      </c>
      <c r="G2733" t="s">
        <v>18746</v>
      </c>
      <c r="H2733" t="s">
        <v>18</v>
      </c>
      <c r="I2733" t="s">
        <v>15678</v>
      </c>
      <c r="J2733" t="s">
        <v>18</v>
      </c>
      <c r="K2733" t="s">
        <v>15679</v>
      </c>
      <c r="L2733" t="s">
        <v>15680</v>
      </c>
    </row>
    <row r="2734" spans="1:12" x14ac:dyDescent="0.3">
      <c r="A2734" t="s">
        <v>18747</v>
      </c>
      <c r="B2734" t="s">
        <v>14</v>
      </c>
      <c r="C2734" t="s">
        <v>5078</v>
      </c>
      <c r="D2734" t="s">
        <v>16</v>
      </c>
      <c r="E2734" t="s">
        <v>18748</v>
      </c>
      <c r="F2734" t="s">
        <v>18749</v>
      </c>
      <c r="G2734" t="s">
        <v>18750</v>
      </c>
      <c r="H2734" t="s">
        <v>18</v>
      </c>
      <c r="I2734" t="s">
        <v>13199</v>
      </c>
      <c r="J2734" t="s">
        <v>13200</v>
      </c>
      <c r="K2734" t="s">
        <v>13201</v>
      </c>
      <c r="L2734" t="s">
        <v>13202</v>
      </c>
    </row>
    <row r="2735" spans="1:12" x14ac:dyDescent="0.3">
      <c r="A2735" t="s">
        <v>18751</v>
      </c>
      <c r="B2735" t="s">
        <v>14</v>
      </c>
      <c r="C2735" t="s">
        <v>12244</v>
      </c>
      <c r="D2735" t="s">
        <v>704</v>
      </c>
      <c r="E2735" t="s">
        <v>18752</v>
      </c>
      <c r="F2735" t="s">
        <v>18753</v>
      </c>
      <c r="G2735" t="s">
        <v>18754</v>
      </c>
      <c r="H2735" t="s">
        <v>18753</v>
      </c>
      <c r="I2735" t="s">
        <v>6020</v>
      </c>
      <c r="J2735" t="s">
        <v>6021</v>
      </c>
      <c r="K2735" t="s">
        <v>6022</v>
      </c>
      <c r="L2735" t="s">
        <v>6023</v>
      </c>
    </row>
    <row r="2736" spans="1:12" x14ac:dyDescent="0.3">
      <c r="A2736" t="s">
        <v>18755</v>
      </c>
      <c r="B2736" t="s">
        <v>14</v>
      </c>
      <c r="C2736" t="s">
        <v>18756</v>
      </c>
      <c r="D2736" t="s">
        <v>16</v>
      </c>
      <c r="E2736" t="s">
        <v>18757</v>
      </c>
      <c r="F2736" t="s">
        <v>18758</v>
      </c>
      <c r="G2736" t="s">
        <v>18759</v>
      </c>
      <c r="H2736" t="s">
        <v>18760</v>
      </c>
      <c r="I2736" t="s">
        <v>10699</v>
      </c>
      <c r="J2736" t="s">
        <v>10700</v>
      </c>
      <c r="K2736" t="s">
        <v>10701</v>
      </c>
      <c r="L2736" t="s">
        <v>10702</v>
      </c>
    </row>
    <row r="2737" spans="1:12" x14ac:dyDescent="0.3">
      <c r="A2737" t="s">
        <v>18761</v>
      </c>
      <c r="B2737" t="s">
        <v>14</v>
      </c>
      <c r="C2737" t="s">
        <v>18762</v>
      </c>
      <c r="D2737" t="s">
        <v>704</v>
      </c>
      <c r="E2737" t="s">
        <v>18763</v>
      </c>
      <c r="F2737" t="s">
        <v>18764</v>
      </c>
      <c r="G2737" t="s">
        <v>18765</v>
      </c>
      <c r="H2737" t="s">
        <v>18</v>
      </c>
      <c r="I2737" t="s">
        <v>18766</v>
      </c>
      <c r="J2737" t="s">
        <v>18</v>
      </c>
      <c r="K2737" t="s">
        <v>18767</v>
      </c>
      <c r="L2737" t="s">
        <v>18768</v>
      </c>
    </row>
    <row r="2738" spans="1:12" x14ac:dyDescent="0.3">
      <c r="A2738" t="s">
        <v>18769</v>
      </c>
      <c r="B2738" t="s">
        <v>14</v>
      </c>
      <c r="C2738" t="s">
        <v>18373</v>
      </c>
      <c r="D2738" t="s">
        <v>16</v>
      </c>
      <c r="E2738" t="s">
        <v>18770</v>
      </c>
      <c r="F2738" t="s">
        <v>18771</v>
      </c>
      <c r="G2738" t="s">
        <v>18772</v>
      </c>
      <c r="H2738" t="s">
        <v>18</v>
      </c>
      <c r="I2738" t="s">
        <v>17859</v>
      </c>
      <c r="J2738" t="s">
        <v>17860</v>
      </c>
      <c r="K2738" t="s">
        <v>17861</v>
      </c>
      <c r="L2738" t="s">
        <v>17862</v>
      </c>
    </row>
    <row r="2739" spans="1:12" x14ac:dyDescent="0.3">
      <c r="A2739" t="s">
        <v>18773</v>
      </c>
      <c r="B2739" t="s">
        <v>14</v>
      </c>
      <c r="C2739" t="s">
        <v>65</v>
      </c>
      <c r="D2739" t="s">
        <v>16</v>
      </c>
      <c r="E2739" t="s">
        <v>18774</v>
      </c>
      <c r="F2739" t="s">
        <v>18774</v>
      </c>
      <c r="G2739" t="s">
        <v>18</v>
      </c>
      <c r="H2739" t="s">
        <v>18</v>
      </c>
      <c r="I2739" t="s">
        <v>17225</v>
      </c>
      <c r="J2739" t="s">
        <v>18</v>
      </c>
      <c r="K2739" t="s">
        <v>17226</v>
      </c>
      <c r="L2739" t="s">
        <v>17227</v>
      </c>
    </row>
    <row r="2740" spans="1:12" x14ac:dyDescent="0.3">
      <c r="A2740" t="s">
        <v>18775</v>
      </c>
      <c r="B2740" t="s">
        <v>14</v>
      </c>
      <c r="C2740" t="s">
        <v>6656</v>
      </c>
      <c r="D2740" t="s">
        <v>16</v>
      </c>
      <c r="E2740" t="s">
        <v>6657</v>
      </c>
      <c r="F2740" t="s">
        <v>6659</v>
      </c>
      <c r="G2740" t="s">
        <v>18776</v>
      </c>
      <c r="H2740" t="s">
        <v>18</v>
      </c>
      <c r="I2740" t="s">
        <v>16954</v>
      </c>
      <c r="J2740" t="s">
        <v>16955</v>
      </c>
      <c r="K2740" t="s">
        <v>16956</v>
      </c>
      <c r="L2740" t="s">
        <v>16957</v>
      </c>
    </row>
    <row r="2741" spans="1:12" x14ac:dyDescent="0.3">
      <c r="A2741" t="s">
        <v>18777</v>
      </c>
      <c r="B2741" t="s">
        <v>14</v>
      </c>
      <c r="C2741" t="s">
        <v>18778</v>
      </c>
      <c r="D2741" t="s">
        <v>16</v>
      </c>
      <c r="E2741" t="s">
        <v>18779</v>
      </c>
      <c r="F2741" t="s">
        <v>18780</v>
      </c>
      <c r="G2741" t="s">
        <v>18</v>
      </c>
      <c r="H2741" t="s">
        <v>18</v>
      </c>
      <c r="I2741" t="s">
        <v>6061</v>
      </c>
      <c r="J2741" t="s">
        <v>6062</v>
      </c>
      <c r="K2741" t="s">
        <v>6063</v>
      </c>
      <c r="L2741" t="s">
        <v>6064</v>
      </c>
    </row>
    <row r="2742" spans="1:12" x14ac:dyDescent="0.3">
      <c r="A2742" t="s">
        <v>18781</v>
      </c>
      <c r="B2742" t="s">
        <v>14</v>
      </c>
      <c r="C2742" t="s">
        <v>18782</v>
      </c>
      <c r="D2742" t="s">
        <v>704</v>
      </c>
      <c r="E2742" t="s">
        <v>18783</v>
      </c>
      <c r="F2742" t="s">
        <v>18784</v>
      </c>
      <c r="G2742" t="s">
        <v>18785</v>
      </c>
      <c r="H2742" t="s">
        <v>18786</v>
      </c>
      <c r="I2742" t="s">
        <v>16232</v>
      </c>
      <c r="J2742" t="s">
        <v>18</v>
      </c>
      <c r="K2742" t="s">
        <v>16233</v>
      </c>
      <c r="L2742" t="s">
        <v>16234</v>
      </c>
    </row>
    <row r="2743" spans="1:12" x14ac:dyDescent="0.3">
      <c r="A2743" t="s">
        <v>18787</v>
      </c>
      <c r="B2743" t="s">
        <v>14</v>
      </c>
      <c r="C2743" t="s">
        <v>9985</v>
      </c>
      <c r="D2743" t="s">
        <v>16</v>
      </c>
      <c r="E2743" t="s">
        <v>18788</v>
      </c>
      <c r="F2743" t="s">
        <v>18789</v>
      </c>
      <c r="G2743" t="s">
        <v>18790</v>
      </c>
      <c r="H2743" t="s">
        <v>18791</v>
      </c>
      <c r="I2743" t="s">
        <v>6310</v>
      </c>
      <c r="J2743" t="s">
        <v>18</v>
      </c>
      <c r="K2743" t="s">
        <v>6311</v>
      </c>
      <c r="L2743" t="s">
        <v>6312</v>
      </c>
    </row>
    <row r="2744" spans="1:12" x14ac:dyDescent="0.3">
      <c r="A2744" t="s">
        <v>18792</v>
      </c>
      <c r="B2744" t="s">
        <v>14</v>
      </c>
      <c r="C2744" t="s">
        <v>2896</v>
      </c>
      <c r="D2744" t="s">
        <v>33</v>
      </c>
      <c r="E2744" t="s">
        <v>18793</v>
      </c>
      <c r="F2744" t="s">
        <v>18794</v>
      </c>
      <c r="G2744" t="s">
        <v>18795</v>
      </c>
      <c r="H2744" t="s">
        <v>18</v>
      </c>
      <c r="I2744" t="s">
        <v>5778</v>
      </c>
      <c r="J2744" t="s">
        <v>5779</v>
      </c>
      <c r="K2744" t="s">
        <v>5780</v>
      </c>
      <c r="L2744" t="s">
        <v>5781</v>
      </c>
    </row>
    <row r="2745" spans="1:12" x14ac:dyDescent="0.3">
      <c r="A2745" t="s">
        <v>18796</v>
      </c>
      <c r="B2745" t="s">
        <v>14</v>
      </c>
      <c r="C2745" t="s">
        <v>341</v>
      </c>
      <c r="D2745" t="s">
        <v>16</v>
      </c>
      <c r="E2745" t="s">
        <v>18797</v>
      </c>
      <c r="F2745" t="s">
        <v>18798</v>
      </c>
      <c r="G2745" t="s">
        <v>18798</v>
      </c>
      <c r="H2745" t="s">
        <v>18</v>
      </c>
      <c r="I2745" t="s">
        <v>17225</v>
      </c>
      <c r="J2745" t="s">
        <v>18</v>
      </c>
      <c r="K2745" t="s">
        <v>17226</v>
      </c>
      <c r="L2745" t="s">
        <v>17227</v>
      </c>
    </row>
    <row r="2746" spans="1:12" x14ac:dyDescent="0.3">
      <c r="A2746" t="s">
        <v>18799</v>
      </c>
      <c r="B2746" t="s">
        <v>14</v>
      </c>
      <c r="C2746" t="s">
        <v>18800</v>
      </c>
      <c r="D2746" t="s">
        <v>16</v>
      </c>
      <c r="E2746" t="s">
        <v>18801</v>
      </c>
      <c r="F2746" t="s">
        <v>18802</v>
      </c>
      <c r="G2746" t="s">
        <v>18803</v>
      </c>
      <c r="H2746" t="s">
        <v>18</v>
      </c>
      <c r="I2746" t="s">
        <v>15604</v>
      </c>
      <c r="J2746" t="s">
        <v>14910</v>
      </c>
      <c r="K2746" t="s">
        <v>15605</v>
      </c>
      <c r="L2746" t="s">
        <v>15606</v>
      </c>
    </row>
    <row r="2747" spans="1:12" x14ac:dyDescent="0.3">
      <c r="A2747" t="s">
        <v>18804</v>
      </c>
      <c r="B2747" t="s">
        <v>14</v>
      </c>
      <c r="C2747" t="s">
        <v>18805</v>
      </c>
      <c r="D2747" t="s">
        <v>16</v>
      </c>
      <c r="E2747" t="s">
        <v>18806</v>
      </c>
      <c r="F2747" t="s">
        <v>18807</v>
      </c>
      <c r="G2747" t="s">
        <v>18</v>
      </c>
      <c r="H2747" t="s">
        <v>18</v>
      </c>
      <c r="I2747" t="s">
        <v>2378</v>
      </c>
      <c r="J2747" t="s">
        <v>2379</v>
      </c>
      <c r="K2747" t="s">
        <v>2380</v>
      </c>
      <c r="L2747" t="s">
        <v>2381</v>
      </c>
    </row>
    <row r="2748" spans="1:12" x14ac:dyDescent="0.3">
      <c r="A2748" t="s">
        <v>18808</v>
      </c>
      <c r="B2748" t="s">
        <v>14</v>
      </c>
      <c r="C2748" t="s">
        <v>18809</v>
      </c>
      <c r="D2748" t="s">
        <v>16</v>
      </c>
      <c r="E2748" t="s">
        <v>18810</v>
      </c>
      <c r="F2748" t="s">
        <v>18810</v>
      </c>
      <c r="G2748" t="s">
        <v>18</v>
      </c>
      <c r="H2748" t="s">
        <v>18</v>
      </c>
      <c r="I2748" t="s">
        <v>16994</v>
      </c>
      <c r="J2748" t="s">
        <v>16995</v>
      </c>
      <c r="K2748" t="s">
        <v>16996</v>
      </c>
      <c r="L2748" t="s">
        <v>16997</v>
      </c>
    </row>
    <row r="2749" spans="1:12" x14ac:dyDescent="0.3">
      <c r="A2749" t="s">
        <v>18811</v>
      </c>
      <c r="B2749" t="s">
        <v>14</v>
      </c>
      <c r="C2749" t="s">
        <v>18812</v>
      </c>
      <c r="D2749" t="s">
        <v>16</v>
      </c>
      <c r="E2749" t="s">
        <v>18813</v>
      </c>
      <c r="F2749" t="s">
        <v>18814</v>
      </c>
      <c r="G2749" t="s">
        <v>18815</v>
      </c>
      <c r="H2749" t="s">
        <v>18</v>
      </c>
      <c r="I2749" t="s">
        <v>18816</v>
      </c>
      <c r="J2749" t="s">
        <v>18817</v>
      </c>
      <c r="K2749" t="s">
        <v>18818</v>
      </c>
      <c r="L2749" t="s">
        <v>18819</v>
      </c>
    </row>
    <row r="2750" spans="1:12" x14ac:dyDescent="0.3">
      <c r="A2750" t="s">
        <v>18820</v>
      </c>
      <c r="B2750" t="s">
        <v>14</v>
      </c>
      <c r="C2750" t="s">
        <v>12711</v>
      </c>
      <c r="D2750" t="s">
        <v>94</v>
      </c>
      <c r="E2750" t="s">
        <v>18821</v>
      </c>
      <c r="F2750" t="s">
        <v>18822</v>
      </c>
      <c r="G2750" t="s">
        <v>18823</v>
      </c>
      <c r="H2750" t="s">
        <v>18824</v>
      </c>
      <c r="I2750" t="s">
        <v>10699</v>
      </c>
      <c r="J2750" t="s">
        <v>10700</v>
      </c>
      <c r="K2750" t="s">
        <v>10701</v>
      </c>
      <c r="L2750" t="s">
        <v>10702</v>
      </c>
    </row>
    <row r="2751" spans="1:12" x14ac:dyDescent="0.3">
      <c r="A2751" t="s">
        <v>18825</v>
      </c>
      <c r="B2751" t="s">
        <v>14</v>
      </c>
      <c r="C2751" t="s">
        <v>534</v>
      </c>
      <c r="D2751" t="s">
        <v>79</v>
      </c>
      <c r="E2751" t="s">
        <v>18826</v>
      </c>
      <c r="F2751" t="s">
        <v>18827</v>
      </c>
      <c r="G2751" t="s">
        <v>18828</v>
      </c>
      <c r="H2751" t="s">
        <v>18</v>
      </c>
      <c r="I2751" t="s">
        <v>10575</v>
      </c>
      <c r="J2751" t="s">
        <v>10576</v>
      </c>
      <c r="K2751" t="s">
        <v>10577</v>
      </c>
      <c r="L2751" t="s">
        <v>10578</v>
      </c>
    </row>
    <row r="2752" spans="1:12" x14ac:dyDescent="0.3">
      <c r="A2752" t="s">
        <v>18829</v>
      </c>
      <c r="B2752" t="s">
        <v>14</v>
      </c>
      <c r="C2752" t="s">
        <v>471</v>
      </c>
      <c r="D2752" t="s">
        <v>16</v>
      </c>
      <c r="E2752" t="s">
        <v>18830</v>
      </c>
      <c r="F2752" t="s">
        <v>18831</v>
      </c>
      <c r="G2752" t="s">
        <v>18832</v>
      </c>
      <c r="H2752" t="s">
        <v>18</v>
      </c>
      <c r="I2752" t="s">
        <v>12697</v>
      </c>
      <c r="J2752" t="s">
        <v>18</v>
      </c>
      <c r="K2752" t="s">
        <v>12698</v>
      </c>
      <c r="L2752" t="s">
        <v>12699</v>
      </c>
    </row>
    <row r="2753" spans="1:12" x14ac:dyDescent="0.3">
      <c r="A2753" t="s">
        <v>18833</v>
      </c>
      <c r="B2753" t="s">
        <v>14</v>
      </c>
      <c r="C2753" t="s">
        <v>18834</v>
      </c>
      <c r="D2753" t="s">
        <v>1301</v>
      </c>
      <c r="E2753" t="s">
        <v>18835</v>
      </c>
      <c r="F2753" t="s">
        <v>18836</v>
      </c>
      <c r="G2753" t="s">
        <v>18</v>
      </c>
      <c r="H2753" t="s">
        <v>18</v>
      </c>
      <c r="I2753" t="s">
        <v>18837</v>
      </c>
      <c r="J2753" t="s">
        <v>18838</v>
      </c>
      <c r="K2753" t="s">
        <v>18839</v>
      </c>
      <c r="L2753" t="s">
        <v>18840</v>
      </c>
    </row>
    <row r="2754" spans="1:12" x14ac:dyDescent="0.3">
      <c r="A2754" t="s">
        <v>18841</v>
      </c>
      <c r="B2754" t="s">
        <v>14</v>
      </c>
      <c r="C2754" t="s">
        <v>273</v>
      </c>
      <c r="D2754" t="s">
        <v>16</v>
      </c>
      <c r="E2754" t="s">
        <v>18842</v>
      </c>
      <c r="F2754" t="s">
        <v>18842</v>
      </c>
      <c r="G2754" t="s">
        <v>18842</v>
      </c>
      <c r="H2754" t="s">
        <v>18</v>
      </c>
      <c r="I2754" t="s">
        <v>3998</v>
      </c>
      <c r="J2754" t="s">
        <v>3999</v>
      </c>
      <c r="K2754" t="s">
        <v>4000</v>
      </c>
      <c r="L2754" t="s">
        <v>4001</v>
      </c>
    </row>
    <row r="2755" spans="1:12" x14ac:dyDescent="0.3">
      <c r="A2755" t="s">
        <v>18843</v>
      </c>
      <c r="B2755" t="s">
        <v>14</v>
      </c>
      <c r="C2755" t="s">
        <v>18844</v>
      </c>
      <c r="D2755" t="s">
        <v>16</v>
      </c>
      <c r="E2755" t="s">
        <v>18845</v>
      </c>
      <c r="F2755" t="s">
        <v>18846</v>
      </c>
      <c r="G2755" t="s">
        <v>18847</v>
      </c>
      <c r="H2755" t="s">
        <v>18848</v>
      </c>
      <c r="I2755" t="s">
        <v>10699</v>
      </c>
      <c r="J2755" t="s">
        <v>10700</v>
      </c>
      <c r="K2755" t="s">
        <v>10701</v>
      </c>
      <c r="L2755" t="s">
        <v>10702</v>
      </c>
    </row>
    <row r="2756" spans="1:12" x14ac:dyDescent="0.3">
      <c r="A2756" t="s">
        <v>18849</v>
      </c>
      <c r="B2756" t="s">
        <v>14</v>
      </c>
      <c r="C2756" t="s">
        <v>4134</v>
      </c>
      <c r="D2756" t="s">
        <v>16</v>
      </c>
      <c r="E2756" t="s">
        <v>18850</v>
      </c>
      <c r="F2756" t="s">
        <v>18851</v>
      </c>
      <c r="G2756" t="s">
        <v>18852</v>
      </c>
      <c r="H2756" t="s">
        <v>18</v>
      </c>
      <c r="I2756" t="s">
        <v>18166</v>
      </c>
      <c r="J2756" t="s">
        <v>18</v>
      </c>
      <c r="K2756" t="s">
        <v>18167</v>
      </c>
      <c r="L2756" t="s">
        <v>18168</v>
      </c>
    </row>
    <row r="2757" spans="1:12" x14ac:dyDescent="0.3">
      <c r="A2757" t="s">
        <v>18853</v>
      </c>
      <c r="B2757" t="s">
        <v>14</v>
      </c>
      <c r="C2757" t="s">
        <v>18854</v>
      </c>
      <c r="D2757" t="s">
        <v>16</v>
      </c>
      <c r="E2757" t="s">
        <v>18855</v>
      </c>
      <c r="F2757" t="s">
        <v>18856</v>
      </c>
      <c r="G2757" t="s">
        <v>18</v>
      </c>
      <c r="H2757" t="s">
        <v>18</v>
      </c>
      <c r="I2757" t="s">
        <v>6061</v>
      </c>
      <c r="J2757" t="s">
        <v>6062</v>
      </c>
      <c r="K2757" t="s">
        <v>6063</v>
      </c>
      <c r="L2757" t="s">
        <v>6064</v>
      </c>
    </row>
    <row r="2758" spans="1:12" x14ac:dyDescent="0.3">
      <c r="A2758" t="s">
        <v>18857</v>
      </c>
      <c r="B2758" t="s">
        <v>14</v>
      </c>
      <c r="C2758" t="s">
        <v>18858</v>
      </c>
      <c r="D2758" t="s">
        <v>16</v>
      </c>
      <c r="E2758" t="s">
        <v>18859</v>
      </c>
      <c r="F2758" t="s">
        <v>18860</v>
      </c>
      <c r="G2758" t="s">
        <v>18861</v>
      </c>
      <c r="H2758" t="s">
        <v>18</v>
      </c>
      <c r="I2758" t="s">
        <v>2255</v>
      </c>
      <c r="J2758" t="s">
        <v>2256</v>
      </c>
      <c r="K2758" t="s">
        <v>2257</v>
      </c>
      <c r="L2758" t="s">
        <v>2258</v>
      </c>
    </row>
    <row r="2759" spans="1:12" x14ac:dyDescent="0.3">
      <c r="A2759" t="s">
        <v>18862</v>
      </c>
      <c r="B2759" t="s">
        <v>14</v>
      </c>
      <c r="C2759" t="s">
        <v>15522</v>
      </c>
      <c r="D2759" t="s">
        <v>704</v>
      </c>
      <c r="E2759" t="s">
        <v>18863</v>
      </c>
      <c r="F2759" t="s">
        <v>18864</v>
      </c>
      <c r="G2759" t="s">
        <v>18865</v>
      </c>
      <c r="H2759" t="s">
        <v>18</v>
      </c>
      <c r="I2759" t="s">
        <v>7437</v>
      </c>
      <c r="J2759" t="s">
        <v>18</v>
      </c>
      <c r="K2759" t="s">
        <v>7438</v>
      </c>
      <c r="L2759" t="s">
        <v>7439</v>
      </c>
    </row>
    <row r="2760" spans="1:12" x14ac:dyDescent="0.3">
      <c r="A2760" t="s">
        <v>18866</v>
      </c>
      <c r="B2760" t="s">
        <v>14</v>
      </c>
      <c r="C2760" t="s">
        <v>73</v>
      </c>
      <c r="D2760" t="s">
        <v>33</v>
      </c>
      <c r="E2760" t="s">
        <v>18867</v>
      </c>
      <c r="F2760" t="s">
        <v>18868</v>
      </c>
      <c r="G2760" t="s">
        <v>18869</v>
      </c>
      <c r="H2760" t="s">
        <v>18</v>
      </c>
      <c r="I2760" t="s">
        <v>16311</v>
      </c>
      <c r="J2760" t="s">
        <v>16312</v>
      </c>
      <c r="K2760" t="s">
        <v>1112</v>
      </c>
      <c r="L2760" t="s">
        <v>16313</v>
      </c>
    </row>
    <row r="2761" spans="1:12" x14ac:dyDescent="0.3">
      <c r="A2761" t="s">
        <v>18870</v>
      </c>
      <c r="B2761" t="s">
        <v>14</v>
      </c>
      <c r="C2761" t="s">
        <v>534</v>
      </c>
      <c r="D2761" t="s">
        <v>79</v>
      </c>
      <c r="E2761" t="s">
        <v>7711</v>
      </c>
      <c r="F2761" t="s">
        <v>18871</v>
      </c>
      <c r="G2761" t="s">
        <v>7712</v>
      </c>
      <c r="H2761" t="s">
        <v>7713</v>
      </c>
      <c r="I2761" t="s">
        <v>5846</v>
      </c>
      <c r="J2761" t="s">
        <v>5847</v>
      </c>
      <c r="K2761" t="s">
        <v>5848</v>
      </c>
      <c r="L2761" t="s">
        <v>780</v>
      </c>
    </row>
    <row r="2762" spans="1:12" x14ac:dyDescent="0.3">
      <c r="A2762" t="s">
        <v>18872</v>
      </c>
      <c r="B2762" t="s">
        <v>14</v>
      </c>
      <c r="C2762" t="s">
        <v>17429</v>
      </c>
      <c r="D2762" t="s">
        <v>16</v>
      </c>
      <c r="E2762" t="s">
        <v>18873</v>
      </c>
      <c r="F2762" t="s">
        <v>18873</v>
      </c>
      <c r="G2762" t="s">
        <v>18</v>
      </c>
      <c r="H2762" t="s">
        <v>18</v>
      </c>
      <c r="I2762" t="s">
        <v>6165</v>
      </c>
      <c r="J2762" t="s">
        <v>6166</v>
      </c>
      <c r="K2762" t="s">
        <v>6167</v>
      </c>
      <c r="L2762" t="s">
        <v>6168</v>
      </c>
    </row>
    <row r="2763" spans="1:12" x14ac:dyDescent="0.3">
      <c r="A2763" t="s">
        <v>18874</v>
      </c>
      <c r="B2763" t="s">
        <v>14</v>
      </c>
      <c r="C2763" t="s">
        <v>73</v>
      </c>
      <c r="D2763" t="s">
        <v>33</v>
      </c>
      <c r="E2763" t="s">
        <v>18875</v>
      </c>
      <c r="F2763" t="s">
        <v>18876</v>
      </c>
      <c r="G2763" t="s">
        <v>18877</v>
      </c>
      <c r="H2763" t="s">
        <v>18</v>
      </c>
      <c r="I2763" t="s">
        <v>11511</v>
      </c>
      <c r="J2763" t="s">
        <v>11512</v>
      </c>
      <c r="K2763" t="s">
        <v>11513</v>
      </c>
      <c r="L2763" t="s">
        <v>11514</v>
      </c>
    </row>
    <row r="2764" spans="1:12" x14ac:dyDescent="0.3">
      <c r="A2764" t="s">
        <v>18878</v>
      </c>
      <c r="B2764" t="s">
        <v>14</v>
      </c>
      <c r="C2764" t="s">
        <v>8153</v>
      </c>
      <c r="D2764" t="s">
        <v>16</v>
      </c>
      <c r="E2764" t="s">
        <v>18879</v>
      </c>
      <c r="F2764" t="s">
        <v>18879</v>
      </c>
      <c r="G2764" t="s">
        <v>18880</v>
      </c>
      <c r="H2764" t="s">
        <v>18</v>
      </c>
      <c r="I2764" t="s">
        <v>18881</v>
      </c>
      <c r="J2764" t="s">
        <v>18882</v>
      </c>
      <c r="K2764" t="s">
        <v>18883</v>
      </c>
      <c r="L2764" t="s">
        <v>18884</v>
      </c>
    </row>
    <row r="2765" spans="1:12" x14ac:dyDescent="0.3">
      <c r="A2765" t="s">
        <v>18885</v>
      </c>
      <c r="B2765" t="s">
        <v>14</v>
      </c>
      <c r="C2765" t="s">
        <v>7249</v>
      </c>
      <c r="D2765" t="s">
        <v>16</v>
      </c>
      <c r="E2765" t="s">
        <v>18886</v>
      </c>
      <c r="F2765" t="s">
        <v>18887</v>
      </c>
      <c r="G2765" t="s">
        <v>18</v>
      </c>
      <c r="H2765" t="s">
        <v>18</v>
      </c>
      <c r="I2765" t="s">
        <v>5632</v>
      </c>
      <c r="J2765" t="s">
        <v>5633</v>
      </c>
      <c r="K2765" t="s">
        <v>5634</v>
      </c>
      <c r="L2765" t="s">
        <v>5635</v>
      </c>
    </row>
    <row r="2766" spans="1:12" x14ac:dyDescent="0.3">
      <c r="A2766" t="s">
        <v>18888</v>
      </c>
      <c r="B2766" t="s">
        <v>14</v>
      </c>
      <c r="C2766" t="s">
        <v>7249</v>
      </c>
      <c r="D2766" t="s">
        <v>16</v>
      </c>
      <c r="E2766" t="s">
        <v>18889</v>
      </c>
      <c r="F2766" t="s">
        <v>18890</v>
      </c>
      <c r="G2766" t="s">
        <v>18891</v>
      </c>
      <c r="H2766" t="s">
        <v>18</v>
      </c>
      <c r="I2766" t="s">
        <v>13280</v>
      </c>
      <c r="J2766" t="s">
        <v>13281</v>
      </c>
      <c r="K2766" t="s">
        <v>13282</v>
      </c>
      <c r="L2766" t="s">
        <v>13283</v>
      </c>
    </row>
    <row r="2767" spans="1:12" x14ac:dyDescent="0.3">
      <c r="A2767" t="s">
        <v>18892</v>
      </c>
      <c r="B2767" t="s">
        <v>14</v>
      </c>
      <c r="C2767" t="s">
        <v>445</v>
      </c>
      <c r="D2767" t="s">
        <v>16</v>
      </c>
      <c r="E2767" t="s">
        <v>18893</v>
      </c>
      <c r="F2767" t="s">
        <v>18893</v>
      </c>
      <c r="G2767" t="s">
        <v>18893</v>
      </c>
      <c r="H2767" t="s">
        <v>18893</v>
      </c>
      <c r="I2767" t="s">
        <v>16931</v>
      </c>
      <c r="J2767" t="s">
        <v>16932</v>
      </c>
      <c r="K2767" t="s">
        <v>16933</v>
      </c>
      <c r="L2767" t="s">
        <v>16934</v>
      </c>
    </row>
    <row r="2768" spans="1:12" x14ac:dyDescent="0.3">
      <c r="A2768" t="s">
        <v>18894</v>
      </c>
      <c r="B2768" t="s">
        <v>14</v>
      </c>
      <c r="C2768" t="s">
        <v>18895</v>
      </c>
      <c r="D2768" t="s">
        <v>16</v>
      </c>
      <c r="E2768" t="s">
        <v>18896</v>
      </c>
      <c r="F2768" t="s">
        <v>18897</v>
      </c>
      <c r="G2768" t="s">
        <v>18898</v>
      </c>
      <c r="H2768" t="s">
        <v>18</v>
      </c>
      <c r="I2768" t="s">
        <v>18899</v>
      </c>
      <c r="J2768" t="s">
        <v>18900</v>
      </c>
      <c r="K2768" t="s">
        <v>18901</v>
      </c>
      <c r="L2768" t="s">
        <v>18902</v>
      </c>
    </row>
    <row r="2769" spans="1:12" x14ac:dyDescent="0.3">
      <c r="A2769" t="s">
        <v>18903</v>
      </c>
      <c r="B2769" t="s">
        <v>14</v>
      </c>
      <c r="C2769" t="s">
        <v>273</v>
      </c>
      <c r="D2769" t="s">
        <v>16</v>
      </c>
      <c r="E2769" t="s">
        <v>6644</v>
      </c>
      <c r="F2769" t="s">
        <v>6644</v>
      </c>
      <c r="G2769" t="s">
        <v>18</v>
      </c>
      <c r="H2769" t="s">
        <v>18</v>
      </c>
      <c r="I2769" t="s">
        <v>17802</v>
      </c>
      <c r="J2769" t="s">
        <v>17803</v>
      </c>
      <c r="K2769" t="s">
        <v>17804</v>
      </c>
      <c r="L2769" t="s">
        <v>17805</v>
      </c>
    </row>
    <row r="2770" spans="1:12" x14ac:dyDescent="0.3">
      <c r="A2770" t="s">
        <v>18904</v>
      </c>
      <c r="B2770" t="s">
        <v>14</v>
      </c>
      <c r="C2770" t="s">
        <v>445</v>
      </c>
      <c r="D2770" t="s">
        <v>16</v>
      </c>
      <c r="E2770" t="s">
        <v>18905</v>
      </c>
      <c r="F2770" t="s">
        <v>18906</v>
      </c>
      <c r="G2770" t="s">
        <v>18907</v>
      </c>
      <c r="H2770" t="s">
        <v>18908</v>
      </c>
      <c r="I2770" t="s">
        <v>18909</v>
      </c>
      <c r="J2770" t="s">
        <v>18910</v>
      </c>
      <c r="K2770" t="s">
        <v>18911</v>
      </c>
      <c r="L2770" t="s">
        <v>18912</v>
      </c>
    </row>
    <row r="2771" spans="1:12" x14ac:dyDescent="0.3">
      <c r="A2771" t="s">
        <v>18913</v>
      </c>
      <c r="B2771" t="s">
        <v>14</v>
      </c>
      <c r="C2771" t="s">
        <v>1975</v>
      </c>
      <c r="D2771" t="s">
        <v>33</v>
      </c>
      <c r="E2771" t="s">
        <v>18914</v>
      </c>
      <c r="F2771" t="s">
        <v>18915</v>
      </c>
      <c r="G2771" t="s">
        <v>18916</v>
      </c>
      <c r="H2771" t="s">
        <v>18</v>
      </c>
      <c r="I2771" t="s">
        <v>11511</v>
      </c>
      <c r="J2771" t="s">
        <v>11512</v>
      </c>
      <c r="K2771" t="s">
        <v>11513</v>
      </c>
      <c r="L2771" t="s">
        <v>11514</v>
      </c>
    </row>
    <row r="2772" spans="1:12" x14ac:dyDescent="0.3">
      <c r="A2772" t="s">
        <v>18917</v>
      </c>
      <c r="B2772" t="s">
        <v>14</v>
      </c>
      <c r="C2772" t="s">
        <v>18918</v>
      </c>
      <c r="D2772" t="s">
        <v>16</v>
      </c>
      <c r="E2772" t="s">
        <v>18919</v>
      </c>
      <c r="F2772" t="s">
        <v>18920</v>
      </c>
      <c r="G2772" t="s">
        <v>18921</v>
      </c>
      <c r="H2772" t="s">
        <v>18</v>
      </c>
      <c r="I2772" t="s">
        <v>15604</v>
      </c>
      <c r="J2772" t="s">
        <v>14910</v>
      </c>
      <c r="K2772" t="s">
        <v>15605</v>
      </c>
      <c r="L2772" t="s">
        <v>15606</v>
      </c>
    </row>
    <row r="2773" spans="1:12" x14ac:dyDescent="0.3">
      <c r="A2773" t="s">
        <v>18922</v>
      </c>
      <c r="B2773" t="s">
        <v>14</v>
      </c>
      <c r="C2773" t="s">
        <v>1554</v>
      </c>
      <c r="D2773" t="s">
        <v>16</v>
      </c>
      <c r="E2773" t="s">
        <v>18923</v>
      </c>
      <c r="F2773" t="s">
        <v>18924</v>
      </c>
      <c r="G2773" t="s">
        <v>18</v>
      </c>
      <c r="H2773" t="s">
        <v>18</v>
      </c>
      <c r="I2773" t="s">
        <v>17802</v>
      </c>
      <c r="J2773" t="s">
        <v>17803</v>
      </c>
      <c r="K2773" t="s">
        <v>17804</v>
      </c>
      <c r="L2773" t="s">
        <v>17805</v>
      </c>
    </row>
    <row r="2774" spans="1:12" x14ac:dyDescent="0.3">
      <c r="A2774" t="s">
        <v>18925</v>
      </c>
      <c r="B2774" t="s">
        <v>14</v>
      </c>
      <c r="C2774" t="s">
        <v>341</v>
      </c>
      <c r="D2774" t="s">
        <v>16</v>
      </c>
      <c r="E2774" t="s">
        <v>18926</v>
      </c>
      <c r="F2774" t="s">
        <v>18927</v>
      </c>
      <c r="G2774" t="s">
        <v>18</v>
      </c>
      <c r="H2774" t="s">
        <v>18</v>
      </c>
      <c r="I2774" t="s">
        <v>18928</v>
      </c>
      <c r="J2774" t="s">
        <v>18</v>
      </c>
      <c r="K2774" t="s">
        <v>18929</v>
      </c>
      <c r="L2774" t="s">
        <v>18930</v>
      </c>
    </row>
    <row r="2775" spans="1:12" x14ac:dyDescent="0.3">
      <c r="A2775" t="s">
        <v>18931</v>
      </c>
      <c r="B2775" t="s">
        <v>14</v>
      </c>
      <c r="C2775" t="s">
        <v>73</v>
      </c>
      <c r="D2775" t="s">
        <v>33</v>
      </c>
      <c r="E2775" t="s">
        <v>18932</v>
      </c>
      <c r="F2775" t="s">
        <v>18932</v>
      </c>
      <c r="G2775" t="s">
        <v>18</v>
      </c>
      <c r="H2775" t="s">
        <v>18</v>
      </c>
      <c r="I2775" t="s">
        <v>11607</v>
      </c>
      <c r="J2775" t="s">
        <v>11608</v>
      </c>
      <c r="K2775" t="s">
        <v>11609</v>
      </c>
      <c r="L2775" t="s">
        <v>11610</v>
      </c>
    </row>
    <row r="2776" spans="1:12" x14ac:dyDescent="0.3">
      <c r="A2776" t="s">
        <v>18933</v>
      </c>
      <c r="B2776" t="s">
        <v>14</v>
      </c>
      <c r="C2776" t="s">
        <v>18934</v>
      </c>
      <c r="D2776" t="s">
        <v>16</v>
      </c>
      <c r="E2776" t="s">
        <v>18935</v>
      </c>
      <c r="F2776" t="s">
        <v>18935</v>
      </c>
      <c r="G2776" t="s">
        <v>18</v>
      </c>
      <c r="H2776" t="s">
        <v>18</v>
      </c>
      <c r="I2776" t="s">
        <v>984</v>
      </c>
      <c r="J2776" t="s">
        <v>985</v>
      </c>
      <c r="K2776" t="s">
        <v>986</v>
      </c>
      <c r="L2776" t="s">
        <v>987</v>
      </c>
    </row>
    <row r="2777" spans="1:12" x14ac:dyDescent="0.3">
      <c r="A2777" t="s">
        <v>18936</v>
      </c>
      <c r="B2777" t="s">
        <v>14</v>
      </c>
      <c r="C2777" t="s">
        <v>273</v>
      </c>
      <c r="D2777" t="s">
        <v>16</v>
      </c>
      <c r="E2777" t="s">
        <v>10802</v>
      </c>
      <c r="F2777" t="s">
        <v>12741</v>
      </c>
      <c r="G2777" t="s">
        <v>18937</v>
      </c>
      <c r="H2777" t="s">
        <v>18</v>
      </c>
      <c r="I2777" t="s">
        <v>4768</v>
      </c>
      <c r="J2777" t="s">
        <v>4769</v>
      </c>
      <c r="K2777" t="s">
        <v>4770</v>
      </c>
      <c r="L2777" t="s">
        <v>4771</v>
      </c>
    </row>
    <row r="2778" spans="1:12" x14ac:dyDescent="0.3">
      <c r="A2778" t="s">
        <v>18938</v>
      </c>
      <c r="B2778" t="s">
        <v>14</v>
      </c>
      <c r="C2778" t="s">
        <v>73</v>
      </c>
      <c r="D2778" t="s">
        <v>33</v>
      </c>
      <c r="E2778" t="s">
        <v>13864</v>
      </c>
      <c r="F2778" t="s">
        <v>13864</v>
      </c>
      <c r="G2778" t="s">
        <v>13864</v>
      </c>
      <c r="H2778" t="s">
        <v>18</v>
      </c>
      <c r="I2778" t="s">
        <v>547</v>
      </c>
      <c r="J2778" t="s">
        <v>548</v>
      </c>
      <c r="K2778" t="s">
        <v>70</v>
      </c>
      <c r="L2778" t="s">
        <v>549</v>
      </c>
    </row>
    <row r="2779" spans="1:12" x14ac:dyDescent="0.3">
      <c r="A2779" t="s">
        <v>18939</v>
      </c>
      <c r="B2779" t="s">
        <v>14</v>
      </c>
      <c r="C2779" t="s">
        <v>18940</v>
      </c>
      <c r="D2779" t="s">
        <v>16</v>
      </c>
      <c r="E2779" t="s">
        <v>18941</v>
      </c>
      <c r="F2779" t="s">
        <v>18942</v>
      </c>
      <c r="G2779" t="s">
        <v>18942</v>
      </c>
      <c r="H2779" t="s">
        <v>18941</v>
      </c>
      <c r="I2779" t="s">
        <v>10699</v>
      </c>
      <c r="J2779" t="s">
        <v>10700</v>
      </c>
      <c r="K2779" t="s">
        <v>10701</v>
      </c>
      <c r="L2779" t="s">
        <v>10702</v>
      </c>
    </row>
    <row r="2780" spans="1:12" x14ac:dyDescent="0.3">
      <c r="A2780" t="s">
        <v>18943</v>
      </c>
      <c r="B2780" t="s">
        <v>14</v>
      </c>
      <c r="C2780" t="s">
        <v>273</v>
      </c>
      <c r="D2780" t="s">
        <v>16</v>
      </c>
      <c r="E2780" t="s">
        <v>18944</v>
      </c>
      <c r="F2780" t="s">
        <v>18945</v>
      </c>
      <c r="G2780" t="s">
        <v>18</v>
      </c>
      <c r="H2780" t="s">
        <v>18</v>
      </c>
      <c r="I2780" t="s">
        <v>18946</v>
      </c>
      <c r="J2780" t="s">
        <v>18947</v>
      </c>
      <c r="K2780" t="s">
        <v>18948</v>
      </c>
      <c r="L2780" t="s">
        <v>18949</v>
      </c>
    </row>
    <row r="2781" spans="1:12" x14ac:dyDescent="0.3">
      <c r="A2781" t="s">
        <v>18950</v>
      </c>
      <c r="B2781" t="s">
        <v>14</v>
      </c>
      <c r="C2781" t="s">
        <v>101</v>
      </c>
      <c r="D2781" t="s">
        <v>16</v>
      </c>
      <c r="E2781" t="s">
        <v>18951</v>
      </c>
      <c r="F2781" t="s">
        <v>18952</v>
      </c>
      <c r="G2781" t="s">
        <v>18</v>
      </c>
      <c r="H2781" t="s">
        <v>18</v>
      </c>
      <c r="I2781" t="s">
        <v>9918</v>
      </c>
      <c r="J2781" t="s">
        <v>9919</v>
      </c>
      <c r="K2781" t="s">
        <v>9920</v>
      </c>
      <c r="L2781" t="s">
        <v>9921</v>
      </c>
    </row>
    <row r="2782" spans="1:12" x14ac:dyDescent="0.3">
      <c r="A2782" t="s">
        <v>18953</v>
      </c>
      <c r="B2782" t="s">
        <v>14</v>
      </c>
      <c r="C2782" t="s">
        <v>298</v>
      </c>
      <c r="D2782" t="s">
        <v>16</v>
      </c>
      <c r="E2782" t="s">
        <v>18954</v>
      </c>
      <c r="F2782" t="s">
        <v>18954</v>
      </c>
      <c r="G2782" t="s">
        <v>18955</v>
      </c>
      <c r="H2782" t="s">
        <v>18</v>
      </c>
      <c r="I2782" t="s">
        <v>5818</v>
      </c>
      <c r="J2782" t="s">
        <v>18</v>
      </c>
      <c r="K2782" t="s">
        <v>5819</v>
      </c>
      <c r="L2782" t="s">
        <v>5820</v>
      </c>
    </row>
    <row r="2783" spans="1:12" x14ac:dyDescent="0.3">
      <c r="A2783" t="s">
        <v>18956</v>
      </c>
      <c r="B2783" t="s">
        <v>14</v>
      </c>
      <c r="C2783" t="s">
        <v>101</v>
      </c>
      <c r="D2783" t="s">
        <v>16</v>
      </c>
      <c r="E2783" t="s">
        <v>18957</v>
      </c>
      <c r="F2783" t="s">
        <v>18958</v>
      </c>
      <c r="G2783" t="s">
        <v>18</v>
      </c>
      <c r="H2783" t="s">
        <v>18</v>
      </c>
      <c r="I2783" t="s">
        <v>15114</v>
      </c>
      <c r="J2783" t="s">
        <v>18</v>
      </c>
      <c r="K2783" t="s">
        <v>15115</v>
      </c>
      <c r="L2783" t="s">
        <v>15116</v>
      </c>
    </row>
    <row r="2784" spans="1:12" x14ac:dyDescent="0.3">
      <c r="A2784" t="s">
        <v>18959</v>
      </c>
      <c r="B2784" t="s">
        <v>14</v>
      </c>
      <c r="C2784" t="s">
        <v>3830</v>
      </c>
      <c r="D2784" t="s">
        <v>79</v>
      </c>
      <c r="E2784" t="s">
        <v>18960</v>
      </c>
      <c r="F2784" t="s">
        <v>18961</v>
      </c>
      <c r="G2784" t="e">
        <f ca="1">- 불교 신행상담 및 부문별 단기상담(전화상담, 사이버상담, 면접상담 등)- 불교상담에 관한 연구- 불교상담을 통한 봉사 활동</f>
        <v>#NAME?</v>
      </c>
      <c r="H2784" t="s">
        <v>18</v>
      </c>
      <c r="I2784" t="s">
        <v>18962</v>
      </c>
      <c r="J2784" t="s">
        <v>4488</v>
      </c>
      <c r="K2784" t="s">
        <v>4489</v>
      </c>
      <c r="L2784" t="s">
        <v>18963</v>
      </c>
    </row>
    <row r="2785" spans="1:12" x14ac:dyDescent="0.3">
      <c r="A2785" t="s">
        <v>18964</v>
      </c>
      <c r="B2785" t="s">
        <v>14</v>
      </c>
      <c r="C2785" t="s">
        <v>65</v>
      </c>
      <c r="D2785" t="s">
        <v>16</v>
      </c>
      <c r="E2785" t="s">
        <v>18965</v>
      </c>
      <c r="F2785" t="s">
        <v>18966</v>
      </c>
      <c r="G2785" t="s">
        <v>18967</v>
      </c>
      <c r="H2785" t="s">
        <v>18968</v>
      </c>
      <c r="I2785" t="s">
        <v>6448</v>
      </c>
      <c r="J2785" t="s">
        <v>6449</v>
      </c>
      <c r="K2785" t="s">
        <v>6450</v>
      </c>
      <c r="L2785" t="s">
        <v>6451</v>
      </c>
    </row>
    <row r="2786" spans="1:12" x14ac:dyDescent="0.3">
      <c r="A2786" t="s">
        <v>18969</v>
      </c>
      <c r="B2786" t="s">
        <v>14</v>
      </c>
      <c r="C2786" t="s">
        <v>8153</v>
      </c>
      <c r="D2786" t="s">
        <v>16</v>
      </c>
      <c r="E2786" t="s">
        <v>18970</v>
      </c>
      <c r="F2786" t="s">
        <v>18971</v>
      </c>
      <c r="G2786" t="s">
        <v>18972</v>
      </c>
      <c r="H2786" t="s">
        <v>18</v>
      </c>
      <c r="I2786" t="s">
        <v>17449</v>
      </c>
      <c r="J2786" t="s">
        <v>18</v>
      </c>
      <c r="K2786" t="s">
        <v>17450</v>
      </c>
      <c r="L2786" t="s">
        <v>17451</v>
      </c>
    </row>
    <row r="2787" spans="1:12" x14ac:dyDescent="0.3">
      <c r="A2787" t="s">
        <v>18973</v>
      </c>
      <c r="B2787" t="s">
        <v>14</v>
      </c>
      <c r="C2787" t="s">
        <v>101</v>
      </c>
      <c r="D2787" t="s">
        <v>16</v>
      </c>
      <c r="E2787" t="s">
        <v>18974</v>
      </c>
      <c r="F2787" t="s">
        <v>18974</v>
      </c>
      <c r="G2787" t="s">
        <v>18974</v>
      </c>
      <c r="H2787" t="s">
        <v>18</v>
      </c>
      <c r="I2787" t="s">
        <v>13084</v>
      </c>
      <c r="J2787" t="s">
        <v>18</v>
      </c>
      <c r="K2787" t="s">
        <v>13085</v>
      </c>
      <c r="L2787" t="s">
        <v>13086</v>
      </c>
    </row>
    <row r="2788" spans="1:12" x14ac:dyDescent="0.3">
      <c r="A2788" t="s">
        <v>18975</v>
      </c>
      <c r="B2788" t="s">
        <v>14</v>
      </c>
      <c r="C2788" t="s">
        <v>471</v>
      </c>
      <c r="D2788" t="s">
        <v>16</v>
      </c>
      <c r="E2788" t="s">
        <v>14621</v>
      </c>
      <c r="F2788" t="s">
        <v>1673</v>
      </c>
      <c r="G2788" t="s">
        <v>18</v>
      </c>
      <c r="H2788" t="s">
        <v>18</v>
      </c>
      <c r="I2788" t="s">
        <v>459</v>
      </c>
      <c r="J2788" t="s">
        <v>18</v>
      </c>
      <c r="K2788" t="s">
        <v>460</v>
      </c>
      <c r="L2788" t="s">
        <v>461</v>
      </c>
    </row>
    <row r="2789" spans="1:12" x14ac:dyDescent="0.3">
      <c r="A2789" t="s">
        <v>18976</v>
      </c>
      <c r="B2789" t="s">
        <v>14</v>
      </c>
      <c r="C2789" t="s">
        <v>709</v>
      </c>
      <c r="D2789" t="s">
        <v>16</v>
      </c>
      <c r="E2789" t="s">
        <v>18977</v>
      </c>
      <c r="F2789" t="s">
        <v>18978</v>
      </c>
      <c r="G2789" t="s">
        <v>18979</v>
      </c>
      <c r="H2789" t="s">
        <v>18980</v>
      </c>
      <c r="I2789" t="s">
        <v>18981</v>
      </c>
      <c r="J2789" t="s">
        <v>18982</v>
      </c>
      <c r="K2789" t="s">
        <v>18983</v>
      </c>
      <c r="L2789" t="s">
        <v>18984</v>
      </c>
    </row>
    <row r="2790" spans="1:12" x14ac:dyDescent="0.3">
      <c r="A2790" t="s">
        <v>18985</v>
      </c>
      <c r="B2790" t="s">
        <v>14</v>
      </c>
      <c r="C2790" t="s">
        <v>273</v>
      </c>
      <c r="D2790" t="s">
        <v>16</v>
      </c>
      <c r="E2790" t="s">
        <v>18986</v>
      </c>
      <c r="F2790" t="s">
        <v>18987</v>
      </c>
      <c r="G2790" t="s">
        <v>18</v>
      </c>
      <c r="H2790" t="s">
        <v>18</v>
      </c>
      <c r="I2790" t="s">
        <v>18988</v>
      </c>
      <c r="J2790" t="s">
        <v>18</v>
      </c>
      <c r="K2790" t="s">
        <v>18989</v>
      </c>
      <c r="L2790" t="s">
        <v>18990</v>
      </c>
    </row>
    <row r="2791" spans="1:12" x14ac:dyDescent="0.3">
      <c r="A2791" t="s">
        <v>18991</v>
      </c>
      <c r="B2791" t="s">
        <v>14</v>
      </c>
      <c r="C2791" t="s">
        <v>15</v>
      </c>
      <c r="D2791" t="s">
        <v>16</v>
      </c>
      <c r="E2791" t="s">
        <v>18992</v>
      </c>
      <c r="F2791" t="s">
        <v>18993</v>
      </c>
      <c r="G2791" t="s">
        <v>18</v>
      </c>
      <c r="H2791" t="s">
        <v>18</v>
      </c>
      <c r="I2791" t="s">
        <v>17225</v>
      </c>
      <c r="J2791" t="s">
        <v>18</v>
      </c>
      <c r="K2791" t="s">
        <v>17226</v>
      </c>
      <c r="L2791" t="s">
        <v>17227</v>
      </c>
    </row>
    <row r="2792" spans="1:12" x14ac:dyDescent="0.3">
      <c r="A2792" t="s">
        <v>18994</v>
      </c>
      <c r="B2792" t="s">
        <v>14</v>
      </c>
      <c r="C2792" t="s">
        <v>18995</v>
      </c>
      <c r="D2792" t="s">
        <v>16</v>
      </c>
      <c r="E2792" t="s">
        <v>18996</v>
      </c>
      <c r="F2792" t="s">
        <v>18997</v>
      </c>
      <c r="G2792" t="s">
        <v>18998</v>
      </c>
      <c r="H2792" t="s">
        <v>18999</v>
      </c>
      <c r="I2792" t="s">
        <v>18259</v>
      </c>
      <c r="J2792" t="s">
        <v>18260</v>
      </c>
      <c r="K2792" t="s">
        <v>83</v>
      </c>
      <c r="L2792" t="s">
        <v>18261</v>
      </c>
    </row>
    <row r="2793" spans="1:12" x14ac:dyDescent="0.3">
      <c r="A2793" t="s">
        <v>19000</v>
      </c>
      <c r="B2793" t="s">
        <v>14</v>
      </c>
      <c r="C2793" t="s">
        <v>709</v>
      </c>
      <c r="D2793" t="s">
        <v>16</v>
      </c>
      <c r="E2793" t="s">
        <v>19001</v>
      </c>
      <c r="F2793" t="s">
        <v>19002</v>
      </c>
      <c r="G2793" t="s">
        <v>19003</v>
      </c>
      <c r="H2793" t="s">
        <v>18</v>
      </c>
      <c r="I2793" t="s">
        <v>15649</v>
      </c>
      <c r="J2793" t="s">
        <v>15650</v>
      </c>
      <c r="K2793" t="s">
        <v>15651</v>
      </c>
      <c r="L2793" t="s">
        <v>15652</v>
      </c>
    </row>
    <row r="2794" spans="1:12" x14ac:dyDescent="0.3">
      <c r="A2794" t="s">
        <v>19004</v>
      </c>
      <c r="B2794" t="s">
        <v>14</v>
      </c>
      <c r="C2794" t="s">
        <v>101</v>
      </c>
      <c r="D2794" t="s">
        <v>16</v>
      </c>
      <c r="E2794" t="s">
        <v>19005</v>
      </c>
      <c r="F2794" t="s">
        <v>19006</v>
      </c>
      <c r="G2794" t="s">
        <v>19007</v>
      </c>
      <c r="H2794" t="s">
        <v>18</v>
      </c>
      <c r="I2794" t="s">
        <v>12622</v>
      </c>
      <c r="J2794" t="s">
        <v>12623</v>
      </c>
      <c r="K2794" t="s">
        <v>12624</v>
      </c>
      <c r="L2794" t="s">
        <v>12625</v>
      </c>
    </row>
    <row r="2795" spans="1:12" x14ac:dyDescent="0.3">
      <c r="A2795" t="s">
        <v>19008</v>
      </c>
      <c r="B2795" t="s">
        <v>14</v>
      </c>
      <c r="C2795" t="s">
        <v>11134</v>
      </c>
      <c r="D2795" t="s">
        <v>16</v>
      </c>
      <c r="E2795" t="s">
        <v>19009</v>
      </c>
      <c r="F2795" t="s">
        <v>19010</v>
      </c>
      <c r="G2795" t="s">
        <v>18089</v>
      </c>
      <c r="H2795" t="s">
        <v>18090</v>
      </c>
      <c r="I2795" t="s">
        <v>16195</v>
      </c>
      <c r="J2795" t="s">
        <v>16196</v>
      </c>
      <c r="K2795" t="s">
        <v>8177</v>
      </c>
      <c r="L2795" t="s">
        <v>16197</v>
      </c>
    </row>
    <row r="2796" spans="1:12" x14ac:dyDescent="0.3">
      <c r="A2796" t="s">
        <v>19011</v>
      </c>
      <c r="B2796" t="s">
        <v>14</v>
      </c>
      <c r="C2796" t="s">
        <v>19012</v>
      </c>
      <c r="D2796" t="s">
        <v>1301</v>
      </c>
      <c r="E2796" t="s">
        <v>19013</v>
      </c>
      <c r="F2796" t="s">
        <v>19014</v>
      </c>
      <c r="G2796" t="s">
        <v>19015</v>
      </c>
      <c r="H2796" t="s">
        <v>19016</v>
      </c>
      <c r="I2796" t="s">
        <v>19017</v>
      </c>
      <c r="J2796" t="s">
        <v>18</v>
      </c>
      <c r="K2796" t="s">
        <v>19018</v>
      </c>
      <c r="L2796" t="s">
        <v>19019</v>
      </c>
    </row>
    <row r="2797" spans="1:12" x14ac:dyDescent="0.3">
      <c r="A2797" t="s">
        <v>19020</v>
      </c>
      <c r="B2797" t="s">
        <v>14</v>
      </c>
      <c r="C2797" t="s">
        <v>101</v>
      </c>
      <c r="D2797" t="s">
        <v>16</v>
      </c>
      <c r="E2797" t="s">
        <v>2390</v>
      </c>
      <c r="F2797" t="s">
        <v>2390</v>
      </c>
      <c r="G2797" t="s">
        <v>18</v>
      </c>
      <c r="H2797" t="s">
        <v>18</v>
      </c>
      <c r="I2797" t="s">
        <v>459</v>
      </c>
      <c r="J2797" t="s">
        <v>18</v>
      </c>
      <c r="K2797" t="s">
        <v>460</v>
      </c>
      <c r="L2797" t="s">
        <v>461</v>
      </c>
    </row>
    <row r="2798" spans="1:12" x14ac:dyDescent="0.3">
      <c r="A2798" t="s">
        <v>19021</v>
      </c>
      <c r="B2798" t="s">
        <v>14</v>
      </c>
      <c r="C2798" t="s">
        <v>19022</v>
      </c>
      <c r="D2798" t="s">
        <v>33</v>
      </c>
      <c r="E2798" t="s">
        <v>19023</v>
      </c>
      <c r="F2798" t="s">
        <v>19023</v>
      </c>
      <c r="G2798" t="s">
        <v>18</v>
      </c>
      <c r="H2798" t="s">
        <v>18</v>
      </c>
      <c r="I2798" t="s">
        <v>11607</v>
      </c>
      <c r="J2798" t="s">
        <v>11608</v>
      </c>
      <c r="K2798" t="s">
        <v>11609</v>
      </c>
      <c r="L2798" t="s">
        <v>11610</v>
      </c>
    </row>
    <row r="2799" spans="1:12" x14ac:dyDescent="0.3">
      <c r="A2799" t="s">
        <v>19024</v>
      </c>
      <c r="B2799" t="s">
        <v>14</v>
      </c>
      <c r="C2799" t="s">
        <v>273</v>
      </c>
      <c r="D2799" t="s">
        <v>16</v>
      </c>
      <c r="E2799" t="s">
        <v>19025</v>
      </c>
      <c r="F2799" t="s">
        <v>19026</v>
      </c>
      <c r="G2799" t="s">
        <v>19027</v>
      </c>
      <c r="H2799" t="s">
        <v>19028</v>
      </c>
      <c r="I2799" t="s">
        <v>13876</v>
      </c>
      <c r="J2799" t="s">
        <v>13877</v>
      </c>
      <c r="K2799" t="s">
        <v>13878</v>
      </c>
      <c r="L2799" t="s">
        <v>13879</v>
      </c>
    </row>
    <row r="2800" spans="1:12" x14ac:dyDescent="0.3">
      <c r="A2800" t="s">
        <v>19029</v>
      </c>
      <c r="B2800" t="s">
        <v>14</v>
      </c>
      <c r="C2800" t="s">
        <v>273</v>
      </c>
      <c r="D2800" t="s">
        <v>16</v>
      </c>
      <c r="E2800" t="s">
        <v>19030</v>
      </c>
      <c r="F2800" t="s">
        <v>19031</v>
      </c>
      <c r="G2800" t="s">
        <v>19032</v>
      </c>
      <c r="H2800" t="s">
        <v>18</v>
      </c>
      <c r="I2800" t="s">
        <v>4376</v>
      </c>
      <c r="J2800" t="s">
        <v>4377</v>
      </c>
      <c r="K2800" t="s">
        <v>4378</v>
      </c>
      <c r="L2800" t="s">
        <v>4379</v>
      </c>
    </row>
    <row r="2801" spans="1:12" x14ac:dyDescent="0.3">
      <c r="A2801" t="s">
        <v>19033</v>
      </c>
      <c r="B2801" t="s">
        <v>14</v>
      </c>
      <c r="C2801" t="s">
        <v>273</v>
      </c>
      <c r="D2801" t="s">
        <v>16</v>
      </c>
      <c r="E2801" t="s">
        <v>19034</v>
      </c>
      <c r="F2801" t="s">
        <v>19034</v>
      </c>
      <c r="G2801" t="s">
        <v>19035</v>
      </c>
      <c r="H2801" t="s">
        <v>18</v>
      </c>
      <c r="I2801" t="s">
        <v>3087</v>
      </c>
      <c r="J2801" t="s">
        <v>18</v>
      </c>
      <c r="K2801" t="s">
        <v>3088</v>
      </c>
      <c r="L2801" t="s">
        <v>3089</v>
      </c>
    </row>
    <row r="2802" spans="1:12" x14ac:dyDescent="0.3">
      <c r="A2802" t="s">
        <v>19036</v>
      </c>
      <c r="B2802" t="s">
        <v>14</v>
      </c>
      <c r="C2802" t="s">
        <v>273</v>
      </c>
      <c r="D2802" t="s">
        <v>16</v>
      </c>
      <c r="E2802" t="s">
        <v>19037</v>
      </c>
      <c r="F2802" t="s">
        <v>19038</v>
      </c>
      <c r="G2802" t="s">
        <v>19039</v>
      </c>
      <c r="H2802" t="s">
        <v>18</v>
      </c>
      <c r="I2802" t="s">
        <v>19040</v>
      </c>
      <c r="J2802" t="s">
        <v>18</v>
      </c>
      <c r="K2802" t="s">
        <v>19041</v>
      </c>
      <c r="L2802" t="s">
        <v>19042</v>
      </c>
    </row>
    <row r="2803" spans="1:12" x14ac:dyDescent="0.3">
      <c r="A2803" t="s">
        <v>19043</v>
      </c>
      <c r="B2803" t="s">
        <v>14</v>
      </c>
      <c r="C2803" t="s">
        <v>15</v>
      </c>
      <c r="D2803" t="s">
        <v>16</v>
      </c>
      <c r="E2803" t="s">
        <v>19044</v>
      </c>
      <c r="F2803" t="s">
        <v>19045</v>
      </c>
      <c r="G2803" t="s">
        <v>18</v>
      </c>
      <c r="H2803" t="s">
        <v>18</v>
      </c>
      <c r="I2803" t="s">
        <v>19046</v>
      </c>
      <c r="J2803" t="s">
        <v>19047</v>
      </c>
      <c r="K2803" t="s">
        <v>19048</v>
      </c>
      <c r="L2803" t="s">
        <v>19049</v>
      </c>
    </row>
    <row r="2804" spans="1:12" x14ac:dyDescent="0.3">
      <c r="A2804" t="s">
        <v>19050</v>
      </c>
      <c r="B2804" t="s">
        <v>14</v>
      </c>
      <c r="C2804" t="s">
        <v>15</v>
      </c>
      <c r="D2804" t="s">
        <v>16</v>
      </c>
      <c r="E2804" t="s">
        <v>19051</v>
      </c>
      <c r="F2804" t="s">
        <v>19052</v>
      </c>
      <c r="G2804" t="s">
        <v>19053</v>
      </c>
      <c r="H2804" t="s">
        <v>18</v>
      </c>
      <c r="I2804" t="s">
        <v>2437</v>
      </c>
      <c r="J2804" t="s">
        <v>18</v>
      </c>
      <c r="K2804" t="s">
        <v>2439</v>
      </c>
      <c r="L2804" t="s">
        <v>11010</v>
      </c>
    </row>
    <row r="2805" spans="1:12" x14ac:dyDescent="0.3">
      <c r="A2805" t="s">
        <v>19054</v>
      </c>
      <c r="B2805" t="s">
        <v>14</v>
      </c>
      <c r="C2805" t="s">
        <v>3840</v>
      </c>
      <c r="D2805" t="s">
        <v>33</v>
      </c>
      <c r="E2805" t="s">
        <v>19055</v>
      </c>
      <c r="F2805" t="s">
        <v>19056</v>
      </c>
      <c r="G2805" t="s">
        <v>19057</v>
      </c>
      <c r="H2805" t="s">
        <v>18</v>
      </c>
      <c r="I2805" t="s">
        <v>15559</v>
      </c>
      <c r="J2805" t="s">
        <v>15560</v>
      </c>
      <c r="K2805" t="s">
        <v>15561</v>
      </c>
      <c r="L2805" t="s">
        <v>15562</v>
      </c>
    </row>
    <row r="2806" spans="1:12" x14ac:dyDescent="0.3">
      <c r="A2806" t="s">
        <v>19058</v>
      </c>
      <c r="B2806" t="s">
        <v>14</v>
      </c>
      <c r="C2806" t="s">
        <v>3840</v>
      </c>
      <c r="D2806" t="s">
        <v>33</v>
      </c>
      <c r="E2806" t="s">
        <v>19059</v>
      </c>
      <c r="F2806" t="s">
        <v>19060</v>
      </c>
      <c r="G2806" t="s">
        <v>19061</v>
      </c>
      <c r="H2806" t="s">
        <v>18</v>
      </c>
      <c r="I2806" t="s">
        <v>791</v>
      </c>
      <c r="J2806" t="s">
        <v>792</v>
      </c>
      <c r="K2806" t="s">
        <v>793</v>
      </c>
      <c r="L2806" t="s">
        <v>794</v>
      </c>
    </row>
    <row r="2807" spans="1:12" x14ac:dyDescent="0.3">
      <c r="A2807" t="s">
        <v>19062</v>
      </c>
      <c r="B2807" t="s">
        <v>14</v>
      </c>
      <c r="C2807" t="s">
        <v>273</v>
      </c>
      <c r="D2807" t="s">
        <v>16</v>
      </c>
      <c r="E2807" t="s">
        <v>19063</v>
      </c>
      <c r="F2807" t="s">
        <v>19064</v>
      </c>
      <c r="G2807" t="s">
        <v>19065</v>
      </c>
      <c r="H2807" t="s">
        <v>18</v>
      </c>
      <c r="I2807" t="s">
        <v>7724</v>
      </c>
      <c r="J2807" t="s">
        <v>7725</v>
      </c>
      <c r="K2807" t="s">
        <v>7726</v>
      </c>
      <c r="L2807" t="s">
        <v>7727</v>
      </c>
    </row>
    <row r="2808" spans="1:12" x14ac:dyDescent="0.3">
      <c r="A2808" t="s">
        <v>19066</v>
      </c>
      <c r="B2808" t="s">
        <v>14</v>
      </c>
      <c r="C2808" t="s">
        <v>19067</v>
      </c>
      <c r="D2808" t="s">
        <v>16</v>
      </c>
      <c r="E2808" t="s">
        <v>19068</v>
      </c>
      <c r="F2808" t="s">
        <v>19069</v>
      </c>
      <c r="G2808" t="s">
        <v>19070</v>
      </c>
      <c r="H2808" t="s">
        <v>19071</v>
      </c>
      <c r="I2808" t="s">
        <v>13448</v>
      </c>
      <c r="J2808" t="s">
        <v>13449</v>
      </c>
      <c r="K2808" t="s">
        <v>13450</v>
      </c>
      <c r="L2808" t="s">
        <v>13451</v>
      </c>
    </row>
    <row r="2809" spans="1:12" x14ac:dyDescent="0.3">
      <c r="A2809" t="s">
        <v>19072</v>
      </c>
      <c r="B2809" t="s">
        <v>14</v>
      </c>
      <c r="C2809" t="s">
        <v>2872</v>
      </c>
      <c r="D2809" t="s">
        <v>33</v>
      </c>
      <c r="E2809" t="s">
        <v>18727</v>
      </c>
      <c r="F2809" t="s">
        <v>18727</v>
      </c>
      <c r="G2809" t="s">
        <v>18</v>
      </c>
      <c r="H2809" t="s">
        <v>18</v>
      </c>
      <c r="I2809" t="s">
        <v>984</v>
      </c>
      <c r="J2809" t="s">
        <v>985</v>
      </c>
      <c r="K2809" t="s">
        <v>986</v>
      </c>
      <c r="L2809" t="s">
        <v>987</v>
      </c>
    </row>
    <row r="2810" spans="1:12" x14ac:dyDescent="0.3">
      <c r="A2810" t="s">
        <v>19073</v>
      </c>
      <c r="B2810" t="s">
        <v>14</v>
      </c>
      <c r="C2810" t="s">
        <v>471</v>
      </c>
      <c r="D2810" t="s">
        <v>16</v>
      </c>
      <c r="E2810" t="s">
        <v>19074</v>
      </c>
      <c r="F2810" t="s">
        <v>19075</v>
      </c>
      <c r="G2810" t="s">
        <v>19076</v>
      </c>
      <c r="H2810" t="s">
        <v>19077</v>
      </c>
      <c r="I2810" t="s">
        <v>12315</v>
      </c>
      <c r="J2810" t="s">
        <v>18</v>
      </c>
      <c r="K2810" t="s">
        <v>12316</v>
      </c>
      <c r="L2810" t="s">
        <v>12317</v>
      </c>
    </row>
    <row r="2811" spans="1:12" x14ac:dyDescent="0.3">
      <c r="A2811" t="s">
        <v>19078</v>
      </c>
      <c r="B2811" t="s">
        <v>14</v>
      </c>
      <c r="C2811" t="s">
        <v>471</v>
      </c>
      <c r="D2811" t="s">
        <v>16</v>
      </c>
      <c r="E2811" t="s">
        <v>19079</v>
      </c>
      <c r="F2811" t="s">
        <v>19079</v>
      </c>
      <c r="G2811" t="s">
        <v>19080</v>
      </c>
      <c r="H2811" t="s">
        <v>18</v>
      </c>
      <c r="I2811" t="s">
        <v>5818</v>
      </c>
      <c r="J2811" t="s">
        <v>18</v>
      </c>
      <c r="K2811" t="s">
        <v>5819</v>
      </c>
      <c r="L2811" t="s">
        <v>5820</v>
      </c>
    </row>
    <row r="2812" spans="1:12" x14ac:dyDescent="0.3">
      <c r="A2812" t="s">
        <v>19081</v>
      </c>
      <c r="B2812" t="s">
        <v>14</v>
      </c>
      <c r="C2812" t="s">
        <v>19082</v>
      </c>
      <c r="D2812" t="s">
        <v>16</v>
      </c>
      <c r="E2812" t="s">
        <v>19083</v>
      </c>
      <c r="F2812" t="s">
        <v>19084</v>
      </c>
      <c r="G2812" t="s">
        <v>19085</v>
      </c>
      <c r="H2812" t="s">
        <v>6677</v>
      </c>
      <c r="I2812" t="s">
        <v>6678</v>
      </c>
      <c r="J2812" t="s">
        <v>6679</v>
      </c>
      <c r="K2812" t="s">
        <v>6680</v>
      </c>
      <c r="L2812" t="s">
        <v>6681</v>
      </c>
    </row>
    <row r="2813" spans="1:12" x14ac:dyDescent="0.3">
      <c r="A2813" t="s">
        <v>19086</v>
      </c>
      <c r="B2813" t="s">
        <v>14</v>
      </c>
      <c r="C2813" t="s">
        <v>4434</v>
      </c>
      <c r="D2813" t="s">
        <v>33</v>
      </c>
      <c r="E2813" t="s">
        <v>19087</v>
      </c>
      <c r="F2813" t="s">
        <v>19088</v>
      </c>
      <c r="G2813" t="s">
        <v>19089</v>
      </c>
      <c r="H2813" t="s">
        <v>19090</v>
      </c>
      <c r="I2813" t="s">
        <v>12315</v>
      </c>
      <c r="J2813" t="s">
        <v>18</v>
      </c>
      <c r="K2813" t="s">
        <v>12316</v>
      </c>
      <c r="L2813" t="s">
        <v>12317</v>
      </c>
    </row>
    <row r="2814" spans="1:12" x14ac:dyDescent="0.3">
      <c r="A2814" t="s">
        <v>19091</v>
      </c>
      <c r="B2814" t="s">
        <v>14</v>
      </c>
      <c r="C2814" t="s">
        <v>471</v>
      </c>
      <c r="D2814" t="s">
        <v>16</v>
      </c>
      <c r="E2814" t="s">
        <v>19092</v>
      </c>
      <c r="F2814" t="s">
        <v>19093</v>
      </c>
      <c r="G2814" t="s">
        <v>19094</v>
      </c>
      <c r="H2814" t="s">
        <v>18</v>
      </c>
      <c r="I2814" t="s">
        <v>16954</v>
      </c>
      <c r="J2814" t="s">
        <v>16955</v>
      </c>
      <c r="K2814" t="s">
        <v>16956</v>
      </c>
      <c r="L2814" t="s">
        <v>16957</v>
      </c>
    </row>
    <row r="2815" spans="1:12" x14ac:dyDescent="0.3">
      <c r="A2815" t="s">
        <v>19095</v>
      </c>
      <c r="B2815" t="s">
        <v>14</v>
      </c>
      <c r="C2815" t="s">
        <v>463</v>
      </c>
      <c r="D2815" t="s">
        <v>16</v>
      </c>
      <c r="E2815" t="s">
        <v>19096</v>
      </c>
      <c r="F2815" t="s">
        <v>19097</v>
      </c>
      <c r="G2815" t="s">
        <v>19098</v>
      </c>
      <c r="H2815" t="s">
        <v>19099</v>
      </c>
      <c r="I2815" t="s">
        <v>12315</v>
      </c>
      <c r="J2815" t="s">
        <v>18</v>
      </c>
      <c r="K2815" t="s">
        <v>12316</v>
      </c>
      <c r="L2815" t="s">
        <v>12317</v>
      </c>
    </row>
    <row r="2816" spans="1:12" x14ac:dyDescent="0.3">
      <c r="A2816" t="s">
        <v>19100</v>
      </c>
      <c r="B2816" t="s">
        <v>14</v>
      </c>
      <c r="C2816" t="s">
        <v>19101</v>
      </c>
      <c r="D2816" t="s">
        <v>33</v>
      </c>
      <c r="E2816" t="s">
        <v>19102</v>
      </c>
      <c r="F2816" t="s">
        <v>19102</v>
      </c>
      <c r="G2816" t="s">
        <v>19103</v>
      </c>
      <c r="H2816" t="s">
        <v>19104</v>
      </c>
      <c r="I2816" t="s">
        <v>18259</v>
      </c>
      <c r="J2816" t="s">
        <v>18260</v>
      </c>
      <c r="K2816" t="s">
        <v>83</v>
      </c>
      <c r="L2816" t="s">
        <v>18261</v>
      </c>
    </row>
    <row r="2817" spans="1:12" x14ac:dyDescent="0.3">
      <c r="A2817" t="s">
        <v>19105</v>
      </c>
      <c r="B2817" t="s">
        <v>14</v>
      </c>
      <c r="C2817" t="s">
        <v>5418</v>
      </c>
      <c r="D2817" t="s">
        <v>16</v>
      </c>
      <c r="E2817" t="s">
        <v>19106</v>
      </c>
      <c r="F2817" t="s">
        <v>19106</v>
      </c>
      <c r="G2817" t="s">
        <v>19106</v>
      </c>
      <c r="H2817" t="s">
        <v>18</v>
      </c>
      <c r="I2817" t="s">
        <v>8036</v>
      </c>
      <c r="J2817" t="s">
        <v>8037</v>
      </c>
      <c r="K2817" t="s">
        <v>8038</v>
      </c>
      <c r="L2817" t="s">
        <v>8039</v>
      </c>
    </row>
    <row r="2818" spans="1:12" x14ac:dyDescent="0.3">
      <c r="A2818" t="s">
        <v>19107</v>
      </c>
      <c r="B2818" t="s">
        <v>14</v>
      </c>
      <c r="C2818" t="s">
        <v>19108</v>
      </c>
      <c r="D2818" t="s">
        <v>79</v>
      </c>
      <c r="E2818" t="s">
        <v>19109</v>
      </c>
      <c r="F2818" t="s">
        <v>19110</v>
      </c>
      <c r="G2818" t="s">
        <v>19111</v>
      </c>
      <c r="H2818" t="s">
        <v>18</v>
      </c>
      <c r="I2818" t="s">
        <v>19112</v>
      </c>
      <c r="J2818" t="s">
        <v>19113</v>
      </c>
      <c r="K2818" t="s">
        <v>19114</v>
      </c>
      <c r="L2818" t="s">
        <v>19115</v>
      </c>
    </row>
    <row r="2819" spans="1:12" x14ac:dyDescent="0.3">
      <c r="A2819" t="s">
        <v>19116</v>
      </c>
      <c r="B2819" t="s">
        <v>14</v>
      </c>
      <c r="C2819" t="s">
        <v>15</v>
      </c>
      <c r="D2819" t="s">
        <v>16</v>
      </c>
      <c r="E2819" t="s">
        <v>19117</v>
      </c>
      <c r="F2819" t="s">
        <v>19118</v>
      </c>
      <c r="G2819" t="s">
        <v>19119</v>
      </c>
      <c r="H2819" t="s">
        <v>18</v>
      </c>
      <c r="I2819" t="s">
        <v>19120</v>
      </c>
      <c r="J2819" t="s">
        <v>19121</v>
      </c>
      <c r="K2819" t="s">
        <v>19122</v>
      </c>
      <c r="L2819" t="s">
        <v>19123</v>
      </c>
    </row>
    <row r="2820" spans="1:12" x14ac:dyDescent="0.3">
      <c r="A2820" t="s">
        <v>19124</v>
      </c>
      <c r="B2820" t="s">
        <v>14</v>
      </c>
      <c r="C2820" t="s">
        <v>101</v>
      </c>
      <c r="D2820" t="s">
        <v>16</v>
      </c>
      <c r="E2820" t="s">
        <v>19125</v>
      </c>
      <c r="F2820" t="s">
        <v>19126</v>
      </c>
      <c r="G2820" t="s">
        <v>19127</v>
      </c>
      <c r="H2820" t="s">
        <v>18</v>
      </c>
      <c r="I2820" t="s">
        <v>7086</v>
      </c>
      <c r="J2820" t="s">
        <v>18</v>
      </c>
      <c r="K2820" t="s">
        <v>7087</v>
      </c>
      <c r="L2820" t="s">
        <v>7088</v>
      </c>
    </row>
    <row r="2821" spans="1:12" x14ac:dyDescent="0.3">
      <c r="A2821" t="s">
        <v>19128</v>
      </c>
      <c r="B2821" t="s">
        <v>14</v>
      </c>
      <c r="C2821" t="s">
        <v>2882</v>
      </c>
      <c r="D2821" t="s">
        <v>704</v>
      </c>
      <c r="E2821" t="s">
        <v>19129</v>
      </c>
      <c r="F2821" t="s">
        <v>19130</v>
      </c>
      <c r="G2821" t="s">
        <v>19131</v>
      </c>
      <c r="H2821" t="s">
        <v>19132</v>
      </c>
      <c r="I2821" t="s">
        <v>6020</v>
      </c>
      <c r="J2821" t="s">
        <v>6021</v>
      </c>
      <c r="K2821" t="s">
        <v>6022</v>
      </c>
      <c r="L2821" t="s">
        <v>6023</v>
      </c>
    </row>
    <row r="2822" spans="1:12" x14ac:dyDescent="0.3">
      <c r="A2822" t="s">
        <v>19133</v>
      </c>
      <c r="B2822" t="s">
        <v>14</v>
      </c>
      <c r="C2822" t="s">
        <v>101</v>
      </c>
      <c r="D2822" t="s">
        <v>16</v>
      </c>
      <c r="E2822" t="e">
        <f>-개인 또는 집단의 심리적 성숙과 사회적 적응능력향상을 위한 조력 및 지도-심리적 어려움을 겪는 개인 또는 집단에 대한 진단, 평가 및 상담-미술심리상담에 대한 연구</f>
        <v>#NAME?</v>
      </c>
      <c r="F2822" t="e">
        <f>-미술심리상담 이론을 바탕으로 개인 또는 집단의 심리적 성숙과 사회적 적응능력향상을 위한 조력 및 지도-심리적 어려움을 겪는 개인 또는 집단에 대한 진단, 평가 및 상담-미술심리상담에 대한 연구</f>
        <v>#NAME?</v>
      </c>
      <c r="G2822" t="e">
        <f>-지역사회 미술 심리상담교육, 사회병리적 문제에 대한 예방활동 및 심리상담-학교 및 모든 사업장내의 인간관계자문 및  미술심리상담교육</f>
        <v>#NAME?</v>
      </c>
      <c r="H2822" t="e">
        <f>-개인 또는 집단의 심리적 성숙과 사회적 적   응능력향상을 위한 조력 및 지도-지역사회 미술 심리상담교육, 사회병리적 문제에 대한 예방활동 및 심리상담-모든 사업장 내의 인간관계 자문 및 미술 심리상담교육</f>
        <v>#NAME?</v>
      </c>
      <c r="I2822" t="s">
        <v>10333</v>
      </c>
      <c r="J2822" t="s">
        <v>10334</v>
      </c>
      <c r="K2822" t="s">
        <v>10335</v>
      </c>
      <c r="L2822" t="s">
        <v>10336</v>
      </c>
    </row>
    <row r="2823" spans="1:12" x14ac:dyDescent="0.3">
      <c r="A2823" t="s">
        <v>19134</v>
      </c>
      <c r="B2823" t="s">
        <v>14</v>
      </c>
      <c r="C2823" t="s">
        <v>15</v>
      </c>
      <c r="D2823" t="s">
        <v>16</v>
      </c>
      <c r="E2823" t="s">
        <v>19135</v>
      </c>
      <c r="F2823" t="s">
        <v>19135</v>
      </c>
      <c r="G2823" t="s">
        <v>18</v>
      </c>
      <c r="H2823" t="s">
        <v>18</v>
      </c>
      <c r="I2823" t="s">
        <v>16623</v>
      </c>
      <c r="J2823" t="s">
        <v>16624</v>
      </c>
      <c r="K2823" t="s">
        <v>21</v>
      </c>
      <c r="L2823" t="s">
        <v>16625</v>
      </c>
    </row>
    <row r="2824" spans="1:12" x14ac:dyDescent="0.3">
      <c r="A2824" t="s">
        <v>19136</v>
      </c>
      <c r="B2824" t="s">
        <v>14</v>
      </c>
      <c r="C2824" t="s">
        <v>3840</v>
      </c>
      <c r="D2824" t="s">
        <v>33</v>
      </c>
      <c r="E2824" t="s">
        <v>19137</v>
      </c>
      <c r="F2824" t="s">
        <v>19138</v>
      </c>
      <c r="G2824" t="s">
        <v>19139</v>
      </c>
      <c r="H2824" t="s">
        <v>18</v>
      </c>
      <c r="I2824" t="s">
        <v>15773</v>
      </c>
      <c r="J2824" t="s">
        <v>15774</v>
      </c>
      <c r="K2824" t="s">
        <v>15775</v>
      </c>
      <c r="L2824" t="s">
        <v>15776</v>
      </c>
    </row>
    <row r="2825" spans="1:12" x14ac:dyDescent="0.3">
      <c r="A2825" t="s">
        <v>19140</v>
      </c>
      <c r="B2825" t="s">
        <v>14</v>
      </c>
      <c r="C2825" t="s">
        <v>471</v>
      </c>
      <c r="D2825" t="s">
        <v>16</v>
      </c>
      <c r="E2825" t="s">
        <v>604</v>
      </c>
      <c r="F2825" t="s">
        <v>604</v>
      </c>
      <c r="G2825" t="s">
        <v>18</v>
      </c>
      <c r="H2825" t="s">
        <v>18</v>
      </c>
      <c r="I2825" t="s">
        <v>19141</v>
      </c>
      <c r="J2825" t="s">
        <v>19142</v>
      </c>
      <c r="K2825" t="s">
        <v>399</v>
      </c>
      <c r="L2825" t="s">
        <v>19143</v>
      </c>
    </row>
    <row r="2826" spans="1:12" x14ac:dyDescent="0.3">
      <c r="A2826" t="s">
        <v>19144</v>
      </c>
      <c r="B2826" t="s">
        <v>14</v>
      </c>
      <c r="C2826" t="s">
        <v>5259</v>
      </c>
      <c r="D2826" t="s">
        <v>16</v>
      </c>
      <c r="E2826" t="s">
        <v>19145</v>
      </c>
      <c r="F2826" t="s">
        <v>19146</v>
      </c>
      <c r="G2826" t="s">
        <v>19147</v>
      </c>
      <c r="H2826" t="s">
        <v>18</v>
      </c>
      <c r="I2826" t="s">
        <v>19148</v>
      </c>
      <c r="J2826" t="s">
        <v>19149</v>
      </c>
      <c r="K2826" t="s">
        <v>19150</v>
      </c>
      <c r="L2826" t="s">
        <v>19151</v>
      </c>
    </row>
    <row r="2827" spans="1:12" x14ac:dyDescent="0.3">
      <c r="A2827" t="s">
        <v>19152</v>
      </c>
      <c r="B2827" t="s">
        <v>14</v>
      </c>
      <c r="C2827" t="s">
        <v>19153</v>
      </c>
      <c r="D2827" t="s">
        <v>16</v>
      </c>
      <c r="E2827" t="s">
        <v>19154</v>
      </c>
      <c r="F2827" t="s">
        <v>19155</v>
      </c>
      <c r="G2827" t="s">
        <v>19156</v>
      </c>
      <c r="H2827" t="s">
        <v>18</v>
      </c>
      <c r="I2827" t="s">
        <v>15678</v>
      </c>
      <c r="J2827" t="s">
        <v>18</v>
      </c>
      <c r="K2827" t="s">
        <v>15679</v>
      </c>
      <c r="L2827" t="s">
        <v>15680</v>
      </c>
    </row>
    <row r="2828" spans="1:12" x14ac:dyDescent="0.3">
      <c r="A2828" t="s">
        <v>19157</v>
      </c>
      <c r="B2828" t="s">
        <v>14</v>
      </c>
      <c r="C2828" t="s">
        <v>19158</v>
      </c>
      <c r="D2828" t="s">
        <v>16</v>
      </c>
      <c r="E2828" t="s">
        <v>19159</v>
      </c>
      <c r="F2828" t="s">
        <v>19160</v>
      </c>
      <c r="G2828" t="s">
        <v>19161</v>
      </c>
      <c r="H2828" t="s">
        <v>19162</v>
      </c>
      <c r="I2828" t="s">
        <v>19163</v>
      </c>
      <c r="J2828" t="s">
        <v>2965</v>
      </c>
      <c r="K2828" t="s">
        <v>19164</v>
      </c>
      <c r="L2828" t="s">
        <v>19165</v>
      </c>
    </row>
    <row r="2829" spans="1:12" x14ac:dyDescent="0.3">
      <c r="A2829" t="s">
        <v>19166</v>
      </c>
      <c r="B2829" t="s">
        <v>14</v>
      </c>
      <c r="C2829" t="s">
        <v>13815</v>
      </c>
      <c r="D2829" t="s">
        <v>16</v>
      </c>
      <c r="E2829" t="s">
        <v>19167</v>
      </c>
      <c r="F2829" t="s">
        <v>19167</v>
      </c>
      <c r="G2829" t="s">
        <v>18</v>
      </c>
      <c r="H2829" t="s">
        <v>18</v>
      </c>
      <c r="I2829" t="s">
        <v>5574</v>
      </c>
      <c r="J2829" t="s">
        <v>5575</v>
      </c>
      <c r="K2829" t="s">
        <v>5576</v>
      </c>
      <c r="L2829" t="s">
        <v>5577</v>
      </c>
    </row>
    <row r="2830" spans="1:12" x14ac:dyDescent="0.3">
      <c r="A2830" t="s">
        <v>19168</v>
      </c>
      <c r="B2830" t="s">
        <v>14</v>
      </c>
      <c r="C2830" t="s">
        <v>2910</v>
      </c>
      <c r="D2830" t="s">
        <v>16</v>
      </c>
      <c r="E2830" t="e">
        <f>-자원봉사나 전문상담실 운영-등에서 활동-건강가정지원센터, 지역회관이나 사회복지관, 사설교육기관 등의 기관 연계 상담-사회복지사, 간호사, 간병인, 종교관련 종사 등-개인적 역량에 따른 교육현장진출</f>
        <v>#NAME?</v>
      </c>
      <c r="F2830" t="s">
        <v>19169</v>
      </c>
      <c r="G2830" t="s">
        <v>18</v>
      </c>
      <c r="H2830" t="s">
        <v>18</v>
      </c>
      <c r="I2830" t="s">
        <v>14765</v>
      </c>
      <c r="J2830" t="s">
        <v>18</v>
      </c>
      <c r="K2830" t="s">
        <v>14766</v>
      </c>
      <c r="L2830" t="s">
        <v>14767</v>
      </c>
    </row>
    <row r="2831" spans="1:12" x14ac:dyDescent="0.3">
      <c r="A2831" t="s">
        <v>19170</v>
      </c>
      <c r="B2831" t="s">
        <v>14</v>
      </c>
      <c r="C2831" t="s">
        <v>101</v>
      </c>
      <c r="D2831" t="s">
        <v>16</v>
      </c>
      <c r="E2831" t="s">
        <v>19171</v>
      </c>
      <c r="F2831" t="s">
        <v>19171</v>
      </c>
      <c r="G2831" t="s">
        <v>19171</v>
      </c>
      <c r="H2831" t="s">
        <v>18</v>
      </c>
      <c r="I2831" t="s">
        <v>19172</v>
      </c>
      <c r="J2831" t="s">
        <v>19173</v>
      </c>
      <c r="K2831" t="s">
        <v>19174</v>
      </c>
      <c r="L2831" t="s">
        <v>19175</v>
      </c>
    </row>
    <row r="2832" spans="1:12" x14ac:dyDescent="0.3">
      <c r="A2832" t="s">
        <v>19176</v>
      </c>
      <c r="B2832" t="s">
        <v>14</v>
      </c>
      <c r="C2832" t="s">
        <v>1590</v>
      </c>
      <c r="D2832" t="s">
        <v>16</v>
      </c>
      <c r="E2832" t="s">
        <v>19177</v>
      </c>
      <c r="F2832" t="s">
        <v>19178</v>
      </c>
      <c r="G2832" t="s">
        <v>19179</v>
      </c>
      <c r="H2832" t="s">
        <v>19180</v>
      </c>
      <c r="I2832" t="s">
        <v>19181</v>
      </c>
      <c r="J2832" t="s">
        <v>19182</v>
      </c>
      <c r="K2832" t="s">
        <v>19183</v>
      </c>
      <c r="L2832" t="s">
        <v>19184</v>
      </c>
    </row>
    <row r="2833" spans="1:12" x14ac:dyDescent="0.3">
      <c r="A2833" t="s">
        <v>19185</v>
      </c>
      <c r="B2833" t="s">
        <v>14</v>
      </c>
      <c r="C2833" t="s">
        <v>3840</v>
      </c>
      <c r="D2833" t="s">
        <v>33</v>
      </c>
      <c r="E2833" t="s">
        <v>19186</v>
      </c>
      <c r="F2833" t="s">
        <v>19186</v>
      </c>
      <c r="G2833" t="s">
        <v>18</v>
      </c>
      <c r="H2833" t="s">
        <v>18</v>
      </c>
      <c r="I2833" t="s">
        <v>16186</v>
      </c>
      <c r="J2833" t="s">
        <v>18</v>
      </c>
      <c r="K2833" t="s">
        <v>16187</v>
      </c>
      <c r="L2833" t="s">
        <v>16188</v>
      </c>
    </row>
    <row r="2834" spans="1:12" x14ac:dyDescent="0.3">
      <c r="A2834" t="s">
        <v>19187</v>
      </c>
      <c r="B2834" t="s">
        <v>14</v>
      </c>
      <c r="C2834" t="s">
        <v>19188</v>
      </c>
      <c r="D2834" t="s">
        <v>16</v>
      </c>
      <c r="E2834" t="s">
        <v>19189</v>
      </c>
      <c r="F2834" t="s">
        <v>19190</v>
      </c>
      <c r="G2834" t="s">
        <v>19191</v>
      </c>
      <c r="H2834" t="s">
        <v>19192</v>
      </c>
      <c r="I2834" t="s">
        <v>18166</v>
      </c>
      <c r="J2834" t="s">
        <v>18</v>
      </c>
      <c r="K2834" t="s">
        <v>18167</v>
      </c>
      <c r="L2834" t="s">
        <v>18168</v>
      </c>
    </row>
    <row r="2835" spans="1:12" x14ac:dyDescent="0.3">
      <c r="A2835" t="s">
        <v>19193</v>
      </c>
      <c r="B2835" t="s">
        <v>14</v>
      </c>
      <c r="C2835" t="s">
        <v>19194</v>
      </c>
      <c r="D2835" t="s">
        <v>16</v>
      </c>
      <c r="E2835" t="s">
        <v>19195</v>
      </c>
      <c r="F2835" t="s">
        <v>19195</v>
      </c>
      <c r="G2835" t="s">
        <v>18</v>
      </c>
      <c r="H2835" t="s">
        <v>18</v>
      </c>
      <c r="I2835" t="s">
        <v>19196</v>
      </c>
      <c r="J2835" t="s">
        <v>19197</v>
      </c>
      <c r="K2835" t="s">
        <v>19198</v>
      </c>
      <c r="L2835" t="s">
        <v>19199</v>
      </c>
    </row>
    <row r="2836" spans="1:12" x14ac:dyDescent="0.3">
      <c r="A2836" t="s">
        <v>19200</v>
      </c>
      <c r="B2836" t="s">
        <v>14</v>
      </c>
      <c r="C2836" t="s">
        <v>19201</v>
      </c>
      <c r="D2836" t="s">
        <v>16</v>
      </c>
      <c r="E2836" t="s">
        <v>19202</v>
      </c>
      <c r="F2836" t="s">
        <v>19203</v>
      </c>
      <c r="G2836" t="s">
        <v>19204</v>
      </c>
      <c r="H2836" t="s">
        <v>19205</v>
      </c>
      <c r="I2836" t="s">
        <v>15536</v>
      </c>
      <c r="J2836" t="s">
        <v>15537</v>
      </c>
      <c r="K2836" t="s">
        <v>15538</v>
      </c>
      <c r="L2836" t="s">
        <v>15539</v>
      </c>
    </row>
    <row r="2837" spans="1:12" x14ac:dyDescent="0.3">
      <c r="A2837" t="s">
        <v>19206</v>
      </c>
      <c r="B2837" t="s">
        <v>14</v>
      </c>
      <c r="C2837" t="s">
        <v>101</v>
      </c>
      <c r="D2837" t="s">
        <v>16</v>
      </c>
      <c r="E2837" t="s">
        <v>19207</v>
      </c>
      <c r="F2837" t="s">
        <v>19207</v>
      </c>
      <c r="G2837" t="s">
        <v>18</v>
      </c>
      <c r="H2837" t="s">
        <v>18</v>
      </c>
      <c r="I2837" t="s">
        <v>16623</v>
      </c>
      <c r="J2837" t="s">
        <v>16624</v>
      </c>
      <c r="K2837" t="s">
        <v>21</v>
      </c>
      <c r="L2837" t="s">
        <v>16625</v>
      </c>
    </row>
    <row r="2838" spans="1:12" x14ac:dyDescent="0.3">
      <c r="A2838" t="s">
        <v>19208</v>
      </c>
      <c r="B2838" t="s">
        <v>14</v>
      </c>
      <c r="C2838" t="s">
        <v>471</v>
      </c>
      <c r="D2838" t="s">
        <v>16</v>
      </c>
      <c r="E2838" t="s">
        <v>19209</v>
      </c>
      <c r="F2838" t="s">
        <v>19209</v>
      </c>
      <c r="G2838" t="s">
        <v>18</v>
      </c>
      <c r="H2838" t="s">
        <v>18</v>
      </c>
      <c r="I2838" t="s">
        <v>17802</v>
      </c>
      <c r="J2838" t="s">
        <v>17803</v>
      </c>
      <c r="K2838" t="s">
        <v>17804</v>
      </c>
      <c r="L2838" t="s">
        <v>17805</v>
      </c>
    </row>
    <row r="2839" spans="1:12" x14ac:dyDescent="0.3">
      <c r="A2839" t="s">
        <v>19210</v>
      </c>
      <c r="B2839" t="s">
        <v>14</v>
      </c>
      <c r="C2839" t="s">
        <v>101</v>
      </c>
      <c r="D2839" t="s">
        <v>16</v>
      </c>
      <c r="E2839" t="s">
        <v>17864</v>
      </c>
      <c r="F2839" t="s">
        <v>2679</v>
      </c>
      <c r="G2839" t="s">
        <v>19211</v>
      </c>
      <c r="H2839" t="s">
        <v>18</v>
      </c>
      <c r="I2839" t="s">
        <v>16311</v>
      </c>
      <c r="J2839" t="s">
        <v>16312</v>
      </c>
      <c r="K2839" t="s">
        <v>1112</v>
      </c>
      <c r="L2839" t="s">
        <v>16313</v>
      </c>
    </row>
    <row r="2840" spans="1:12" x14ac:dyDescent="0.3">
      <c r="A2840" t="s">
        <v>19212</v>
      </c>
      <c r="B2840" t="s">
        <v>14</v>
      </c>
      <c r="C2840" t="s">
        <v>19213</v>
      </c>
      <c r="D2840" t="s">
        <v>16</v>
      </c>
      <c r="E2840" t="s">
        <v>19214</v>
      </c>
      <c r="F2840" t="s">
        <v>19215</v>
      </c>
      <c r="G2840" t="s">
        <v>18</v>
      </c>
      <c r="H2840" t="s">
        <v>18</v>
      </c>
      <c r="I2840" t="s">
        <v>18196</v>
      </c>
      <c r="J2840" t="s">
        <v>18197</v>
      </c>
      <c r="K2840" t="s">
        <v>18198</v>
      </c>
      <c r="L2840" t="s">
        <v>18199</v>
      </c>
    </row>
    <row r="2841" spans="1:12" x14ac:dyDescent="0.3">
      <c r="A2841" t="s">
        <v>19216</v>
      </c>
      <c r="B2841" t="s">
        <v>14</v>
      </c>
      <c r="C2841" t="s">
        <v>4434</v>
      </c>
      <c r="D2841" t="s">
        <v>33</v>
      </c>
      <c r="E2841" t="s">
        <v>19217</v>
      </c>
      <c r="F2841" t="s">
        <v>19218</v>
      </c>
      <c r="G2841" t="s">
        <v>19219</v>
      </c>
      <c r="H2841" t="s">
        <v>19220</v>
      </c>
      <c r="I2841" t="s">
        <v>18027</v>
      </c>
      <c r="J2841" t="s">
        <v>18</v>
      </c>
      <c r="K2841" t="s">
        <v>18028</v>
      </c>
      <c r="L2841" t="s">
        <v>18029</v>
      </c>
    </row>
    <row r="2842" spans="1:12" x14ac:dyDescent="0.3">
      <c r="A2842" t="s">
        <v>19221</v>
      </c>
      <c r="B2842" t="s">
        <v>14</v>
      </c>
      <c r="C2842" t="s">
        <v>1561</v>
      </c>
      <c r="D2842" t="s">
        <v>16</v>
      </c>
      <c r="E2842" t="s">
        <v>19222</v>
      </c>
      <c r="F2842" t="s">
        <v>19222</v>
      </c>
      <c r="G2842" t="s">
        <v>19223</v>
      </c>
      <c r="H2842" t="s">
        <v>18</v>
      </c>
      <c r="I2842" t="s">
        <v>5818</v>
      </c>
      <c r="J2842" t="s">
        <v>18</v>
      </c>
      <c r="K2842" t="s">
        <v>5819</v>
      </c>
      <c r="L2842" t="s">
        <v>5820</v>
      </c>
    </row>
    <row r="2843" spans="1:12" x14ac:dyDescent="0.3">
      <c r="A2843" t="s">
        <v>19224</v>
      </c>
      <c r="B2843" t="s">
        <v>14</v>
      </c>
      <c r="C2843" t="s">
        <v>101</v>
      </c>
      <c r="D2843" t="s">
        <v>16</v>
      </c>
      <c r="E2843" t="s">
        <v>19225</v>
      </c>
      <c r="F2843" t="s">
        <v>17774</v>
      </c>
      <c r="G2843" t="s">
        <v>19226</v>
      </c>
      <c r="H2843" t="s">
        <v>18</v>
      </c>
      <c r="I2843" t="s">
        <v>529</v>
      </c>
      <c r="J2843" t="s">
        <v>530</v>
      </c>
      <c r="K2843" t="s">
        <v>531</v>
      </c>
      <c r="L2843" t="s">
        <v>532</v>
      </c>
    </row>
    <row r="2844" spans="1:12" x14ac:dyDescent="0.3">
      <c r="A2844" t="s">
        <v>19227</v>
      </c>
      <c r="B2844" t="s">
        <v>14</v>
      </c>
      <c r="C2844" t="s">
        <v>471</v>
      </c>
      <c r="D2844" t="s">
        <v>16</v>
      </c>
      <c r="E2844" t="s">
        <v>19228</v>
      </c>
      <c r="F2844" t="s">
        <v>19229</v>
      </c>
      <c r="G2844" t="s">
        <v>19230</v>
      </c>
      <c r="H2844" t="s">
        <v>18</v>
      </c>
      <c r="I2844" t="s">
        <v>11511</v>
      </c>
      <c r="J2844" t="s">
        <v>11512</v>
      </c>
      <c r="K2844" t="s">
        <v>11513</v>
      </c>
      <c r="L2844" t="s">
        <v>11514</v>
      </c>
    </row>
    <row r="2845" spans="1:12" x14ac:dyDescent="0.3">
      <c r="A2845" t="s">
        <v>19231</v>
      </c>
      <c r="B2845" t="s">
        <v>14</v>
      </c>
      <c r="C2845" t="s">
        <v>273</v>
      </c>
      <c r="D2845" t="s">
        <v>16</v>
      </c>
      <c r="E2845" t="s">
        <v>19232</v>
      </c>
      <c r="F2845" t="s">
        <v>19233</v>
      </c>
      <c r="G2845" t="s">
        <v>19234</v>
      </c>
      <c r="H2845" t="s">
        <v>19235</v>
      </c>
      <c r="I2845" t="s">
        <v>12248</v>
      </c>
      <c r="J2845" t="s">
        <v>18</v>
      </c>
      <c r="K2845" t="s">
        <v>12249</v>
      </c>
      <c r="L2845" t="s">
        <v>12250</v>
      </c>
    </row>
    <row r="2846" spans="1:12" x14ac:dyDescent="0.3">
      <c r="A2846" t="s">
        <v>19236</v>
      </c>
      <c r="B2846" t="s">
        <v>14</v>
      </c>
      <c r="C2846" t="s">
        <v>12711</v>
      </c>
      <c r="D2846" t="s">
        <v>94</v>
      </c>
      <c r="E2846" t="s">
        <v>19237</v>
      </c>
      <c r="F2846" t="s">
        <v>19238</v>
      </c>
      <c r="G2846" t="s">
        <v>18</v>
      </c>
      <c r="H2846" t="s">
        <v>18</v>
      </c>
      <c r="I2846" t="s">
        <v>2224</v>
      </c>
      <c r="J2846" t="s">
        <v>2225</v>
      </c>
      <c r="K2846" t="s">
        <v>2226</v>
      </c>
      <c r="L2846" t="s">
        <v>2227</v>
      </c>
    </row>
    <row r="2847" spans="1:12" x14ac:dyDescent="0.3">
      <c r="A2847" t="s">
        <v>19239</v>
      </c>
      <c r="B2847" t="s">
        <v>14</v>
      </c>
      <c r="C2847" t="s">
        <v>463</v>
      </c>
      <c r="D2847" t="s">
        <v>16</v>
      </c>
      <c r="E2847" t="s">
        <v>10799</v>
      </c>
      <c r="F2847" t="s">
        <v>10799</v>
      </c>
      <c r="G2847" t="s">
        <v>10798</v>
      </c>
      <c r="H2847" t="s">
        <v>18</v>
      </c>
      <c r="I2847" t="s">
        <v>574</v>
      </c>
      <c r="J2847" t="s">
        <v>575</v>
      </c>
      <c r="K2847" t="s">
        <v>576</v>
      </c>
      <c r="L2847" t="s">
        <v>577</v>
      </c>
    </row>
    <row r="2848" spans="1:12" x14ac:dyDescent="0.3">
      <c r="A2848" t="s">
        <v>19240</v>
      </c>
      <c r="B2848" t="s">
        <v>14</v>
      </c>
      <c r="C2848" t="s">
        <v>341</v>
      </c>
      <c r="D2848" t="s">
        <v>16</v>
      </c>
      <c r="E2848" t="s">
        <v>19241</v>
      </c>
      <c r="F2848" t="s">
        <v>19242</v>
      </c>
      <c r="G2848" t="s">
        <v>19243</v>
      </c>
      <c r="H2848" t="s">
        <v>18</v>
      </c>
      <c r="I2848" t="s">
        <v>6191</v>
      </c>
      <c r="J2848" t="s">
        <v>6192</v>
      </c>
      <c r="K2848" t="s">
        <v>6193</v>
      </c>
      <c r="L2848" t="s">
        <v>6194</v>
      </c>
    </row>
    <row r="2849" spans="1:12" x14ac:dyDescent="0.3">
      <c r="A2849" t="s">
        <v>19244</v>
      </c>
      <c r="B2849" t="s">
        <v>14</v>
      </c>
      <c r="C2849" t="s">
        <v>19245</v>
      </c>
      <c r="D2849" t="s">
        <v>16</v>
      </c>
      <c r="E2849" t="s">
        <v>19246</v>
      </c>
      <c r="F2849" t="s">
        <v>19247</v>
      </c>
      <c r="G2849" t="s">
        <v>19248</v>
      </c>
      <c r="H2849" t="s">
        <v>18</v>
      </c>
      <c r="I2849" t="s">
        <v>3771</v>
      </c>
      <c r="J2849" t="s">
        <v>3772</v>
      </c>
      <c r="K2849" t="s">
        <v>3773</v>
      </c>
      <c r="L2849" t="s">
        <v>3774</v>
      </c>
    </row>
    <row r="2850" spans="1:12" x14ac:dyDescent="0.3">
      <c r="A2850" t="s">
        <v>19249</v>
      </c>
      <c r="B2850" t="s">
        <v>14</v>
      </c>
      <c r="C2850" t="s">
        <v>463</v>
      </c>
      <c r="D2850" t="s">
        <v>16</v>
      </c>
      <c r="E2850" t="s">
        <v>14575</v>
      </c>
      <c r="F2850" t="s">
        <v>14575</v>
      </c>
      <c r="G2850" t="s">
        <v>19250</v>
      </c>
      <c r="H2850" t="s">
        <v>18</v>
      </c>
      <c r="I2850" t="s">
        <v>5818</v>
      </c>
      <c r="J2850" t="s">
        <v>18</v>
      </c>
      <c r="K2850" t="s">
        <v>5819</v>
      </c>
      <c r="L2850" t="s">
        <v>5820</v>
      </c>
    </row>
    <row r="2851" spans="1:12" x14ac:dyDescent="0.3">
      <c r="A2851" t="s">
        <v>19251</v>
      </c>
      <c r="B2851" t="s">
        <v>14</v>
      </c>
      <c r="C2851" t="s">
        <v>101</v>
      </c>
      <c r="D2851" t="s">
        <v>16</v>
      </c>
      <c r="E2851" t="s">
        <v>6318</v>
      </c>
      <c r="F2851" t="s">
        <v>6319</v>
      </c>
      <c r="G2851" t="s">
        <v>6319</v>
      </c>
      <c r="H2851" t="s">
        <v>6319</v>
      </c>
      <c r="I2851" t="s">
        <v>5595</v>
      </c>
      <c r="J2851" t="s">
        <v>5596</v>
      </c>
      <c r="K2851" t="s">
        <v>5597</v>
      </c>
      <c r="L2851" t="s">
        <v>5598</v>
      </c>
    </row>
    <row r="2852" spans="1:12" x14ac:dyDescent="0.3">
      <c r="A2852" t="s">
        <v>19252</v>
      </c>
      <c r="B2852" t="s">
        <v>14</v>
      </c>
      <c r="C2852" t="s">
        <v>1633</v>
      </c>
      <c r="D2852" t="s">
        <v>16</v>
      </c>
      <c r="E2852" t="s">
        <v>17085</v>
      </c>
      <c r="F2852" t="s">
        <v>17085</v>
      </c>
      <c r="G2852" t="s">
        <v>17086</v>
      </c>
      <c r="H2852" t="s">
        <v>18</v>
      </c>
      <c r="I2852" t="s">
        <v>5818</v>
      </c>
      <c r="J2852" t="s">
        <v>18</v>
      </c>
      <c r="K2852" t="s">
        <v>5819</v>
      </c>
      <c r="L2852" t="s">
        <v>5820</v>
      </c>
    </row>
    <row r="2853" spans="1:12" x14ac:dyDescent="0.3">
      <c r="A2853" t="s">
        <v>19253</v>
      </c>
      <c r="B2853" t="s">
        <v>14</v>
      </c>
      <c r="C2853" t="s">
        <v>19254</v>
      </c>
      <c r="D2853" t="s">
        <v>16</v>
      </c>
      <c r="E2853" t="s">
        <v>19255</v>
      </c>
      <c r="F2853" t="s">
        <v>19256</v>
      </c>
      <c r="G2853" t="s">
        <v>19257</v>
      </c>
      <c r="H2853" t="s">
        <v>19258</v>
      </c>
      <c r="I2853" t="s">
        <v>6310</v>
      </c>
      <c r="J2853" t="s">
        <v>18</v>
      </c>
      <c r="K2853" t="s">
        <v>6311</v>
      </c>
      <c r="L2853" t="s">
        <v>6312</v>
      </c>
    </row>
    <row r="2854" spans="1:12" x14ac:dyDescent="0.3">
      <c r="A2854" t="s">
        <v>19259</v>
      </c>
      <c r="B2854" t="s">
        <v>14</v>
      </c>
      <c r="C2854" t="s">
        <v>471</v>
      </c>
      <c r="D2854" t="s">
        <v>16</v>
      </c>
      <c r="E2854" t="s">
        <v>19260</v>
      </c>
      <c r="F2854" t="s">
        <v>19261</v>
      </c>
      <c r="G2854" t="s">
        <v>18</v>
      </c>
      <c r="H2854" t="s">
        <v>18</v>
      </c>
      <c r="I2854" t="s">
        <v>1838</v>
      </c>
      <c r="J2854" t="s">
        <v>1839</v>
      </c>
      <c r="K2854" t="s">
        <v>1840</v>
      </c>
      <c r="L2854" t="s">
        <v>1841</v>
      </c>
    </row>
    <row r="2855" spans="1:12" x14ac:dyDescent="0.3">
      <c r="A2855" t="s">
        <v>19262</v>
      </c>
      <c r="B2855" t="s">
        <v>14</v>
      </c>
      <c r="C2855" t="s">
        <v>12711</v>
      </c>
      <c r="D2855" t="s">
        <v>94</v>
      </c>
      <c r="E2855" t="s">
        <v>19263</v>
      </c>
      <c r="F2855" t="s">
        <v>19264</v>
      </c>
      <c r="G2855" t="s">
        <v>18</v>
      </c>
      <c r="H2855" t="s">
        <v>18</v>
      </c>
      <c r="I2855" t="s">
        <v>430</v>
      </c>
      <c r="J2855" t="s">
        <v>18</v>
      </c>
      <c r="K2855" t="s">
        <v>431</v>
      </c>
      <c r="L2855" t="s">
        <v>432</v>
      </c>
    </row>
    <row r="2856" spans="1:12" x14ac:dyDescent="0.3">
      <c r="A2856" t="s">
        <v>19265</v>
      </c>
      <c r="B2856" t="s">
        <v>14</v>
      </c>
      <c r="C2856" t="s">
        <v>101</v>
      </c>
      <c r="D2856" t="s">
        <v>16</v>
      </c>
      <c r="E2856" t="s">
        <v>19266</v>
      </c>
      <c r="F2856" t="s">
        <v>19266</v>
      </c>
      <c r="G2856" t="s">
        <v>18</v>
      </c>
      <c r="H2856" t="s">
        <v>18</v>
      </c>
      <c r="I2856" t="s">
        <v>19267</v>
      </c>
      <c r="J2856" t="s">
        <v>18</v>
      </c>
      <c r="K2856" t="s">
        <v>19268</v>
      </c>
      <c r="L2856" t="s">
        <v>19269</v>
      </c>
    </row>
    <row r="2857" spans="1:12" x14ac:dyDescent="0.3">
      <c r="A2857" t="s">
        <v>19270</v>
      </c>
      <c r="B2857" t="s">
        <v>14</v>
      </c>
      <c r="C2857" t="s">
        <v>2882</v>
      </c>
      <c r="D2857" t="s">
        <v>16</v>
      </c>
      <c r="E2857" t="s">
        <v>6540</v>
      </c>
      <c r="F2857" t="s">
        <v>19271</v>
      </c>
      <c r="G2857" t="s">
        <v>19272</v>
      </c>
      <c r="H2857" t="s">
        <v>18</v>
      </c>
      <c r="I2857" t="s">
        <v>16954</v>
      </c>
      <c r="J2857" t="s">
        <v>16955</v>
      </c>
      <c r="K2857" t="s">
        <v>16956</v>
      </c>
      <c r="L2857" t="s">
        <v>16957</v>
      </c>
    </row>
    <row r="2858" spans="1:12" x14ac:dyDescent="0.3">
      <c r="A2858" t="s">
        <v>19273</v>
      </c>
      <c r="B2858" t="s">
        <v>14</v>
      </c>
      <c r="C2858" t="s">
        <v>273</v>
      </c>
      <c r="D2858" t="s">
        <v>16</v>
      </c>
      <c r="E2858" t="s">
        <v>19274</v>
      </c>
      <c r="F2858" t="s">
        <v>19274</v>
      </c>
      <c r="G2858" t="s">
        <v>19274</v>
      </c>
      <c r="H2858" t="s">
        <v>19274</v>
      </c>
      <c r="I2858" t="s">
        <v>11434</v>
      </c>
      <c r="J2858" t="s">
        <v>11435</v>
      </c>
      <c r="K2858" t="s">
        <v>247</v>
      </c>
      <c r="L2858" t="s">
        <v>11436</v>
      </c>
    </row>
    <row r="2859" spans="1:12" x14ac:dyDescent="0.3">
      <c r="A2859" t="s">
        <v>19275</v>
      </c>
      <c r="B2859" t="s">
        <v>14</v>
      </c>
      <c r="C2859" t="s">
        <v>12711</v>
      </c>
      <c r="D2859" t="s">
        <v>94</v>
      </c>
      <c r="E2859" t="s">
        <v>19276</v>
      </c>
      <c r="F2859" t="s">
        <v>19277</v>
      </c>
      <c r="G2859" t="s">
        <v>18</v>
      </c>
      <c r="H2859" t="s">
        <v>18</v>
      </c>
      <c r="I2859" t="s">
        <v>19278</v>
      </c>
      <c r="J2859" t="s">
        <v>18</v>
      </c>
      <c r="K2859" t="s">
        <v>8901</v>
      </c>
      <c r="L2859" t="s">
        <v>19279</v>
      </c>
    </row>
    <row r="2860" spans="1:12" x14ac:dyDescent="0.3">
      <c r="A2860" t="s">
        <v>19280</v>
      </c>
      <c r="B2860" t="s">
        <v>14</v>
      </c>
      <c r="C2860" t="s">
        <v>101</v>
      </c>
      <c r="D2860" t="s">
        <v>16</v>
      </c>
      <c r="E2860" t="s">
        <v>19281</v>
      </c>
      <c r="F2860" t="s">
        <v>19282</v>
      </c>
      <c r="G2860" t="s">
        <v>19283</v>
      </c>
      <c r="H2860" t="s">
        <v>19284</v>
      </c>
      <c r="I2860" t="s">
        <v>19285</v>
      </c>
      <c r="J2860" t="s">
        <v>19286</v>
      </c>
      <c r="K2860" t="s">
        <v>17654</v>
      </c>
      <c r="L2860" t="s">
        <v>19287</v>
      </c>
    </row>
    <row r="2861" spans="1:12" x14ac:dyDescent="0.3">
      <c r="A2861" t="s">
        <v>19288</v>
      </c>
      <c r="B2861" t="s">
        <v>14</v>
      </c>
      <c r="C2861" t="s">
        <v>3525</v>
      </c>
      <c r="D2861" t="s">
        <v>79</v>
      </c>
      <c r="E2861" t="s">
        <v>19289</v>
      </c>
      <c r="F2861" t="s">
        <v>19290</v>
      </c>
      <c r="G2861" t="s">
        <v>19291</v>
      </c>
      <c r="H2861" t="s">
        <v>18</v>
      </c>
      <c r="I2861" t="s">
        <v>15559</v>
      </c>
      <c r="J2861" t="s">
        <v>15560</v>
      </c>
      <c r="K2861" t="s">
        <v>15561</v>
      </c>
      <c r="L2861" t="s">
        <v>15562</v>
      </c>
    </row>
    <row r="2862" spans="1:12" x14ac:dyDescent="0.3">
      <c r="A2862" t="s">
        <v>19292</v>
      </c>
      <c r="B2862" t="s">
        <v>14</v>
      </c>
      <c r="C2862" t="s">
        <v>486</v>
      </c>
      <c r="D2862" t="s">
        <v>16</v>
      </c>
      <c r="E2862" t="s">
        <v>19293</v>
      </c>
      <c r="F2862" t="s">
        <v>19293</v>
      </c>
      <c r="G2862" t="s">
        <v>18</v>
      </c>
      <c r="H2862" t="s">
        <v>18</v>
      </c>
      <c r="I2862" t="s">
        <v>19141</v>
      </c>
      <c r="J2862" t="s">
        <v>19142</v>
      </c>
      <c r="K2862" t="s">
        <v>399</v>
      </c>
      <c r="L2862" t="s">
        <v>19143</v>
      </c>
    </row>
    <row r="2863" spans="1:12" x14ac:dyDescent="0.3">
      <c r="A2863" t="s">
        <v>19294</v>
      </c>
      <c r="B2863" t="s">
        <v>14</v>
      </c>
      <c r="C2863" t="s">
        <v>19295</v>
      </c>
      <c r="D2863" t="s">
        <v>79</v>
      </c>
      <c r="E2863" t="s">
        <v>19296</v>
      </c>
      <c r="F2863" t="s">
        <v>19297</v>
      </c>
      <c r="G2863" t="s">
        <v>19298</v>
      </c>
      <c r="H2863" t="s">
        <v>19299</v>
      </c>
      <c r="I2863" t="s">
        <v>8176</v>
      </c>
      <c r="J2863" t="s">
        <v>18</v>
      </c>
      <c r="K2863" t="s">
        <v>8177</v>
      </c>
      <c r="L2863" t="s">
        <v>8178</v>
      </c>
    </row>
    <row r="2864" spans="1:12" x14ac:dyDescent="0.3">
      <c r="A2864" t="s">
        <v>19300</v>
      </c>
      <c r="B2864" t="s">
        <v>14</v>
      </c>
      <c r="C2864" t="s">
        <v>19301</v>
      </c>
      <c r="D2864" t="s">
        <v>16</v>
      </c>
      <c r="E2864" t="s">
        <v>19302</v>
      </c>
      <c r="F2864" t="s">
        <v>19302</v>
      </c>
      <c r="G2864" t="s">
        <v>18</v>
      </c>
      <c r="H2864" t="s">
        <v>18</v>
      </c>
      <c r="I2864" t="s">
        <v>5802</v>
      </c>
      <c r="J2864" t="s">
        <v>18</v>
      </c>
      <c r="K2864" t="s">
        <v>5803</v>
      </c>
      <c r="L2864" t="s">
        <v>5804</v>
      </c>
    </row>
    <row r="2865" spans="1:12" x14ac:dyDescent="0.3">
      <c r="A2865" t="s">
        <v>19303</v>
      </c>
      <c r="B2865" t="s">
        <v>14</v>
      </c>
      <c r="C2865" t="s">
        <v>15</v>
      </c>
      <c r="D2865" t="s">
        <v>16</v>
      </c>
      <c r="E2865" t="s">
        <v>19304</v>
      </c>
      <c r="F2865" t="s">
        <v>19305</v>
      </c>
      <c r="G2865" t="s">
        <v>18</v>
      </c>
      <c r="H2865" t="s">
        <v>18</v>
      </c>
      <c r="I2865" t="s">
        <v>1864</v>
      </c>
      <c r="J2865" t="s">
        <v>18</v>
      </c>
      <c r="K2865" t="s">
        <v>1865</v>
      </c>
      <c r="L2865" t="s">
        <v>1866</v>
      </c>
    </row>
    <row r="2866" spans="1:12" x14ac:dyDescent="0.3">
      <c r="A2866" t="s">
        <v>19306</v>
      </c>
      <c r="B2866" t="s">
        <v>14</v>
      </c>
      <c r="C2866" t="s">
        <v>13179</v>
      </c>
      <c r="D2866" t="s">
        <v>16</v>
      </c>
      <c r="E2866" t="s">
        <v>19307</v>
      </c>
      <c r="F2866" t="s">
        <v>19307</v>
      </c>
      <c r="G2866" t="s">
        <v>19308</v>
      </c>
      <c r="H2866" t="s">
        <v>18</v>
      </c>
      <c r="I2866" t="s">
        <v>17859</v>
      </c>
      <c r="J2866" t="s">
        <v>17860</v>
      </c>
      <c r="K2866" t="s">
        <v>17861</v>
      </c>
      <c r="L2866" t="s">
        <v>17862</v>
      </c>
    </row>
    <row r="2867" spans="1:12" x14ac:dyDescent="0.3">
      <c r="A2867" t="s">
        <v>19309</v>
      </c>
      <c r="B2867" t="s">
        <v>14</v>
      </c>
      <c r="C2867" t="s">
        <v>273</v>
      </c>
      <c r="D2867" t="s">
        <v>16</v>
      </c>
      <c r="E2867" t="s">
        <v>19310</v>
      </c>
      <c r="F2867" t="s">
        <v>19311</v>
      </c>
      <c r="G2867" t="s">
        <v>9783</v>
      </c>
      <c r="H2867" t="s">
        <v>9784</v>
      </c>
      <c r="I2867" t="s">
        <v>5478</v>
      </c>
      <c r="J2867" t="s">
        <v>5479</v>
      </c>
      <c r="K2867" t="s">
        <v>5480</v>
      </c>
      <c r="L2867" t="s">
        <v>5481</v>
      </c>
    </row>
    <row r="2868" spans="1:12" x14ac:dyDescent="0.3">
      <c r="A2868" t="s">
        <v>19312</v>
      </c>
      <c r="B2868" t="s">
        <v>14</v>
      </c>
      <c r="C2868" t="s">
        <v>6880</v>
      </c>
      <c r="D2868" t="s">
        <v>16</v>
      </c>
      <c r="E2868" t="s">
        <v>19313</v>
      </c>
      <c r="F2868" t="s">
        <v>19313</v>
      </c>
      <c r="G2868" t="s">
        <v>18</v>
      </c>
      <c r="H2868" t="s">
        <v>18</v>
      </c>
      <c r="I2868" t="s">
        <v>15510</v>
      </c>
      <c r="J2868" t="s">
        <v>15511</v>
      </c>
      <c r="K2868" t="s">
        <v>15512</v>
      </c>
      <c r="L2868" t="s">
        <v>15513</v>
      </c>
    </row>
    <row r="2869" spans="1:12" x14ac:dyDescent="0.3">
      <c r="A2869" t="s">
        <v>19314</v>
      </c>
      <c r="B2869" t="s">
        <v>14</v>
      </c>
      <c r="C2869" t="s">
        <v>101</v>
      </c>
      <c r="D2869" t="s">
        <v>16</v>
      </c>
      <c r="E2869" t="s">
        <v>19315</v>
      </c>
      <c r="F2869" t="s">
        <v>19315</v>
      </c>
      <c r="G2869" t="s">
        <v>18</v>
      </c>
      <c r="H2869" t="s">
        <v>18</v>
      </c>
      <c r="I2869" t="s">
        <v>17537</v>
      </c>
      <c r="J2869" t="s">
        <v>17538</v>
      </c>
      <c r="K2869" t="s">
        <v>17539</v>
      </c>
      <c r="L2869" t="s">
        <v>17540</v>
      </c>
    </row>
    <row r="2870" spans="1:12" x14ac:dyDescent="0.3">
      <c r="A2870" t="s">
        <v>19316</v>
      </c>
      <c r="B2870" t="s">
        <v>14</v>
      </c>
      <c r="C2870" t="s">
        <v>273</v>
      </c>
      <c r="D2870" t="s">
        <v>16</v>
      </c>
      <c r="E2870" t="s">
        <v>19317</v>
      </c>
      <c r="F2870" t="s">
        <v>19317</v>
      </c>
      <c r="G2870" t="s">
        <v>19318</v>
      </c>
      <c r="H2870" t="s">
        <v>18</v>
      </c>
      <c r="I2870" t="s">
        <v>5818</v>
      </c>
      <c r="J2870" t="s">
        <v>18</v>
      </c>
      <c r="K2870" t="s">
        <v>5819</v>
      </c>
      <c r="L2870" t="s">
        <v>5820</v>
      </c>
    </row>
    <row r="2871" spans="1:12" x14ac:dyDescent="0.3">
      <c r="A2871" t="s">
        <v>19319</v>
      </c>
      <c r="B2871" t="s">
        <v>14</v>
      </c>
      <c r="C2871" t="s">
        <v>19320</v>
      </c>
      <c r="D2871" t="s">
        <v>79</v>
      </c>
      <c r="E2871" t="s">
        <v>19321</v>
      </c>
      <c r="F2871" t="s">
        <v>19322</v>
      </c>
      <c r="G2871" t="s">
        <v>19323</v>
      </c>
      <c r="H2871" t="s">
        <v>18</v>
      </c>
      <c r="I2871" t="s">
        <v>19324</v>
      </c>
      <c r="J2871" t="s">
        <v>19325</v>
      </c>
      <c r="K2871" t="s">
        <v>19326</v>
      </c>
      <c r="L2871" t="s">
        <v>19327</v>
      </c>
    </row>
    <row r="2872" spans="1:12" x14ac:dyDescent="0.3">
      <c r="A2872" t="s">
        <v>19328</v>
      </c>
      <c r="B2872" t="s">
        <v>14</v>
      </c>
      <c r="C2872" t="s">
        <v>19329</v>
      </c>
      <c r="D2872" t="s">
        <v>16</v>
      </c>
      <c r="E2872" t="s">
        <v>19330</v>
      </c>
      <c r="F2872" t="s">
        <v>19330</v>
      </c>
      <c r="G2872" t="s">
        <v>18</v>
      </c>
      <c r="H2872" t="s">
        <v>18</v>
      </c>
      <c r="I2872" t="s">
        <v>6061</v>
      </c>
      <c r="J2872" t="s">
        <v>6062</v>
      </c>
      <c r="K2872" t="s">
        <v>6063</v>
      </c>
      <c r="L2872" t="s">
        <v>6064</v>
      </c>
    </row>
    <row r="2873" spans="1:12" x14ac:dyDescent="0.3">
      <c r="A2873" t="s">
        <v>19331</v>
      </c>
      <c r="B2873" t="s">
        <v>14</v>
      </c>
      <c r="C2873" t="s">
        <v>951</v>
      </c>
      <c r="D2873" t="s">
        <v>16</v>
      </c>
      <c r="E2873" t="s">
        <v>19332</v>
      </c>
      <c r="F2873" t="s">
        <v>16514</v>
      </c>
      <c r="G2873" t="s">
        <v>16513</v>
      </c>
      <c r="H2873" t="s">
        <v>19333</v>
      </c>
      <c r="I2873" t="s">
        <v>9468</v>
      </c>
      <c r="J2873" t="s">
        <v>18</v>
      </c>
      <c r="K2873" t="s">
        <v>9469</v>
      </c>
      <c r="L2873" t="s">
        <v>9470</v>
      </c>
    </row>
    <row r="2874" spans="1:12" x14ac:dyDescent="0.3">
      <c r="A2874" t="s">
        <v>19334</v>
      </c>
      <c r="B2874" t="s">
        <v>14</v>
      </c>
      <c r="C2874" t="s">
        <v>101</v>
      </c>
      <c r="D2874" t="s">
        <v>16</v>
      </c>
      <c r="E2874" t="s">
        <v>19335</v>
      </c>
      <c r="F2874" t="s">
        <v>19335</v>
      </c>
      <c r="G2874" t="s">
        <v>18</v>
      </c>
      <c r="H2874" t="s">
        <v>18</v>
      </c>
      <c r="I2874" t="s">
        <v>18988</v>
      </c>
      <c r="J2874" t="s">
        <v>18</v>
      </c>
      <c r="K2874" t="s">
        <v>18989</v>
      </c>
      <c r="L2874" t="s">
        <v>18990</v>
      </c>
    </row>
    <row r="2875" spans="1:12" x14ac:dyDescent="0.3">
      <c r="A2875" t="s">
        <v>19336</v>
      </c>
      <c r="B2875" t="s">
        <v>14</v>
      </c>
      <c r="C2875" t="s">
        <v>12711</v>
      </c>
      <c r="D2875" t="s">
        <v>94</v>
      </c>
      <c r="E2875" t="s">
        <v>19337</v>
      </c>
      <c r="F2875" t="s">
        <v>19338</v>
      </c>
      <c r="G2875" t="s">
        <v>18</v>
      </c>
      <c r="H2875" t="s">
        <v>18</v>
      </c>
      <c r="I2875" t="s">
        <v>6690</v>
      </c>
      <c r="J2875" t="s">
        <v>6691</v>
      </c>
      <c r="K2875" t="s">
        <v>6692</v>
      </c>
      <c r="L2875" t="s">
        <v>6693</v>
      </c>
    </row>
    <row r="2876" spans="1:12" x14ac:dyDescent="0.3">
      <c r="A2876" t="s">
        <v>19339</v>
      </c>
      <c r="B2876" t="s">
        <v>14</v>
      </c>
      <c r="C2876" t="s">
        <v>2451</v>
      </c>
      <c r="D2876" t="s">
        <v>16</v>
      </c>
      <c r="E2876" t="s">
        <v>19340</v>
      </c>
      <c r="F2876" t="s">
        <v>19341</v>
      </c>
      <c r="G2876" t="s">
        <v>19342</v>
      </c>
      <c r="H2876" t="s">
        <v>19343</v>
      </c>
      <c r="I2876" t="s">
        <v>17153</v>
      </c>
      <c r="J2876" t="s">
        <v>17154</v>
      </c>
      <c r="K2876" t="s">
        <v>17155</v>
      </c>
      <c r="L2876" t="s">
        <v>17156</v>
      </c>
    </row>
    <row r="2877" spans="1:12" x14ac:dyDescent="0.3">
      <c r="A2877" t="s">
        <v>19344</v>
      </c>
      <c r="B2877" t="s">
        <v>14</v>
      </c>
      <c r="C2877" t="s">
        <v>19345</v>
      </c>
      <c r="D2877" t="s">
        <v>79</v>
      </c>
      <c r="E2877" t="s">
        <v>19346</v>
      </c>
      <c r="F2877" t="s">
        <v>19347</v>
      </c>
      <c r="G2877" t="s">
        <v>19348</v>
      </c>
      <c r="H2877" t="s">
        <v>19349</v>
      </c>
      <c r="I2877" t="s">
        <v>17564</v>
      </c>
      <c r="J2877" t="s">
        <v>17565</v>
      </c>
      <c r="K2877" t="s">
        <v>17566</v>
      </c>
      <c r="L2877" t="s">
        <v>17567</v>
      </c>
    </row>
    <row r="2878" spans="1:12" x14ac:dyDescent="0.3">
      <c r="A2878" t="s">
        <v>19350</v>
      </c>
      <c r="B2878" t="s">
        <v>14</v>
      </c>
      <c r="C2878" t="s">
        <v>3649</v>
      </c>
      <c r="D2878" t="s">
        <v>79</v>
      </c>
      <c r="E2878" t="s">
        <v>19351</v>
      </c>
      <c r="F2878" t="s">
        <v>19352</v>
      </c>
      <c r="G2878" t="s">
        <v>19353</v>
      </c>
      <c r="H2878" t="s">
        <v>18</v>
      </c>
      <c r="I2878" t="s">
        <v>19354</v>
      </c>
      <c r="J2878" t="s">
        <v>19355</v>
      </c>
      <c r="K2878" t="s">
        <v>19356</v>
      </c>
      <c r="L2878" t="s">
        <v>19357</v>
      </c>
    </row>
    <row r="2879" spans="1:12" x14ac:dyDescent="0.3">
      <c r="A2879" t="s">
        <v>19358</v>
      </c>
      <c r="B2879" t="s">
        <v>14</v>
      </c>
      <c r="C2879" t="s">
        <v>19359</v>
      </c>
      <c r="D2879" t="s">
        <v>16</v>
      </c>
      <c r="E2879" t="s">
        <v>19360</v>
      </c>
      <c r="F2879" t="s">
        <v>19361</v>
      </c>
      <c r="G2879" t="s">
        <v>19362</v>
      </c>
      <c r="H2879" t="s">
        <v>18</v>
      </c>
      <c r="I2879" t="s">
        <v>19363</v>
      </c>
      <c r="J2879" t="s">
        <v>19364</v>
      </c>
      <c r="K2879" t="s">
        <v>19365</v>
      </c>
      <c r="L2879" t="s">
        <v>19366</v>
      </c>
    </row>
    <row r="2880" spans="1:12" x14ac:dyDescent="0.3">
      <c r="A2880" t="s">
        <v>19367</v>
      </c>
      <c r="B2880" t="s">
        <v>14</v>
      </c>
      <c r="C2880" t="s">
        <v>101</v>
      </c>
      <c r="D2880" t="s">
        <v>16</v>
      </c>
      <c r="E2880" t="s">
        <v>19368</v>
      </c>
      <c r="F2880" t="s">
        <v>19368</v>
      </c>
      <c r="G2880" t="s">
        <v>19368</v>
      </c>
      <c r="H2880" t="s">
        <v>18</v>
      </c>
      <c r="I2880" t="s">
        <v>8036</v>
      </c>
      <c r="J2880" t="s">
        <v>8037</v>
      </c>
      <c r="K2880" t="s">
        <v>8038</v>
      </c>
      <c r="L2880" t="s">
        <v>8039</v>
      </c>
    </row>
    <row r="2881" spans="1:12" x14ac:dyDescent="0.3">
      <c r="A2881" t="s">
        <v>19369</v>
      </c>
      <c r="B2881" t="s">
        <v>14</v>
      </c>
      <c r="C2881" t="s">
        <v>9161</v>
      </c>
      <c r="D2881" t="s">
        <v>16</v>
      </c>
      <c r="E2881" t="s">
        <v>19370</v>
      </c>
      <c r="F2881" t="s">
        <v>19370</v>
      </c>
      <c r="G2881" t="s">
        <v>19371</v>
      </c>
      <c r="H2881" t="s">
        <v>18</v>
      </c>
      <c r="I2881" t="s">
        <v>10905</v>
      </c>
      <c r="J2881" t="s">
        <v>18</v>
      </c>
      <c r="K2881" t="s">
        <v>10906</v>
      </c>
      <c r="L2881" t="s">
        <v>10907</v>
      </c>
    </row>
    <row r="2882" spans="1:12" x14ac:dyDescent="0.3">
      <c r="A2882" t="s">
        <v>19372</v>
      </c>
      <c r="B2882" t="s">
        <v>14</v>
      </c>
      <c r="C2882" t="s">
        <v>19373</v>
      </c>
      <c r="D2882" t="s">
        <v>33</v>
      </c>
      <c r="E2882" t="s">
        <v>19374</v>
      </c>
      <c r="F2882" t="s">
        <v>19374</v>
      </c>
      <c r="G2882" t="s">
        <v>19375</v>
      </c>
      <c r="H2882" t="s">
        <v>18</v>
      </c>
      <c r="I2882" t="s">
        <v>19376</v>
      </c>
      <c r="J2882" t="s">
        <v>19377</v>
      </c>
      <c r="K2882" t="s">
        <v>19378</v>
      </c>
      <c r="L2882" t="s">
        <v>19379</v>
      </c>
    </row>
    <row r="2883" spans="1:12" x14ac:dyDescent="0.3">
      <c r="A2883" t="s">
        <v>19380</v>
      </c>
      <c r="B2883" t="s">
        <v>14</v>
      </c>
      <c r="C2883" t="s">
        <v>101</v>
      </c>
      <c r="D2883" t="s">
        <v>16</v>
      </c>
      <c r="E2883" t="s">
        <v>17864</v>
      </c>
      <c r="F2883" t="s">
        <v>19381</v>
      </c>
      <c r="G2883" t="s">
        <v>19382</v>
      </c>
      <c r="H2883" t="s">
        <v>18</v>
      </c>
      <c r="I2883" t="s">
        <v>625</v>
      </c>
      <c r="J2883" t="s">
        <v>18</v>
      </c>
      <c r="K2883" t="s">
        <v>626</v>
      </c>
      <c r="L2883" t="s">
        <v>627</v>
      </c>
    </row>
    <row r="2884" spans="1:12" x14ac:dyDescent="0.3">
      <c r="A2884" t="s">
        <v>19383</v>
      </c>
      <c r="B2884" t="s">
        <v>14</v>
      </c>
      <c r="C2884" t="s">
        <v>463</v>
      </c>
      <c r="D2884" t="s">
        <v>16</v>
      </c>
      <c r="E2884" t="s">
        <v>19384</v>
      </c>
      <c r="F2884" t="s">
        <v>19384</v>
      </c>
      <c r="G2884" t="s">
        <v>18</v>
      </c>
      <c r="H2884" t="s">
        <v>18</v>
      </c>
      <c r="I2884" t="s">
        <v>16623</v>
      </c>
      <c r="J2884" t="s">
        <v>16624</v>
      </c>
      <c r="K2884" t="s">
        <v>21</v>
      </c>
      <c r="L2884" t="s">
        <v>16625</v>
      </c>
    </row>
    <row r="2885" spans="1:12" x14ac:dyDescent="0.3">
      <c r="A2885" t="s">
        <v>19385</v>
      </c>
      <c r="B2885" t="s">
        <v>14</v>
      </c>
      <c r="C2885" t="s">
        <v>15</v>
      </c>
      <c r="D2885" t="s">
        <v>16</v>
      </c>
      <c r="E2885" t="s">
        <v>14083</v>
      </c>
      <c r="F2885" t="s">
        <v>14083</v>
      </c>
      <c r="G2885" t="s">
        <v>18</v>
      </c>
      <c r="H2885" t="s">
        <v>18</v>
      </c>
      <c r="I2885" t="s">
        <v>459</v>
      </c>
      <c r="J2885" t="s">
        <v>18</v>
      </c>
      <c r="K2885" t="s">
        <v>460</v>
      </c>
      <c r="L2885" t="s">
        <v>461</v>
      </c>
    </row>
    <row r="2886" spans="1:12" x14ac:dyDescent="0.3">
      <c r="A2886" t="s">
        <v>19386</v>
      </c>
      <c r="B2886" t="s">
        <v>14</v>
      </c>
      <c r="C2886" t="s">
        <v>101</v>
      </c>
      <c r="D2886" t="s">
        <v>16</v>
      </c>
      <c r="E2886" t="s">
        <v>8075</v>
      </c>
      <c r="F2886" t="s">
        <v>19387</v>
      </c>
      <c r="G2886" t="s">
        <v>19388</v>
      </c>
      <c r="H2886" t="s">
        <v>19389</v>
      </c>
      <c r="I2886" t="s">
        <v>17810</v>
      </c>
      <c r="J2886" t="s">
        <v>18</v>
      </c>
      <c r="K2886" t="s">
        <v>17811</v>
      </c>
      <c r="L2886" t="s">
        <v>17812</v>
      </c>
    </row>
    <row r="2887" spans="1:12" x14ac:dyDescent="0.3">
      <c r="A2887" t="s">
        <v>19390</v>
      </c>
      <c r="B2887" t="s">
        <v>14</v>
      </c>
      <c r="C2887" t="s">
        <v>11113</v>
      </c>
      <c r="D2887" t="s">
        <v>16</v>
      </c>
      <c r="E2887" t="s">
        <v>19391</v>
      </c>
      <c r="F2887" t="s">
        <v>19392</v>
      </c>
      <c r="G2887" t="s">
        <v>19392</v>
      </c>
      <c r="H2887" t="s">
        <v>19392</v>
      </c>
      <c r="I2887" t="s">
        <v>5557</v>
      </c>
      <c r="J2887" t="s">
        <v>5558</v>
      </c>
      <c r="K2887" t="s">
        <v>5559</v>
      </c>
      <c r="L2887" t="s">
        <v>5560</v>
      </c>
    </row>
    <row r="2888" spans="1:12" x14ac:dyDescent="0.3">
      <c r="A2888" t="s">
        <v>19393</v>
      </c>
      <c r="B2888" t="s">
        <v>14</v>
      </c>
      <c r="C2888" t="s">
        <v>445</v>
      </c>
      <c r="D2888" t="s">
        <v>16</v>
      </c>
      <c r="E2888" t="s">
        <v>19394</v>
      </c>
      <c r="F2888" t="s">
        <v>19394</v>
      </c>
      <c r="G2888" t="s">
        <v>19395</v>
      </c>
      <c r="H2888" t="s">
        <v>19396</v>
      </c>
      <c r="I2888" t="s">
        <v>17810</v>
      </c>
      <c r="J2888" t="s">
        <v>18</v>
      </c>
      <c r="K2888" t="s">
        <v>17811</v>
      </c>
      <c r="L2888" t="s">
        <v>17812</v>
      </c>
    </row>
    <row r="2889" spans="1:12" x14ac:dyDescent="0.3">
      <c r="A2889" t="s">
        <v>19397</v>
      </c>
      <c r="B2889" t="s">
        <v>14</v>
      </c>
      <c r="C2889" t="s">
        <v>12711</v>
      </c>
      <c r="D2889" t="s">
        <v>94</v>
      </c>
      <c r="E2889" t="s">
        <v>19398</v>
      </c>
      <c r="F2889" t="s">
        <v>16151</v>
      </c>
      <c r="G2889" t="s">
        <v>18</v>
      </c>
      <c r="H2889" t="s">
        <v>18</v>
      </c>
      <c r="I2889" t="s">
        <v>529</v>
      </c>
      <c r="J2889" t="s">
        <v>530</v>
      </c>
      <c r="K2889" t="s">
        <v>531</v>
      </c>
      <c r="L2889" t="s">
        <v>532</v>
      </c>
    </row>
    <row r="2890" spans="1:12" x14ac:dyDescent="0.3">
      <c r="A2890" t="s">
        <v>19399</v>
      </c>
      <c r="B2890" t="s">
        <v>14</v>
      </c>
      <c r="C2890" t="s">
        <v>19400</v>
      </c>
      <c r="D2890" t="s">
        <v>251</v>
      </c>
      <c r="E2890" t="s">
        <v>19401</v>
      </c>
      <c r="F2890" t="s">
        <v>19401</v>
      </c>
      <c r="G2890" t="s">
        <v>18</v>
      </c>
      <c r="H2890" t="s">
        <v>18</v>
      </c>
      <c r="I2890" t="s">
        <v>2322</v>
      </c>
      <c r="J2890" t="s">
        <v>19402</v>
      </c>
      <c r="K2890" t="s">
        <v>19403</v>
      </c>
      <c r="L2890" t="s">
        <v>19404</v>
      </c>
    </row>
    <row r="2891" spans="1:12" x14ac:dyDescent="0.3">
      <c r="A2891" t="s">
        <v>19405</v>
      </c>
      <c r="B2891" t="s">
        <v>14</v>
      </c>
      <c r="C2891" t="s">
        <v>19406</v>
      </c>
      <c r="D2891" t="s">
        <v>94</v>
      </c>
      <c r="E2891" t="s">
        <v>19407</v>
      </c>
      <c r="F2891" t="s">
        <v>16151</v>
      </c>
      <c r="G2891" t="s">
        <v>18</v>
      </c>
      <c r="H2891" t="s">
        <v>18</v>
      </c>
      <c r="I2891" t="s">
        <v>17505</v>
      </c>
      <c r="J2891" t="s">
        <v>18</v>
      </c>
      <c r="K2891" t="s">
        <v>17506</v>
      </c>
      <c r="L2891" t="s">
        <v>17507</v>
      </c>
    </row>
    <row r="2892" spans="1:12" x14ac:dyDescent="0.3">
      <c r="A2892" t="s">
        <v>19408</v>
      </c>
      <c r="B2892" t="s">
        <v>14</v>
      </c>
      <c r="C2892" t="s">
        <v>157</v>
      </c>
      <c r="D2892" t="s">
        <v>79</v>
      </c>
      <c r="E2892" t="s">
        <v>19409</v>
      </c>
      <c r="F2892" t="s">
        <v>19410</v>
      </c>
      <c r="G2892" t="s">
        <v>19411</v>
      </c>
      <c r="H2892" t="s">
        <v>18</v>
      </c>
      <c r="I2892" t="s">
        <v>15604</v>
      </c>
      <c r="J2892" t="s">
        <v>14910</v>
      </c>
      <c r="K2892" t="s">
        <v>15605</v>
      </c>
      <c r="L2892" t="s">
        <v>15606</v>
      </c>
    </row>
    <row r="2893" spans="1:12" x14ac:dyDescent="0.3">
      <c r="A2893" t="s">
        <v>19412</v>
      </c>
      <c r="B2893" t="s">
        <v>14</v>
      </c>
      <c r="C2893" t="s">
        <v>15</v>
      </c>
      <c r="D2893" t="s">
        <v>16</v>
      </c>
      <c r="E2893" t="s">
        <v>19413</v>
      </c>
      <c r="F2893" t="s">
        <v>19414</v>
      </c>
      <c r="G2893" t="s">
        <v>19415</v>
      </c>
      <c r="H2893" t="s">
        <v>18</v>
      </c>
      <c r="I2893" t="s">
        <v>11511</v>
      </c>
      <c r="J2893" t="s">
        <v>11512</v>
      </c>
      <c r="K2893" t="s">
        <v>11513</v>
      </c>
      <c r="L2893" t="s">
        <v>11514</v>
      </c>
    </row>
    <row r="2894" spans="1:12" x14ac:dyDescent="0.3">
      <c r="A2894" t="s">
        <v>19416</v>
      </c>
      <c r="B2894" t="s">
        <v>14</v>
      </c>
      <c r="C2894" t="s">
        <v>8861</v>
      </c>
      <c r="D2894" t="s">
        <v>79</v>
      </c>
      <c r="E2894" t="s">
        <v>19417</v>
      </c>
      <c r="F2894" t="s">
        <v>19418</v>
      </c>
      <c r="G2894" t="s">
        <v>19419</v>
      </c>
      <c r="H2894" t="s">
        <v>18</v>
      </c>
      <c r="I2894" t="s">
        <v>15559</v>
      </c>
      <c r="J2894" t="s">
        <v>15560</v>
      </c>
      <c r="K2894" t="s">
        <v>15561</v>
      </c>
      <c r="L2894" t="s">
        <v>15562</v>
      </c>
    </row>
    <row r="2895" spans="1:12" x14ac:dyDescent="0.3">
      <c r="A2895" t="s">
        <v>19420</v>
      </c>
      <c r="B2895" t="s">
        <v>14</v>
      </c>
      <c r="C2895" t="s">
        <v>273</v>
      </c>
      <c r="D2895" t="s">
        <v>16</v>
      </c>
      <c r="E2895" t="s">
        <v>9710</v>
      </c>
      <c r="F2895" t="s">
        <v>395</v>
      </c>
      <c r="G2895" t="s">
        <v>396</v>
      </c>
      <c r="H2895" t="s">
        <v>18</v>
      </c>
      <c r="I2895" t="s">
        <v>19141</v>
      </c>
      <c r="J2895" t="s">
        <v>19142</v>
      </c>
      <c r="K2895" t="s">
        <v>399</v>
      </c>
      <c r="L2895" t="s">
        <v>19143</v>
      </c>
    </row>
    <row r="2896" spans="1:12" x14ac:dyDescent="0.3">
      <c r="A2896" t="s">
        <v>19421</v>
      </c>
      <c r="B2896" t="s">
        <v>14</v>
      </c>
      <c r="C2896" t="s">
        <v>1713</v>
      </c>
      <c r="D2896" t="s">
        <v>16</v>
      </c>
      <c r="E2896" t="s">
        <v>19422</v>
      </c>
      <c r="F2896" t="s">
        <v>19422</v>
      </c>
      <c r="G2896" t="s">
        <v>18</v>
      </c>
      <c r="H2896" t="s">
        <v>18</v>
      </c>
      <c r="I2896" t="s">
        <v>5128</v>
      </c>
      <c r="J2896" t="s">
        <v>5129</v>
      </c>
      <c r="K2896" t="s">
        <v>5130</v>
      </c>
      <c r="L2896" t="s">
        <v>5131</v>
      </c>
    </row>
    <row r="2897" spans="1:12" x14ac:dyDescent="0.3">
      <c r="A2897" t="s">
        <v>19423</v>
      </c>
      <c r="B2897" t="s">
        <v>14</v>
      </c>
      <c r="C2897" t="s">
        <v>1473</v>
      </c>
      <c r="D2897" t="s">
        <v>251</v>
      </c>
      <c r="E2897" t="s">
        <v>19424</v>
      </c>
      <c r="F2897" t="s">
        <v>19424</v>
      </c>
      <c r="G2897" t="s">
        <v>18</v>
      </c>
      <c r="H2897" t="s">
        <v>18</v>
      </c>
      <c r="I2897" t="s">
        <v>2322</v>
      </c>
      <c r="J2897" t="s">
        <v>19402</v>
      </c>
      <c r="K2897" t="s">
        <v>19403</v>
      </c>
      <c r="L2897" t="s">
        <v>19404</v>
      </c>
    </row>
    <row r="2898" spans="1:12" x14ac:dyDescent="0.3">
      <c r="A2898" t="s">
        <v>19425</v>
      </c>
      <c r="B2898" t="s">
        <v>14</v>
      </c>
      <c r="C2898" t="s">
        <v>445</v>
      </c>
      <c r="D2898" t="s">
        <v>16</v>
      </c>
      <c r="E2898" t="s">
        <v>7951</v>
      </c>
      <c r="F2898" t="s">
        <v>19426</v>
      </c>
      <c r="G2898" t="s">
        <v>19427</v>
      </c>
      <c r="H2898" t="s">
        <v>19426</v>
      </c>
      <c r="I2898" t="s">
        <v>5595</v>
      </c>
      <c r="J2898" t="s">
        <v>5596</v>
      </c>
      <c r="K2898" t="s">
        <v>5597</v>
      </c>
      <c r="L2898" t="s">
        <v>5598</v>
      </c>
    </row>
    <row r="2899" spans="1:12" x14ac:dyDescent="0.3">
      <c r="A2899" t="s">
        <v>19428</v>
      </c>
      <c r="B2899" t="s">
        <v>14</v>
      </c>
      <c r="C2899" t="s">
        <v>1716</v>
      </c>
      <c r="D2899" t="s">
        <v>16</v>
      </c>
      <c r="E2899" t="s">
        <v>19429</v>
      </c>
      <c r="F2899" t="s">
        <v>19430</v>
      </c>
      <c r="G2899" t="s">
        <v>18</v>
      </c>
      <c r="H2899" t="s">
        <v>18</v>
      </c>
      <c r="I2899" t="s">
        <v>19431</v>
      </c>
      <c r="J2899" t="s">
        <v>18</v>
      </c>
      <c r="K2899" t="s">
        <v>19432</v>
      </c>
      <c r="L2899" t="s">
        <v>19433</v>
      </c>
    </row>
    <row r="2900" spans="1:12" x14ac:dyDescent="0.3">
      <c r="A2900" t="s">
        <v>19434</v>
      </c>
      <c r="B2900" t="s">
        <v>14</v>
      </c>
      <c r="C2900" t="s">
        <v>101</v>
      </c>
      <c r="D2900" t="s">
        <v>16</v>
      </c>
      <c r="E2900" t="s">
        <v>19435</v>
      </c>
      <c r="F2900" t="s">
        <v>19436</v>
      </c>
      <c r="G2900" t="s">
        <v>19437</v>
      </c>
      <c r="H2900" t="s">
        <v>19438</v>
      </c>
      <c r="I2900" t="s">
        <v>19439</v>
      </c>
      <c r="J2900" t="s">
        <v>18</v>
      </c>
      <c r="K2900" t="s">
        <v>19440</v>
      </c>
      <c r="L2900" t="s">
        <v>19441</v>
      </c>
    </row>
    <row r="2901" spans="1:12" x14ac:dyDescent="0.3">
      <c r="A2901" t="s">
        <v>19442</v>
      </c>
      <c r="B2901" t="s">
        <v>14</v>
      </c>
      <c r="C2901" t="s">
        <v>273</v>
      </c>
      <c r="D2901" t="s">
        <v>16</v>
      </c>
      <c r="E2901" t="s">
        <v>19443</v>
      </c>
      <c r="F2901" t="s">
        <v>19444</v>
      </c>
      <c r="G2901" t="s">
        <v>19443</v>
      </c>
      <c r="H2901" t="s">
        <v>18</v>
      </c>
      <c r="I2901" t="s">
        <v>3328</v>
      </c>
      <c r="J2901" t="s">
        <v>3329</v>
      </c>
      <c r="K2901" t="s">
        <v>3330</v>
      </c>
      <c r="L2901" t="s">
        <v>3331</v>
      </c>
    </row>
    <row r="2902" spans="1:12" x14ac:dyDescent="0.3">
      <c r="A2902" t="s">
        <v>19445</v>
      </c>
      <c r="B2902" t="s">
        <v>14</v>
      </c>
      <c r="C2902" t="s">
        <v>15</v>
      </c>
      <c r="D2902" t="s">
        <v>16</v>
      </c>
      <c r="E2902" t="s">
        <v>19446</v>
      </c>
      <c r="F2902" t="s">
        <v>19447</v>
      </c>
      <c r="G2902" t="s">
        <v>19448</v>
      </c>
      <c r="H2902" t="s">
        <v>19449</v>
      </c>
      <c r="I2902" t="s">
        <v>12315</v>
      </c>
      <c r="J2902" t="s">
        <v>18</v>
      </c>
      <c r="K2902" t="s">
        <v>12316</v>
      </c>
      <c r="L2902" t="s">
        <v>12317</v>
      </c>
    </row>
    <row r="2903" spans="1:12" x14ac:dyDescent="0.3">
      <c r="A2903" t="s">
        <v>19450</v>
      </c>
      <c r="B2903" t="s">
        <v>14</v>
      </c>
      <c r="C2903" t="s">
        <v>8072</v>
      </c>
      <c r="D2903" t="s">
        <v>16</v>
      </c>
      <c r="E2903" t="s">
        <v>19451</v>
      </c>
      <c r="F2903" t="s">
        <v>19452</v>
      </c>
      <c r="G2903" t="s">
        <v>19453</v>
      </c>
      <c r="H2903" t="s">
        <v>19454</v>
      </c>
      <c r="I2903" t="s">
        <v>19455</v>
      </c>
      <c r="J2903" t="s">
        <v>19456</v>
      </c>
      <c r="K2903" t="s">
        <v>19457</v>
      </c>
      <c r="L2903" t="s">
        <v>19458</v>
      </c>
    </row>
    <row r="2904" spans="1:12" x14ac:dyDescent="0.3">
      <c r="A2904" t="s">
        <v>19459</v>
      </c>
      <c r="B2904" t="s">
        <v>14</v>
      </c>
      <c r="C2904" t="s">
        <v>101</v>
      </c>
      <c r="D2904" t="s">
        <v>16</v>
      </c>
      <c r="E2904" t="s">
        <v>19460</v>
      </c>
      <c r="F2904" t="s">
        <v>19461</v>
      </c>
      <c r="G2904" t="s">
        <v>19462</v>
      </c>
      <c r="H2904" t="s">
        <v>19463</v>
      </c>
      <c r="I2904" t="s">
        <v>16390</v>
      </c>
      <c r="J2904" t="s">
        <v>18</v>
      </c>
      <c r="K2904" t="s">
        <v>16391</v>
      </c>
      <c r="L2904" t="s">
        <v>16392</v>
      </c>
    </row>
    <row r="2905" spans="1:12" x14ac:dyDescent="0.3">
      <c r="A2905" t="s">
        <v>19464</v>
      </c>
      <c r="B2905" t="s">
        <v>14</v>
      </c>
      <c r="C2905" t="s">
        <v>244</v>
      </c>
      <c r="D2905" t="s">
        <v>16</v>
      </c>
      <c r="E2905" t="s">
        <v>10484</v>
      </c>
      <c r="F2905" t="s">
        <v>19465</v>
      </c>
      <c r="G2905" t="s">
        <v>19466</v>
      </c>
      <c r="H2905" t="s">
        <v>18</v>
      </c>
      <c r="I2905" t="s">
        <v>16173</v>
      </c>
      <c r="J2905" t="s">
        <v>18</v>
      </c>
      <c r="K2905" t="s">
        <v>16174</v>
      </c>
      <c r="L2905" t="s">
        <v>16175</v>
      </c>
    </row>
    <row r="2906" spans="1:12" x14ac:dyDescent="0.3">
      <c r="A2906" t="s">
        <v>19467</v>
      </c>
      <c r="B2906" t="s">
        <v>14</v>
      </c>
      <c r="C2906" t="s">
        <v>15</v>
      </c>
      <c r="D2906" t="s">
        <v>16</v>
      </c>
      <c r="E2906" t="s">
        <v>10187</v>
      </c>
      <c r="F2906" t="s">
        <v>9183</v>
      </c>
      <c r="G2906" t="s">
        <v>8316</v>
      </c>
      <c r="H2906" t="s">
        <v>10473</v>
      </c>
      <c r="I2906" t="s">
        <v>6032</v>
      </c>
      <c r="J2906" t="s">
        <v>6033</v>
      </c>
      <c r="K2906" t="s">
        <v>6034</v>
      </c>
      <c r="L2906" t="s">
        <v>6035</v>
      </c>
    </row>
    <row r="2907" spans="1:12" x14ac:dyDescent="0.3">
      <c r="A2907" t="s">
        <v>19468</v>
      </c>
      <c r="B2907" t="s">
        <v>14</v>
      </c>
      <c r="C2907" t="s">
        <v>5259</v>
      </c>
      <c r="D2907" t="s">
        <v>16</v>
      </c>
      <c r="E2907" t="s">
        <v>19469</v>
      </c>
      <c r="F2907" t="s">
        <v>19470</v>
      </c>
      <c r="G2907" t="s">
        <v>19471</v>
      </c>
      <c r="H2907" t="s">
        <v>18</v>
      </c>
      <c r="I2907" t="s">
        <v>7565</v>
      </c>
      <c r="J2907" t="s">
        <v>7566</v>
      </c>
      <c r="K2907" t="s">
        <v>7567</v>
      </c>
      <c r="L2907" t="s">
        <v>7568</v>
      </c>
    </row>
    <row r="2908" spans="1:12" x14ac:dyDescent="0.3">
      <c r="A2908" t="s">
        <v>19472</v>
      </c>
      <c r="B2908" t="s">
        <v>14</v>
      </c>
      <c r="C2908" t="s">
        <v>471</v>
      </c>
      <c r="D2908" t="s">
        <v>16</v>
      </c>
      <c r="E2908" t="s">
        <v>19473</v>
      </c>
      <c r="F2908" t="s">
        <v>19474</v>
      </c>
      <c r="G2908" t="s">
        <v>18</v>
      </c>
      <c r="H2908" t="s">
        <v>18</v>
      </c>
      <c r="I2908" t="s">
        <v>15510</v>
      </c>
      <c r="J2908" t="s">
        <v>15511</v>
      </c>
      <c r="K2908" t="s">
        <v>15512</v>
      </c>
      <c r="L2908" t="s">
        <v>15513</v>
      </c>
    </row>
    <row r="2909" spans="1:12" x14ac:dyDescent="0.3">
      <c r="A2909" t="s">
        <v>19475</v>
      </c>
      <c r="B2909" t="s">
        <v>14</v>
      </c>
      <c r="C2909" t="s">
        <v>3525</v>
      </c>
      <c r="D2909" t="s">
        <v>79</v>
      </c>
      <c r="E2909" t="s">
        <v>19476</v>
      </c>
      <c r="F2909" t="s">
        <v>19477</v>
      </c>
      <c r="G2909" t="s">
        <v>19478</v>
      </c>
      <c r="H2909" t="s">
        <v>19479</v>
      </c>
      <c r="I2909" t="s">
        <v>14186</v>
      </c>
      <c r="J2909" t="s">
        <v>14187</v>
      </c>
      <c r="K2909" t="s">
        <v>14188</v>
      </c>
      <c r="L2909" t="s">
        <v>14189</v>
      </c>
    </row>
    <row r="2910" spans="1:12" x14ac:dyDescent="0.3">
      <c r="A2910" t="s">
        <v>19480</v>
      </c>
      <c r="B2910" t="s">
        <v>14</v>
      </c>
      <c r="C2910" t="s">
        <v>6414</v>
      </c>
      <c r="D2910" t="s">
        <v>16</v>
      </c>
      <c r="E2910" t="s">
        <v>19481</v>
      </c>
      <c r="F2910" t="s">
        <v>19481</v>
      </c>
      <c r="G2910" t="s">
        <v>18</v>
      </c>
      <c r="H2910" t="s">
        <v>18</v>
      </c>
      <c r="I2910" t="s">
        <v>19141</v>
      </c>
      <c r="J2910" t="s">
        <v>19142</v>
      </c>
      <c r="K2910" t="s">
        <v>399</v>
      </c>
      <c r="L2910" t="s">
        <v>19143</v>
      </c>
    </row>
    <row r="2911" spans="1:12" x14ac:dyDescent="0.3">
      <c r="A2911" t="s">
        <v>19482</v>
      </c>
      <c r="B2911" t="s">
        <v>14</v>
      </c>
      <c r="C2911" t="s">
        <v>471</v>
      </c>
      <c r="D2911" t="s">
        <v>16</v>
      </c>
      <c r="E2911" t="s">
        <v>19483</v>
      </c>
      <c r="F2911" t="s">
        <v>19483</v>
      </c>
      <c r="G2911" t="s">
        <v>18</v>
      </c>
      <c r="H2911" t="s">
        <v>18</v>
      </c>
      <c r="I2911" t="s">
        <v>16623</v>
      </c>
      <c r="J2911" t="s">
        <v>16624</v>
      </c>
      <c r="K2911" t="s">
        <v>21</v>
      </c>
      <c r="L2911" t="s">
        <v>16625</v>
      </c>
    </row>
    <row r="2912" spans="1:12" x14ac:dyDescent="0.3">
      <c r="A2912" t="s">
        <v>19484</v>
      </c>
      <c r="B2912" t="s">
        <v>14</v>
      </c>
      <c r="C2912" t="s">
        <v>19485</v>
      </c>
      <c r="D2912" t="s">
        <v>16</v>
      </c>
      <c r="E2912" t="s">
        <v>19486</v>
      </c>
      <c r="F2912" t="s">
        <v>19486</v>
      </c>
      <c r="G2912" t="s">
        <v>19487</v>
      </c>
      <c r="H2912" t="s">
        <v>18</v>
      </c>
      <c r="I2912" t="s">
        <v>5818</v>
      </c>
      <c r="J2912" t="s">
        <v>18</v>
      </c>
      <c r="K2912" t="s">
        <v>5819</v>
      </c>
      <c r="L2912" t="s">
        <v>5820</v>
      </c>
    </row>
    <row r="2913" spans="1:12" x14ac:dyDescent="0.3">
      <c r="A2913" t="s">
        <v>19488</v>
      </c>
      <c r="B2913" t="s">
        <v>14</v>
      </c>
      <c r="C2913" t="s">
        <v>19489</v>
      </c>
      <c r="D2913" t="s">
        <v>16</v>
      </c>
      <c r="E2913" t="s">
        <v>19490</v>
      </c>
      <c r="F2913" t="s">
        <v>19491</v>
      </c>
      <c r="G2913" t="s">
        <v>19491</v>
      </c>
      <c r="H2913" t="s">
        <v>19491</v>
      </c>
      <c r="I2913" t="s">
        <v>19492</v>
      </c>
      <c r="J2913" t="s">
        <v>19493</v>
      </c>
      <c r="K2913" t="s">
        <v>1533</v>
      </c>
      <c r="L2913" t="s">
        <v>19494</v>
      </c>
    </row>
    <row r="2914" spans="1:12" x14ac:dyDescent="0.3">
      <c r="A2914" t="s">
        <v>19495</v>
      </c>
      <c r="B2914" t="s">
        <v>14</v>
      </c>
      <c r="C2914" t="s">
        <v>273</v>
      </c>
      <c r="D2914" t="s">
        <v>16</v>
      </c>
      <c r="E2914" t="s">
        <v>19496</v>
      </c>
      <c r="F2914" t="s">
        <v>19496</v>
      </c>
      <c r="G2914" t="s">
        <v>18</v>
      </c>
      <c r="H2914" t="s">
        <v>18</v>
      </c>
      <c r="I2914" t="s">
        <v>12193</v>
      </c>
      <c r="J2914" t="s">
        <v>12194</v>
      </c>
      <c r="K2914" t="s">
        <v>12195</v>
      </c>
      <c r="L2914" t="s">
        <v>12196</v>
      </c>
    </row>
    <row r="2915" spans="1:12" x14ac:dyDescent="0.3">
      <c r="A2915" t="s">
        <v>19497</v>
      </c>
      <c r="B2915" t="s">
        <v>14</v>
      </c>
      <c r="C2915" t="s">
        <v>920</v>
      </c>
      <c r="D2915" t="s">
        <v>33</v>
      </c>
      <c r="E2915" t="s">
        <v>19498</v>
      </c>
      <c r="F2915" t="s">
        <v>19498</v>
      </c>
      <c r="G2915" t="s">
        <v>18</v>
      </c>
      <c r="H2915" t="s">
        <v>18</v>
      </c>
      <c r="I2915" t="s">
        <v>7783</v>
      </c>
      <c r="J2915" t="s">
        <v>7784</v>
      </c>
      <c r="K2915" t="s">
        <v>7785</v>
      </c>
      <c r="L2915" t="s">
        <v>7786</v>
      </c>
    </row>
    <row r="2916" spans="1:12" x14ac:dyDescent="0.3">
      <c r="A2916" t="s">
        <v>19499</v>
      </c>
      <c r="B2916" t="s">
        <v>14</v>
      </c>
      <c r="C2916" t="s">
        <v>19500</v>
      </c>
      <c r="D2916" t="s">
        <v>16</v>
      </c>
      <c r="E2916" t="s">
        <v>19501</v>
      </c>
      <c r="F2916" t="s">
        <v>19502</v>
      </c>
      <c r="G2916" t="s">
        <v>19501</v>
      </c>
      <c r="H2916" t="s">
        <v>18</v>
      </c>
      <c r="I2916" t="s">
        <v>2017</v>
      </c>
      <c r="J2916" t="s">
        <v>2018</v>
      </c>
      <c r="K2916" t="s">
        <v>2019</v>
      </c>
      <c r="L2916" t="s">
        <v>2020</v>
      </c>
    </row>
    <row r="2917" spans="1:12" x14ac:dyDescent="0.3">
      <c r="A2917" t="s">
        <v>19503</v>
      </c>
      <c r="B2917" t="s">
        <v>14</v>
      </c>
      <c r="C2917" t="s">
        <v>638</v>
      </c>
      <c r="D2917" t="s">
        <v>16</v>
      </c>
      <c r="E2917" t="s">
        <v>19504</v>
      </c>
      <c r="F2917" t="s">
        <v>19504</v>
      </c>
      <c r="G2917" t="s">
        <v>18</v>
      </c>
      <c r="H2917" t="s">
        <v>18</v>
      </c>
      <c r="I2917" t="s">
        <v>7217</v>
      </c>
      <c r="J2917" t="s">
        <v>7218</v>
      </c>
      <c r="K2917" t="s">
        <v>7219</v>
      </c>
      <c r="L2917" t="s">
        <v>7220</v>
      </c>
    </row>
    <row r="2918" spans="1:12" x14ac:dyDescent="0.3">
      <c r="A2918" t="s">
        <v>19505</v>
      </c>
      <c r="B2918" t="s">
        <v>14</v>
      </c>
      <c r="C2918" t="s">
        <v>434</v>
      </c>
      <c r="D2918" t="s">
        <v>16</v>
      </c>
      <c r="E2918" t="s">
        <v>19506</v>
      </c>
      <c r="F2918" t="s">
        <v>19507</v>
      </c>
      <c r="G2918" t="s">
        <v>19508</v>
      </c>
      <c r="H2918" t="s">
        <v>18</v>
      </c>
      <c r="I2918" t="s">
        <v>2255</v>
      </c>
      <c r="J2918" t="s">
        <v>2256</v>
      </c>
      <c r="K2918" t="s">
        <v>2257</v>
      </c>
      <c r="L2918" t="s">
        <v>2258</v>
      </c>
    </row>
    <row r="2919" spans="1:12" x14ac:dyDescent="0.3">
      <c r="A2919" t="s">
        <v>19509</v>
      </c>
      <c r="B2919" t="s">
        <v>14</v>
      </c>
      <c r="C2919" t="s">
        <v>229</v>
      </c>
      <c r="D2919" t="s">
        <v>94</v>
      </c>
      <c r="E2919" t="s">
        <v>19510</v>
      </c>
      <c r="F2919" t="s">
        <v>19511</v>
      </c>
      <c r="G2919" t="s">
        <v>16006</v>
      </c>
      <c r="H2919" t="s">
        <v>18</v>
      </c>
      <c r="I2919" t="s">
        <v>15476</v>
      </c>
      <c r="J2919" t="s">
        <v>15477</v>
      </c>
      <c r="K2919" t="s">
        <v>15478</v>
      </c>
      <c r="L2919" t="s">
        <v>15479</v>
      </c>
    </row>
    <row r="2920" spans="1:12" x14ac:dyDescent="0.3">
      <c r="A2920" t="s">
        <v>19512</v>
      </c>
      <c r="B2920" t="s">
        <v>14</v>
      </c>
      <c r="C2920" t="s">
        <v>19513</v>
      </c>
      <c r="D2920" t="s">
        <v>79</v>
      </c>
      <c r="E2920" t="s">
        <v>19514</v>
      </c>
      <c r="F2920" t="s">
        <v>19515</v>
      </c>
      <c r="G2920" t="s">
        <v>19516</v>
      </c>
      <c r="H2920" t="s">
        <v>18</v>
      </c>
      <c r="I2920" t="s">
        <v>7724</v>
      </c>
      <c r="J2920" t="s">
        <v>7725</v>
      </c>
      <c r="K2920" t="s">
        <v>7726</v>
      </c>
      <c r="L2920" t="s">
        <v>7727</v>
      </c>
    </row>
    <row r="2921" spans="1:12" x14ac:dyDescent="0.3">
      <c r="A2921" t="s">
        <v>19517</v>
      </c>
      <c r="B2921" t="s">
        <v>14</v>
      </c>
      <c r="C2921" t="s">
        <v>19518</v>
      </c>
      <c r="D2921" t="s">
        <v>16</v>
      </c>
      <c r="E2921" t="s">
        <v>18524</v>
      </c>
      <c r="F2921" t="s">
        <v>19519</v>
      </c>
      <c r="G2921" t="s">
        <v>19520</v>
      </c>
      <c r="H2921" t="s">
        <v>19521</v>
      </c>
      <c r="I2921" t="s">
        <v>19522</v>
      </c>
      <c r="J2921" t="s">
        <v>19523</v>
      </c>
      <c r="K2921" t="s">
        <v>19524</v>
      </c>
      <c r="L2921" t="s">
        <v>19525</v>
      </c>
    </row>
    <row r="2922" spans="1:12" x14ac:dyDescent="0.3">
      <c r="A2922" t="s">
        <v>19526</v>
      </c>
      <c r="B2922" t="s">
        <v>14</v>
      </c>
      <c r="C2922" t="s">
        <v>11171</v>
      </c>
      <c r="D2922" t="s">
        <v>16</v>
      </c>
      <c r="E2922" t="s">
        <v>11172</v>
      </c>
      <c r="F2922" t="s">
        <v>19527</v>
      </c>
      <c r="G2922" t="s">
        <v>19528</v>
      </c>
      <c r="H2922" t="s">
        <v>19529</v>
      </c>
      <c r="I2922" t="s">
        <v>19530</v>
      </c>
      <c r="J2922" t="s">
        <v>19531</v>
      </c>
      <c r="K2922" t="s">
        <v>19532</v>
      </c>
      <c r="L2922" t="s">
        <v>19533</v>
      </c>
    </row>
    <row r="2923" spans="1:12" x14ac:dyDescent="0.3">
      <c r="A2923" t="s">
        <v>19534</v>
      </c>
      <c r="B2923" t="s">
        <v>14</v>
      </c>
      <c r="C2923" t="s">
        <v>4434</v>
      </c>
      <c r="D2923" t="s">
        <v>33</v>
      </c>
      <c r="E2923" t="s">
        <v>19535</v>
      </c>
      <c r="F2923" t="s">
        <v>19536</v>
      </c>
      <c r="G2923" t="s">
        <v>18</v>
      </c>
      <c r="H2923" t="s">
        <v>18</v>
      </c>
      <c r="I2923" t="s">
        <v>2378</v>
      </c>
      <c r="J2923" t="s">
        <v>2379</v>
      </c>
      <c r="K2923" t="s">
        <v>2380</v>
      </c>
      <c r="L2923" t="s">
        <v>2381</v>
      </c>
    </row>
    <row r="2924" spans="1:12" x14ac:dyDescent="0.3">
      <c r="A2924" t="s">
        <v>19537</v>
      </c>
      <c r="B2924" t="s">
        <v>14</v>
      </c>
      <c r="C2924" t="s">
        <v>15</v>
      </c>
      <c r="D2924" t="s">
        <v>16</v>
      </c>
      <c r="E2924" t="s">
        <v>19538</v>
      </c>
      <c r="F2924" t="s">
        <v>117</v>
      </c>
      <c r="G2924" t="s">
        <v>19539</v>
      </c>
      <c r="H2924" t="s">
        <v>18</v>
      </c>
      <c r="I2924" t="s">
        <v>16311</v>
      </c>
      <c r="J2924" t="s">
        <v>16312</v>
      </c>
      <c r="K2924" t="s">
        <v>1112</v>
      </c>
      <c r="L2924" t="s">
        <v>16313</v>
      </c>
    </row>
    <row r="2925" spans="1:12" x14ac:dyDescent="0.3">
      <c r="A2925" t="s">
        <v>19540</v>
      </c>
      <c r="B2925" t="s">
        <v>14</v>
      </c>
      <c r="C2925" t="s">
        <v>101</v>
      </c>
      <c r="D2925" t="s">
        <v>16</v>
      </c>
      <c r="E2925" t="s">
        <v>19541</v>
      </c>
      <c r="F2925" t="s">
        <v>19542</v>
      </c>
      <c r="G2925" t="s">
        <v>18</v>
      </c>
      <c r="H2925" t="s">
        <v>18</v>
      </c>
      <c r="I2925" t="s">
        <v>1838</v>
      </c>
      <c r="J2925" t="s">
        <v>1839</v>
      </c>
      <c r="K2925" t="s">
        <v>1840</v>
      </c>
      <c r="L2925" t="s">
        <v>1841</v>
      </c>
    </row>
    <row r="2926" spans="1:12" x14ac:dyDescent="0.3">
      <c r="A2926" t="s">
        <v>19543</v>
      </c>
      <c r="B2926" t="s">
        <v>14</v>
      </c>
      <c r="C2926" t="s">
        <v>19544</v>
      </c>
      <c r="D2926" t="s">
        <v>33</v>
      </c>
      <c r="E2926" t="s">
        <v>19545</v>
      </c>
      <c r="F2926" t="s">
        <v>9748</v>
      </c>
      <c r="G2926" t="s">
        <v>19546</v>
      </c>
      <c r="H2926" t="s">
        <v>18</v>
      </c>
      <c r="I2926" t="s">
        <v>6485</v>
      </c>
      <c r="J2926" t="s">
        <v>18</v>
      </c>
      <c r="K2926" t="s">
        <v>6486</v>
      </c>
      <c r="L2926" t="s">
        <v>6487</v>
      </c>
    </row>
    <row r="2927" spans="1:12" x14ac:dyDescent="0.3">
      <c r="A2927" t="s">
        <v>19547</v>
      </c>
      <c r="B2927" t="s">
        <v>14</v>
      </c>
      <c r="C2927" t="s">
        <v>774</v>
      </c>
      <c r="D2927" t="s">
        <v>16</v>
      </c>
      <c r="E2927" t="s">
        <v>19548</v>
      </c>
      <c r="F2927" t="s">
        <v>19549</v>
      </c>
      <c r="G2927" t="s">
        <v>19550</v>
      </c>
      <c r="H2927" t="s">
        <v>18</v>
      </c>
      <c r="I2927" t="s">
        <v>19522</v>
      </c>
      <c r="J2927" t="s">
        <v>19523</v>
      </c>
      <c r="K2927" t="s">
        <v>19524</v>
      </c>
      <c r="L2927" t="s">
        <v>19525</v>
      </c>
    </row>
    <row r="2928" spans="1:12" x14ac:dyDescent="0.3">
      <c r="A2928" t="s">
        <v>19551</v>
      </c>
      <c r="B2928" t="s">
        <v>14</v>
      </c>
      <c r="C2928" t="s">
        <v>73</v>
      </c>
      <c r="D2928" t="s">
        <v>33</v>
      </c>
      <c r="E2928" t="s">
        <v>19552</v>
      </c>
      <c r="F2928" t="s">
        <v>19553</v>
      </c>
      <c r="G2928" t="s">
        <v>18869</v>
      </c>
      <c r="H2928" t="s">
        <v>18</v>
      </c>
      <c r="I2928" t="s">
        <v>16954</v>
      </c>
      <c r="J2928" t="s">
        <v>16955</v>
      </c>
      <c r="K2928" t="s">
        <v>16956</v>
      </c>
      <c r="L2928" t="s">
        <v>16957</v>
      </c>
    </row>
    <row r="2929" spans="1:12" x14ac:dyDescent="0.3">
      <c r="A2929" t="s">
        <v>19554</v>
      </c>
      <c r="B2929" t="s">
        <v>14</v>
      </c>
      <c r="C2929" t="s">
        <v>273</v>
      </c>
      <c r="D2929" t="s">
        <v>16</v>
      </c>
      <c r="E2929" t="s">
        <v>19555</v>
      </c>
      <c r="F2929" t="s">
        <v>19556</v>
      </c>
      <c r="G2929" t="s">
        <v>19557</v>
      </c>
      <c r="H2929" t="s">
        <v>18</v>
      </c>
      <c r="I2929" t="s">
        <v>16623</v>
      </c>
      <c r="J2929" t="s">
        <v>16624</v>
      </c>
      <c r="K2929" t="s">
        <v>21</v>
      </c>
      <c r="L2929" t="s">
        <v>16625</v>
      </c>
    </row>
    <row r="2930" spans="1:12" x14ac:dyDescent="0.3">
      <c r="A2930" t="s">
        <v>19558</v>
      </c>
      <c r="B2930" t="s">
        <v>14</v>
      </c>
      <c r="C2930" t="s">
        <v>273</v>
      </c>
      <c r="D2930" t="s">
        <v>16</v>
      </c>
      <c r="E2930" t="s">
        <v>19559</v>
      </c>
      <c r="F2930" t="s">
        <v>19560</v>
      </c>
      <c r="G2930" t="s">
        <v>19561</v>
      </c>
      <c r="H2930" t="s">
        <v>19562</v>
      </c>
      <c r="I2930" t="s">
        <v>7300</v>
      </c>
      <c r="J2930" t="s">
        <v>7301</v>
      </c>
      <c r="K2930" t="s">
        <v>7302</v>
      </c>
      <c r="L2930" t="s">
        <v>7303</v>
      </c>
    </row>
    <row r="2931" spans="1:12" x14ac:dyDescent="0.3">
      <c r="A2931" t="s">
        <v>19563</v>
      </c>
      <c r="B2931" t="s">
        <v>14</v>
      </c>
      <c r="C2931" t="s">
        <v>1862</v>
      </c>
      <c r="D2931" t="s">
        <v>16</v>
      </c>
      <c r="E2931" t="s">
        <v>19564</v>
      </c>
      <c r="F2931" t="s">
        <v>19565</v>
      </c>
      <c r="G2931" t="s">
        <v>19566</v>
      </c>
      <c r="H2931" t="s">
        <v>18</v>
      </c>
      <c r="I2931" t="s">
        <v>17527</v>
      </c>
      <c r="J2931" t="s">
        <v>18</v>
      </c>
      <c r="K2931" t="s">
        <v>17528</v>
      </c>
      <c r="L2931" t="s">
        <v>17529</v>
      </c>
    </row>
    <row r="2932" spans="1:12" x14ac:dyDescent="0.3">
      <c r="A2932" t="s">
        <v>19567</v>
      </c>
      <c r="B2932" t="s">
        <v>14</v>
      </c>
      <c r="C2932" t="s">
        <v>13088</v>
      </c>
      <c r="D2932" t="s">
        <v>16</v>
      </c>
      <c r="E2932" t="s">
        <v>19568</v>
      </c>
      <c r="F2932" t="s">
        <v>19569</v>
      </c>
      <c r="G2932" t="s">
        <v>19570</v>
      </c>
      <c r="H2932" t="s">
        <v>19571</v>
      </c>
      <c r="I2932" t="s">
        <v>13492</v>
      </c>
      <c r="J2932" t="s">
        <v>13493</v>
      </c>
      <c r="K2932" t="s">
        <v>13494</v>
      </c>
      <c r="L2932" t="s">
        <v>13495</v>
      </c>
    </row>
    <row r="2933" spans="1:12" x14ac:dyDescent="0.3">
      <c r="A2933" t="s">
        <v>19572</v>
      </c>
      <c r="B2933" t="s">
        <v>14</v>
      </c>
      <c r="C2933" t="s">
        <v>273</v>
      </c>
      <c r="D2933" t="s">
        <v>16</v>
      </c>
      <c r="E2933" t="s">
        <v>18987</v>
      </c>
      <c r="F2933" t="s">
        <v>19573</v>
      </c>
      <c r="G2933" t="s">
        <v>18</v>
      </c>
      <c r="H2933" t="s">
        <v>18</v>
      </c>
      <c r="I2933" t="s">
        <v>1838</v>
      </c>
      <c r="J2933" t="s">
        <v>1839</v>
      </c>
      <c r="K2933" t="s">
        <v>1840</v>
      </c>
      <c r="L2933" t="s">
        <v>1841</v>
      </c>
    </row>
    <row r="2934" spans="1:12" x14ac:dyDescent="0.3">
      <c r="A2934" t="s">
        <v>19574</v>
      </c>
      <c r="B2934" t="s">
        <v>14</v>
      </c>
      <c r="C2934" t="s">
        <v>445</v>
      </c>
      <c r="D2934" t="s">
        <v>16</v>
      </c>
      <c r="E2934" t="s">
        <v>19575</v>
      </c>
      <c r="F2934" t="s">
        <v>19576</v>
      </c>
      <c r="G2934" t="s">
        <v>19577</v>
      </c>
      <c r="H2934" t="s">
        <v>18</v>
      </c>
      <c r="I2934" t="s">
        <v>3350</v>
      </c>
      <c r="J2934" t="s">
        <v>3351</v>
      </c>
      <c r="K2934" t="s">
        <v>3352</v>
      </c>
      <c r="L2934" t="s">
        <v>3353</v>
      </c>
    </row>
    <row r="2935" spans="1:12" x14ac:dyDescent="0.3">
      <c r="A2935" t="s">
        <v>19578</v>
      </c>
      <c r="B2935" t="s">
        <v>14</v>
      </c>
      <c r="C2935" t="s">
        <v>471</v>
      </c>
      <c r="D2935" t="s">
        <v>16</v>
      </c>
      <c r="E2935" t="s">
        <v>19579</v>
      </c>
      <c r="F2935" t="s">
        <v>19580</v>
      </c>
      <c r="G2935" t="s">
        <v>18</v>
      </c>
      <c r="H2935" t="s">
        <v>18</v>
      </c>
      <c r="I2935" t="s">
        <v>18988</v>
      </c>
      <c r="J2935" t="s">
        <v>18</v>
      </c>
      <c r="K2935" t="s">
        <v>18989</v>
      </c>
      <c r="L2935" t="s">
        <v>18990</v>
      </c>
    </row>
    <row r="2936" spans="1:12" x14ac:dyDescent="0.3">
      <c r="A2936" t="s">
        <v>19581</v>
      </c>
      <c r="B2936" t="s">
        <v>14</v>
      </c>
      <c r="C2936" t="s">
        <v>341</v>
      </c>
      <c r="D2936" t="s">
        <v>16</v>
      </c>
      <c r="E2936" t="s">
        <v>19582</v>
      </c>
      <c r="F2936" t="s">
        <v>19583</v>
      </c>
      <c r="G2936" t="s">
        <v>19584</v>
      </c>
      <c r="H2936" t="s">
        <v>18</v>
      </c>
      <c r="I2936" t="s">
        <v>19585</v>
      </c>
      <c r="J2936" t="s">
        <v>18</v>
      </c>
      <c r="K2936" t="s">
        <v>19586</v>
      </c>
      <c r="L2936" t="s">
        <v>19587</v>
      </c>
    </row>
    <row r="2937" spans="1:12" x14ac:dyDescent="0.3">
      <c r="A2937" t="s">
        <v>19588</v>
      </c>
      <c r="B2937" t="s">
        <v>14</v>
      </c>
      <c r="C2937" t="s">
        <v>19589</v>
      </c>
      <c r="D2937" t="s">
        <v>33</v>
      </c>
      <c r="E2937" t="s">
        <v>19590</v>
      </c>
      <c r="F2937" t="s">
        <v>19590</v>
      </c>
      <c r="G2937" t="s">
        <v>18</v>
      </c>
      <c r="H2937" t="s">
        <v>18</v>
      </c>
      <c r="I2937" t="s">
        <v>7783</v>
      </c>
      <c r="J2937" t="s">
        <v>7784</v>
      </c>
      <c r="K2937" t="s">
        <v>7785</v>
      </c>
      <c r="L2937" t="s">
        <v>7786</v>
      </c>
    </row>
    <row r="2938" spans="1:12" x14ac:dyDescent="0.3">
      <c r="A2938" t="s">
        <v>19591</v>
      </c>
      <c r="B2938" t="s">
        <v>14</v>
      </c>
      <c r="C2938" t="s">
        <v>19592</v>
      </c>
      <c r="D2938" t="s">
        <v>16</v>
      </c>
      <c r="E2938" t="s">
        <v>19593</v>
      </c>
      <c r="F2938" t="s">
        <v>19594</v>
      </c>
      <c r="G2938" t="s">
        <v>19595</v>
      </c>
      <c r="H2938" t="s">
        <v>18</v>
      </c>
      <c r="I2938" t="s">
        <v>19596</v>
      </c>
      <c r="J2938" t="s">
        <v>19597</v>
      </c>
      <c r="K2938" t="s">
        <v>19598</v>
      </c>
      <c r="L2938" t="s">
        <v>19599</v>
      </c>
    </row>
    <row r="2939" spans="1:12" x14ac:dyDescent="0.3">
      <c r="A2939" t="s">
        <v>19600</v>
      </c>
      <c r="B2939" t="s">
        <v>14</v>
      </c>
      <c r="C2939" t="s">
        <v>16075</v>
      </c>
      <c r="D2939" t="s">
        <v>16</v>
      </c>
      <c r="E2939" t="s">
        <v>19601</v>
      </c>
      <c r="F2939" t="s">
        <v>19602</v>
      </c>
      <c r="G2939" t="s">
        <v>19603</v>
      </c>
      <c r="H2939" t="s">
        <v>19604</v>
      </c>
      <c r="I2939" t="s">
        <v>19605</v>
      </c>
      <c r="J2939" t="s">
        <v>18</v>
      </c>
      <c r="K2939" t="s">
        <v>19606</v>
      </c>
      <c r="L2939" t="s">
        <v>19607</v>
      </c>
    </row>
    <row r="2940" spans="1:12" x14ac:dyDescent="0.3">
      <c r="A2940" t="s">
        <v>19608</v>
      </c>
      <c r="B2940" t="s">
        <v>14</v>
      </c>
      <c r="C2940" t="s">
        <v>10998</v>
      </c>
      <c r="D2940" t="s">
        <v>1301</v>
      </c>
      <c r="E2940" t="s">
        <v>19609</v>
      </c>
      <c r="F2940" t="s">
        <v>19610</v>
      </c>
      <c r="G2940" t="s">
        <v>11001</v>
      </c>
      <c r="H2940" t="s">
        <v>18</v>
      </c>
      <c r="I2940" t="s">
        <v>7866</v>
      </c>
      <c r="J2940" t="s">
        <v>2941</v>
      </c>
      <c r="K2940" t="s">
        <v>7867</v>
      </c>
      <c r="L2940" t="s">
        <v>7868</v>
      </c>
    </row>
    <row r="2941" spans="1:12" x14ac:dyDescent="0.3">
      <c r="A2941" t="s">
        <v>19611</v>
      </c>
      <c r="B2941" t="s">
        <v>14</v>
      </c>
      <c r="C2941" t="s">
        <v>19612</v>
      </c>
      <c r="D2941" t="s">
        <v>79</v>
      </c>
      <c r="E2941" t="s">
        <v>19613</v>
      </c>
      <c r="F2941" t="s">
        <v>19614</v>
      </c>
      <c r="G2941" t="s">
        <v>19615</v>
      </c>
      <c r="H2941" t="s">
        <v>18</v>
      </c>
      <c r="I2941" t="s">
        <v>7446</v>
      </c>
      <c r="J2941" t="s">
        <v>7447</v>
      </c>
      <c r="K2941" t="s">
        <v>7448</v>
      </c>
      <c r="L2941" t="s">
        <v>7449</v>
      </c>
    </row>
    <row r="2942" spans="1:12" x14ac:dyDescent="0.3">
      <c r="A2942" t="s">
        <v>19616</v>
      </c>
      <c r="B2942" t="s">
        <v>14</v>
      </c>
      <c r="C2942" t="s">
        <v>19617</v>
      </c>
      <c r="D2942" t="s">
        <v>33</v>
      </c>
      <c r="E2942" t="s">
        <v>19618</v>
      </c>
      <c r="F2942" t="s">
        <v>19618</v>
      </c>
      <c r="G2942" t="s">
        <v>19618</v>
      </c>
      <c r="H2942" t="s">
        <v>19618</v>
      </c>
      <c r="I2942" t="s">
        <v>19619</v>
      </c>
      <c r="J2942" t="s">
        <v>19620</v>
      </c>
      <c r="K2942" t="s">
        <v>19621</v>
      </c>
      <c r="L2942" t="s">
        <v>19622</v>
      </c>
    </row>
    <row r="2943" spans="1:12" x14ac:dyDescent="0.3">
      <c r="A2943" t="s">
        <v>19623</v>
      </c>
      <c r="B2943" t="s">
        <v>14</v>
      </c>
      <c r="C2943" t="s">
        <v>1975</v>
      </c>
      <c r="D2943" t="s">
        <v>33</v>
      </c>
      <c r="E2943" t="s">
        <v>6256</v>
      </c>
      <c r="F2943" t="s">
        <v>6257</v>
      </c>
      <c r="G2943" t="s">
        <v>6258</v>
      </c>
      <c r="H2943" t="s">
        <v>6258</v>
      </c>
      <c r="I2943" t="s">
        <v>17810</v>
      </c>
      <c r="J2943" t="s">
        <v>18</v>
      </c>
      <c r="K2943" t="s">
        <v>17811</v>
      </c>
      <c r="L2943" t="s">
        <v>17812</v>
      </c>
    </row>
    <row r="2944" spans="1:12" x14ac:dyDescent="0.3">
      <c r="A2944" t="s">
        <v>19624</v>
      </c>
      <c r="B2944" t="s">
        <v>14</v>
      </c>
      <c r="C2944" t="s">
        <v>73</v>
      </c>
      <c r="D2944" t="s">
        <v>33</v>
      </c>
      <c r="E2944" t="s">
        <v>13864</v>
      </c>
      <c r="F2944" t="s">
        <v>19625</v>
      </c>
      <c r="G2944" t="s">
        <v>18</v>
      </c>
      <c r="H2944" t="s">
        <v>18</v>
      </c>
      <c r="I2944" t="s">
        <v>6032</v>
      </c>
      <c r="J2944" t="s">
        <v>6033</v>
      </c>
      <c r="K2944" t="s">
        <v>6034</v>
      </c>
      <c r="L2944" t="s">
        <v>6035</v>
      </c>
    </row>
    <row r="2945" spans="1:12" x14ac:dyDescent="0.3">
      <c r="A2945" t="s">
        <v>19626</v>
      </c>
      <c r="B2945" t="s">
        <v>14</v>
      </c>
      <c r="C2945" t="s">
        <v>65</v>
      </c>
      <c r="D2945" t="s">
        <v>16</v>
      </c>
      <c r="E2945" t="s">
        <v>9333</v>
      </c>
      <c r="F2945" t="s">
        <v>19627</v>
      </c>
      <c r="G2945" t="s">
        <v>19628</v>
      </c>
      <c r="H2945" t="s">
        <v>9334</v>
      </c>
      <c r="I2945" t="s">
        <v>17810</v>
      </c>
      <c r="J2945" t="s">
        <v>18</v>
      </c>
      <c r="K2945" t="s">
        <v>17811</v>
      </c>
      <c r="L2945" t="s">
        <v>17812</v>
      </c>
    </row>
    <row r="2946" spans="1:12" x14ac:dyDescent="0.3">
      <c r="A2946" t="s">
        <v>19629</v>
      </c>
      <c r="B2946" t="s">
        <v>14</v>
      </c>
      <c r="C2946" t="s">
        <v>4209</v>
      </c>
      <c r="D2946" t="s">
        <v>16</v>
      </c>
      <c r="E2946" t="s">
        <v>19630</v>
      </c>
      <c r="F2946" t="s">
        <v>19631</v>
      </c>
      <c r="G2946" t="s">
        <v>19632</v>
      </c>
      <c r="H2946" t="s">
        <v>18</v>
      </c>
      <c r="I2946" t="s">
        <v>2437</v>
      </c>
      <c r="J2946" t="s">
        <v>18</v>
      </c>
      <c r="K2946" t="s">
        <v>2439</v>
      </c>
      <c r="L2946" t="s">
        <v>11010</v>
      </c>
    </row>
    <row r="2947" spans="1:12" x14ac:dyDescent="0.3">
      <c r="A2947" t="s">
        <v>19633</v>
      </c>
      <c r="B2947" t="s">
        <v>14</v>
      </c>
      <c r="C2947" t="s">
        <v>273</v>
      </c>
      <c r="D2947" t="s">
        <v>16</v>
      </c>
      <c r="E2947" t="s">
        <v>19634</v>
      </c>
      <c r="F2947" t="s">
        <v>19635</v>
      </c>
      <c r="G2947" t="s">
        <v>19636</v>
      </c>
      <c r="H2947" t="s">
        <v>18</v>
      </c>
      <c r="I2947" t="s">
        <v>14765</v>
      </c>
      <c r="J2947" t="s">
        <v>18</v>
      </c>
      <c r="K2947" t="s">
        <v>14766</v>
      </c>
      <c r="L2947" t="s">
        <v>14767</v>
      </c>
    </row>
    <row r="2948" spans="1:12" x14ac:dyDescent="0.3">
      <c r="A2948" t="s">
        <v>19637</v>
      </c>
      <c r="B2948" t="s">
        <v>14</v>
      </c>
      <c r="C2948" t="s">
        <v>19638</v>
      </c>
      <c r="D2948" t="s">
        <v>16</v>
      </c>
      <c r="E2948" t="s">
        <v>19639</v>
      </c>
      <c r="F2948" t="s">
        <v>19640</v>
      </c>
      <c r="G2948" t="s">
        <v>19639</v>
      </c>
      <c r="H2948" t="s">
        <v>18</v>
      </c>
      <c r="I2948" t="s">
        <v>6949</v>
      </c>
      <c r="J2948" t="s">
        <v>6950</v>
      </c>
      <c r="K2948" t="s">
        <v>6951</v>
      </c>
      <c r="L2948" t="s">
        <v>6952</v>
      </c>
    </row>
    <row r="2949" spans="1:12" x14ac:dyDescent="0.3">
      <c r="A2949" t="s">
        <v>19641</v>
      </c>
      <c r="B2949" t="s">
        <v>14</v>
      </c>
      <c r="C2949" t="s">
        <v>7054</v>
      </c>
      <c r="D2949" t="s">
        <v>79</v>
      </c>
      <c r="E2949" t="s">
        <v>19642</v>
      </c>
      <c r="F2949" t="s">
        <v>19643</v>
      </c>
      <c r="G2949" t="s">
        <v>19644</v>
      </c>
      <c r="H2949" t="s">
        <v>19645</v>
      </c>
      <c r="I2949" t="s">
        <v>19646</v>
      </c>
      <c r="J2949" t="s">
        <v>18</v>
      </c>
      <c r="K2949" t="s">
        <v>19647</v>
      </c>
      <c r="L2949" t="s">
        <v>19648</v>
      </c>
    </row>
    <row r="2950" spans="1:12" x14ac:dyDescent="0.3">
      <c r="A2950" t="s">
        <v>19649</v>
      </c>
      <c r="B2950" t="s">
        <v>14</v>
      </c>
      <c r="C2950" t="s">
        <v>2215</v>
      </c>
      <c r="D2950" t="s">
        <v>16</v>
      </c>
      <c r="E2950" t="s">
        <v>19650</v>
      </c>
      <c r="F2950" t="s">
        <v>19651</v>
      </c>
      <c r="G2950" t="s">
        <v>19652</v>
      </c>
      <c r="H2950" t="s">
        <v>18</v>
      </c>
      <c r="I2950" t="s">
        <v>2544</v>
      </c>
      <c r="J2950" t="s">
        <v>2545</v>
      </c>
      <c r="K2950" t="s">
        <v>2546</v>
      </c>
      <c r="L2950" t="s">
        <v>2547</v>
      </c>
    </row>
    <row r="2951" spans="1:12" x14ac:dyDescent="0.3">
      <c r="A2951" t="s">
        <v>19653</v>
      </c>
      <c r="B2951" t="s">
        <v>14</v>
      </c>
      <c r="C2951" t="s">
        <v>101</v>
      </c>
      <c r="D2951" t="s">
        <v>16</v>
      </c>
      <c r="E2951" t="s">
        <v>19654</v>
      </c>
      <c r="F2951" t="s">
        <v>19655</v>
      </c>
      <c r="G2951" t="s">
        <v>19656</v>
      </c>
      <c r="H2951" t="s">
        <v>18</v>
      </c>
      <c r="I2951" t="s">
        <v>5711</v>
      </c>
      <c r="J2951" t="s">
        <v>5712</v>
      </c>
      <c r="K2951" t="s">
        <v>5713</v>
      </c>
      <c r="L2951" t="s">
        <v>5714</v>
      </c>
    </row>
    <row r="2952" spans="1:12" x14ac:dyDescent="0.3">
      <c r="A2952" t="s">
        <v>19657</v>
      </c>
      <c r="B2952" t="s">
        <v>14</v>
      </c>
      <c r="C2952" t="s">
        <v>471</v>
      </c>
      <c r="D2952" t="s">
        <v>16</v>
      </c>
      <c r="E2952" t="s">
        <v>19658</v>
      </c>
      <c r="F2952" t="s">
        <v>19659</v>
      </c>
      <c r="G2952" t="s">
        <v>19660</v>
      </c>
      <c r="H2952" t="s">
        <v>18</v>
      </c>
      <c r="I2952" t="s">
        <v>625</v>
      </c>
      <c r="J2952" t="s">
        <v>18</v>
      </c>
      <c r="K2952" t="s">
        <v>626</v>
      </c>
      <c r="L2952" t="s">
        <v>627</v>
      </c>
    </row>
    <row r="2953" spans="1:12" x14ac:dyDescent="0.3">
      <c r="A2953" t="s">
        <v>19661</v>
      </c>
      <c r="B2953" t="s">
        <v>14</v>
      </c>
      <c r="C2953" t="s">
        <v>8678</v>
      </c>
      <c r="D2953" t="s">
        <v>33</v>
      </c>
      <c r="E2953" t="s">
        <v>19662</v>
      </c>
      <c r="F2953" t="s">
        <v>19663</v>
      </c>
      <c r="G2953" t="s">
        <v>19664</v>
      </c>
      <c r="H2953" t="s">
        <v>19665</v>
      </c>
      <c r="I2953" t="s">
        <v>19666</v>
      </c>
      <c r="J2953" t="s">
        <v>18</v>
      </c>
      <c r="K2953" t="s">
        <v>19667</v>
      </c>
      <c r="L2953" t="s">
        <v>19668</v>
      </c>
    </row>
    <row r="2954" spans="1:12" x14ac:dyDescent="0.3">
      <c r="A2954" t="s">
        <v>19669</v>
      </c>
      <c r="B2954" t="s">
        <v>14</v>
      </c>
      <c r="C2954" t="s">
        <v>108</v>
      </c>
      <c r="D2954" t="s">
        <v>16</v>
      </c>
      <c r="E2954" t="s">
        <v>19670</v>
      </c>
      <c r="F2954" t="s">
        <v>19671</v>
      </c>
      <c r="G2954" t="s">
        <v>19672</v>
      </c>
      <c r="H2954" t="s">
        <v>18</v>
      </c>
      <c r="I2954" t="s">
        <v>19673</v>
      </c>
      <c r="J2954" t="s">
        <v>19674</v>
      </c>
      <c r="K2954" t="s">
        <v>19675</v>
      </c>
      <c r="L2954" t="s">
        <v>19676</v>
      </c>
    </row>
    <row r="2955" spans="1:12" x14ac:dyDescent="0.3">
      <c r="A2955" t="s">
        <v>19677</v>
      </c>
      <c r="B2955" t="s">
        <v>14</v>
      </c>
      <c r="C2955" t="s">
        <v>65</v>
      </c>
      <c r="D2955" t="s">
        <v>16</v>
      </c>
      <c r="E2955" t="s">
        <v>19678</v>
      </c>
      <c r="F2955" t="s">
        <v>19678</v>
      </c>
      <c r="G2955" t="s">
        <v>18</v>
      </c>
      <c r="H2955" t="s">
        <v>18</v>
      </c>
      <c r="I2955" t="s">
        <v>17802</v>
      </c>
      <c r="J2955" t="s">
        <v>17803</v>
      </c>
      <c r="K2955" t="s">
        <v>17804</v>
      </c>
      <c r="L2955" t="s">
        <v>17805</v>
      </c>
    </row>
    <row r="2956" spans="1:12" x14ac:dyDescent="0.3">
      <c r="A2956" t="s">
        <v>19679</v>
      </c>
      <c r="B2956" t="s">
        <v>14</v>
      </c>
      <c r="C2956" t="s">
        <v>19680</v>
      </c>
      <c r="D2956" t="s">
        <v>16</v>
      </c>
      <c r="E2956" t="s">
        <v>19681</v>
      </c>
      <c r="F2956" t="s">
        <v>19681</v>
      </c>
      <c r="G2956" t="s">
        <v>19681</v>
      </c>
      <c r="H2956" t="s">
        <v>19682</v>
      </c>
      <c r="I2956" t="s">
        <v>19683</v>
      </c>
      <c r="J2956" t="s">
        <v>19684</v>
      </c>
      <c r="K2956" t="s">
        <v>19685</v>
      </c>
      <c r="L2956" t="s">
        <v>19686</v>
      </c>
    </row>
    <row r="2957" spans="1:12" x14ac:dyDescent="0.3">
      <c r="A2957" t="s">
        <v>19687</v>
      </c>
      <c r="B2957" t="s">
        <v>14</v>
      </c>
      <c r="C2957" t="s">
        <v>273</v>
      </c>
      <c r="D2957" t="s">
        <v>16</v>
      </c>
      <c r="E2957" t="s">
        <v>15259</v>
      </c>
      <c r="F2957" t="s">
        <v>19688</v>
      </c>
      <c r="G2957" t="s">
        <v>17841</v>
      </c>
      <c r="H2957" t="s">
        <v>18</v>
      </c>
      <c r="I2957" t="s">
        <v>625</v>
      </c>
      <c r="J2957" t="s">
        <v>18</v>
      </c>
      <c r="K2957" t="s">
        <v>626</v>
      </c>
      <c r="L2957" t="s">
        <v>627</v>
      </c>
    </row>
    <row r="2958" spans="1:12" x14ac:dyDescent="0.3">
      <c r="A2958" t="s">
        <v>19689</v>
      </c>
      <c r="B2958" t="s">
        <v>14</v>
      </c>
      <c r="C2958" t="s">
        <v>101</v>
      </c>
      <c r="D2958" t="s">
        <v>16</v>
      </c>
      <c r="E2958" t="s">
        <v>19690</v>
      </c>
      <c r="F2958" t="s">
        <v>19691</v>
      </c>
      <c r="G2958" t="s">
        <v>18</v>
      </c>
      <c r="H2958" t="s">
        <v>18</v>
      </c>
      <c r="I2958" t="s">
        <v>9327</v>
      </c>
      <c r="J2958" t="s">
        <v>18</v>
      </c>
      <c r="K2958" t="s">
        <v>9328</v>
      </c>
      <c r="L2958" t="s">
        <v>9329</v>
      </c>
    </row>
    <row r="2959" spans="1:12" x14ac:dyDescent="0.3">
      <c r="A2959" t="s">
        <v>19692</v>
      </c>
      <c r="B2959" t="s">
        <v>14</v>
      </c>
      <c r="C2959" t="s">
        <v>101</v>
      </c>
      <c r="D2959" t="s">
        <v>16</v>
      </c>
      <c r="E2959" t="s">
        <v>9478</v>
      </c>
      <c r="F2959" t="s">
        <v>9478</v>
      </c>
      <c r="G2959" t="s">
        <v>18</v>
      </c>
      <c r="H2959" t="s">
        <v>18</v>
      </c>
      <c r="I2959" t="s">
        <v>19141</v>
      </c>
      <c r="J2959" t="s">
        <v>19142</v>
      </c>
      <c r="K2959" t="s">
        <v>399</v>
      </c>
      <c r="L2959" t="s">
        <v>19143</v>
      </c>
    </row>
    <row r="2960" spans="1:12" x14ac:dyDescent="0.3">
      <c r="A2960" t="s">
        <v>19693</v>
      </c>
      <c r="B2960" t="s">
        <v>14</v>
      </c>
      <c r="C2960" t="s">
        <v>273</v>
      </c>
      <c r="D2960" t="s">
        <v>16</v>
      </c>
      <c r="E2960" t="s">
        <v>19694</v>
      </c>
      <c r="F2960" t="s">
        <v>19695</v>
      </c>
      <c r="G2960" t="s">
        <v>19696</v>
      </c>
      <c r="H2960" t="s">
        <v>18</v>
      </c>
      <c r="I2960" t="s">
        <v>19585</v>
      </c>
      <c r="J2960" t="s">
        <v>18</v>
      </c>
      <c r="K2960" t="s">
        <v>19586</v>
      </c>
      <c r="L2960" t="s">
        <v>19587</v>
      </c>
    </row>
    <row r="2961" spans="1:12" x14ac:dyDescent="0.3">
      <c r="A2961" t="s">
        <v>19697</v>
      </c>
      <c r="B2961" t="s">
        <v>14</v>
      </c>
      <c r="C2961" t="s">
        <v>86</v>
      </c>
      <c r="D2961" t="s">
        <v>16</v>
      </c>
      <c r="E2961" t="s">
        <v>17669</v>
      </c>
      <c r="F2961" t="s">
        <v>19698</v>
      </c>
      <c r="G2961" t="s">
        <v>19698</v>
      </c>
      <c r="H2961" t="s">
        <v>18</v>
      </c>
      <c r="I2961" t="s">
        <v>2017</v>
      </c>
      <c r="J2961" t="s">
        <v>2018</v>
      </c>
      <c r="K2961" t="s">
        <v>2019</v>
      </c>
      <c r="L2961" t="s">
        <v>2020</v>
      </c>
    </row>
    <row r="2962" spans="1:12" x14ac:dyDescent="0.3">
      <c r="A2962" t="s">
        <v>19699</v>
      </c>
      <c r="B2962" t="s">
        <v>14</v>
      </c>
      <c r="C2962" t="s">
        <v>244</v>
      </c>
      <c r="D2962" t="s">
        <v>16</v>
      </c>
      <c r="E2962" t="s">
        <v>10484</v>
      </c>
      <c r="F2962" t="s">
        <v>19465</v>
      </c>
      <c r="G2962" t="s">
        <v>19466</v>
      </c>
      <c r="H2962" t="s">
        <v>18</v>
      </c>
      <c r="I2962" t="s">
        <v>11930</v>
      </c>
      <c r="J2962" t="s">
        <v>11931</v>
      </c>
      <c r="K2962" t="s">
        <v>11932</v>
      </c>
      <c r="L2962" t="s">
        <v>11933</v>
      </c>
    </row>
    <row r="2963" spans="1:12" x14ac:dyDescent="0.3">
      <c r="A2963" t="s">
        <v>19700</v>
      </c>
      <c r="B2963" t="s">
        <v>14</v>
      </c>
      <c r="C2963" t="s">
        <v>7249</v>
      </c>
      <c r="D2963" t="s">
        <v>16</v>
      </c>
      <c r="E2963" t="s">
        <v>19701</v>
      </c>
      <c r="F2963" t="s">
        <v>19702</v>
      </c>
      <c r="G2963" t="s">
        <v>19703</v>
      </c>
      <c r="H2963" t="s">
        <v>18</v>
      </c>
      <c r="I2963" t="s">
        <v>5864</v>
      </c>
      <c r="J2963" t="s">
        <v>5865</v>
      </c>
      <c r="K2963" t="s">
        <v>5866</v>
      </c>
      <c r="L2963" t="s">
        <v>5867</v>
      </c>
    </row>
    <row r="2964" spans="1:12" x14ac:dyDescent="0.3">
      <c r="A2964" t="s">
        <v>19704</v>
      </c>
      <c r="B2964" t="s">
        <v>14</v>
      </c>
      <c r="C2964" t="s">
        <v>471</v>
      </c>
      <c r="D2964" t="s">
        <v>16</v>
      </c>
      <c r="E2964" t="s">
        <v>19705</v>
      </c>
      <c r="F2964" t="s">
        <v>19706</v>
      </c>
      <c r="G2964" t="s">
        <v>19705</v>
      </c>
      <c r="H2964" t="s">
        <v>18</v>
      </c>
      <c r="I2964" t="s">
        <v>3328</v>
      </c>
      <c r="J2964" t="s">
        <v>3329</v>
      </c>
      <c r="K2964" t="s">
        <v>3330</v>
      </c>
      <c r="L2964" t="s">
        <v>3331</v>
      </c>
    </row>
    <row r="2965" spans="1:12" x14ac:dyDescent="0.3">
      <c r="A2965" t="s">
        <v>19707</v>
      </c>
      <c r="B2965" t="s">
        <v>14</v>
      </c>
      <c r="C2965" t="s">
        <v>273</v>
      </c>
      <c r="D2965" t="s">
        <v>16</v>
      </c>
      <c r="E2965" t="s">
        <v>19708</v>
      </c>
      <c r="F2965" t="s">
        <v>19709</v>
      </c>
      <c r="G2965" t="s">
        <v>19710</v>
      </c>
      <c r="H2965" t="s">
        <v>18</v>
      </c>
      <c r="I2965" t="s">
        <v>19711</v>
      </c>
      <c r="J2965" t="s">
        <v>19712</v>
      </c>
      <c r="K2965" t="s">
        <v>19713</v>
      </c>
      <c r="L2965" t="s">
        <v>19714</v>
      </c>
    </row>
    <row r="2966" spans="1:12" x14ac:dyDescent="0.3">
      <c r="A2966" t="s">
        <v>19715</v>
      </c>
      <c r="B2966" t="s">
        <v>14</v>
      </c>
      <c r="C2966" t="s">
        <v>19716</v>
      </c>
      <c r="D2966" t="s">
        <v>16</v>
      </c>
      <c r="E2966" t="s">
        <v>19717</v>
      </c>
      <c r="F2966" t="s">
        <v>19717</v>
      </c>
      <c r="G2966" t="s">
        <v>18</v>
      </c>
      <c r="H2966" t="s">
        <v>18</v>
      </c>
      <c r="I2966" t="s">
        <v>459</v>
      </c>
      <c r="J2966" t="s">
        <v>18</v>
      </c>
      <c r="K2966" t="s">
        <v>460</v>
      </c>
      <c r="L2966" t="s">
        <v>461</v>
      </c>
    </row>
    <row r="2967" spans="1:12" x14ac:dyDescent="0.3">
      <c r="A2967" t="s">
        <v>19718</v>
      </c>
      <c r="B2967" t="s">
        <v>14</v>
      </c>
      <c r="C2967" t="s">
        <v>19719</v>
      </c>
      <c r="D2967" t="s">
        <v>94</v>
      </c>
      <c r="E2967" t="s">
        <v>19720</v>
      </c>
      <c r="F2967" t="s">
        <v>19721</v>
      </c>
      <c r="G2967" t="s">
        <v>19722</v>
      </c>
      <c r="H2967" t="s">
        <v>19723</v>
      </c>
      <c r="I2967" t="s">
        <v>10699</v>
      </c>
      <c r="J2967" t="s">
        <v>10700</v>
      </c>
      <c r="K2967" t="s">
        <v>10701</v>
      </c>
      <c r="L2967" t="s">
        <v>10702</v>
      </c>
    </row>
    <row r="2968" spans="1:12" x14ac:dyDescent="0.3">
      <c r="A2968" t="s">
        <v>19724</v>
      </c>
      <c r="B2968" t="s">
        <v>14</v>
      </c>
      <c r="C2968" t="s">
        <v>19725</v>
      </c>
      <c r="D2968" t="s">
        <v>33</v>
      </c>
      <c r="E2968" t="s">
        <v>19726</v>
      </c>
      <c r="F2968" t="s">
        <v>19727</v>
      </c>
      <c r="G2968" t="s">
        <v>19728</v>
      </c>
      <c r="H2968" t="s">
        <v>19729</v>
      </c>
      <c r="I2968" t="s">
        <v>5900</v>
      </c>
      <c r="J2968" t="s">
        <v>5901</v>
      </c>
      <c r="K2968" t="s">
        <v>5902</v>
      </c>
      <c r="L2968" t="s">
        <v>5903</v>
      </c>
    </row>
    <row r="2969" spans="1:12" x14ac:dyDescent="0.3">
      <c r="A2969" t="s">
        <v>19730</v>
      </c>
      <c r="B2969" t="s">
        <v>14</v>
      </c>
      <c r="C2969" t="s">
        <v>5703</v>
      </c>
      <c r="D2969" t="s">
        <v>16</v>
      </c>
      <c r="E2969" t="s">
        <v>19731</v>
      </c>
      <c r="F2969" t="s">
        <v>19731</v>
      </c>
      <c r="G2969" t="s">
        <v>18</v>
      </c>
      <c r="H2969" t="s">
        <v>18</v>
      </c>
      <c r="I2969" t="s">
        <v>12193</v>
      </c>
      <c r="J2969" t="s">
        <v>12194</v>
      </c>
      <c r="K2969" t="s">
        <v>12195</v>
      </c>
      <c r="L2969" t="s">
        <v>12196</v>
      </c>
    </row>
    <row r="2970" spans="1:12" x14ac:dyDescent="0.3">
      <c r="A2970" t="s">
        <v>19732</v>
      </c>
      <c r="B2970" t="s">
        <v>14</v>
      </c>
      <c r="C2970" t="s">
        <v>101</v>
      </c>
      <c r="D2970" t="s">
        <v>16</v>
      </c>
      <c r="E2970" t="s">
        <v>2390</v>
      </c>
      <c r="F2970" t="s">
        <v>2390</v>
      </c>
      <c r="G2970" t="s">
        <v>6805</v>
      </c>
      <c r="H2970" t="s">
        <v>18</v>
      </c>
      <c r="I2970" t="s">
        <v>16153</v>
      </c>
      <c r="J2970" t="s">
        <v>18</v>
      </c>
      <c r="K2970" t="s">
        <v>16154</v>
      </c>
      <c r="L2970" t="s">
        <v>16155</v>
      </c>
    </row>
    <row r="2971" spans="1:12" x14ac:dyDescent="0.3">
      <c r="A2971" t="s">
        <v>19733</v>
      </c>
      <c r="B2971" t="s">
        <v>14</v>
      </c>
      <c r="C2971" t="s">
        <v>3761</v>
      </c>
      <c r="D2971" t="s">
        <v>16</v>
      </c>
      <c r="E2971" t="s">
        <v>19734</v>
      </c>
      <c r="F2971" t="s">
        <v>19735</v>
      </c>
      <c r="G2971" t="s">
        <v>19736</v>
      </c>
      <c r="H2971" t="s">
        <v>19737</v>
      </c>
      <c r="I2971" t="s">
        <v>15536</v>
      </c>
      <c r="J2971" t="s">
        <v>15537</v>
      </c>
      <c r="K2971" t="s">
        <v>15538</v>
      </c>
      <c r="L2971" t="s">
        <v>15539</v>
      </c>
    </row>
    <row r="2972" spans="1:12" x14ac:dyDescent="0.3">
      <c r="A2972" t="s">
        <v>19738</v>
      </c>
      <c r="B2972" t="s">
        <v>14</v>
      </c>
      <c r="C2972" t="s">
        <v>1360</v>
      </c>
      <c r="D2972" t="s">
        <v>79</v>
      </c>
      <c r="E2972" t="s">
        <v>19739</v>
      </c>
      <c r="F2972" t="s">
        <v>19739</v>
      </c>
      <c r="G2972" t="s">
        <v>18</v>
      </c>
      <c r="H2972" t="s">
        <v>18</v>
      </c>
      <c r="I2972" t="s">
        <v>10075</v>
      </c>
      <c r="J2972" t="s">
        <v>18</v>
      </c>
      <c r="K2972" t="s">
        <v>10076</v>
      </c>
      <c r="L2972" t="s">
        <v>10077</v>
      </c>
    </row>
    <row r="2973" spans="1:12" x14ac:dyDescent="0.3">
      <c r="A2973" t="s">
        <v>19740</v>
      </c>
      <c r="B2973" t="s">
        <v>14</v>
      </c>
      <c r="C2973" t="s">
        <v>108</v>
      </c>
      <c r="D2973" t="s">
        <v>16</v>
      </c>
      <c r="E2973" t="s">
        <v>2515</v>
      </c>
      <c r="F2973" t="s">
        <v>18701</v>
      </c>
      <c r="G2973" t="s">
        <v>18700</v>
      </c>
      <c r="H2973" t="s">
        <v>18</v>
      </c>
      <c r="I2973" t="s">
        <v>574</v>
      </c>
      <c r="J2973" t="s">
        <v>575</v>
      </c>
      <c r="K2973" t="s">
        <v>576</v>
      </c>
      <c r="L2973" t="s">
        <v>577</v>
      </c>
    </row>
    <row r="2974" spans="1:12" x14ac:dyDescent="0.3">
      <c r="A2974" t="s">
        <v>19741</v>
      </c>
      <c r="B2974" t="s">
        <v>14</v>
      </c>
      <c r="C2974" t="s">
        <v>19742</v>
      </c>
      <c r="D2974" t="s">
        <v>33</v>
      </c>
      <c r="E2974" t="s">
        <v>19743</v>
      </c>
      <c r="F2974" t="s">
        <v>19744</v>
      </c>
      <c r="G2974" t="s">
        <v>19745</v>
      </c>
      <c r="H2974" t="s">
        <v>19746</v>
      </c>
      <c r="I2974" t="s">
        <v>17605</v>
      </c>
      <c r="J2974" t="s">
        <v>17606</v>
      </c>
      <c r="K2974" t="s">
        <v>17607</v>
      </c>
      <c r="L2974" t="s">
        <v>17608</v>
      </c>
    </row>
    <row r="2975" spans="1:12" x14ac:dyDescent="0.3">
      <c r="A2975" t="s">
        <v>19747</v>
      </c>
      <c r="B2975" t="s">
        <v>14</v>
      </c>
      <c r="C2975" t="s">
        <v>43</v>
      </c>
      <c r="D2975" t="s">
        <v>170</v>
      </c>
      <c r="E2975" t="s">
        <v>19748</v>
      </c>
      <c r="F2975" t="s">
        <v>19749</v>
      </c>
      <c r="G2975" t="s">
        <v>19750</v>
      </c>
      <c r="H2975" t="s">
        <v>18</v>
      </c>
      <c r="I2975" t="s">
        <v>2255</v>
      </c>
      <c r="J2975" t="s">
        <v>2256</v>
      </c>
      <c r="K2975" t="s">
        <v>2257</v>
      </c>
      <c r="L2975" t="s">
        <v>2258</v>
      </c>
    </row>
    <row r="2976" spans="1:12" x14ac:dyDescent="0.3">
      <c r="A2976" t="s">
        <v>19751</v>
      </c>
      <c r="B2976" t="s">
        <v>14</v>
      </c>
      <c r="C2976" t="s">
        <v>445</v>
      </c>
      <c r="D2976" t="s">
        <v>16</v>
      </c>
      <c r="E2976" t="e">
        <f>- 청소년 심리상담, 진로,적성, 성격검사 도구- 취업,면접,이미지코칭, 가족, 다문화, 여성상담- 패션,미용, 인테리어, 공예품디자인 컬러코칭 및 인성, 교육</f>
        <v>#NAME?</v>
      </c>
      <c r="F2976" t="s">
        <v>19752</v>
      </c>
      <c r="G2976" t="s">
        <v>19753</v>
      </c>
      <c r="H2976" t="s">
        <v>19754</v>
      </c>
      <c r="I2976" t="s">
        <v>1187</v>
      </c>
      <c r="J2976" t="s">
        <v>1188</v>
      </c>
      <c r="K2976" t="s">
        <v>1189</v>
      </c>
      <c r="L2976" t="s">
        <v>1190</v>
      </c>
    </row>
    <row r="2977" spans="1:12" x14ac:dyDescent="0.3">
      <c r="A2977" t="s">
        <v>19755</v>
      </c>
      <c r="B2977" t="s">
        <v>14</v>
      </c>
      <c r="C2977" t="s">
        <v>65</v>
      </c>
      <c r="D2977" t="s">
        <v>16</v>
      </c>
      <c r="E2977" t="s">
        <v>19756</v>
      </c>
      <c r="F2977" t="s">
        <v>19756</v>
      </c>
      <c r="G2977" t="s">
        <v>18</v>
      </c>
      <c r="H2977" t="s">
        <v>18</v>
      </c>
      <c r="I2977" t="s">
        <v>19757</v>
      </c>
      <c r="J2977" t="s">
        <v>19758</v>
      </c>
      <c r="K2977" t="s">
        <v>19759</v>
      </c>
      <c r="L2977" t="s">
        <v>19760</v>
      </c>
    </row>
    <row r="2978" spans="1:12" x14ac:dyDescent="0.3">
      <c r="A2978" t="s">
        <v>19761</v>
      </c>
      <c r="B2978" t="s">
        <v>14</v>
      </c>
      <c r="C2978" t="s">
        <v>273</v>
      </c>
      <c r="D2978" t="s">
        <v>16</v>
      </c>
      <c r="E2978" t="s">
        <v>19762</v>
      </c>
      <c r="F2978" t="s">
        <v>19763</v>
      </c>
      <c r="G2978" t="s">
        <v>19764</v>
      </c>
      <c r="H2978" t="s">
        <v>18</v>
      </c>
      <c r="I2978" t="s">
        <v>15678</v>
      </c>
      <c r="J2978" t="s">
        <v>18</v>
      </c>
      <c r="K2978" t="s">
        <v>15679</v>
      </c>
      <c r="L2978" t="s">
        <v>15680</v>
      </c>
    </row>
    <row r="2979" spans="1:12" x14ac:dyDescent="0.3">
      <c r="A2979" t="s">
        <v>19765</v>
      </c>
      <c r="B2979" t="s">
        <v>14</v>
      </c>
      <c r="C2979" t="s">
        <v>93</v>
      </c>
      <c r="D2979" t="s">
        <v>94</v>
      </c>
      <c r="E2979" t="s">
        <v>19766</v>
      </c>
      <c r="F2979" t="s">
        <v>19767</v>
      </c>
      <c r="G2979" t="s">
        <v>18</v>
      </c>
      <c r="H2979" t="s">
        <v>18</v>
      </c>
      <c r="I2979" t="s">
        <v>11738</v>
      </c>
      <c r="J2979" t="s">
        <v>18</v>
      </c>
      <c r="K2979" t="s">
        <v>11739</v>
      </c>
      <c r="L2979" t="s">
        <v>11740</v>
      </c>
    </row>
    <row r="2980" spans="1:12" x14ac:dyDescent="0.3">
      <c r="A2980" t="s">
        <v>19768</v>
      </c>
      <c r="B2980" t="s">
        <v>14</v>
      </c>
      <c r="C2980" t="s">
        <v>900</v>
      </c>
      <c r="D2980" t="s">
        <v>16</v>
      </c>
      <c r="E2980" t="s">
        <v>19769</v>
      </c>
      <c r="F2980" t="s">
        <v>19770</v>
      </c>
      <c r="G2980" t="s">
        <v>19771</v>
      </c>
      <c r="H2980" t="s">
        <v>19772</v>
      </c>
      <c r="I2980" t="s">
        <v>2544</v>
      </c>
      <c r="J2980" t="s">
        <v>2545</v>
      </c>
      <c r="K2980" t="s">
        <v>2546</v>
      </c>
      <c r="L2980" t="s">
        <v>2547</v>
      </c>
    </row>
    <row r="2981" spans="1:12" x14ac:dyDescent="0.3">
      <c r="A2981" t="s">
        <v>19773</v>
      </c>
      <c r="B2981" t="s">
        <v>14</v>
      </c>
      <c r="C2981" t="s">
        <v>6656</v>
      </c>
      <c r="D2981" t="s">
        <v>16</v>
      </c>
      <c r="E2981" t="s">
        <v>19774</v>
      </c>
      <c r="F2981" t="s">
        <v>19775</v>
      </c>
      <c r="G2981" t="s">
        <v>19776</v>
      </c>
      <c r="H2981" t="s">
        <v>18</v>
      </c>
      <c r="I2981" t="s">
        <v>15476</v>
      </c>
      <c r="J2981" t="s">
        <v>15477</v>
      </c>
      <c r="K2981" t="s">
        <v>15478</v>
      </c>
      <c r="L2981" t="s">
        <v>15479</v>
      </c>
    </row>
    <row r="2982" spans="1:12" x14ac:dyDescent="0.3">
      <c r="A2982" t="s">
        <v>19777</v>
      </c>
      <c r="B2982" t="s">
        <v>14</v>
      </c>
      <c r="C2982" t="s">
        <v>6726</v>
      </c>
      <c r="D2982" t="s">
        <v>33</v>
      </c>
      <c r="E2982" t="s">
        <v>19778</v>
      </c>
      <c r="F2982" t="s">
        <v>19779</v>
      </c>
      <c r="G2982" t="s">
        <v>19780</v>
      </c>
      <c r="H2982" t="s">
        <v>18</v>
      </c>
      <c r="I2982" t="s">
        <v>7033</v>
      </c>
      <c r="J2982" t="s">
        <v>18</v>
      </c>
      <c r="K2982" t="s">
        <v>7034</v>
      </c>
      <c r="L2982" t="s">
        <v>7035</v>
      </c>
    </row>
    <row r="2983" spans="1:12" x14ac:dyDescent="0.3">
      <c r="A2983" t="s">
        <v>19781</v>
      </c>
      <c r="B2983" t="s">
        <v>14</v>
      </c>
      <c r="C2983" t="s">
        <v>623</v>
      </c>
      <c r="D2983" t="s">
        <v>16</v>
      </c>
      <c r="E2983" t="s">
        <v>19782</v>
      </c>
      <c r="F2983" t="s">
        <v>19782</v>
      </c>
      <c r="G2983" t="s">
        <v>19783</v>
      </c>
      <c r="H2983" t="s">
        <v>19784</v>
      </c>
      <c r="I2983" t="s">
        <v>8219</v>
      </c>
      <c r="J2983" t="s">
        <v>8220</v>
      </c>
      <c r="K2983" t="s">
        <v>8221</v>
      </c>
      <c r="L2983" t="s">
        <v>8222</v>
      </c>
    </row>
    <row r="2984" spans="1:12" x14ac:dyDescent="0.3">
      <c r="A2984" t="s">
        <v>19785</v>
      </c>
      <c r="B2984" t="s">
        <v>14</v>
      </c>
      <c r="C2984" t="s">
        <v>273</v>
      </c>
      <c r="D2984" t="s">
        <v>16</v>
      </c>
      <c r="E2984" t="s">
        <v>19786</v>
      </c>
      <c r="F2984" t="s">
        <v>19787</v>
      </c>
      <c r="G2984" t="s">
        <v>18</v>
      </c>
      <c r="H2984" t="s">
        <v>18</v>
      </c>
      <c r="I2984" t="s">
        <v>459</v>
      </c>
      <c r="J2984" t="s">
        <v>18</v>
      </c>
      <c r="K2984" t="s">
        <v>460</v>
      </c>
      <c r="L2984" t="s">
        <v>461</v>
      </c>
    </row>
    <row r="2985" spans="1:12" x14ac:dyDescent="0.3">
      <c r="A2985" t="s">
        <v>19788</v>
      </c>
      <c r="B2985" t="s">
        <v>14</v>
      </c>
      <c r="C2985" t="s">
        <v>101</v>
      </c>
      <c r="D2985" t="s">
        <v>16</v>
      </c>
      <c r="E2985" t="s">
        <v>19789</v>
      </c>
      <c r="F2985" t="s">
        <v>19790</v>
      </c>
      <c r="G2985" t="s">
        <v>19791</v>
      </c>
      <c r="H2985" t="s">
        <v>18</v>
      </c>
      <c r="I2985" t="s">
        <v>11511</v>
      </c>
      <c r="J2985" t="s">
        <v>11512</v>
      </c>
      <c r="K2985" t="s">
        <v>11513</v>
      </c>
      <c r="L2985" t="s">
        <v>11514</v>
      </c>
    </row>
    <row r="2986" spans="1:12" x14ac:dyDescent="0.3">
      <c r="A2986" t="s">
        <v>19792</v>
      </c>
      <c r="B2986" t="s">
        <v>14</v>
      </c>
      <c r="C2986" t="s">
        <v>19793</v>
      </c>
      <c r="D2986" t="s">
        <v>16</v>
      </c>
      <c r="E2986" t="s">
        <v>19794</v>
      </c>
      <c r="F2986" t="s">
        <v>19795</v>
      </c>
      <c r="G2986" t="s">
        <v>19796</v>
      </c>
      <c r="H2986" t="s">
        <v>19797</v>
      </c>
      <c r="I2986" t="s">
        <v>19798</v>
      </c>
      <c r="J2986" t="s">
        <v>19799</v>
      </c>
      <c r="K2986" t="s">
        <v>19800</v>
      </c>
      <c r="L2986" t="s">
        <v>19801</v>
      </c>
    </row>
    <row r="2987" spans="1:12" x14ac:dyDescent="0.3">
      <c r="A2987" t="s">
        <v>19802</v>
      </c>
      <c r="B2987" t="s">
        <v>14</v>
      </c>
      <c r="C2987" t="s">
        <v>693</v>
      </c>
      <c r="D2987" t="s">
        <v>79</v>
      </c>
      <c r="E2987" t="s">
        <v>19803</v>
      </c>
      <c r="F2987" t="s">
        <v>19804</v>
      </c>
      <c r="G2987" t="s">
        <v>19805</v>
      </c>
      <c r="H2987" t="s">
        <v>19806</v>
      </c>
      <c r="I2987" t="s">
        <v>14186</v>
      </c>
      <c r="J2987" t="s">
        <v>14187</v>
      </c>
      <c r="K2987" t="s">
        <v>14188</v>
      </c>
      <c r="L2987" t="s">
        <v>14189</v>
      </c>
    </row>
    <row r="2988" spans="1:12" x14ac:dyDescent="0.3">
      <c r="A2988" t="s">
        <v>19807</v>
      </c>
      <c r="B2988" t="s">
        <v>14</v>
      </c>
      <c r="C2988" t="s">
        <v>273</v>
      </c>
      <c r="D2988" t="s">
        <v>16</v>
      </c>
      <c r="E2988" t="s">
        <v>19808</v>
      </c>
      <c r="F2988" t="s">
        <v>19808</v>
      </c>
      <c r="G2988" t="s">
        <v>18</v>
      </c>
      <c r="H2988" t="s">
        <v>18</v>
      </c>
      <c r="I2988" t="s">
        <v>17709</v>
      </c>
      <c r="J2988" t="s">
        <v>17710</v>
      </c>
      <c r="K2988" t="s">
        <v>17711</v>
      </c>
      <c r="L2988" t="s">
        <v>17712</v>
      </c>
    </row>
    <row r="2989" spans="1:12" x14ac:dyDescent="0.3">
      <c r="A2989" t="s">
        <v>19809</v>
      </c>
      <c r="B2989" t="s">
        <v>14</v>
      </c>
      <c r="C2989" t="s">
        <v>19810</v>
      </c>
      <c r="D2989" t="s">
        <v>16</v>
      </c>
      <c r="E2989" t="s">
        <v>19811</v>
      </c>
      <c r="F2989" t="s">
        <v>19811</v>
      </c>
      <c r="G2989" t="s">
        <v>18</v>
      </c>
      <c r="H2989" t="s">
        <v>18</v>
      </c>
      <c r="I2989" t="s">
        <v>12193</v>
      </c>
      <c r="J2989" t="s">
        <v>12194</v>
      </c>
      <c r="K2989" t="s">
        <v>12195</v>
      </c>
      <c r="L2989" t="s">
        <v>12196</v>
      </c>
    </row>
    <row r="2990" spans="1:12" x14ac:dyDescent="0.3">
      <c r="A2990" t="s">
        <v>19812</v>
      </c>
      <c r="B2990" t="s">
        <v>14</v>
      </c>
      <c r="C2990" t="s">
        <v>19813</v>
      </c>
      <c r="D2990" t="s">
        <v>94</v>
      </c>
      <c r="E2990" t="s">
        <v>19814</v>
      </c>
      <c r="F2990" t="s">
        <v>19815</v>
      </c>
      <c r="G2990" t="s">
        <v>18</v>
      </c>
      <c r="H2990" t="s">
        <v>18</v>
      </c>
      <c r="I2990" t="s">
        <v>7852</v>
      </c>
      <c r="J2990" t="s">
        <v>7853</v>
      </c>
      <c r="K2990" t="s">
        <v>7854</v>
      </c>
      <c r="L2990" t="s">
        <v>7855</v>
      </c>
    </row>
    <row r="2991" spans="1:12" x14ac:dyDescent="0.3">
      <c r="A2991" t="s">
        <v>19816</v>
      </c>
      <c r="B2991" t="s">
        <v>14</v>
      </c>
      <c r="C2991" t="s">
        <v>7249</v>
      </c>
      <c r="D2991" t="s">
        <v>16</v>
      </c>
      <c r="E2991" t="s">
        <v>19817</v>
      </c>
      <c r="F2991" t="s">
        <v>19818</v>
      </c>
      <c r="G2991" t="s">
        <v>19819</v>
      </c>
      <c r="H2991" t="s">
        <v>18</v>
      </c>
      <c r="I2991" t="s">
        <v>15476</v>
      </c>
      <c r="J2991" t="s">
        <v>15477</v>
      </c>
      <c r="K2991" t="s">
        <v>15478</v>
      </c>
      <c r="L2991" t="s">
        <v>15479</v>
      </c>
    </row>
    <row r="2992" spans="1:12" x14ac:dyDescent="0.3">
      <c r="A2992" t="s">
        <v>19820</v>
      </c>
      <c r="B2992" t="s">
        <v>14</v>
      </c>
      <c r="C2992" t="s">
        <v>19821</v>
      </c>
      <c r="D2992" t="s">
        <v>16</v>
      </c>
      <c r="E2992" t="s">
        <v>19822</v>
      </c>
      <c r="F2992" t="s">
        <v>19823</v>
      </c>
      <c r="G2992" t="s">
        <v>18</v>
      </c>
      <c r="H2992" t="s">
        <v>18</v>
      </c>
      <c r="I2992" t="s">
        <v>19196</v>
      </c>
      <c r="J2992" t="s">
        <v>19197</v>
      </c>
      <c r="K2992" t="s">
        <v>19198</v>
      </c>
      <c r="L2992" t="s">
        <v>19199</v>
      </c>
    </row>
    <row r="2993" spans="1:12" x14ac:dyDescent="0.3">
      <c r="A2993" t="s">
        <v>19824</v>
      </c>
      <c r="B2993" t="s">
        <v>14</v>
      </c>
      <c r="C2993" t="s">
        <v>12711</v>
      </c>
      <c r="D2993" t="s">
        <v>94</v>
      </c>
      <c r="E2993" t="s">
        <v>19825</v>
      </c>
      <c r="F2993" t="s">
        <v>19826</v>
      </c>
      <c r="G2993" t="s">
        <v>19827</v>
      </c>
      <c r="H2993" t="s">
        <v>19828</v>
      </c>
      <c r="I2993" t="s">
        <v>19829</v>
      </c>
      <c r="J2993" t="s">
        <v>18</v>
      </c>
      <c r="K2993" t="s">
        <v>19830</v>
      </c>
      <c r="L2993" t="s">
        <v>19831</v>
      </c>
    </row>
    <row r="2994" spans="1:12" x14ac:dyDescent="0.3">
      <c r="A2994" t="s">
        <v>19832</v>
      </c>
      <c r="B2994" t="s">
        <v>14</v>
      </c>
      <c r="C2994" t="s">
        <v>86</v>
      </c>
      <c r="D2994" t="s">
        <v>16</v>
      </c>
      <c r="E2994" t="s">
        <v>19833</v>
      </c>
      <c r="F2994" t="s">
        <v>19834</v>
      </c>
      <c r="G2994" t="s">
        <v>19835</v>
      </c>
      <c r="H2994" t="s">
        <v>19836</v>
      </c>
      <c r="I2994" t="s">
        <v>19837</v>
      </c>
      <c r="J2994" t="s">
        <v>19838</v>
      </c>
      <c r="K2994" t="s">
        <v>19839</v>
      </c>
      <c r="L2994" t="s">
        <v>19840</v>
      </c>
    </row>
    <row r="2995" spans="1:12" x14ac:dyDescent="0.3">
      <c r="A2995" t="s">
        <v>19841</v>
      </c>
      <c r="B2995" t="s">
        <v>14</v>
      </c>
      <c r="C2995" t="s">
        <v>15</v>
      </c>
      <c r="D2995" t="s">
        <v>16</v>
      </c>
      <c r="E2995" t="s">
        <v>19842</v>
      </c>
      <c r="F2995" t="s">
        <v>19842</v>
      </c>
      <c r="G2995" t="s">
        <v>18</v>
      </c>
      <c r="H2995" t="s">
        <v>18</v>
      </c>
      <c r="I2995" t="s">
        <v>12193</v>
      </c>
      <c r="J2995" t="s">
        <v>12194</v>
      </c>
      <c r="K2995" t="s">
        <v>12195</v>
      </c>
      <c r="L2995" t="s">
        <v>12196</v>
      </c>
    </row>
    <row r="2996" spans="1:12" x14ac:dyDescent="0.3">
      <c r="A2996" t="s">
        <v>19843</v>
      </c>
      <c r="B2996" t="s">
        <v>14</v>
      </c>
      <c r="C2996" t="s">
        <v>19844</v>
      </c>
      <c r="D2996" t="s">
        <v>16</v>
      </c>
      <c r="E2996" t="s">
        <v>19845</v>
      </c>
      <c r="F2996" t="s">
        <v>19846</v>
      </c>
      <c r="G2996" t="s">
        <v>19847</v>
      </c>
      <c r="H2996" t="s">
        <v>19848</v>
      </c>
      <c r="I2996" t="s">
        <v>14698</v>
      </c>
      <c r="J2996" t="s">
        <v>14699</v>
      </c>
      <c r="K2996" t="s">
        <v>14700</v>
      </c>
      <c r="L2996" t="s">
        <v>14701</v>
      </c>
    </row>
    <row r="2997" spans="1:12" x14ac:dyDescent="0.3">
      <c r="A2997" t="s">
        <v>19849</v>
      </c>
      <c r="B2997" t="s">
        <v>14</v>
      </c>
      <c r="C2997" t="s">
        <v>1995</v>
      </c>
      <c r="D2997" t="s">
        <v>16</v>
      </c>
      <c r="E2997" t="s">
        <v>19850</v>
      </c>
      <c r="F2997" t="s">
        <v>19850</v>
      </c>
      <c r="G2997" t="s">
        <v>19851</v>
      </c>
      <c r="H2997" t="s">
        <v>18</v>
      </c>
      <c r="I2997" t="s">
        <v>5818</v>
      </c>
      <c r="J2997" t="s">
        <v>18</v>
      </c>
      <c r="K2997" t="s">
        <v>5819</v>
      </c>
      <c r="L2997" t="s">
        <v>5820</v>
      </c>
    </row>
    <row r="2998" spans="1:12" x14ac:dyDescent="0.3">
      <c r="A2998" t="s">
        <v>19852</v>
      </c>
      <c r="B2998" t="s">
        <v>14</v>
      </c>
      <c r="C2998" t="s">
        <v>273</v>
      </c>
      <c r="D2998" t="s">
        <v>16</v>
      </c>
      <c r="E2998" t="s">
        <v>19853</v>
      </c>
      <c r="F2998" t="s">
        <v>19854</v>
      </c>
      <c r="G2998" t="s">
        <v>19855</v>
      </c>
      <c r="H2998" t="s">
        <v>19856</v>
      </c>
      <c r="I2998" t="s">
        <v>13492</v>
      </c>
      <c r="J2998" t="s">
        <v>13493</v>
      </c>
      <c r="K2998" t="s">
        <v>13494</v>
      </c>
      <c r="L2998" t="s">
        <v>13495</v>
      </c>
    </row>
    <row r="2999" spans="1:12" x14ac:dyDescent="0.3">
      <c r="A2999" t="s">
        <v>19857</v>
      </c>
      <c r="B2999" t="s">
        <v>14</v>
      </c>
      <c r="C2999" t="s">
        <v>19858</v>
      </c>
      <c r="D2999" t="s">
        <v>79</v>
      </c>
      <c r="E2999" t="s">
        <v>19859</v>
      </c>
      <c r="F2999" t="s">
        <v>19860</v>
      </c>
      <c r="G2999" t="s">
        <v>19861</v>
      </c>
      <c r="H2999" t="s">
        <v>18</v>
      </c>
      <c r="I2999" t="s">
        <v>19862</v>
      </c>
      <c r="J2999" t="s">
        <v>18</v>
      </c>
      <c r="K2999" t="s">
        <v>19863</v>
      </c>
      <c r="L2999" t="s">
        <v>19864</v>
      </c>
    </row>
    <row r="3000" spans="1:12" x14ac:dyDescent="0.3">
      <c r="A3000" t="s">
        <v>19865</v>
      </c>
      <c r="B3000" t="s">
        <v>14</v>
      </c>
      <c r="C3000" t="s">
        <v>789</v>
      </c>
      <c r="D3000" t="s">
        <v>79</v>
      </c>
      <c r="E3000" t="s">
        <v>19866</v>
      </c>
      <c r="F3000" t="s">
        <v>19866</v>
      </c>
      <c r="G3000" t="s">
        <v>18</v>
      </c>
      <c r="H3000" t="s">
        <v>18</v>
      </c>
      <c r="I3000" t="s">
        <v>17709</v>
      </c>
      <c r="J3000" t="s">
        <v>17710</v>
      </c>
      <c r="K3000" t="s">
        <v>17711</v>
      </c>
      <c r="L3000" t="s">
        <v>17712</v>
      </c>
    </row>
    <row r="3001" spans="1:12" x14ac:dyDescent="0.3">
      <c r="A3001" t="s">
        <v>19867</v>
      </c>
      <c r="B3001" t="s">
        <v>14</v>
      </c>
      <c r="C3001" t="s">
        <v>341</v>
      </c>
      <c r="D3001" t="s">
        <v>16</v>
      </c>
      <c r="E3001" t="s">
        <v>19868</v>
      </c>
      <c r="F3001" t="s">
        <v>19868</v>
      </c>
      <c r="G3001" t="s">
        <v>18</v>
      </c>
      <c r="H3001" t="s">
        <v>18</v>
      </c>
      <c r="I3001" t="s">
        <v>15722</v>
      </c>
      <c r="J3001" t="s">
        <v>18</v>
      </c>
      <c r="K3001" t="s">
        <v>15723</v>
      </c>
      <c r="L3001" t="s">
        <v>15724</v>
      </c>
    </row>
    <row r="3002" spans="1:12" x14ac:dyDescent="0.3">
      <c r="A3002" t="s">
        <v>5553</v>
      </c>
      <c r="B3002" t="s">
        <v>14</v>
      </c>
      <c r="C3002" t="s">
        <v>463</v>
      </c>
      <c r="D3002" t="s">
        <v>16</v>
      </c>
      <c r="E3002" t="s">
        <v>5554</v>
      </c>
      <c r="F3002" t="s">
        <v>5554</v>
      </c>
      <c r="G3002" t="s">
        <v>5555</v>
      </c>
      <c r="H3002" t="s">
        <v>5556</v>
      </c>
      <c r="I3002" t="s">
        <v>5557</v>
      </c>
      <c r="J3002" t="s">
        <v>5558</v>
      </c>
      <c r="K3002" t="s">
        <v>5559</v>
      </c>
      <c r="L3002" t="s">
        <v>5560</v>
      </c>
    </row>
    <row r="3003" spans="1:12" x14ac:dyDescent="0.3">
      <c r="A3003" t="s">
        <v>5561</v>
      </c>
      <c r="B3003" t="s">
        <v>14</v>
      </c>
      <c r="C3003" t="s">
        <v>5562</v>
      </c>
      <c r="D3003" t="s">
        <v>16</v>
      </c>
      <c r="E3003" t="s">
        <v>5563</v>
      </c>
      <c r="F3003" t="s">
        <v>5563</v>
      </c>
      <c r="G3003" t="s">
        <v>18</v>
      </c>
      <c r="H3003" t="s">
        <v>18</v>
      </c>
      <c r="I3003" t="s">
        <v>5564</v>
      </c>
      <c r="J3003" t="s">
        <v>5565</v>
      </c>
      <c r="K3003" t="s">
        <v>5566</v>
      </c>
      <c r="L3003" t="s">
        <v>5567</v>
      </c>
    </row>
    <row r="3004" spans="1:12" x14ac:dyDescent="0.3">
      <c r="A3004" t="s">
        <v>5568</v>
      </c>
      <c r="B3004" t="s">
        <v>14</v>
      </c>
      <c r="C3004" t="s">
        <v>3840</v>
      </c>
      <c r="D3004" t="s">
        <v>33</v>
      </c>
      <c r="E3004" t="s">
        <v>5569</v>
      </c>
      <c r="F3004" t="s">
        <v>5569</v>
      </c>
      <c r="G3004" t="s">
        <v>18</v>
      </c>
      <c r="H3004" t="s">
        <v>18</v>
      </c>
      <c r="I3004" t="s">
        <v>449</v>
      </c>
      <c r="J3004" t="s">
        <v>450</v>
      </c>
      <c r="K3004" t="s">
        <v>451</v>
      </c>
      <c r="L3004" t="s">
        <v>452</v>
      </c>
    </row>
    <row r="3005" spans="1:12" x14ac:dyDescent="0.3">
      <c r="A3005" t="s">
        <v>5570</v>
      </c>
      <c r="B3005" t="s">
        <v>14</v>
      </c>
      <c r="C3005" t="s">
        <v>86</v>
      </c>
      <c r="D3005" t="s">
        <v>16</v>
      </c>
      <c r="E3005" t="s">
        <v>5571</v>
      </c>
      <c r="F3005" t="s">
        <v>5572</v>
      </c>
      <c r="G3005" t="s">
        <v>5573</v>
      </c>
      <c r="H3005" t="s">
        <v>18</v>
      </c>
      <c r="I3005" t="s">
        <v>5574</v>
      </c>
      <c r="J3005" t="s">
        <v>5575</v>
      </c>
      <c r="K3005" t="s">
        <v>5576</v>
      </c>
      <c r="L3005" t="s">
        <v>5577</v>
      </c>
    </row>
    <row r="3006" spans="1:12" x14ac:dyDescent="0.3">
      <c r="A3006" t="s">
        <v>5578</v>
      </c>
      <c r="B3006" t="s">
        <v>14</v>
      </c>
      <c r="C3006" t="s">
        <v>273</v>
      </c>
      <c r="D3006" t="s">
        <v>16</v>
      </c>
      <c r="E3006" t="s">
        <v>5579</v>
      </c>
      <c r="F3006" t="s">
        <v>5580</v>
      </c>
      <c r="G3006" t="s">
        <v>5581</v>
      </c>
      <c r="H3006" t="s">
        <v>18</v>
      </c>
      <c r="I3006" t="s">
        <v>4145</v>
      </c>
      <c r="J3006" t="s">
        <v>4146</v>
      </c>
      <c r="K3006" t="s">
        <v>4147</v>
      </c>
      <c r="L3006" t="s">
        <v>4148</v>
      </c>
    </row>
    <row r="3007" spans="1:12" x14ac:dyDescent="0.3">
      <c r="A3007" t="s">
        <v>5582</v>
      </c>
      <c r="B3007" t="s">
        <v>14</v>
      </c>
      <c r="C3007" t="s">
        <v>5583</v>
      </c>
      <c r="D3007" t="s">
        <v>5584</v>
      </c>
      <c r="E3007" t="s">
        <v>5585</v>
      </c>
      <c r="F3007" t="s">
        <v>5586</v>
      </c>
      <c r="G3007" t="s">
        <v>5587</v>
      </c>
      <c r="H3007" t="s">
        <v>18</v>
      </c>
      <c r="I3007" t="s">
        <v>5588</v>
      </c>
      <c r="J3007" t="s">
        <v>5589</v>
      </c>
      <c r="K3007" t="s">
        <v>5590</v>
      </c>
      <c r="L3007" t="s">
        <v>5591</v>
      </c>
    </row>
    <row r="3008" spans="1:12" x14ac:dyDescent="0.3">
      <c r="A3008" t="s">
        <v>5592</v>
      </c>
      <c r="B3008" t="s">
        <v>14</v>
      </c>
      <c r="C3008" t="s">
        <v>73</v>
      </c>
      <c r="D3008" t="s">
        <v>33</v>
      </c>
      <c r="E3008" t="s">
        <v>5593</v>
      </c>
      <c r="F3008" t="s">
        <v>5594</v>
      </c>
      <c r="G3008" t="s">
        <v>5594</v>
      </c>
      <c r="H3008" t="s">
        <v>18</v>
      </c>
      <c r="I3008" t="s">
        <v>5595</v>
      </c>
      <c r="J3008" t="s">
        <v>5596</v>
      </c>
      <c r="K3008" t="s">
        <v>5597</v>
      </c>
      <c r="L3008" t="s">
        <v>5598</v>
      </c>
    </row>
    <row r="3009" spans="1:12" x14ac:dyDescent="0.3">
      <c r="A3009" t="s">
        <v>5599</v>
      </c>
      <c r="B3009" t="s">
        <v>14</v>
      </c>
      <c r="C3009" t="s">
        <v>5600</v>
      </c>
      <c r="D3009" t="s">
        <v>16</v>
      </c>
      <c r="E3009" t="s">
        <v>5601</v>
      </c>
      <c r="F3009" t="s">
        <v>5602</v>
      </c>
      <c r="G3009" t="s">
        <v>5603</v>
      </c>
      <c r="H3009" t="s">
        <v>18</v>
      </c>
      <c r="I3009" t="s">
        <v>5604</v>
      </c>
      <c r="J3009" t="s">
        <v>5605</v>
      </c>
      <c r="K3009" t="s">
        <v>5606</v>
      </c>
      <c r="L3009" t="s">
        <v>5607</v>
      </c>
    </row>
    <row r="3010" spans="1:12" x14ac:dyDescent="0.3">
      <c r="A3010" t="s">
        <v>5608</v>
      </c>
      <c r="B3010" t="s">
        <v>14</v>
      </c>
      <c r="C3010" t="s">
        <v>5609</v>
      </c>
      <c r="D3010" t="s">
        <v>79</v>
      </c>
      <c r="E3010" t="s">
        <v>5610</v>
      </c>
      <c r="F3010" t="s">
        <v>5611</v>
      </c>
      <c r="G3010" t="s">
        <v>18</v>
      </c>
      <c r="H3010" t="s">
        <v>18</v>
      </c>
      <c r="I3010" t="s">
        <v>5612</v>
      </c>
      <c r="J3010" t="s">
        <v>5613</v>
      </c>
      <c r="K3010" t="s">
        <v>5614</v>
      </c>
      <c r="L3010" t="s">
        <v>5615</v>
      </c>
    </row>
    <row r="3011" spans="1:12" x14ac:dyDescent="0.3">
      <c r="A3011" t="s">
        <v>5616</v>
      </c>
      <c r="B3011" t="s">
        <v>14</v>
      </c>
      <c r="C3011" t="s">
        <v>101</v>
      </c>
      <c r="D3011" t="s">
        <v>16</v>
      </c>
      <c r="E3011" t="s">
        <v>5617</v>
      </c>
      <c r="F3011" t="s">
        <v>5617</v>
      </c>
      <c r="G3011" t="s">
        <v>18</v>
      </c>
      <c r="H3011" t="s">
        <v>18</v>
      </c>
      <c r="I3011" t="s">
        <v>5618</v>
      </c>
      <c r="J3011" t="s">
        <v>5619</v>
      </c>
      <c r="K3011" t="s">
        <v>5620</v>
      </c>
      <c r="L3011" t="s">
        <v>5621</v>
      </c>
    </row>
    <row r="3012" spans="1:12" x14ac:dyDescent="0.3">
      <c r="A3012" t="s">
        <v>5622</v>
      </c>
      <c r="B3012" t="s">
        <v>14</v>
      </c>
      <c r="C3012" t="s">
        <v>2896</v>
      </c>
      <c r="D3012" t="s">
        <v>33</v>
      </c>
      <c r="E3012" t="s">
        <v>5623</v>
      </c>
      <c r="F3012" t="s">
        <v>5624</v>
      </c>
      <c r="G3012" t="s">
        <v>5625</v>
      </c>
      <c r="H3012" t="s">
        <v>18</v>
      </c>
      <c r="I3012" t="s">
        <v>5626</v>
      </c>
      <c r="J3012" t="s">
        <v>18</v>
      </c>
      <c r="K3012" t="s">
        <v>5627</v>
      </c>
      <c r="L3012" t="s">
        <v>5628</v>
      </c>
    </row>
    <row r="3013" spans="1:12" x14ac:dyDescent="0.3">
      <c r="A3013" t="s">
        <v>5629</v>
      </c>
      <c r="B3013" t="s">
        <v>14</v>
      </c>
      <c r="C3013" t="s">
        <v>445</v>
      </c>
      <c r="D3013" t="s">
        <v>16</v>
      </c>
      <c r="E3013" t="s">
        <v>5630</v>
      </c>
      <c r="F3013" t="s">
        <v>5631</v>
      </c>
      <c r="G3013" t="s">
        <v>18</v>
      </c>
      <c r="H3013" t="s">
        <v>18</v>
      </c>
      <c r="I3013" t="s">
        <v>5632</v>
      </c>
      <c r="J3013" t="s">
        <v>5633</v>
      </c>
      <c r="K3013" t="s">
        <v>5634</v>
      </c>
      <c r="L3013" t="s">
        <v>5635</v>
      </c>
    </row>
    <row r="3014" spans="1:12" x14ac:dyDescent="0.3">
      <c r="A3014" t="s">
        <v>5636</v>
      </c>
      <c r="B3014" t="s">
        <v>14</v>
      </c>
      <c r="C3014" t="s">
        <v>1079</v>
      </c>
      <c r="D3014" t="s">
        <v>33</v>
      </c>
      <c r="E3014" t="s">
        <v>1080</v>
      </c>
      <c r="F3014" t="s">
        <v>1080</v>
      </c>
      <c r="G3014" t="s">
        <v>5637</v>
      </c>
      <c r="H3014" t="s">
        <v>18</v>
      </c>
      <c r="I3014" t="s">
        <v>574</v>
      </c>
      <c r="J3014" t="s">
        <v>575</v>
      </c>
      <c r="K3014" t="s">
        <v>576</v>
      </c>
      <c r="L3014" t="s">
        <v>577</v>
      </c>
    </row>
    <row r="3015" spans="1:12" x14ac:dyDescent="0.3">
      <c r="A3015" t="s">
        <v>5638</v>
      </c>
      <c r="B3015" t="s">
        <v>14</v>
      </c>
      <c r="C3015" t="s">
        <v>5639</v>
      </c>
      <c r="D3015" t="s">
        <v>16</v>
      </c>
      <c r="E3015" t="s">
        <v>5640</v>
      </c>
      <c r="F3015" t="s">
        <v>5641</v>
      </c>
      <c r="G3015" t="s">
        <v>5642</v>
      </c>
      <c r="H3015" t="s">
        <v>18</v>
      </c>
      <c r="I3015" t="s">
        <v>5643</v>
      </c>
      <c r="J3015" t="s">
        <v>5644</v>
      </c>
      <c r="K3015" t="s">
        <v>5645</v>
      </c>
      <c r="L3015" t="s">
        <v>5646</v>
      </c>
    </row>
    <row r="3016" spans="1:12" x14ac:dyDescent="0.3">
      <c r="A3016" t="s">
        <v>5647</v>
      </c>
      <c r="B3016" t="s">
        <v>14</v>
      </c>
      <c r="C3016" t="s">
        <v>101</v>
      </c>
      <c r="D3016" t="s">
        <v>16</v>
      </c>
      <c r="E3016" t="s">
        <v>5648</v>
      </c>
      <c r="F3016" t="s">
        <v>5648</v>
      </c>
      <c r="G3016" t="s">
        <v>5649</v>
      </c>
      <c r="H3016" t="s">
        <v>18</v>
      </c>
      <c r="I3016" t="s">
        <v>5650</v>
      </c>
      <c r="J3016" t="s">
        <v>18</v>
      </c>
      <c r="K3016" t="s">
        <v>5651</v>
      </c>
      <c r="L3016" t="s">
        <v>5652</v>
      </c>
    </row>
    <row r="3017" spans="1:12" x14ac:dyDescent="0.3">
      <c r="A3017" t="s">
        <v>5653</v>
      </c>
      <c r="B3017" t="s">
        <v>14</v>
      </c>
      <c r="C3017" t="s">
        <v>273</v>
      </c>
      <c r="D3017" t="s">
        <v>16</v>
      </c>
      <c r="E3017" t="s">
        <v>5654</v>
      </c>
      <c r="F3017" t="s">
        <v>5655</v>
      </c>
      <c r="G3017" t="s">
        <v>18</v>
      </c>
      <c r="H3017" t="s">
        <v>18</v>
      </c>
      <c r="I3017" t="s">
        <v>5656</v>
      </c>
      <c r="J3017" t="s">
        <v>5657</v>
      </c>
      <c r="K3017" t="s">
        <v>5658</v>
      </c>
      <c r="L3017" t="s">
        <v>5659</v>
      </c>
    </row>
    <row r="3018" spans="1:12" x14ac:dyDescent="0.3">
      <c r="A3018" t="s">
        <v>5660</v>
      </c>
      <c r="B3018" t="s">
        <v>14</v>
      </c>
      <c r="C3018" t="s">
        <v>463</v>
      </c>
      <c r="D3018" t="s">
        <v>16</v>
      </c>
      <c r="E3018" t="s">
        <v>5661</v>
      </c>
      <c r="F3018" t="s">
        <v>5661</v>
      </c>
      <c r="G3018" t="s">
        <v>18</v>
      </c>
      <c r="H3018" t="s">
        <v>18</v>
      </c>
      <c r="I3018" t="s">
        <v>5662</v>
      </c>
      <c r="J3018" t="s">
        <v>5663</v>
      </c>
      <c r="K3018" t="s">
        <v>5664</v>
      </c>
      <c r="L3018" t="s">
        <v>5665</v>
      </c>
    </row>
    <row r="3019" spans="1:12" x14ac:dyDescent="0.3">
      <c r="A3019" t="s">
        <v>5666</v>
      </c>
      <c r="B3019" t="s">
        <v>14</v>
      </c>
      <c r="C3019" t="s">
        <v>229</v>
      </c>
      <c r="D3019" t="s">
        <v>94</v>
      </c>
      <c r="E3019" t="s">
        <v>5667</v>
      </c>
      <c r="F3019" t="s">
        <v>5667</v>
      </c>
      <c r="G3019" t="s">
        <v>18</v>
      </c>
      <c r="H3019" t="s">
        <v>18</v>
      </c>
      <c r="I3019" t="s">
        <v>5668</v>
      </c>
      <c r="J3019" t="s">
        <v>5669</v>
      </c>
      <c r="K3019" t="s">
        <v>5670</v>
      </c>
      <c r="L3019" t="s">
        <v>5671</v>
      </c>
    </row>
    <row r="3020" spans="1:12" x14ac:dyDescent="0.3">
      <c r="A3020" t="s">
        <v>5672</v>
      </c>
      <c r="B3020" t="s">
        <v>14</v>
      </c>
      <c r="C3020" t="s">
        <v>5673</v>
      </c>
      <c r="D3020" t="s">
        <v>33</v>
      </c>
      <c r="E3020" t="s">
        <v>5674</v>
      </c>
      <c r="F3020" t="s">
        <v>5675</v>
      </c>
      <c r="G3020" t="s">
        <v>5676</v>
      </c>
      <c r="H3020" t="s">
        <v>18</v>
      </c>
      <c r="I3020" t="s">
        <v>5677</v>
      </c>
      <c r="J3020" t="s">
        <v>18</v>
      </c>
      <c r="K3020" t="s">
        <v>5678</v>
      </c>
      <c r="L3020" t="s">
        <v>5679</v>
      </c>
    </row>
    <row r="3021" spans="1:12" x14ac:dyDescent="0.3">
      <c r="A3021" t="s">
        <v>5680</v>
      </c>
      <c r="B3021" t="s">
        <v>14</v>
      </c>
      <c r="C3021" t="s">
        <v>5681</v>
      </c>
      <c r="D3021" t="s">
        <v>33</v>
      </c>
      <c r="E3021" t="s">
        <v>5682</v>
      </c>
      <c r="F3021" t="s">
        <v>5682</v>
      </c>
      <c r="G3021" t="s">
        <v>18</v>
      </c>
      <c r="H3021" t="s">
        <v>18</v>
      </c>
      <c r="I3021" t="s">
        <v>4921</v>
      </c>
      <c r="J3021" t="s">
        <v>4922</v>
      </c>
      <c r="K3021" t="s">
        <v>1182</v>
      </c>
      <c r="L3021" t="s">
        <v>4923</v>
      </c>
    </row>
    <row r="3022" spans="1:12" x14ac:dyDescent="0.3">
      <c r="A3022" t="s">
        <v>5683</v>
      </c>
      <c r="B3022" t="s">
        <v>14</v>
      </c>
      <c r="C3022" t="s">
        <v>101</v>
      </c>
      <c r="D3022" t="s">
        <v>16</v>
      </c>
      <c r="E3022" t="s">
        <v>5684</v>
      </c>
      <c r="F3022" t="s">
        <v>5684</v>
      </c>
      <c r="G3022" t="s">
        <v>5684</v>
      </c>
      <c r="H3022" t="s">
        <v>18</v>
      </c>
      <c r="I3022" t="s">
        <v>5685</v>
      </c>
      <c r="J3022" t="s">
        <v>5686</v>
      </c>
      <c r="K3022" t="s">
        <v>5687</v>
      </c>
      <c r="L3022" t="s">
        <v>5688</v>
      </c>
    </row>
    <row r="3023" spans="1:12" x14ac:dyDescent="0.3">
      <c r="A3023" t="s">
        <v>5689</v>
      </c>
      <c r="B3023" t="s">
        <v>14</v>
      </c>
      <c r="C3023" t="s">
        <v>5690</v>
      </c>
      <c r="D3023" t="s">
        <v>33</v>
      </c>
      <c r="E3023" t="s">
        <v>5691</v>
      </c>
      <c r="F3023" t="s">
        <v>5692</v>
      </c>
      <c r="G3023" t="s">
        <v>5693</v>
      </c>
      <c r="H3023" t="s">
        <v>5694</v>
      </c>
      <c r="I3023" t="s">
        <v>5695</v>
      </c>
      <c r="J3023" t="s">
        <v>5696</v>
      </c>
      <c r="K3023" t="s">
        <v>5697</v>
      </c>
      <c r="L3023" t="s">
        <v>5698</v>
      </c>
    </row>
    <row r="3024" spans="1:12" x14ac:dyDescent="0.3">
      <c r="A3024" t="s">
        <v>5699</v>
      </c>
      <c r="B3024" t="s">
        <v>14</v>
      </c>
      <c r="C3024" t="s">
        <v>273</v>
      </c>
      <c r="D3024" t="s">
        <v>16</v>
      </c>
      <c r="E3024" t="s">
        <v>5700</v>
      </c>
      <c r="F3024" t="s">
        <v>5701</v>
      </c>
      <c r="G3024" t="s">
        <v>18</v>
      </c>
      <c r="H3024" t="s">
        <v>18</v>
      </c>
      <c r="I3024" t="s">
        <v>5564</v>
      </c>
      <c r="J3024" t="s">
        <v>5565</v>
      </c>
      <c r="K3024" t="s">
        <v>5566</v>
      </c>
      <c r="L3024" t="s">
        <v>5567</v>
      </c>
    </row>
    <row r="3025" spans="1:12" x14ac:dyDescent="0.3">
      <c r="A3025" t="s">
        <v>5702</v>
      </c>
      <c r="B3025" t="s">
        <v>14</v>
      </c>
      <c r="C3025" t="s">
        <v>5703</v>
      </c>
      <c r="D3025" t="s">
        <v>16</v>
      </c>
      <c r="E3025" t="s">
        <v>5704</v>
      </c>
      <c r="F3025" t="s">
        <v>5705</v>
      </c>
      <c r="G3025" t="s">
        <v>18</v>
      </c>
      <c r="H3025" t="s">
        <v>18</v>
      </c>
      <c r="I3025" t="s">
        <v>5564</v>
      </c>
      <c r="J3025" t="s">
        <v>5565</v>
      </c>
      <c r="K3025" t="s">
        <v>5566</v>
      </c>
      <c r="L3025" t="s">
        <v>5567</v>
      </c>
    </row>
    <row r="3026" spans="1:12" x14ac:dyDescent="0.3">
      <c r="A3026" t="s">
        <v>5706</v>
      </c>
      <c r="B3026" t="s">
        <v>14</v>
      </c>
      <c r="C3026" t="s">
        <v>101</v>
      </c>
      <c r="D3026" t="s">
        <v>16</v>
      </c>
      <c r="E3026" t="s">
        <v>5707</v>
      </c>
      <c r="F3026" t="s">
        <v>5708</v>
      </c>
      <c r="G3026" t="s">
        <v>18</v>
      </c>
      <c r="H3026" t="s">
        <v>18</v>
      </c>
      <c r="I3026" t="s">
        <v>5564</v>
      </c>
      <c r="J3026" t="s">
        <v>5565</v>
      </c>
      <c r="K3026" t="s">
        <v>5566</v>
      </c>
      <c r="L3026" t="s">
        <v>5567</v>
      </c>
    </row>
    <row r="3027" spans="1:12" x14ac:dyDescent="0.3">
      <c r="A3027" t="s">
        <v>5709</v>
      </c>
      <c r="B3027" t="s">
        <v>14</v>
      </c>
      <c r="C3027" t="s">
        <v>93</v>
      </c>
      <c r="D3027" t="s">
        <v>94</v>
      </c>
      <c r="E3027" t="s">
        <v>5710</v>
      </c>
      <c r="F3027" t="s">
        <v>5710</v>
      </c>
      <c r="G3027" t="s">
        <v>18</v>
      </c>
      <c r="H3027" t="s">
        <v>18</v>
      </c>
      <c r="I3027" t="s">
        <v>5711</v>
      </c>
      <c r="J3027" t="s">
        <v>5712</v>
      </c>
      <c r="K3027" t="s">
        <v>5713</v>
      </c>
      <c r="L3027" t="s">
        <v>5714</v>
      </c>
    </row>
    <row r="3028" spans="1:12" x14ac:dyDescent="0.3">
      <c r="A3028" t="s">
        <v>5715</v>
      </c>
      <c r="B3028" t="s">
        <v>14</v>
      </c>
      <c r="C3028" t="s">
        <v>975</v>
      </c>
      <c r="D3028" t="s">
        <v>16</v>
      </c>
      <c r="E3028" t="s">
        <v>5716</v>
      </c>
      <c r="F3028" t="s">
        <v>5717</v>
      </c>
      <c r="G3028" t="s">
        <v>5718</v>
      </c>
      <c r="H3028" t="s">
        <v>5719</v>
      </c>
      <c r="I3028" t="s">
        <v>5720</v>
      </c>
      <c r="J3028" t="s">
        <v>5721</v>
      </c>
      <c r="K3028" t="s">
        <v>5722</v>
      </c>
      <c r="L3028" t="s">
        <v>5723</v>
      </c>
    </row>
    <row r="3029" spans="1:12" x14ac:dyDescent="0.3">
      <c r="A3029" t="s">
        <v>5724</v>
      </c>
      <c r="B3029" t="s">
        <v>14</v>
      </c>
      <c r="C3029" t="s">
        <v>5725</v>
      </c>
      <c r="D3029" t="s">
        <v>33</v>
      </c>
      <c r="E3029" t="s">
        <v>5726</v>
      </c>
      <c r="F3029" t="s">
        <v>5726</v>
      </c>
      <c r="G3029" t="s">
        <v>18</v>
      </c>
      <c r="H3029" t="s">
        <v>18</v>
      </c>
      <c r="I3029" t="s">
        <v>5727</v>
      </c>
      <c r="J3029" t="s">
        <v>5728</v>
      </c>
      <c r="K3029" t="s">
        <v>5729</v>
      </c>
      <c r="L3029" t="s">
        <v>5730</v>
      </c>
    </row>
    <row r="3030" spans="1:12" x14ac:dyDescent="0.3">
      <c r="A3030" t="s">
        <v>5731</v>
      </c>
      <c r="B3030" t="s">
        <v>14</v>
      </c>
      <c r="C3030" t="s">
        <v>5732</v>
      </c>
      <c r="D3030" t="s">
        <v>16</v>
      </c>
      <c r="E3030" t="s">
        <v>5733</v>
      </c>
      <c r="F3030" t="s">
        <v>5734</v>
      </c>
      <c r="G3030" t="s">
        <v>5735</v>
      </c>
      <c r="H3030" t="s">
        <v>18</v>
      </c>
      <c r="I3030" t="s">
        <v>5736</v>
      </c>
      <c r="J3030" t="s">
        <v>5737</v>
      </c>
      <c r="K3030" t="s">
        <v>5738</v>
      </c>
      <c r="L3030" t="s">
        <v>5739</v>
      </c>
    </row>
    <row r="3031" spans="1:12" x14ac:dyDescent="0.3">
      <c r="A3031" t="s">
        <v>5740</v>
      </c>
      <c r="B3031" t="s">
        <v>14</v>
      </c>
      <c r="C3031" t="s">
        <v>273</v>
      </c>
      <c r="D3031" t="s">
        <v>16</v>
      </c>
      <c r="E3031" t="s">
        <v>5741</v>
      </c>
      <c r="F3031" t="s">
        <v>5742</v>
      </c>
      <c r="G3031" t="s">
        <v>5743</v>
      </c>
      <c r="H3031" t="s">
        <v>18</v>
      </c>
      <c r="I3031" t="s">
        <v>5744</v>
      </c>
      <c r="J3031" t="s">
        <v>5745</v>
      </c>
      <c r="K3031" t="s">
        <v>5746</v>
      </c>
      <c r="L3031" t="s">
        <v>5747</v>
      </c>
    </row>
    <row r="3032" spans="1:12" x14ac:dyDescent="0.3">
      <c r="A3032" t="s">
        <v>5748</v>
      </c>
      <c r="B3032" t="s">
        <v>14</v>
      </c>
      <c r="C3032" t="s">
        <v>2396</v>
      </c>
      <c r="D3032" t="s">
        <v>16</v>
      </c>
      <c r="E3032" t="s">
        <v>5749</v>
      </c>
      <c r="F3032" t="s">
        <v>5749</v>
      </c>
      <c r="G3032" t="s">
        <v>5749</v>
      </c>
      <c r="H3032" t="s">
        <v>18</v>
      </c>
      <c r="I3032" t="s">
        <v>5750</v>
      </c>
      <c r="J3032" t="s">
        <v>5751</v>
      </c>
      <c r="K3032" t="s">
        <v>5752</v>
      </c>
      <c r="L3032" t="s">
        <v>5753</v>
      </c>
    </row>
    <row r="3033" spans="1:12" x14ac:dyDescent="0.3">
      <c r="A3033" t="s">
        <v>5754</v>
      </c>
      <c r="B3033" t="s">
        <v>14</v>
      </c>
      <c r="C3033" t="s">
        <v>2302</v>
      </c>
      <c r="D3033" t="s">
        <v>16</v>
      </c>
      <c r="E3033" t="s">
        <v>5755</v>
      </c>
      <c r="F3033" t="s">
        <v>5756</v>
      </c>
      <c r="G3033" t="s">
        <v>18</v>
      </c>
      <c r="H3033" t="s">
        <v>18</v>
      </c>
      <c r="I3033" t="s">
        <v>5632</v>
      </c>
      <c r="J3033" t="s">
        <v>5633</v>
      </c>
      <c r="K3033" t="s">
        <v>5634</v>
      </c>
      <c r="L3033" t="s">
        <v>5635</v>
      </c>
    </row>
    <row r="3034" spans="1:12" x14ac:dyDescent="0.3">
      <c r="A3034" t="s">
        <v>5757</v>
      </c>
      <c r="B3034" t="s">
        <v>14</v>
      </c>
      <c r="C3034" t="s">
        <v>5758</v>
      </c>
      <c r="D3034" t="s">
        <v>16</v>
      </c>
      <c r="E3034" t="s">
        <v>5759</v>
      </c>
      <c r="F3034" t="s">
        <v>5760</v>
      </c>
      <c r="G3034" t="s">
        <v>5761</v>
      </c>
      <c r="H3034" t="s">
        <v>5762</v>
      </c>
      <c r="I3034" t="s">
        <v>2255</v>
      </c>
      <c r="J3034" t="s">
        <v>2256</v>
      </c>
      <c r="K3034" t="s">
        <v>2257</v>
      </c>
      <c r="L3034" t="s">
        <v>2258</v>
      </c>
    </row>
    <row r="3035" spans="1:12" x14ac:dyDescent="0.3">
      <c r="A3035" t="s">
        <v>5763</v>
      </c>
      <c r="B3035" t="s">
        <v>14</v>
      </c>
      <c r="C3035" t="s">
        <v>65</v>
      </c>
      <c r="D3035" t="s">
        <v>16</v>
      </c>
      <c r="E3035" t="s">
        <v>5764</v>
      </c>
      <c r="F3035" t="s">
        <v>5765</v>
      </c>
      <c r="G3035" t="s">
        <v>5766</v>
      </c>
      <c r="H3035" t="s">
        <v>18</v>
      </c>
      <c r="I3035" t="s">
        <v>5767</v>
      </c>
      <c r="J3035" t="s">
        <v>5768</v>
      </c>
      <c r="K3035" t="s">
        <v>5769</v>
      </c>
      <c r="L3035" t="s">
        <v>5770</v>
      </c>
    </row>
    <row r="3036" spans="1:12" x14ac:dyDescent="0.3">
      <c r="A3036" t="s">
        <v>5771</v>
      </c>
      <c r="B3036" t="s">
        <v>14</v>
      </c>
      <c r="C3036" t="s">
        <v>101</v>
      </c>
      <c r="D3036" t="s">
        <v>16</v>
      </c>
      <c r="E3036" t="s">
        <v>5772</v>
      </c>
      <c r="F3036" t="s">
        <v>5772</v>
      </c>
      <c r="G3036" t="s">
        <v>5773</v>
      </c>
      <c r="H3036" t="s">
        <v>18</v>
      </c>
      <c r="I3036" t="s">
        <v>5128</v>
      </c>
      <c r="J3036" t="s">
        <v>5129</v>
      </c>
      <c r="K3036" t="s">
        <v>5130</v>
      </c>
      <c r="L3036" t="s">
        <v>5131</v>
      </c>
    </row>
    <row r="3037" spans="1:12" x14ac:dyDescent="0.3">
      <c r="A3037" t="s">
        <v>5774</v>
      </c>
      <c r="B3037" t="s">
        <v>14</v>
      </c>
      <c r="C3037" t="s">
        <v>229</v>
      </c>
      <c r="D3037" t="s">
        <v>94</v>
      </c>
      <c r="E3037" t="s">
        <v>5775</v>
      </c>
      <c r="F3037" t="s">
        <v>5776</v>
      </c>
      <c r="G3037" t="s">
        <v>5777</v>
      </c>
      <c r="H3037" t="s">
        <v>18</v>
      </c>
      <c r="I3037" t="s">
        <v>5778</v>
      </c>
      <c r="J3037" t="s">
        <v>5779</v>
      </c>
      <c r="K3037" t="s">
        <v>5780</v>
      </c>
      <c r="L3037" t="s">
        <v>5781</v>
      </c>
    </row>
    <row r="3038" spans="1:12" x14ac:dyDescent="0.3">
      <c r="A3038" t="s">
        <v>5782</v>
      </c>
      <c r="B3038" t="s">
        <v>14</v>
      </c>
      <c r="C3038" t="s">
        <v>591</v>
      </c>
      <c r="D3038" t="s">
        <v>94</v>
      </c>
      <c r="E3038" t="s">
        <v>5783</v>
      </c>
      <c r="F3038" t="s">
        <v>3053</v>
      </c>
      <c r="G3038" t="s">
        <v>5784</v>
      </c>
      <c r="H3038" t="s">
        <v>18</v>
      </c>
      <c r="I3038" t="s">
        <v>5785</v>
      </c>
      <c r="J3038" t="s">
        <v>5786</v>
      </c>
      <c r="K3038" t="s">
        <v>5787</v>
      </c>
      <c r="L3038" t="s">
        <v>5788</v>
      </c>
    </row>
    <row r="3039" spans="1:12" x14ac:dyDescent="0.3">
      <c r="A3039" t="s">
        <v>5789</v>
      </c>
      <c r="B3039" t="s">
        <v>14</v>
      </c>
      <c r="C3039" t="s">
        <v>93</v>
      </c>
      <c r="D3039" t="s">
        <v>94</v>
      </c>
      <c r="E3039" t="s">
        <v>5790</v>
      </c>
      <c r="F3039" t="s">
        <v>5791</v>
      </c>
      <c r="G3039" t="s">
        <v>5792</v>
      </c>
      <c r="H3039" t="s">
        <v>18</v>
      </c>
      <c r="I3039" t="s">
        <v>5793</v>
      </c>
      <c r="J3039" t="s">
        <v>5794</v>
      </c>
      <c r="K3039" t="s">
        <v>5795</v>
      </c>
      <c r="L3039" t="s">
        <v>5796</v>
      </c>
    </row>
    <row r="3040" spans="1:12" x14ac:dyDescent="0.3">
      <c r="A3040" t="s">
        <v>5797</v>
      </c>
      <c r="B3040" t="s">
        <v>14</v>
      </c>
      <c r="C3040" t="s">
        <v>101</v>
      </c>
      <c r="D3040" t="s">
        <v>16</v>
      </c>
      <c r="E3040" t="s">
        <v>5798</v>
      </c>
      <c r="F3040" t="s">
        <v>5798</v>
      </c>
      <c r="G3040" t="s">
        <v>18</v>
      </c>
      <c r="H3040" t="s">
        <v>18</v>
      </c>
      <c r="I3040" t="s">
        <v>4145</v>
      </c>
      <c r="J3040" t="s">
        <v>4146</v>
      </c>
      <c r="K3040" t="s">
        <v>4147</v>
      </c>
      <c r="L3040" t="s">
        <v>4148</v>
      </c>
    </row>
    <row r="3041" spans="1:12" x14ac:dyDescent="0.3">
      <c r="A3041" t="s">
        <v>5799</v>
      </c>
      <c r="B3041" t="s">
        <v>14</v>
      </c>
      <c r="C3041" t="s">
        <v>5800</v>
      </c>
      <c r="D3041" t="s">
        <v>94</v>
      </c>
      <c r="E3041" t="s">
        <v>5801</v>
      </c>
      <c r="F3041" t="s">
        <v>5801</v>
      </c>
      <c r="G3041" t="s">
        <v>18</v>
      </c>
      <c r="H3041" t="s">
        <v>18</v>
      </c>
      <c r="I3041" t="s">
        <v>5802</v>
      </c>
      <c r="J3041" t="s">
        <v>18</v>
      </c>
      <c r="K3041" t="s">
        <v>5803</v>
      </c>
      <c r="L3041" t="s">
        <v>5804</v>
      </c>
    </row>
    <row r="3042" spans="1:12" x14ac:dyDescent="0.3">
      <c r="A3042" t="s">
        <v>5805</v>
      </c>
      <c r="B3042" t="s">
        <v>14</v>
      </c>
      <c r="C3042" t="s">
        <v>5806</v>
      </c>
      <c r="D3042" t="s">
        <v>79</v>
      </c>
      <c r="E3042" t="s">
        <v>5807</v>
      </c>
      <c r="F3042" t="s">
        <v>5808</v>
      </c>
      <c r="G3042" t="s">
        <v>5809</v>
      </c>
      <c r="H3042" t="s">
        <v>18</v>
      </c>
      <c r="I3042" t="s">
        <v>5810</v>
      </c>
      <c r="J3042" t="s">
        <v>5811</v>
      </c>
      <c r="K3042" t="s">
        <v>5812</v>
      </c>
      <c r="L3042" t="s">
        <v>5813</v>
      </c>
    </row>
    <row r="3043" spans="1:12" x14ac:dyDescent="0.3">
      <c r="A3043" t="s">
        <v>5814</v>
      </c>
      <c r="B3043" t="s">
        <v>14</v>
      </c>
      <c r="C3043" t="s">
        <v>5815</v>
      </c>
      <c r="D3043" t="s">
        <v>33</v>
      </c>
      <c r="E3043" t="s">
        <v>5816</v>
      </c>
      <c r="F3043" t="s">
        <v>5816</v>
      </c>
      <c r="G3043" t="s">
        <v>18</v>
      </c>
      <c r="H3043" t="s">
        <v>18</v>
      </c>
      <c r="I3043" t="s">
        <v>5564</v>
      </c>
      <c r="J3043" t="s">
        <v>5565</v>
      </c>
      <c r="K3043" t="s">
        <v>5566</v>
      </c>
      <c r="L3043" t="s">
        <v>5567</v>
      </c>
    </row>
    <row r="3044" spans="1:12" x14ac:dyDescent="0.3">
      <c r="A3044" t="s">
        <v>5817</v>
      </c>
      <c r="B3044" t="s">
        <v>14</v>
      </c>
      <c r="C3044" t="s">
        <v>434</v>
      </c>
      <c r="D3044" t="s">
        <v>16</v>
      </c>
      <c r="E3044" t="s">
        <v>2516</v>
      </c>
      <c r="F3044" t="s">
        <v>2516</v>
      </c>
      <c r="G3044" t="s">
        <v>2517</v>
      </c>
      <c r="H3044" t="s">
        <v>18</v>
      </c>
      <c r="I3044" t="s">
        <v>5818</v>
      </c>
      <c r="J3044" t="s">
        <v>18</v>
      </c>
      <c r="K3044" t="s">
        <v>5819</v>
      </c>
      <c r="L3044" t="s">
        <v>5820</v>
      </c>
    </row>
    <row r="3045" spans="1:12" x14ac:dyDescent="0.3">
      <c r="A3045" t="s">
        <v>5821</v>
      </c>
      <c r="B3045" t="s">
        <v>14</v>
      </c>
      <c r="C3045" t="s">
        <v>413</v>
      </c>
      <c r="D3045" t="s">
        <v>33</v>
      </c>
      <c r="E3045" t="s">
        <v>5822</v>
      </c>
      <c r="F3045" t="s">
        <v>5822</v>
      </c>
      <c r="G3045" t="s">
        <v>5823</v>
      </c>
      <c r="H3045" t="s">
        <v>18</v>
      </c>
      <c r="I3045" t="s">
        <v>5818</v>
      </c>
      <c r="J3045" t="s">
        <v>18</v>
      </c>
      <c r="K3045" t="s">
        <v>5819</v>
      </c>
      <c r="L3045" t="s">
        <v>5820</v>
      </c>
    </row>
    <row r="3046" spans="1:12" x14ac:dyDescent="0.3">
      <c r="A3046" t="s">
        <v>5824</v>
      </c>
      <c r="B3046" t="s">
        <v>14</v>
      </c>
      <c r="C3046" t="s">
        <v>273</v>
      </c>
      <c r="D3046" t="s">
        <v>16</v>
      </c>
      <c r="E3046" t="s">
        <v>5825</v>
      </c>
      <c r="F3046" t="s">
        <v>5826</v>
      </c>
      <c r="G3046" t="s">
        <v>5827</v>
      </c>
      <c r="H3046" t="s">
        <v>18</v>
      </c>
      <c r="I3046" t="s">
        <v>5828</v>
      </c>
      <c r="J3046" t="s">
        <v>5829</v>
      </c>
      <c r="K3046" t="s">
        <v>5830</v>
      </c>
      <c r="L3046" t="s">
        <v>5831</v>
      </c>
    </row>
    <row r="3047" spans="1:12" x14ac:dyDescent="0.3">
      <c r="A3047" t="s">
        <v>5832</v>
      </c>
      <c r="B3047" t="s">
        <v>14</v>
      </c>
      <c r="C3047" t="s">
        <v>5833</v>
      </c>
      <c r="D3047" t="s">
        <v>16</v>
      </c>
      <c r="E3047" t="s">
        <v>5834</v>
      </c>
      <c r="F3047" t="s">
        <v>5834</v>
      </c>
      <c r="G3047" t="s">
        <v>5834</v>
      </c>
      <c r="H3047" t="s">
        <v>18</v>
      </c>
      <c r="I3047" t="s">
        <v>5835</v>
      </c>
      <c r="J3047" t="s">
        <v>5836</v>
      </c>
      <c r="K3047" t="s">
        <v>5837</v>
      </c>
      <c r="L3047" t="s">
        <v>5838</v>
      </c>
    </row>
    <row r="3048" spans="1:12" x14ac:dyDescent="0.3">
      <c r="A3048" t="s">
        <v>5839</v>
      </c>
      <c r="B3048" t="s">
        <v>14</v>
      </c>
      <c r="C3048" t="s">
        <v>5840</v>
      </c>
      <c r="D3048" t="s">
        <v>33</v>
      </c>
      <c r="E3048" t="s">
        <v>5841</v>
      </c>
      <c r="F3048" t="s">
        <v>5841</v>
      </c>
      <c r="G3048" t="s">
        <v>18</v>
      </c>
      <c r="H3048" t="s">
        <v>18</v>
      </c>
      <c r="I3048" t="s">
        <v>5785</v>
      </c>
      <c r="J3048" t="s">
        <v>5786</v>
      </c>
      <c r="K3048" t="s">
        <v>5787</v>
      </c>
      <c r="L3048" t="s">
        <v>5788</v>
      </c>
    </row>
    <row r="3049" spans="1:12" x14ac:dyDescent="0.3">
      <c r="A3049" t="s">
        <v>5842</v>
      </c>
      <c r="B3049" t="s">
        <v>14</v>
      </c>
      <c r="C3049" t="s">
        <v>445</v>
      </c>
      <c r="D3049" t="s">
        <v>16</v>
      </c>
      <c r="E3049" t="s">
        <v>5843</v>
      </c>
      <c r="F3049" t="s">
        <v>5844</v>
      </c>
      <c r="G3049" t="s">
        <v>5845</v>
      </c>
      <c r="H3049" t="s">
        <v>18</v>
      </c>
      <c r="I3049" t="s">
        <v>5846</v>
      </c>
      <c r="J3049" t="s">
        <v>5847</v>
      </c>
      <c r="K3049" t="s">
        <v>5848</v>
      </c>
      <c r="L3049" t="s">
        <v>780</v>
      </c>
    </row>
    <row r="3050" spans="1:12" x14ac:dyDescent="0.3">
      <c r="A3050" t="s">
        <v>5849</v>
      </c>
      <c r="B3050" t="s">
        <v>14</v>
      </c>
      <c r="C3050" t="s">
        <v>5357</v>
      </c>
      <c r="D3050" t="s">
        <v>16</v>
      </c>
      <c r="E3050" t="s">
        <v>5850</v>
      </c>
      <c r="F3050" t="s">
        <v>5850</v>
      </c>
      <c r="G3050" t="s">
        <v>18</v>
      </c>
      <c r="H3050" t="s">
        <v>18</v>
      </c>
      <c r="I3050" t="s">
        <v>5851</v>
      </c>
      <c r="J3050" t="s">
        <v>5852</v>
      </c>
      <c r="K3050" t="s">
        <v>5853</v>
      </c>
      <c r="L3050" t="s">
        <v>5854</v>
      </c>
    </row>
    <row r="3051" spans="1:12" x14ac:dyDescent="0.3">
      <c r="A3051" t="s">
        <v>5855</v>
      </c>
      <c r="B3051" t="s">
        <v>14</v>
      </c>
      <c r="C3051" t="s">
        <v>4649</v>
      </c>
      <c r="D3051" t="s">
        <v>94</v>
      </c>
      <c r="E3051" t="s">
        <v>5856</v>
      </c>
      <c r="F3051" t="s">
        <v>5856</v>
      </c>
      <c r="G3051" t="s">
        <v>18</v>
      </c>
      <c r="H3051" t="s">
        <v>18</v>
      </c>
      <c r="I3051" t="s">
        <v>5750</v>
      </c>
      <c r="J3051" t="s">
        <v>5751</v>
      </c>
      <c r="K3051" t="s">
        <v>5752</v>
      </c>
      <c r="L3051" t="s">
        <v>5753</v>
      </c>
    </row>
    <row r="3052" spans="1:12" x14ac:dyDescent="0.3">
      <c r="A3052" t="s">
        <v>5857</v>
      </c>
      <c r="B3052" t="s">
        <v>14</v>
      </c>
      <c r="C3052" t="s">
        <v>5858</v>
      </c>
      <c r="D3052" t="s">
        <v>16</v>
      </c>
      <c r="E3052" t="s">
        <v>5859</v>
      </c>
      <c r="F3052" t="s">
        <v>5859</v>
      </c>
      <c r="G3052" t="s">
        <v>18</v>
      </c>
      <c r="H3052" t="s">
        <v>18</v>
      </c>
      <c r="I3052" t="s">
        <v>5668</v>
      </c>
      <c r="J3052" t="s">
        <v>5669</v>
      </c>
      <c r="K3052" t="s">
        <v>5670</v>
      </c>
      <c r="L3052" t="s">
        <v>5671</v>
      </c>
    </row>
    <row r="3053" spans="1:12" x14ac:dyDescent="0.3">
      <c r="A3053" t="s">
        <v>5860</v>
      </c>
      <c r="B3053" t="s">
        <v>14</v>
      </c>
      <c r="C3053" t="s">
        <v>101</v>
      </c>
      <c r="D3053" t="s">
        <v>16</v>
      </c>
      <c r="E3053" t="s">
        <v>5861</v>
      </c>
      <c r="F3053" t="s">
        <v>5862</v>
      </c>
      <c r="G3053" t="s">
        <v>5863</v>
      </c>
      <c r="H3053" t="s">
        <v>18</v>
      </c>
      <c r="I3053" t="s">
        <v>5864</v>
      </c>
      <c r="J3053" t="s">
        <v>5865</v>
      </c>
      <c r="K3053" t="s">
        <v>5866</v>
      </c>
      <c r="L3053" t="s">
        <v>5867</v>
      </c>
    </row>
    <row r="3054" spans="1:12" x14ac:dyDescent="0.3">
      <c r="A3054" t="s">
        <v>5868</v>
      </c>
      <c r="B3054" t="s">
        <v>14</v>
      </c>
      <c r="C3054" t="s">
        <v>5869</v>
      </c>
      <c r="D3054" t="s">
        <v>16</v>
      </c>
      <c r="E3054" t="s">
        <v>5870</v>
      </c>
      <c r="F3054" t="s">
        <v>5871</v>
      </c>
      <c r="G3054" t="s">
        <v>5872</v>
      </c>
      <c r="H3054" t="s">
        <v>5873</v>
      </c>
      <c r="I3054" t="s">
        <v>5557</v>
      </c>
      <c r="J3054" t="s">
        <v>5558</v>
      </c>
      <c r="K3054" t="s">
        <v>5559</v>
      </c>
      <c r="L3054" t="s">
        <v>5560</v>
      </c>
    </row>
    <row r="3055" spans="1:12" x14ac:dyDescent="0.3">
      <c r="A3055" t="s">
        <v>5874</v>
      </c>
      <c r="B3055" t="s">
        <v>14</v>
      </c>
      <c r="C3055" t="s">
        <v>101</v>
      </c>
      <c r="D3055" t="s">
        <v>16</v>
      </c>
      <c r="E3055" t="s">
        <v>5875</v>
      </c>
      <c r="F3055" t="s">
        <v>5876</v>
      </c>
      <c r="G3055" t="s">
        <v>18</v>
      </c>
      <c r="H3055" t="s">
        <v>18</v>
      </c>
      <c r="I3055" t="s">
        <v>4672</v>
      </c>
      <c r="J3055" t="s">
        <v>4673</v>
      </c>
      <c r="K3055" t="s">
        <v>4674</v>
      </c>
      <c r="L3055" t="s">
        <v>4675</v>
      </c>
    </row>
    <row r="3056" spans="1:12" x14ac:dyDescent="0.3">
      <c r="A3056" t="s">
        <v>5877</v>
      </c>
      <c r="B3056" t="s">
        <v>14</v>
      </c>
      <c r="C3056" t="s">
        <v>229</v>
      </c>
      <c r="D3056" t="s">
        <v>94</v>
      </c>
      <c r="E3056" t="s">
        <v>5878</v>
      </c>
      <c r="F3056" t="s">
        <v>5878</v>
      </c>
      <c r="G3056" t="s">
        <v>18</v>
      </c>
      <c r="H3056" t="s">
        <v>18</v>
      </c>
      <c r="I3056" t="s">
        <v>5662</v>
      </c>
      <c r="J3056" t="s">
        <v>5663</v>
      </c>
      <c r="K3056" t="s">
        <v>5664</v>
      </c>
      <c r="L3056" t="s">
        <v>5665</v>
      </c>
    </row>
    <row r="3057" spans="1:12" x14ac:dyDescent="0.3">
      <c r="A3057" t="s">
        <v>5879</v>
      </c>
      <c r="B3057" t="s">
        <v>14</v>
      </c>
      <c r="C3057" t="s">
        <v>5880</v>
      </c>
      <c r="D3057" t="s">
        <v>170</v>
      </c>
      <c r="E3057" t="s">
        <v>5881</v>
      </c>
      <c r="F3057" t="s">
        <v>5882</v>
      </c>
      <c r="G3057" t="s">
        <v>18</v>
      </c>
      <c r="H3057" t="s">
        <v>18</v>
      </c>
      <c r="I3057" t="s">
        <v>5564</v>
      </c>
      <c r="J3057" t="s">
        <v>5565</v>
      </c>
      <c r="K3057" t="s">
        <v>5566</v>
      </c>
      <c r="L3057" t="s">
        <v>5567</v>
      </c>
    </row>
    <row r="3058" spans="1:12" x14ac:dyDescent="0.3">
      <c r="A3058" t="s">
        <v>5883</v>
      </c>
      <c r="B3058" t="s">
        <v>14</v>
      </c>
      <c r="C3058" t="s">
        <v>975</v>
      </c>
      <c r="D3058" t="s">
        <v>16</v>
      </c>
      <c r="E3058" t="s">
        <v>5884</v>
      </c>
      <c r="F3058" t="s">
        <v>5885</v>
      </c>
      <c r="G3058" t="s">
        <v>18</v>
      </c>
      <c r="H3058" t="s">
        <v>18</v>
      </c>
      <c r="I3058" t="s">
        <v>2255</v>
      </c>
      <c r="J3058" t="s">
        <v>2256</v>
      </c>
      <c r="K3058" t="s">
        <v>2257</v>
      </c>
      <c r="L3058" t="s">
        <v>2258</v>
      </c>
    </row>
    <row r="3059" spans="1:12" x14ac:dyDescent="0.3">
      <c r="A3059" t="s">
        <v>5886</v>
      </c>
      <c r="B3059" t="s">
        <v>14</v>
      </c>
      <c r="C3059" t="s">
        <v>5887</v>
      </c>
      <c r="D3059" t="s">
        <v>94</v>
      </c>
      <c r="E3059" t="s">
        <v>5888</v>
      </c>
      <c r="F3059" t="s">
        <v>5888</v>
      </c>
      <c r="G3059" t="s">
        <v>18</v>
      </c>
      <c r="H3059" t="s">
        <v>18</v>
      </c>
      <c r="I3059" t="s">
        <v>5889</v>
      </c>
      <c r="J3059" t="s">
        <v>5890</v>
      </c>
      <c r="K3059" t="s">
        <v>5891</v>
      </c>
      <c r="L3059" t="s">
        <v>5892</v>
      </c>
    </row>
    <row r="3060" spans="1:12" x14ac:dyDescent="0.3">
      <c r="A3060" t="s">
        <v>5893</v>
      </c>
      <c r="B3060" t="s">
        <v>14</v>
      </c>
      <c r="C3060" t="s">
        <v>900</v>
      </c>
      <c r="D3060" t="s">
        <v>16</v>
      </c>
      <c r="E3060" t="s">
        <v>5894</v>
      </c>
      <c r="F3060" t="s">
        <v>5895</v>
      </c>
      <c r="G3060" t="s">
        <v>5896</v>
      </c>
      <c r="H3060" t="s">
        <v>18</v>
      </c>
      <c r="I3060" t="s">
        <v>5846</v>
      </c>
      <c r="J3060" t="s">
        <v>5847</v>
      </c>
      <c r="K3060" t="s">
        <v>5848</v>
      </c>
      <c r="L3060" t="s">
        <v>780</v>
      </c>
    </row>
    <row r="3061" spans="1:12" x14ac:dyDescent="0.3">
      <c r="A3061" t="s">
        <v>5897</v>
      </c>
      <c r="B3061" t="s">
        <v>14</v>
      </c>
      <c r="C3061" t="s">
        <v>5898</v>
      </c>
      <c r="D3061" t="s">
        <v>16</v>
      </c>
      <c r="E3061" t="s">
        <v>5899</v>
      </c>
      <c r="F3061" t="s">
        <v>5899</v>
      </c>
      <c r="G3061" t="s">
        <v>18</v>
      </c>
      <c r="H3061" t="s">
        <v>18</v>
      </c>
      <c r="I3061" t="s">
        <v>5900</v>
      </c>
      <c r="J3061" t="s">
        <v>5901</v>
      </c>
      <c r="K3061" t="s">
        <v>5902</v>
      </c>
      <c r="L3061" t="s">
        <v>5903</v>
      </c>
    </row>
    <row r="3062" spans="1:12" x14ac:dyDescent="0.3">
      <c r="A3062" t="s">
        <v>5904</v>
      </c>
      <c r="B3062" t="s">
        <v>14</v>
      </c>
      <c r="C3062" t="s">
        <v>5905</v>
      </c>
      <c r="D3062" t="s">
        <v>16</v>
      </c>
      <c r="E3062" t="s">
        <v>5906</v>
      </c>
      <c r="F3062" t="s">
        <v>5907</v>
      </c>
      <c r="G3062" t="s">
        <v>5908</v>
      </c>
      <c r="H3062" t="s">
        <v>18</v>
      </c>
      <c r="I3062" t="s">
        <v>5909</v>
      </c>
      <c r="J3062" t="s">
        <v>18</v>
      </c>
      <c r="K3062" t="s">
        <v>5910</v>
      </c>
      <c r="L3062" t="s">
        <v>5911</v>
      </c>
    </row>
    <row r="3063" spans="1:12" x14ac:dyDescent="0.3">
      <c r="A3063" t="s">
        <v>5912</v>
      </c>
      <c r="B3063" t="s">
        <v>14</v>
      </c>
      <c r="C3063" t="s">
        <v>5442</v>
      </c>
      <c r="D3063" t="s">
        <v>16</v>
      </c>
      <c r="E3063" t="s">
        <v>5913</v>
      </c>
      <c r="F3063" t="s">
        <v>5914</v>
      </c>
      <c r="G3063" t="s">
        <v>18</v>
      </c>
      <c r="H3063" t="s">
        <v>18</v>
      </c>
      <c r="I3063" t="s">
        <v>5915</v>
      </c>
      <c r="J3063" t="s">
        <v>5916</v>
      </c>
      <c r="K3063" t="s">
        <v>5917</v>
      </c>
      <c r="L3063" t="s">
        <v>5918</v>
      </c>
    </row>
    <row r="3064" spans="1:12" x14ac:dyDescent="0.3">
      <c r="A3064" t="s">
        <v>5919</v>
      </c>
      <c r="B3064" t="s">
        <v>14</v>
      </c>
      <c r="C3064" t="s">
        <v>543</v>
      </c>
      <c r="D3064" t="s">
        <v>16</v>
      </c>
      <c r="E3064" t="s">
        <v>5920</v>
      </c>
      <c r="F3064" t="s">
        <v>5920</v>
      </c>
      <c r="G3064" t="s">
        <v>5921</v>
      </c>
      <c r="H3064" t="s">
        <v>18</v>
      </c>
      <c r="I3064" t="s">
        <v>5818</v>
      </c>
      <c r="J3064" t="s">
        <v>18</v>
      </c>
      <c r="K3064" t="s">
        <v>5819</v>
      </c>
      <c r="L3064" t="s">
        <v>5820</v>
      </c>
    </row>
    <row r="3065" spans="1:12" x14ac:dyDescent="0.3">
      <c r="A3065" t="s">
        <v>5922</v>
      </c>
      <c r="B3065" t="s">
        <v>14</v>
      </c>
      <c r="C3065" t="s">
        <v>101</v>
      </c>
      <c r="D3065" t="s">
        <v>16</v>
      </c>
      <c r="E3065" t="s">
        <v>5923</v>
      </c>
      <c r="F3065" t="s">
        <v>5923</v>
      </c>
      <c r="G3065" t="s">
        <v>18</v>
      </c>
      <c r="H3065" t="s">
        <v>18</v>
      </c>
      <c r="I3065" t="s">
        <v>5924</v>
      </c>
      <c r="J3065" t="s">
        <v>5925</v>
      </c>
      <c r="K3065" t="s">
        <v>5926</v>
      </c>
      <c r="L3065" t="s">
        <v>5927</v>
      </c>
    </row>
    <row r="3066" spans="1:12" x14ac:dyDescent="0.3">
      <c r="A3066" t="s">
        <v>5928</v>
      </c>
      <c r="B3066" t="s">
        <v>14</v>
      </c>
      <c r="C3066" t="s">
        <v>5929</v>
      </c>
      <c r="D3066" t="s">
        <v>704</v>
      </c>
      <c r="E3066" t="s">
        <v>5930</v>
      </c>
      <c r="F3066" t="s">
        <v>5930</v>
      </c>
      <c r="G3066" t="s">
        <v>5930</v>
      </c>
      <c r="H3066" t="s">
        <v>18</v>
      </c>
      <c r="I3066" t="s">
        <v>5750</v>
      </c>
      <c r="J3066" t="s">
        <v>5751</v>
      </c>
      <c r="K3066" t="s">
        <v>5752</v>
      </c>
      <c r="L3066" t="s">
        <v>5753</v>
      </c>
    </row>
    <row r="3067" spans="1:12" x14ac:dyDescent="0.3">
      <c r="A3067" t="s">
        <v>5931</v>
      </c>
      <c r="B3067" t="s">
        <v>14</v>
      </c>
      <c r="C3067" t="s">
        <v>463</v>
      </c>
      <c r="D3067" t="s">
        <v>16</v>
      </c>
      <c r="E3067" t="s">
        <v>5932</v>
      </c>
      <c r="F3067" t="s">
        <v>5933</v>
      </c>
      <c r="G3067" t="s">
        <v>5934</v>
      </c>
      <c r="H3067" t="s">
        <v>18</v>
      </c>
      <c r="I3067" t="s">
        <v>5935</v>
      </c>
      <c r="J3067" t="s">
        <v>18</v>
      </c>
      <c r="K3067" t="s">
        <v>5936</v>
      </c>
      <c r="L3067" t="s">
        <v>5937</v>
      </c>
    </row>
    <row r="3068" spans="1:12" x14ac:dyDescent="0.3">
      <c r="A3068" t="s">
        <v>5938</v>
      </c>
      <c r="B3068" t="s">
        <v>14</v>
      </c>
      <c r="C3068" t="s">
        <v>5939</v>
      </c>
      <c r="D3068" t="s">
        <v>94</v>
      </c>
      <c r="E3068" t="s">
        <v>5940</v>
      </c>
      <c r="F3068" t="s">
        <v>5941</v>
      </c>
      <c r="G3068" t="s">
        <v>5942</v>
      </c>
      <c r="H3068" t="s">
        <v>18</v>
      </c>
      <c r="I3068" t="s">
        <v>5943</v>
      </c>
      <c r="J3068" t="s">
        <v>5944</v>
      </c>
      <c r="K3068" t="s">
        <v>5945</v>
      </c>
      <c r="L3068" t="s">
        <v>5946</v>
      </c>
    </row>
    <row r="3069" spans="1:12" x14ac:dyDescent="0.3">
      <c r="A3069" t="s">
        <v>5947</v>
      </c>
      <c r="B3069" t="s">
        <v>14</v>
      </c>
      <c r="C3069" t="s">
        <v>5948</v>
      </c>
      <c r="D3069" t="s">
        <v>33</v>
      </c>
      <c r="E3069" t="s">
        <v>5949</v>
      </c>
      <c r="F3069" t="s">
        <v>5950</v>
      </c>
      <c r="G3069" t="s">
        <v>5950</v>
      </c>
      <c r="H3069" t="s">
        <v>5950</v>
      </c>
      <c r="I3069" t="s">
        <v>5951</v>
      </c>
      <c r="J3069" t="s">
        <v>5952</v>
      </c>
      <c r="K3069" t="s">
        <v>5953</v>
      </c>
      <c r="L3069" t="s">
        <v>5954</v>
      </c>
    </row>
    <row r="3070" spans="1:12" x14ac:dyDescent="0.3">
      <c r="A3070" t="s">
        <v>5955</v>
      </c>
      <c r="B3070" t="s">
        <v>14</v>
      </c>
      <c r="C3070" t="s">
        <v>5956</v>
      </c>
      <c r="D3070" t="s">
        <v>16</v>
      </c>
      <c r="E3070" t="s">
        <v>5957</v>
      </c>
      <c r="F3070" t="s">
        <v>5958</v>
      </c>
      <c r="G3070" t="s">
        <v>5958</v>
      </c>
      <c r="H3070" t="s">
        <v>18</v>
      </c>
      <c r="I3070" t="s">
        <v>5959</v>
      </c>
      <c r="J3070" t="s">
        <v>5960</v>
      </c>
      <c r="K3070" t="s">
        <v>5961</v>
      </c>
      <c r="L3070" t="s">
        <v>5962</v>
      </c>
    </row>
    <row r="3071" spans="1:12" x14ac:dyDescent="0.3">
      <c r="A3071" t="s">
        <v>5963</v>
      </c>
      <c r="B3071" t="s">
        <v>14</v>
      </c>
      <c r="C3071" t="s">
        <v>101</v>
      </c>
      <c r="D3071" t="s">
        <v>16</v>
      </c>
      <c r="E3071" t="s">
        <v>5964</v>
      </c>
      <c r="F3071" t="s">
        <v>5964</v>
      </c>
      <c r="G3071" t="s">
        <v>5965</v>
      </c>
      <c r="H3071" t="s">
        <v>18</v>
      </c>
      <c r="I3071" t="s">
        <v>5966</v>
      </c>
      <c r="J3071" t="s">
        <v>18</v>
      </c>
      <c r="K3071" t="s">
        <v>5967</v>
      </c>
      <c r="L3071" t="s">
        <v>5968</v>
      </c>
    </row>
    <row r="3072" spans="1:12" x14ac:dyDescent="0.3">
      <c r="A3072" t="s">
        <v>5969</v>
      </c>
      <c r="B3072" t="s">
        <v>14</v>
      </c>
      <c r="C3072" t="s">
        <v>273</v>
      </c>
      <c r="D3072" t="s">
        <v>16</v>
      </c>
      <c r="E3072" t="s">
        <v>5970</v>
      </c>
      <c r="F3072" t="s">
        <v>5970</v>
      </c>
      <c r="G3072" t="s">
        <v>18</v>
      </c>
      <c r="H3072" t="s">
        <v>18</v>
      </c>
      <c r="I3072" t="s">
        <v>5971</v>
      </c>
      <c r="J3072" t="s">
        <v>5972</v>
      </c>
      <c r="K3072" t="s">
        <v>5973</v>
      </c>
      <c r="L3072" t="s">
        <v>5974</v>
      </c>
    </row>
    <row r="3073" spans="1:12" x14ac:dyDescent="0.3">
      <c r="A3073" t="s">
        <v>5975</v>
      </c>
      <c r="B3073" t="s">
        <v>14</v>
      </c>
      <c r="C3073" t="s">
        <v>5976</v>
      </c>
      <c r="D3073" t="s">
        <v>33</v>
      </c>
      <c r="E3073" t="s">
        <v>5977</v>
      </c>
      <c r="F3073" t="s">
        <v>5977</v>
      </c>
      <c r="G3073" t="s">
        <v>18</v>
      </c>
      <c r="H3073" t="s">
        <v>18</v>
      </c>
      <c r="I3073" t="s">
        <v>5978</v>
      </c>
      <c r="J3073" t="s">
        <v>5979</v>
      </c>
      <c r="K3073" t="s">
        <v>5980</v>
      </c>
      <c r="L3073" t="s">
        <v>5981</v>
      </c>
    </row>
    <row r="3074" spans="1:12" x14ac:dyDescent="0.3">
      <c r="A3074" t="s">
        <v>5982</v>
      </c>
      <c r="B3074" t="s">
        <v>14</v>
      </c>
      <c r="C3074" t="s">
        <v>3830</v>
      </c>
      <c r="D3074" t="s">
        <v>79</v>
      </c>
      <c r="E3074" t="s">
        <v>5983</v>
      </c>
      <c r="F3074" t="e">
        <f>- 사찰,포교원등 교단내외의 상담시설 운영관리 및 최고책임자 역할- 동서양 상담이론의 통합, 프로그램 연구    개발- 불교심리학연구 및 전문영역 상담- 하위 직급 상담자 교육과 수퍼비전</f>
        <v>#NAME?</v>
      </c>
      <c r="G3074" t="e">
        <f>- 불교교단 내외의 상담실 책임관리 및 설립 운영- 개인 및 집단에 대한 불교심리적 전문상담 및 교육- 대상별,주제별 상담기법 연구와 개발- 문제해결유형별 상담사례발표</f>
        <v>#NAME?</v>
      </c>
      <c r="H3074" t="e">
        <f>- 불교상담 보조활동 및 상담봉사활동- 심리 및 가족문제의 기초상담과 전문 상담의뢰 - 내담자 조기면접 및 성격검사</f>
        <v>#NAME?</v>
      </c>
      <c r="I3074" t="s">
        <v>5984</v>
      </c>
      <c r="J3074" t="s">
        <v>18</v>
      </c>
      <c r="K3074" t="s">
        <v>5985</v>
      </c>
      <c r="L3074" t="s">
        <v>5986</v>
      </c>
    </row>
    <row r="3075" spans="1:12" x14ac:dyDescent="0.3">
      <c r="A3075" t="s">
        <v>5987</v>
      </c>
      <c r="B3075" t="s">
        <v>14</v>
      </c>
      <c r="C3075" t="s">
        <v>1084</v>
      </c>
      <c r="D3075" t="s">
        <v>704</v>
      </c>
      <c r="E3075" t="s">
        <v>5988</v>
      </c>
      <c r="F3075" t="s">
        <v>5988</v>
      </c>
      <c r="G3075" t="s">
        <v>5989</v>
      </c>
      <c r="H3075" t="s">
        <v>18</v>
      </c>
      <c r="I3075" t="s">
        <v>5793</v>
      </c>
      <c r="J3075" t="s">
        <v>5794</v>
      </c>
      <c r="K3075" t="s">
        <v>5795</v>
      </c>
      <c r="L3075" t="s">
        <v>5796</v>
      </c>
    </row>
    <row r="3076" spans="1:12" x14ac:dyDescent="0.3">
      <c r="A3076" t="s">
        <v>5990</v>
      </c>
      <c r="B3076" t="s">
        <v>14</v>
      </c>
      <c r="C3076" t="s">
        <v>273</v>
      </c>
      <c r="D3076" t="s">
        <v>16</v>
      </c>
      <c r="E3076" t="s">
        <v>5991</v>
      </c>
      <c r="F3076" t="s">
        <v>5992</v>
      </c>
      <c r="G3076" t="s">
        <v>5993</v>
      </c>
      <c r="H3076" t="s">
        <v>18</v>
      </c>
      <c r="I3076" t="s">
        <v>5994</v>
      </c>
      <c r="J3076" t="s">
        <v>18</v>
      </c>
      <c r="K3076" t="s">
        <v>5995</v>
      </c>
      <c r="L3076" t="s">
        <v>5996</v>
      </c>
    </row>
    <row r="3077" spans="1:12" x14ac:dyDescent="0.3">
      <c r="A3077" t="s">
        <v>5997</v>
      </c>
      <c r="B3077" t="s">
        <v>14</v>
      </c>
      <c r="C3077" t="s">
        <v>5998</v>
      </c>
      <c r="D3077" t="s">
        <v>16</v>
      </c>
      <c r="E3077" t="s">
        <v>5999</v>
      </c>
      <c r="F3077" t="s">
        <v>6000</v>
      </c>
      <c r="G3077" t="s">
        <v>6001</v>
      </c>
      <c r="H3077" t="s">
        <v>18</v>
      </c>
      <c r="I3077" t="s">
        <v>1180</v>
      </c>
      <c r="J3077" t="s">
        <v>1181</v>
      </c>
      <c r="K3077" t="s">
        <v>1182</v>
      </c>
      <c r="L3077" t="s">
        <v>1183</v>
      </c>
    </row>
    <row r="3078" spans="1:12" x14ac:dyDescent="0.3">
      <c r="A3078" t="s">
        <v>6002</v>
      </c>
      <c r="B3078" t="s">
        <v>14</v>
      </c>
      <c r="C3078" t="s">
        <v>73</v>
      </c>
      <c r="D3078" t="s">
        <v>33</v>
      </c>
      <c r="E3078" t="s">
        <v>6003</v>
      </c>
      <c r="F3078" t="s">
        <v>6003</v>
      </c>
      <c r="G3078" t="s">
        <v>18</v>
      </c>
      <c r="H3078" t="s">
        <v>18</v>
      </c>
      <c r="I3078" t="s">
        <v>5793</v>
      </c>
      <c r="J3078" t="s">
        <v>5794</v>
      </c>
      <c r="K3078" t="s">
        <v>5795</v>
      </c>
      <c r="L3078" t="s">
        <v>5796</v>
      </c>
    </row>
    <row r="3079" spans="1:12" x14ac:dyDescent="0.3">
      <c r="A3079" t="s">
        <v>6004</v>
      </c>
      <c r="B3079" t="s">
        <v>14</v>
      </c>
      <c r="C3079" t="s">
        <v>273</v>
      </c>
      <c r="D3079" t="s">
        <v>16</v>
      </c>
      <c r="E3079" t="s">
        <v>6005</v>
      </c>
      <c r="F3079" t="s">
        <v>6006</v>
      </c>
      <c r="G3079" t="s">
        <v>6005</v>
      </c>
      <c r="H3079" t="s">
        <v>18</v>
      </c>
      <c r="I3079" t="s">
        <v>6007</v>
      </c>
      <c r="J3079" t="s">
        <v>6008</v>
      </c>
      <c r="K3079" t="s">
        <v>6009</v>
      </c>
      <c r="L3079" t="s">
        <v>6010</v>
      </c>
    </row>
    <row r="3080" spans="1:12" x14ac:dyDescent="0.3">
      <c r="A3080" t="s">
        <v>6011</v>
      </c>
      <c r="B3080" t="s">
        <v>14</v>
      </c>
      <c r="C3080" t="s">
        <v>584</v>
      </c>
      <c r="D3080" t="s">
        <v>16</v>
      </c>
      <c r="E3080" t="s">
        <v>6012</v>
      </c>
      <c r="F3080" t="e">
        <f>- 노인의 삶을 긍정적으로 변화시키기 위해 노인에게 필요한 집단상담 실시 - 노인집단상담 연구 및 노인을 위한 집단상담 프로그램 개발</f>
        <v>#NAME?</v>
      </c>
      <c r="G3080" t="e">
        <f>- 상담관련 대학 재학 이상의 수준 - 상담에 대한 기초를 바탕으로 구조화된 노인집단상담을 실시할 수 있는 수준</f>
        <v>#NAME?</v>
      </c>
      <c r="H3080" t="s">
        <v>18</v>
      </c>
      <c r="I3080" t="s">
        <v>280</v>
      </c>
      <c r="J3080" t="s">
        <v>6013</v>
      </c>
      <c r="K3080" t="s">
        <v>282</v>
      </c>
      <c r="L3080" t="s">
        <v>6014</v>
      </c>
    </row>
    <row r="3081" spans="1:12" x14ac:dyDescent="0.3">
      <c r="A3081" t="s">
        <v>6015</v>
      </c>
      <c r="B3081" t="s">
        <v>14</v>
      </c>
      <c r="C3081" t="s">
        <v>101</v>
      </c>
      <c r="D3081" t="s">
        <v>16</v>
      </c>
      <c r="E3081" t="s">
        <v>6016</v>
      </c>
      <c r="F3081" t="s">
        <v>6017</v>
      </c>
      <c r="G3081" t="s">
        <v>6018</v>
      </c>
      <c r="H3081" t="s">
        <v>6019</v>
      </c>
      <c r="I3081" t="s">
        <v>6020</v>
      </c>
      <c r="J3081" t="s">
        <v>6021</v>
      </c>
      <c r="K3081" t="s">
        <v>6022</v>
      </c>
      <c r="L3081" t="s">
        <v>6023</v>
      </c>
    </row>
    <row r="3082" spans="1:12" x14ac:dyDescent="0.3">
      <c r="A3082" t="s">
        <v>6024</v>
      </c>
      <c r="B3082" t="s">
        <v>14</v>
      </c>
      <c r="C3082" t="s">
        <v>65</v>
      </c>
      <c r="D3082" t="s">
        <v>16</v>
      </c>
      <c r="E3082" t="s">
        <v>6025</v>
      </c>
      <c r="F3082" t="s">
        <v>6026</v>
      </c>
      <c r="G3082" t="s">
        <v>18</v>
      </c>
      <c r="H3082" t="s">
        <v>18</v>
      </c>
      <c r="I3082" t="s">
        <v>5632</v>
      </c>
      <c r="J3082" t="s">
        <v>5633</v>
      </c>
      <c r="K3082" t="s">
        <v>5634</v>
      </c>
      <c r="L3082" t="s">
        <v>5635</v>
      </c>
    </row>
    <row r="3083" spans="1:12" x14ac:dyDescent="0.3">
      <c r="A3083" t="s">
        <v>6027</v>
      </c>
      <c r="B3083" t="s">
        <v>14</v>
      </c>
      <c r="C3083" t="s">
        <v>273</v>
      </c>
      <c r="D3083" t="s">
        <v>16</v>
      </c>
      <c r="E3083" t="s">
        <v>6028</v>
      </c>
      <c r="F3083" t="s">
        <v>6029</v>
      </c>
      <c r="G3083" t="s">
        <v>6030</v>
      </c>
      <c r="H3083" t="s">
        <v>6031</v>
      </c>
      <c r="I3083" t="s">
        <v>6032</v>
      </c>
      <c r="J3083" t="s">
        <v>6033</v>
      </c>
      <c r="K3083" t="s">
        <v>6034</v>
      </c>
      <c r="L3083" t="s">
        <v>6035</v>
      </c>
    </row>
    <row r="3084" spans="1:12" x14ac:dyDescent="0.3">
      <c r="A3084" t="s">
        <v>6036</v>
      </c>
      <c r="B3084" t="s">
        <v>14</v>
      </c>
      <c r="C3084" t="s">
        <v>2496</v>
      </c>
      <c r="D3084" t="s">
        <v>16</v>
      </c>
      <c r="E3084" t="s">
        <v>6037</v>
      </c>
      <c r="F3084" t="s">
        <v>6038</v>
      </c>
      <c r="G3084" t="s">
        <v>6039</v>
      </c>
      <c r="H3084" t="s">
        <v>6040</v>
      </c>
      <c r="I3084" t="s">
        <v>6041</v>
      </c>
      <c r="J3084" t="s">
        <v>6042</v>
      </c>
      <c r="K3084" t="s">
        <v>6043</v>
      </c>
      <c r="L3084" t="s">
        <v>6044</v>
      </c>
    </row>
    <row r="3085" spans="1:12" x14ac:dyDescent="0.3">
      <c r="A3085" t="s">
        <v>6045</v>
      </c>
      <c r="B3085" t="s">
        <v>14</v>
      </c>
      <c r="C3085" t="s">
        <v>3840</v>
      </c>
      <c r="D3085" t="s">
        <v>33</v>
      </c>
      <c r="E3085" t="s">
        <v>6046</v>
      </c>
      <c r="F3085" t="s">
        <v>6046</v>
      </c>
      <c r="G3085" t="s">
        <v>18</v>
      </c>
      <c r="H3085" t="s">
        <v>18</v>
      </c>
      <c r="I3085" t="s">
        <v>6047</v>
      </c>
      <c r="J3085" t="s">
        <v>6048</v>
      </c>
      <c r="K3085" t="s">
        <v>6049</v>
      </c>
      <c r="L3085" t="s">
        <v>6050</v>
      </c>
    </row>
    <row r="3086" spans="1:12" x14ac:dyDescent="0.3">
      <c r="A3086" t="s">
        <v>6051</v>
      </c>
      <c r="B3086" t="s">
        <v>14</v>
      </c>
      <c r="C3086" t="s">
        <v>6052</v>
      </c>
      <c r="D3086" t="s">
        <v>33</v>
      </c>
      <c r="E3086" t="s">
        <v>6053</v>
      </c>
      <c r="F3086" t="s">
        <v>6054</v>
      </c>
      <c r="G3086" t="s">
        <v>18</v>
      </c>
      <c r="H3086" t="s">
        <v>18</v>
      </c>
      <c r="I3086" t="s">
        <v>6055</v>
      </c>
      <c r="J3086" t="s">
        <v>6056</v>
      </c>
      <c r="K3086" t="s">
        <v>6057</v>
      </c>
      <c r="L3086" t="s">
        <v>6058</v>
      </c>
    </row>
    <row r="3087" spans="1:12" x14ac:dyDescent="0.3">
      <c r="A3087" t="s">
        <v>6059</v>
      </c>
      <c r="B3087" t="s">
        <v>14</v>
      </c>
      <c r="C3087" t="s">
        <v>3840</v>
      </c>
      <c r="D3087" t="s">
        <v>33</v>
      </c>
      <c r="E3087" t="s">
        <v>6060</v>
      </c>
      <c r="F3087" t="s">
        <v>6060</v>
      </c>
      <c r="G3087" t="s">
        <v>18</v>
      </c>
      <c r="H3087" t="s">
        <v>18</v>
      </c>
      <c r="I3087" t="s">
        <v>6061</v>
      </c>
      <c r="J3087" t="s">
        <v>6062</v>
      </c>
      <c r="K3087" t="s">
        <v>6063</v>
      </c>
      <c r="L3087" t="s">
        <v>6064</v>
      </c>
    </row>
    <row r="3088" spans="1:12" x14ac:dyDescent="0.3">
      <c r="A3088" t="s">
        <v>6065</v>
      </c>
      <c r="B3088" t="s">
        <v>14</v>
      </c>
      <c r="C3088" t="s">
        <v>471</v>
      </c>
      <c r="D3088" t="s">
        <v>16</v>
      </c>
      <c r="E3088" t="s">
        <v>6066</v>
      </c>
      <c r="F3088" t="s">
        <v>6067</v>
      </c>
      <c r="G3088" t="s">
        <v>6068</v>
      </c>
      <c r="H3088" t="s">
        <v>6069</v>
      </c>
      <c r="I3088" t="s">
        <v>6070</v>
      </c>
      <c r="J3088" t="s">
        <v>6071</v>
      </c>
      <c r="K3088" t="s">
        <v>6072</v>
      </c>
      <c r="L3088" t="s">
        <v>6073</v>
      </c>
    </row>
    <row r="3089" spans="1:12" x14ac:dyDescent="0.3">
      <c r="A3089" t="s">
        <v>6074</v>
      </c>
      <c r="B3089" t="s">
        <v>14</v>
      </c>
      <c r="C3089" t="s">
        <v>65</v>
      </c>
      <c r="D3089" t="s">
        <v>16</v>
      </c>
      <c r="E3089" t="s">
        <v>6075</v>
      </c>
      <c r="F3089" t="s">
        <v>6076</v>
      </c>
      <c r="G3089" t="s">
        <v>6077</v>
      </c>
      <c r="H3089" t="s">
        <v>6078</v>
      </c>
      <c r="I3089" t="s">
        <v>6079</v>
      </c>
      <c r="J3089" t="s">
        <v>6080</v>
      </c>
      <c r="K3089" t="s">
        <v>6081</v>
      </c>
      <c r="L3089" t="s">
        <v>6082</v>
      </c>
    </row>
    <row r="3090" spans="1:12" x14ac:dyDescent="0.3">
      <c r="A3090" t="s">
        <v>6083</v>
      </c>
      <c r="B3090" t="s">
        <v>14</v>
      </c>
      <c r="C3090" t="s">
        <v>2727</v>
      </c>
      <c r="D3090" t="s">
        <v>16</v>
      </c>
      <c r="E3090" t="e">
        <f>-내용:집단상담의 기본개념을 이해하고 집단상담을 준비해서 운영 할 수 있다.        집단원의 문제행동에 대해 파악하여 치료적요인들을 적용시켜 집단상담에         응용할 수 있다.-활동영역:사회복지시설 및 행정기관, 청소년상담 및 보호시설, 아동 및 노인 시설</f>
        <v>#NAME?</v>
      </c>
      <c r="F3090" t="e">
        <f>-내용:집단상담의 기본개념을 이해하고 집단상담을 준비해서 운영 할 수 있다.        집단원의 문제행동에 대해 파악하여 치료적요인들을 적용시켜 집단상담에         응용할 수 있다.-활동영역:사회복지시설 및 행정기관, 청소년상담 및 보호시설, 아동 및 노인         시설</f>
        <v>#NAME?</v>
      </c>
      <c r="G3090" t="s">
        <v>18</v>
      </c>
      <c r="H3090" t="s">
        <v>18</v>
      </c>
      <c r="I3090" t="s">
        <v>6084</v>
      </c>
      <c r="J3090" t="s">
        <v>6085</v>
      </c>
      <c r="K3090" t="s">
        <v>6086</v>
      </c>
      <c r="L3090" t="s">
        <v>6087</v>
      </c>
    </row>
    <row r="3091" spans="1:12" x14ac:dyDescent="0.3">
      <c r="A3091" t="s">
        <v>6088</v>
      </c>
      <c r="B3091" t="s">
        <v>14</v>
      </c>
      <c r="C3091" t="s">
        <v>6089</v>
      </c>
      <c r="D3091" t="s">
        <v>33</v>
      </c>
      <c r="E3091" t="s">
        <v>6090</v>
      </c>
      <c r="F3091" t="s">
        <v>6091</v>
      </c>
      <c r="G3091" t="s">
        <v>6092</v>
      </c>
      <c r="H3091" t="s">
        <v>18</v>
      </c>
      <c r="I3091" t="s">
        <v>6093</v>
      </c>
      <c r="J3091" t="s">
        <v>6094</v>
      </c>
      <c r="K3091" t="s">
        <v>6095</v>
      </c>
      <c r="L3091" t="s">
        <v>6096</v>
      </c>
    </row>
    <row r="3092" spans="1:12" x14ac:dyDescent="0.3">
      <c r="A3092" t="s">
        <v>6097</v>
      </c>
      <c r="B3092" t="s">
        <v>14</v>
      </c>
      <c r="C3092" t="s">
        <v>2727</v>
      </c>
      <c r="D3092" t="s">
        <v>16</v>
      </c>
      <c r="E3092" t="s">
        <v>6098</v>
      </c>
      <c r="F3092" t="s">
        <v>6099</v>
      </c>
      <c r="G3092" t="s">
        <v>18</v>
      </c>
      <c r="H3092" t="s">
        <v>18</v>
      </c>
      <c r="I3092" t="s">
        <v>5632</v>
      </c>
      <c r="J3092" t="s">
        <v>5633</v>
      </c>
      <c r="K3092" t="s">
        <v>5634</v>
      </c>
      <c r="L3092" t="s">
        <v>5635</v>
      </c>
    </row>
    <row r="3093" spans="1:12" x14ac:dyDescent="0.3">
      <c r="A3093" t="s">
        <v>6100</v>
      </c>
      <c r="B3093" t="s">
        <v>14</v>
      </c>
      <c r="C3093" t="s">
        <v>6101</v>
      </c>
      <c r="D3093" t="s">
        <v>79</v>
      </c>
      <c r="E3093" t="s">
        <v>6102</v>
      </c>
      <c r="F3093" t="s">
        <v>6103</v>
      </c>
      <c r="G3093" t="s">
        <v>18</v>
      </c>
      <c r="H3093" t="s">
        <v>18</v>
      </c>
      <c r="I3093" t="s">
        <v>5564</v>
      </c>
      <c r="J3093" t="s">
        <v>5565</v>
      </c>
      <c r="K3093" t="s">
        <v>5566</v>
      </c>
      <c r="L3093" t="s">
        <v>5567</v>
      </c>
    </row>
    <row r="3094" spans="1:12" x14ac:dyDescent="0.3">
      <c r="A3094" t="s">
        <v>6104</v>
      </c>
      <c r="B3094" t="s">
        <v>14</v>
      </c>
      <c r="C3094" t="s">
        <v>6105</v>
      </c>
      <c r="D3094" t="s">
        <v>16</v>
      </c>
      <c r="E3094" t="s">
        <v>6106</v>
      </c>
      <c r="F3094" t="s">
        <v>6107</v>
      </c>
      <c r="G3094" t="s">
        <v>18</v>
      </c>
      <c r="H3094" t="s">
        <v>18</v>
      </c>
      <c r="I3094" t="s">
        <v>6108</v>
      </c>
      <c r="J3094" t="s">
        <v>6109</v>
      </c>
      <c r="K3094" t="s">
        <v>6110</v>
      </c>
      <c r="L3094" t="s">
        <v>6111</v>
      </c>
    </row>
    <row r="3095" spans="1:12" x14ac:dyDescent="0.3">
      <c r="A3095" t="s">
        <v>6112</v>
      </c>
      <c r="B3095" t="s">
        <v>14</v>
      </c>
      <c r="C3095" t="s">
        <v>3840</v>
      </c>
      <c r="D3095" t="s">
        <v>33</v>
      </c>
      <c r="E3095" t="s">
        <v>6113</v>
      </c>
      <c r="F3095" t="s">
        <v>6114</v>
      </c>
      <c r="G3095" t="s">
        <v>18</v>
      </c>
      <c r="H3095" t="s">
        <v>18</v>
      </c>
      <c r="I3095" t="s">
        <v>6115</v>
      </c>
      <c r="J3095" t="s">
        <v>18</v>
      </c>
      <c r="K3095" t="s">
        <v>6116</v>
      </c>
      <c r="L3095" t="s">
        <v>6117</v>
      </c>
    </row>
    <row r="3096" spans="1:12" x14ac:dyDescent="0.3">
      <c r="A3096" t="s">
        <v>6118</v>
      </c>
      <c r="B3096" t="s">
        <v>14</v>
      </c>
      <c r="C3096" t="s">
        <v>6119</v>
      </c>
      <c r="D3096" t="s">
        <v>16</v>
      </c>
      <c r="E3096" t="s">
        <v>6120</v>
      </c>
      <c r="F3096" t="s">
        <v>6121</v>
      </c>
      <c r="G3096" t="s">
        <v>6122</v>
      </c>
      <c r="H3096" t="s">
        <v>6123</v>
      </c>
      <c r="I3096" t="s">
        <v>2255</v>
      </c>
      <c r="J3096" t="s">
        <v>2256</v>
      </c>
      <c r="K3096" t="s">
        <v>2257</v>
      </c>
      <c r="L3096" t="s">
        <v>2258</v>
      </c>
    </row>
    <row r="3097" spans="1:12" x14ac:dyDescent="0.3">
      <c r="A3097" t="s">
        <v>6124</v>
      </c>
      <c r="B3097" t="s">
        <v>14</v>
      </c>
      <c r="C3097" t="s">
        <v>5956</v>
      </c>
      <c r="D3097" t="s">
        <v>16</v>
      </c>
      <c r="E3097" t="s">
        <v>6125</v>
      </c>
      <c r="F3097" t="s">
        <v>6126</v>
      </c>
      <c r="G3097" t="s">
        <v>6127</v>
      </c>
      <c r="H3097" t="s">
        <v>18</v>
      </c>
      <c r="I3097" t="s">
        <v>5909</v>
      </c>
      <c r="J3097" t="s">
        <v>18</v>
      </c>
      <c r="K3097" t="s">
        <v>5910</v>
      </c>
      <c r="L3097" t="s">
        <v>5911</v>
      </c>
    </row>
    <row r="3098" spans="1:12" x14ac:dyDescent="0.3">
      <c r="A3098" t="s">
        <v>6128</v>
      </c>
      <c r="B3098" t="s">
        <v>14</v>
      </c>
      <c r="C3098" t="s">
        <v>73</v>
      </c>
      <c r="D3098" t="s">
        <v>33</v>
      </c>
      <c r="E3098" t="s">
        <v>6129</v>
      </c>
      <c r="F3098" t="s">
        <v>6129</v>
      </c>
      <c r="G3098" t="s">
        <v>18</v>
      </c>
      <c r="H3098" t="s">
        <v>18</v>
      </c>
      <c r="I3098" t="s">
        <v>5128</v>
      </c>
      <c r="J3098" t="s">
        <v>5129</v>
      </c>
      <c r="K3098" t="s">
        <v>5130</v>
      </c>
      <c r="L3098" t="s">
        <v>5131</v>
      </c>
    </row>
    <row r="3099" spans="1:12" x14ac:dyDescent="0.3">
      <c r="A3099" t="s">
        <v>6130</v>
      </c>
      <c r="B3099" t="s">
        <v>14</v>
      </c>
      <c r="C3099" t="s">
        <v>3265</v>
      </c>
      <c r="D3099" t="s">
        <v>33</v>
      </c>
      <c r="E3099" t="s">
        <v>6131</v>
      </c>
      <c r="F3099" t="s">
        <v>6132</v>
      </c>
      <c r="G3099" t="s">
        <v>6133</v>
      </c>
      <c r="H3099" t="s">
        <v>6134</v>
      </c>
      <c r="I3099" t="s">
        <v>6135</v>
      </c>
      <c r="J3099" t="s">
        <v>6136</v>
      </c>
      <c r="K3099" t="s">
        <v>6137</v>
      </c>
      <c r="L3099" t="s">
        <v>6138</v>
      </c>
    </row>
    <row r="3100" spans="1:12" x14ac:dyDescent="0.3">
      <c r="A3100" t="s">
        <v>6139</v>
      </c>
      <c r="B3100" t="s">
        <v>14</v>
      </c>
      <c r="C3100" t="s">
        <v>341</v>
      </c>
      <c r="D3100" t="s">
        <v>16</v>
      </c>
      <c r="E3100" t="s">
        <v>6140</v>
      </c>
      <c r="F3100" t="s">
        <v>6141</v>
      </c>
      <c r="G3100" t="s">
        <v>6142</v>
      </c>
      <c r="H3100" t="s">
        <v>18</v>
      </c>
      <c r="I3100" t="s">
        <v>6143</v>
      </c>
      <c r="J3100" t="s">
        <v>6144</v>
      </c>
      <c r="K3100" t="s">
        <v>6145</v>
      </c>
      <c r="L3100" t="s">
        <v>6146</v>
      </c>
    </row>
    <row r="3101" spans="1:12" x14ac:dyDescent="0.3">
      <c r="A3101" t="s">
        <v>6147</v>
      </c>
      <c r="B3101" t="s">
        <v>14</v>
      </c>
      <c r="C3101" t="s">
        <v>6148</v>
      </c>
      <c r="D3101" t="s">
        <v>16</v>
      </c>
      <c r="E3101" t="s">
        <v>6149</v>
      </c>
      <c r="F3101" t="s">
        <v>6150</v>
      </c>
      <c r="G3101" t="s">
        <v>6151</v>
      </c>
      <c r="H3101" t="s">
        <v>6152</v>
      </c>
      <c r="I3101" t="s">
        <v>6153</v>
      </c>
      <c r="J3101" t="s">
        <v>6154</v>
      </c>
      <c r="K3101" t="s">
        <v>6155</v>
      </c>
      <c r="L3101" t="s">
        <v>6156</v>
      </c>
    </row>
    <row r="3102" spans="1:12" x14ac:dyDescent="0.3">
      <c r="A3102" t="s">
        <v>6157</v>
      </c>
      <c r="B3102" t="s">
        <v>14</v>
      </c>
      <c r="C3102" t="s">
        <v>6158</v>
      </c>
      <c r="D3102" t="s">
        <v>33</v>
      </c>
      <c r="E3102" t="s">
        <v>6159</v>
      </c>
      <c r="F3102" t="s">
        <v>6159</v>
      </c>
      <c r="G3102" t="s">
        <v>18</v>
      </c>
      <c r="H3102" t="s">
        <v>18</v>
      </c>
      <c r="I3102" t="s">
        <v>5978</v>
      </c>
      <c r="J3102" t="s">
        <v>5979</v>
      </c>
      <c r="K3102" t="s">
        <v>5980</v>
      </c>
      <c r="L3102" t="s">
        <v>5981</v>
      </c>
    </row>
    <row r="3103" spans="1:12" x14ac:dyDescent="0.3">
      <c r="A3103" t="s">
        <v>6160</v>
      </c>
      <c r="B3103" t="s">
        <v>14</v>
      </c>
      <c r="C3103" t="s">
        <v>101</v>
      </c>
      <c r="D3103" t="s">
        <v>16</v>
      </c>
      <c r="E3103" t="s">
        <v>6161</v>
      </c>
      <c r="F3103" t="s">
        <v>6161</v>
      </c>
      <c r="G3103" t="s">
        <v>18</v>
      </c>
      <c r="H3103" t="s">
        <v>18</v>
      </c>
      <c r="I3103" t="s">
        <v>5994</v>
      </c>
      <c r="J3103" t="s">
        <v>18</v>
      </c>
      <c r="K3103" t="s">
        <v>5995</v>
      </c>
      <c r="L3103" t="s">
        <v>5996</v>
      </c>
    </row>
    <row r="3104" spans="1:12" x14ac:dyDescent="0.3">
      <c r="A3104" t="s">
        <v>6162</v>
      </c>
      <c r="B3104" t="s">
        <v>14</v>
      </c>
      <c r="C3104" t="s">
        <v>6163</v>
      </c>
      <c r="D3104" t="s">
        <v>16</v>
      </c>
      <c r="E3104" t="e">
        <f>- 개인 또는 집단의 사회적 적응능력 향상을 위한 조력 및 지도 - 사회환경 부적응을 겪는 개인 또는 집단에 대한 상담 및 심리평가- 지역사회 상담교육, 사회병리적 문제에 대한 예방활동 및 재난후유증에 대한 심리상담 - 기업체 내의 인간관계 자문 및 심리교육 - 상담 및 심리치료에 관한 연구</f>
        <v>#NAME?</v>
      </c>
      <c r="F3104" t="s">
        <v>6164</v>
      </c>
      <c r="G3104" t="e">
        <f>- 개인 또는 집단의 사회적 적응능력 향상을 위한 조력 및 지도 - 사회환경 부적응을 겪는 개인 또는 집단에 대한 상담 및 심리평가- 지역사회 상담교육, 사회병리적 문제에 대한 예방활동 및 재난후유증에 대한  심리상담 - 기업체 내의 인간관계 자문 및 심리교육 - 상담 및 심리치료에 관한 연구</f>
        <v>#NAME?</v>
      </c>
      <c r="H3104" t="s">
        <v>18</v>
      </c>
      <c r="I3104" t="s">
        <v>6165</v>
      </c>
      <c r="J3104" t="s">
        <v>6166</v>
      </c>
      <c r="K3104" t="s">
        <v>6167</v>
      </c>
      <c r="L3104" t="s">
        <v>6168</v>
      </c>
    </row>
    <row r="3105" spans="1:12" x14ac:dyDescent="0.3">
      <c r="A3105" t="s">
        <v>6169</v>
      </c>
      <c r="B3105" t="s">
        <v>14</v>
      </c>
      <c r="C3105" t="s">
        <v>1694</v>
      </c>
      <c r="D3105" t="s">
        <v>79</v>
      </c>
      <c r="E3105" t="s">
        <v>6170</v>
      </c>
      <c r="F3105" t="s">
        <v>6171</v>
      </c>
      <c r="G3105" t="s">
        <v>6172</v>
      </c>
      <c r="H3105" t="s">
        <v>18</v>
      </c>
      <c r="I3105" t="s">
        <v>5778</v>
      </c>
      <c r="J3105" t="s">
        <v>5779</v>
      </c>
      <c r="K3105" t="s">
        <v>5780</v>
      </c>
      <c r="L3105" t="s">
        <v>5781</v>
      </c>
    </row>
    <row r="3106" spans="1:12" x14ac:dyDescent="0.3">
      <c r="A3106" t="s">
        <v>6173</v>
      </c>
      <c r="B3106" t="s">
        <v>14</v>
      </c>
      <c r="C3106" t="s">
        <v>6174</v>
      </c>
      <c r="D3106" t="s">
        <v>16</v>
      </c>
      <c r="E3106" t="s">
        <v>6175</v>
      </c>
      <c r="F3106" t="s">
        <v>6175</v>
      </c>
      <c r="G3106" t="s">
        <v>6175</v>
      </c>
      <c r="H3106" t="s">
        <v>18</v>
      </c>
      <c r="I3106" t="s">
        <v>5750</v>
      </c>
      <c r="J3106" t="s">
        <v>5751</v>
      </c>
      <c r="K3106" t="s">
        <v>5752</v>
      </c>
      <c r="L3106" t="s">
        <v>5753</v>
      </c>
    </row>
    <row r="3107" spans="1:12" x14ac:dyDescent="0.3">
      <c r="A3107" t="s">
        <v>6176</v>
      </c>
      <c r="B3107" t="s">
        <v>14</v>
      </c>
      <c r="C3107" t="s">
        <v>1633</v>
      </c>
      <c r="D3107" t="s">
        <v>16</v>
      </c>
      <c r="E3107" t="s">
        <v>6177</v>
      </c>
      <c r="F3107" t="s">
        <v>6178</v>
      </c>
      <c r="G3107" t="s">
        <v>6179</v>
      </c>
      <c r="H3107" t="s">
        <v>18</v>
      </c>
      <c r="I3107" t="s">
        <v>5846</v>
      </c>
      <c r="J3107" t="s">
        <v>5847</v>
      </c>
      <c r="K3107" t="s">
        <v>5848</v>
      </c>
      <c r="L3107" t="s">
        <v>780</v>
      </c>
    </row>
    <row r="3108" spans="1:12" x14ac:dyDescent="0.3">
      <c r="A3108" t="s">
        <v>6180</v>
      </c>
      <c r="B3108" t="s">
        <v>14</v>
      </c>
      <c r="C3108" t="s">
        <v>6181</v>
      </c>
      <c r="D3108" t="s">
        <v>33</v>
      </c>
      <c r="E3108" t="s">
        <v>6182</v>
      </c>
      <c r="F3108" t="s">
        <v>6182</v>
      </c>
      <c r="G3108" t="s">
        <v>6182</v>
      </c>
      <c r="H3108" t="s">
        <v>18</v>
      </c>
      <c r="I3108" t="s">
        <v>6183</v>
      </c>
      <c r="J3108" t="s">
        <v>6184</v>
      </c>
      <c r="K3108" t="s">
        <v>3251</v>
      </c>
      <c r="L3108" t="s">
        <v>3252</v>
      </c>
    </row>
    <row r="3109" spans="1:12" x14ac:dyDescent="0.3">
      <c r="A3109" t="s">
        <v>6185</v>
      </c>
      <c r="B3109" t="s">
        <v>14</v>
      </c>
      <c r="C3109" t="s">
        <v>6186</v>
      </c>
      <c r="D3109" t="s">
        <v>79</v>
      </c>
      <c r="E3109" t="s">
        <v>6187</v>
      </c>
      <c r="F3109" t="s">
        <v>6188</v>
      </c>
      <c r="G3109" t="s">
        <v>6189</v>
      </c>
      <c r="H3109" t="s">
        <v>6190</v>
      </c>
      <c r="I3109" t="s">
        <v>6191</v>
      </c>
      <c r="J3109" t="s">
        <v>6192</v>
      </c>
      <c r="K3109" t="s">
        <v>6193</v>
      </c>
      <c r="L3109" t="s">
        <v>6194</v>
      </c>
    </row>
    <row r="3110" spans="1:12" x14ac:dyDescent="0.3">
      <c r="A3110" t="s">
        <v>6195</v>
      </c>
      <c r="B3110" t="s">
        <v>14</v>
      </c>
      <c r="C3110" t="s">
        <v>6196</v>
      </c>
      <c r="D3110" t="s">
        <v>16</v>
      </c>
      <c r="E3110" t="s">
        <v>6197</v>
      </c>
      <c r="F3110" t="s">
        <v>6198</v>
      </c>
      <c r="G3110" t="s">
        <v>6199</v>
      </c>
      <c r="H3110" t="s">
        <v>6200</v>
      </c>
      <c r="I3110" t="s">
        <v>6201</v>
      </c>
      <c r="J3110" t="s">
        <v>6202</v>
      </c>
      <c r="K3110" t="s">
        <v>6203</v>
      </c>
      <c r="L3110" t="s">
        <v>6204</v>
      </c>
    </row>
    <row r="3111" spans="1:12" x14ac:dyDescent="0.3">
      <c r="A3111" t="s">
        <v>6205</v>
      </c>
      <c r="B3111" t="s">
        <v>14</v>
      </c>
      <c r="C3111" t="s">
        <v>6206</v>
      </c>
      <c r="D3111" t="s">
        <v>79</v>
      </c>
      <c r="E3111" t="s">
        <v>6207</v>
      </c>
      <c r="F3111" t="s">
        <v>6208</v>
      </c>
      <c r="G3111" t="s">
        <v>18</v>
      </c>
      <c r="H3111" t="s">
        <v>18</v>
      </c>
      <c r="I3111" t="s">
        <v>5564</v>
      </c>
      <c r="J3111" t="s">
        <v>5565</v>
      </c>
      <c r="K3111" t="s">
        <v>5566</v>
      </c>
      <c r="L3111" t="s">
        <v>5567</v>
      </c>
    </row>
    <row r="3112" spans="1:12" x14ac:dyDescent="0.3">
      <c r="A3112" t="s">
        <v>6209</v>
      </c>
      <c r="B3112" t="s">
        <v>14</v>
      </c>
      <c r="C3112" t="s">
        <v>6210</v>
      </c>
      <c r="D3112" t="s">
        <v>33</v>
      </c>
      <c r="E3112" t="s">
        <v>6211</v>
      </c>
      <c r="F3112" t="s">
        <v>6211</v>
      </c>
      <c r="G3112" t="s">
        <v>6211</v>
      </c>
      <c r="H3112" t="s">
        <v>6211</v>
      </c>
      <c r="I3112" t="s">
        <v>5846</v>
      </c>
      <c r="J3112" t="s">
        <v>5847</v>
      </c>
      <c r="K3112" t="s">
        <v>5848</v>
      </c>
      <c r="L3112" t="s">
        <v>780</v>
      </c>
    </row>
    <row r="3113" spans="1:12" x14ac:dyDescent="0.3">
      <c r="A3113" t="s">
        <v>6212</v>
      </c>
      <c r="B3113" t="s">
        <v>14</v>
      </c>
      <c r="C3113" t="s">
        <v>6213</v>
      </c>
      <c r="D3113" t="s">
        <v>33</v>
      </c>
      <c r="E3113" t="s">
        <v>6214</v>
      </c>
      <c r="F3113" t="s">
        <v>6214</v>
      </c>
      <c r="G3113" t="s">
        <v>6215</v>
      </c>
      <c r="H3113" t="s">
        <v>6216</v>
      </c>
      <c r="I3113" t="s">
        <v>74</v>
      </c>
      <c r="J3113" t="s">
        <v>6217</v>
      </c>
      <c r="K3113" t="s">
        <v>6218</v>
      </c>
      <c r="L3113" t="s">
        <v>6219</v>
      </c>
    </row>
    <row r="3114" spans="1:12" x14ac:dyDescent="0.3">
      <c r="A3114" t="s">
        <v>6220</v>
      </c>
      <c r="B3114" t="s">
        <v>14</v>
      </c>
      <c r="C3114" t="s">
        <v>6221</v>
      </c>
      <c r="D3114" t="s">
        <v>16</v>
      </c>
      <c r="E3114" t="s">
        <v>6222</v>
      </c>
      <c r="F3114" t="s">
        <v>6223</v>
      </c>
      <c r="G3114" t="s">
        <v>6224</v>
      </c>
      <c r="H3114" t="s">
        <v>18</v>
      </c>
      <c r="I3114" t="s">
        <v>6225</v>
      </c>
      <c r="J3114" t="s">
        <v>6226</v>
      </c>
      <c r="K3114" t="s">
        <v>6227</v>
      </c>
      <c r="L3114" t="s">
        <v>6228</v>
      </c>
    </row>
    <row r="3115" spans="1:12" x14ac:dyDescent="0.3">
      <c r="A3115" t="s">
        <v>6229</v>
      </c>
      <c r="B3115" t="s">
        <v>14</v>
      </c>
      <c r="C3115" t="s">
        <v>101</v>
      </c>
      <c r="D3115" t="s">
        <v>16</v>
      </c>
      <c r="E3115" t="s">
        <v>6230</v>
      </c>
      <c r="F3115" t="s">
        <v>6231</v>
      </c>
      <c r="G3115" t="s">
        <v>6232</v>
      </c>
      <c r="H3115" t="s">
        <v>18</v>
      </c>
      <c r="I3115" t="s">
        <v>6233</v>
      </c>
      <c r="J3115" t="s">
        <v>6234</v>
      </c>
      <c r="K3115" t="s">
        <v>6235</v>
      </c>
      <c r="L3115" t="s">
        <v>6236</v>
      </c>
    </row>
    <row r="3116" spans="1:12" x14ac:dyDescent="0.3">
      <c r="A3116" t="s">
        <v>6237</v>
      </c>
      <c r="B3116" t="s">
        <v>14</v>
      </c>
      <c r="C3116" t="s">
        <v>6238</v>
      </c>
      <c r="D3116" t="s">
        <v>79</v>
      </c>
      <c r="E3116" t="s">
        <v>6239</v>
      </c>
      <c r="F3116" t="s">
        <v>6240</v>
      </c>
      <c r="G3116" t="s">
        <v>6241</v>
      </c>
      <c r="H3116" t="s">
        <v>6242</v>
      </c>
      <c r="I3116" t="s">
        <v>6020</v>
      </c>
      <c r="J3116" t="s">
        <v>6021</v>
      </c>
      <c r="K3116" t="s">
        <v>6022</v>
      </c>
      <c r="L3116" t="s">
        <v>6023</v>
      </c>
    </row>
    <row r="3117" spans="1:12" x14ac:dyDescent="0.3">
      <c r="A3117" t="s">
        <v>6243</v>
      </c>
      <c r="B3117" t="s">
        <v>14</v>
      </c>
      <c r="C3117" t="s">
        <v>4967</v>
      </c>
      <c r="D3117" t="s">
        <v>33</v>
      </c>
      <c r="E3117" t="s">
        <v>6244</v>
      </c>
      <c r="F3117" t="s">
        <v>6245</v>
      </c>
      <c r="G3117" t="s">
        <v>6246</v>
      </c>
      <c r="H3117" t="s">
        <v>18</v>
      </c>
      <c r="I3117" t="s">
        <v>6247</v>
      </c>
      <c r="J3117" t="s">
        <v>18</v>
      </c>
      <c r="K3117" t="s">
        <v>6248</v>
      </c>
      <c r="L3117" t="s">
        <v>6249</v>
      </c>
    </row>
    <row r="3118" spans="1:12" x14ac:dyDescent="0.3">
      <c r="A3118" t="s">
        <v>6250</v>
      </c>
      <c r="B3118" t="s">
        <v>14</v>
      </c>
      <c r="C3118" t="s">
        <v>6251</v>
      </c>
      <c r="D3118" t="s">
        <v>33</v>
      </c>
      <c r="E3118" t="e">
        <f>-진로상담 영역에서 문제 개입을 위한 진단, 평가 및 상담-진로상담 영역에서 개인 및 집단의 자아실현, 적응강화에 대한 조력 및 지도-다양한 영역에서 심리적 부적응 및 장애를 겪는 개인 또는 집단에 대한 진단, 평가  및 상담-진로상담 영역에서 진로상담전문가2급, 진로상담사 교육 및 지도-진로상담에 대한 연구-상담기관의 설립 및 운영</f>
        <v>#NAME?</v>
      </c>
      <c r="F3118" t="e">
        <f>-진로상담 영역에서 문제 개입을 위한 진단, 평가 및 상담-진로상담 영역에서 개인 및 집단의 자아실현, 적응강화에 대한 조력 및 지도-다양한 영역에서 심리적 부적응 및 장애를 겪는 개인 또는 집단에 대한 진단, 평가  및 상담-진로상담 영역에서 진로상담전문가2급, 진로상담사 교육 및 지도-진로상담에 대한 연구-상담기관의 설립 및 운영</f>
        <v>#NAME?</v>
      </c>
      <c r="G3118" t="e">
        <f>-진로상담 영역에서 개인 및 집단의 자아실현, 적응강화에 대한 조력 및 지도-진로상담 영역에서 심리적 부적응 및 장애를 겪는 개인 또는 집단에 대한 진단, 평가, 상담-진로상담에 대한 연구-상담기관의 설립 및 운영</f>
        <v>#NAME?</v>
      </c>
      <c r="H3118" t="e">
        <f>-진로상담 영역에서 개인 및 집단의 자아실현, 적응강화에 대한 조력 및 지도-진로상담 영역에서 심리적 부적응 및 장애를 겪는 개인 또는 집단에 대한 진단, 평가  및 상담-진로상담에 대한 연구 보조</f>
        <v>#NAME?</v>
      </c>
      <c r="I3118" t="s">
        <v>74</v>
      </c>
      <c r="J3118" t="s">
        <v>6217</v>
      </c>
      <c r="K3118" t="s">
        <v>6218</v>
      </c>
      <c r="L3118" t="s">
        <v>6219</v>
      </c>
    </row>
    <row r="3119" spans="1:12" x14ac:dyDescent="0.3">
      <c r="A3119" t="s">
        <v>6252</v>
      </c>
      <c r="B3119" t="s">
        <v>14</v>
      </c>
      <c r="C3119" t="s">
        <v>881</v>
      </c>
      <c r="D3119" t="s">
        <v>16</v>
      </c>
      <c r="E3119" t="s">
        <v>6253</v>
      </c>
      <c r="F3119" t="s">
        <v>6254</v>
      </c>
      <c r="G3119" t="s">
        <v>18</v>
      </c>
      <c r="H3119" t="s">
        <v>18</v>
      </c>
      <c r="I3119" t="s">
        <v>5564</v>
      </c>
      <c r="J3119" t="s">
        <v>5565</v>
      </c>
      <c r="K3119" t="s">
        <v>5566</v>
      </c>
      <c r="L3119" t="s">
        <v>5567</v>
      </c>
    </row>
    <row r="3120" spans="1:12" x14ac:dyDescent="0.3">
      <c r="A3120" t="s">
        <v>6255</v>
      </c>
      <c r="B3120" t="s">
        <v>14</v>
      </c>
      <c r="C3120" t="s">
        <v>1975</v>
      </c>
      <c r="D3120" t="s">
        <v>33</v>
      </c>
      <c r="E3120" t="s">
        <v>6256</v>
      </c>
      <c r="F3120" t="s">
        <v>6257</v>
      </c>
      <c r="G3120" t="s">
        <v>6258</v>
      </c>
      <c r="H3120" t="s">
        <v>6258</v>
      </c>
      <c r="I3120" t="s">
        <v>5846</v>
      </c>
      <c r="J3120" t="s">
        <v>5847</v>
      </c>
      <c r="K3120" t="s">
        <v>5848</v>
      </c>
      <c r="L3120" t="s">
        <v>780</v>
      </c>
    </row>
    <row r="3121" spans="1:12" x14ac:dyDescent="0.3">
      <c r="A3121" t="s">
        <v>6259</v>
      </c>
      <c r="B3121" t="s">
        <v>14</v>
      </c>
      <c r="C3121" t="s">
        <v>101</v>
      </c>
      <c r="D3121" t="s">
        <v>16</v>
      </c>
      <c r="E3121" t="s">
        <v>6260</v>
      </c>
      <c r="F3121" t="s">
        <v>6261</v>
      </c>
      <c r="G3121" t="s">
        <v>6262</v>
      </c>
      <c r="H3121" t="s">
        <v>6263</v>
      </c>
      <c r="I3121" t="s">
        <v>6264</v>
      </c>
      <c r="J3121" t="s">
        <v>6265</v>
      </c>
      <c r="K3121" t="s">
        <v>6266</v>
      </c>
      <c r="L3121" t="s">
        <v>6267</v>
      </c>
    </row>
    <row r="3122" spans="1:12" x14ac:dyDescent="0.3">
      <c r="A3122" t="s">
        <v>6268</v>
      </c>
      <c r="B3122" t="s">
        <v>14</v>
      </c>
      <c r="C3122" t="s">
        <v>6269</v>
      </c>
      <c r="D3122" t="s">
        <v>6270</v>
      </c>
      <c r="E3122" t="s">
        <v>6271</v>
      </c>
      <c r="F3122" t="s">
        <v>6272</v>
      </c>
      <c r="G3122" t="s">
        <v>6273</v>
      </c>
      <c r="H3122" t="s">
        <v>6274</v>
      </c>
      <c r="I3122" t="s">
        <v>6275</v>
      </c>
      <c r="J3122" t="s">
        <v>6276</v>
      </c>
      <c r="K3122" t="s">
        <v>6277</v>
      </c>
      <c r="L3122" t="s">
        <v>6278</v>
      </c>
    </row>
    <row r="3123" spans="1:12" x14ac:dyDescent="0.3">
      <c r="A3123" t="s">
        <v>6279</v>
      </c>
      <c r="B3123" t="s">
        <v>14</v>
      </c>
      <c r="C3123" t="s">
        <v>273</v>
      </c>
      <c r="D3123" t="s">
        <v>16</v>
      </c>
      <c r="E3123" t="s">
        <v>6280</v>
      </c>
      <c r="F3123" t="s">
        <v>6280</v>
      </c>
      <c r="G3123" t="s">
        <v>18</v>
      </c>
      <c r="H3123" t="s">
        <v>18</v>
      </c>
      <c r="I3123" t="s">
        <v>6281</v>
      </c>
      <c r="J3123" t="s">
        <v>6282</v>
      </c>
      <c r="K3123" t="s">
        <v>6283</v>
      </c>
      <c r="L3123" t="s">
        <v>6284</v>
      </c>
    </row>
    <row r="3124" spans="1:12" x14ac:dyDescent="0.3">
      <c r="A3124" t="s">
        <v>6285</v>
      </c>
      <c r="B3124" t="s">
        <v>14</v>
      </c>
      <c r="C3124" t="s">
        <v>4967</v>
      </c>
      <c r="D3124" t="s">
        <v>33</v>
      </c>
      <c r="E3124" t="s">
        <v>6286</v>
      </c>
      <c r="F3124" t="s">
        <v>6287</v>
      </c>
      <c r="G3124" t="s">
        <v>6288</v>
      </c>
      <c r="H3124" t="s">
        <v>18</v>
      </c>
      <c r="I3124" t="s">
        <v>5767</v>
      </c>
      <c r="J3124" t="s">
        <v>5768</v>
      </c>
      <c r="K3124" t="s">
        <v>5769</v>
      </c>
      <c r="L3124" t="s">
        <v>5770</v>
      </c>
    </row>
    <row r="3125" spans="1:12" x14ac:dyDescent="0.3">
      <c r="A3125" t="s">
        <v>6289</v>
      </c>
      <c r="B3125" t="s">
        <v>14</v>
      </c>
      <c r="C3125" t="s">
        <v>229</v>
      </c>
      <c r="D3125" t="s">
        <v>94</v>
      </c>
      <c r="E3125" t="s">
        <v>6290</v>
      </c>
      <c r="F3125" t="s">
        <v>6290</v>
      </c>
      <c r="G3125" t="s">
        <v>18</v>
      </c>
      <c r="H3125" t="s">
        <v>18</v>
      </c>
      <c r="I3125" t="s">
        <v>5802</v>
      </c>
      <c r="J3125" t="s">
        <v>18</v>
      </c>
      <c r="K3125" t="s">
        <v>5803</v>
      </c>
      <c r="L3125" t="s">
        <v>5804</v>
      </c>
    </row>
    <row r="3126" spans="1:12" x14ac:dyDescent="0.3">
      <c r="A3126" t="s">
        <v>6291</v>
      </c>
      <c r="B3126" t="s">
        <v>14</v>
      </c>
      <c r="C3126" t="s">
        <v>6292</v>
      </c>
      <c r="D3126" t="s">
        <v>33</v>
      </c>
      <c r="E3126" t="s">
        <v>6293</v>
      </c>
      <c r="F3126" t="s">
        <v>6294</v>
      </c>
      <c r="G3126" t="s">
        <v>6295</v>
      </c>
      <c r="H3126" t="s">
        <v>6296</v>
      </c>
      <c r="I3126" t="s">
        <v>6297</v>
      </c>
      <c r="J3126" t="s">
        <v>6298</v>
      </c>
      <c r="K3126" t="s">
        <v>6299</v>
      </c>
      <c r="L3126" t="s">
        <v>6300</v>
      </c>
    </row>
    <row r="3127" spans="1:12" x14ac:dyDescent="0.3">
      <c r="A3127" t="s">
        <v>6301</v>
      </c>
      <c r="B3127" t="s">
        <v>14</v>
      </c>
      <c r="C3127" t="s">
        <v>6302</v>
      </c>
      <c r="D3127" t="s">
        <v>33</v>
      </c>
      <c r="E3127" t="s">
        <v>6303</v>
      </c>
      <c r="F3127" t="s">
        <v>6304</v>
      </c>
      <c r="G3127" t="s">
        <v>18</v>
      </c>
      <c r="H3127" t="s">
        <v>18</v>
      </c>
      <c r="I3127" t="s">
        <v>5564</v>
      </c>
      <c r="J3127" t="s">
        <v>5565</v>
      </c>
      <c r="K3127" t="s">
        <v>5566</v>
      </c>
      <c r="L3127" t="s">
        <v>5567</v>
      </c>
    </row>
    <row r="3128" spans="1:12" x14ac:dyDescent="0.3">
      <c r="A3128" t="s">
        <v>6305</v>
      </c>
      <c r="B3128" t="s">
        <v>14</v>
      </c>
      <c r="C3128" t="s">
        <v>65</v>
      </c>
      <c r="D3128" t="s">
        <v>16</v>
      </c>
      <c r="E3128" t="s">
        <v>6306</v>
      </c>
      <c r="F3128" t="s">
        <v>6307</v>
      </c>
      <c r="G3128" t="s">
        <v>6308</v>
      </c>
      <c r="H3128" t="s">
        <v>6309</v>
      </c>
      <c r="I3128" t="s">
        <v>6310</v>
      </c>
      <c r="J3128" t="s">
        <v>18</v>
      </c>
      <c r="K3128" t="s">
        <v>6311</v>
      </c>
      <c r="L3128" t="s">
        <v>6312</v>
      </c>
    </row>
    <row r="3129" spans="1:12" x14ac:dyDescent="0.3">
      <c r="A3129" t="s">
        <v>6313</v>
      </c>
      <c r="B3129" t="s">
        <v>14</v>
      </c>
      <c r="C3129" t="s">
        <v>273</v>
      </c>
      <c r="D3129" t="s">
        <v>16</v>
      </c>
      <c r="E3129" t="s">
        <v>6314</v>
      </c>
      <c r="F3129" t="s">
        <v>6315</v>
      </c>
      <c r="G3129" t="s">
        <v>6316</v>
      </c>
      <c r="H3129" t="s">
        <v>18</v>
      </c>
      <c r="I3129" t="s">
        <v>2405</v>
      </c>
      <c r="J3129" t="s">
        <v>18</v>
      </c>
      <c r="K3129" t="s">
        <v>2406</v>
      </c>
      <c r="L3129" t="s">
        <v>2407</v>
      </c>
    </row>
    <row r="3130" spans="1:12" x14ac:dyDescent="0.3">
      <c r="A3130" t="s">
        <v>6317</v>
      </c>
      <c r="B3130" t="s">
        <v>14</v>
      </c>
      <c r="C3130" t="s">
        <v>101</v>
      </c>
      <c r="D3130" t="s">
        <v>16</v>
      </c>
      <c r="E3130" t="s">
        <v>6318</v>
      </c>
      <c r="F3130" t="s">
        <v>6319</v>
      </c>
      <c r="G3130" t="s">
        <v>6319</v>
      </c>
      <c r="H3130" t="s">
        <v>18</v>
      </c>
      <c r="I3130" t="s">
        <v>5846</v>
      </c>
      <c r="J3130" t="s">
        <v>5847</v>
      </c>
      <c r="K3130" t="s">
        <v>5848</v>
      </c>
      <c r="L3130" t="s">
        <v>780</v>
      </c>
    </row>
    <row r="3131" spans="1:12" x14ac:dyDescent="0.3">
      <c r="A3131" t="s">
        <v>6320</v>
      </c>
      <c r="B3131" t="s">
        <v>14</v>
      </c>
      <c r="C3131" t="s">
        <v>229</v>
      </c>
      <c r="D3131" t="s">
        <v>94</v>
      </c>
      <c r="E3131" t="s">
        <v>6321</v>
      </c>
      <c r="F3131" t="s">
        <v>6322</v>
      </c>
      <c r="G3131" t="s">
        <v>6323</v>
      </c>
      <c r="H3131" t="s">
        <v>6324</v>
      </c>
      <c r="I3131" t="s">
        <v>5720</v>
      </c>
      <c r="J3131" t="s">
        <v>5721</v>
      </c>
      <c r="K3131" t="s">
        <v>5722</v>
      </c>
      <c r="L3131" t="s">
        <v>5723</v>
      </c>
    </row>
    <row r="3132" spans="1:12" x14ac:dyDescent="0.3">
      <c r="A3132" t="s">
        <v>6325</v>
      </c>
      <c r="B3132" t="s">
        <v>14</v>
      </c>
      <c r="C3132" t="s">
        <v>5939</v>
      </c>
      <c r="D3132" t="s">
        <v>94</v>
      </c>
      <c r="E3132" t="s">
        <v>6326</v>
      </c>
      <c r="F3132" t="s">
        <v>6326</v>
      </c>
      <c r="G3132" t="s">
        <v>6326</v>
      </c>
      <c r="H3132" t="s">
        <v>18</v>
      </c>
      <c r="I3132" t="s">
        <v>6327</v>
      </c>
      <c r="J3132" t="s">
        <v>6328</v>
      </c>
      <c r="K3132" t="s">
        <v>6329</v>
      </c>
      <c r="L3132" t="s">
        <v>6330</v>
      </c>
    </row>
    <row r="3133" spans="1:12" x14ac:dyDescent="0.3">
      <c r="A3133" t="s">
        <v>6331</v>
      </c>
      <c r="B3133" t="s">
        <v>14</v>
      </c>
      <c r="C3133" t="s">
        <v>101</v>
      </c>
      <c r="D3133" t="s">
        <v>16</v>
      </c>
      <c r="E3133" t="s">
        <v>6332</v>
      </c>
      <c r="F3133" t="s">
        <v>6333</v>
      </c>
      <c r="G3133" t="s">
        <v>6334</v>
      </c>
      <c r="H3133" t="s">
        <v>6335</v>
      </c>
      <c r="I3133" t="s">
        <v>6336</v>
      </c>
      <c r="J3133" t="s">
        <v>6337</v>
      </c>
      <c r="K3133" t="s">
        <v>6338</v>
      </c>
      <c r="L3133" t="s">
        <v>6339</v>
      </c>
    </row>
    <row r="3134" spans="1:12" x14ac:dyDescent="0.3">
      <c r="A3134" t="s">
        <v>6340</v>
      </c>
      <c r="B3134" t="s">
        <v>14</v>
      </c>
      <c r="C3134" t="s">
        <v>5840</v>
      </c>
      <c r="D3134" t="s">
        <v>33</v>
      </c>
      <c r="E3134" t="s">
        <v>6341</v>
      </c>
      <c r="F3134" t="s">
        <v>6341</v>
      </c>
      <c r="G3134" t="s">
        <v>18</v>
      </c>
      <c r="H3134" t="s">
        <v>18</v>
      </c>
      <c r="I3134" t="s">
        <v>5685</v>
      </c>
      <c r="J3134" t="s">
        <v>5686</v>
      </c>
      <c r="K3134" t="s">
        <v>5687</v>
      </c>
      <c r="L3134" t="s">
        <v>5688</v>
      </c>
    </row>
    <row r="3135" spans="1:12" x14ac:dyDescent="0.3">
      <c r="A3135" t="s">
        <v>6342</v>
      </c>
      <c r="B3135" t="s">
        <v>14</v>
      </c>
      <c r="C3135" t="s">
        <v>6343</v>
      </c>
      <c r="D3135" t="s">
        <v>94</v>
      </c>
      <c r="E3135" t="s">
        <v>6344</v>
      </c>
      <c r="F3135" t="s">
        <v>6345</v>
      </c>
      <c r="G3135" t="s">
        <v>6346</v>
      </c>
      <c r="H3135" t="s">
        <v>6347</v>
      </c>
      <c r="I3135" t="s">
        <v>993</v>
      </c>
      <c r="J3135" t="s">
        <v>994</v>
      </c>
      <c r="K3135" t="s">
        <v>995</v>
      </c>
      <c r="L3135" t="s">
        <v>996</v>
      </c>
    </row>
    <row r="3136" spans="1:12" x14ac:dyDescent="0.3">
      <c r="A3136" t="s">
        <v>6348</v>
      </c>
      <c r="B3136" t="s">
        <v>14</v>
      </c>
      <c r="C3136" t="s">
        <v>3840</v>
      </c>
      <c r="D3136" t="s">
        <v>33</v>
      </c>
      <c r="E3136" t="s">
        <v>6349</v>
      </c>
      <c r="F3136" t="s">
        <v>6350</v>
      </c>
      <c r="G3136" t="s">
        <v>6349</v>
      </c>
      <c r="H3136" t="s">
        <v>6351</v>
      </c>
      <c r="I3136" t="s">
        <v>6352</v>
      </c>
      <c r="J3136" t="s">
        <v>6353</v>
      </c>
      <c r="K3136" t="s">
        <v>6354</v>
      </c>
      <c r="L3136" t="s">
        <v>6355</v>
      </c>
    </row>
    <row r="3137" spans="1:12" x14ac:dyDescent="0.3">
      <c r="A3137" t="s">
        <v>6356</v>
      </c>
      <c r="B3137" t="s">
        <v>14</v>
      </c>
      <c r="C3137" t="s">
        <v>6357</v>
      </c>
      <c r="D3137" t="s">
        <v>16</v>
      </c>
      <c r="E3137" t="s">
        <v>6358</v>
      </c>
      <c r="F3137" t="s">
        <v>6359</v>
      </c>
      <c r="G3137" t="s">
        <v>6360</v>
      </c>
      <c r="H3137" t="s">
        <v>6361</v>
      </c>
      <c r="I3137" t="s">
        <v>6362</v>
      </c>
      <c r="J3137" t="s">
        <v>6363</v>
      </c>
      <c r="K3137" t="s">
        <v>6364</v>
      </c>
      <c r="L3137" t="s">
        <v>6365</v>
      </c>
    </row>
    <row r="3138" spans="1:12" x14ac:dyDescent="0.3">
      <c r="A3138" t="s">
        <v>6366</v>
      </c>
      <c r="B3138" t="s">
        <v>14</v>
      </c>
      <c r="C3138" t="s">
        <v>6367</v>
      </c>
      <c r="D3138" t="s">
        <v>33</v>
      </c>
      <c r="E3138" t="s">
        <v>6368</v>
      </c>
      <c r="F3138" t="s">
        <v>6369</v>
      </c>
      <c r="G3138" t="s">
        <v>6370</v>
      </c>
      <c r="H3138" t="s">
        <v>18</v>
      </c>
      <c r="I3138" t="s">
        <v>1511</v>
      </c>
      <c r="J3138" t="s">
        <v>1512</v>
      </c>
      <c r="K3138" t="s">
        <v>1513</v>
      </c>
      <c r="L3138" t="s">
        <v>1514</v>
      </c>
    </row>
    <row r="3139" spans="1:12" x14ac:dyDescent="0.3">
      <c r="A3139" t="s">
        <v>6371</v>
      </c>
      <c r="B3139" t="s">
        <v>14</v>
      </c>
      <c r="C3139" t="s">
        <v>6372</v>
      </c>
      <c r="D3139" t="s">
        <v>33</v>
      </c>
      <c r="E3139" t="s">
        <v>6373</v>
      </c>
      <c r="F3139" t="s">
        <v>6373</v>
      </c>
      <c r="G3139" t="s">
        <v>6374</v>
      </c>
      <c r="H3139" t="s">
        <v>18</v>
      </c>
      <c r="I3139" t="s">
        <v>6375</v>
      </c>
      <c r="J3139" t="s">
        <v>6376</v>
      </c>
      <c r="K3139" t="s">
        <v>6377</v>
      </c>
      <c r="L3139" t="s">
        <v>6378</v>
      </c>
    </row>
    <row r="3140" spans="1:12" x14ac:dyDescent="0.3">
      <c r="A3140" t="s">
        <v>6379</v>
      </c>
      <c r="B3140" t="s">
        <v>14</v>
      </c>
      <c r="C3140" t="s">
        <v>6380</v>
      </c>
      <c r="D3140" t="s">
        <v>16</v>
      </c>
      <c r="E3140" t="s">
        <v>6381</v>
      </c>
      <c r="F3140" t="s">
        <v>6382</v>
      </c>
      <c r="G3140" t="s">
        <v>6383</v>
      </c>
      <c r="H3140" t="s">
        <v>6384</v>
      </c>
      <c r="I3140" t="s">
        <v>2255</v>
      </c>
      <c r="J3140" t="s">
        <v>2256</v>
      </c>
      <c r="K3140" t="s">
        <v>2257</v>
      </c>
      <c r="L3140" t="s">
        <v>2258</v>
      </c>
    </row>
    <row r="3141" spans="1:12" x14ac:dyDescent="0.3">
      <c r="A3141" t="s">
        <v>6385</v>
      </c>
      <c r="B3141" t="s">
        <v>14</v>
      </c>
      <c r="C3141" t="s">
        <v>1975</v>
      </c>
      <c r="D3141" t="s">
        <v>33</v>
      </c>
      <c r="E3141" t="s">
        <v>6257</v>
      </c>
      <c r="F3141" t="s">
        <v>6257</v>
      </c>
      <c r="G3141" t="s">
        <v>6258</v>
      </c>
      <c r="H3141" t="s">
        <v>18</v>
      </c>
      <c r="I3141" t="s">
        <v>5595</v>
      </c>
      <c r="J3141" t="s">
        <v>5596</v>
      </c>
      <c r="K3141" t="s">
        <v>5597</v>
      </c>
      <c r="L3141" t="s">
        <v>5598</v>
      </c>
    </row>
    <row r="3142" spans="1:12" x14ac:dyDescent="0.3">
      <c r="A3142" t="s">
        <v>6386</v>
      </c>
      <c r="B3142" t="s">
        <v>14</v>
      </c>
      <c r="C3142" t="s">
        <v>920</v>
      </c>
      <c r="D3142" t="s">
        <v>16</v>
      </c>
      <c r="E3142" t="s">
        <v>6387</v>
      </c>
      <c r="F3142" t="s">
        <v>6388</v>
      </c>
      <c r="G3142" t="s">
        <v>6389</v>
      </c>
      <c r="H3142" t="s">
        <v>18</v>
      </c>
      <c r="I3142" t="s">
        <v>6390</v>
      </c>
      <c r="J3142" t="s">
        <v>6391</v>
      </c>
      <c r="K3142" t="s">
        <v>6392</v>
      </c>
      <c r="L3142" t="s">
        <v>6393</v>
      </c>
    </row>
    <row r="3143" spans="1:12" x14ac:dyDescent="0.3">
      <c r="A3143" t="s">
        <v>6394</v>
      </c>
      <c r="B3143" t="s">
        <v>14</v>
      </c>
      <c r="C3143" t="s">
        <v>774</v>
      </c>
      <c r="D3143" t="s">
        <v>16</v>
      </c>
      <c r="E3143" t="s">
        <v>6395</v>
      </c>
      <c r="F3143" t="s">
        <v>6395</v>
      </c>
      <c r="G3143" t="s">
        <v>18</v>
      </c>
      <c r="H3143" t="s">
        <v>18</v>
      </c>
      <c r="I3143" t="s">
        <v>6396</v>
      </c>
      <c r="J3143" t="s">
        <v>6397</v>
      </c>
      <c r="K3143" t="s">
        <v>6398</v>
      </c>
      <c r="L3143" t="s">
        <v>6399</v>
      </c>
    </row>
    <row r="3144" spans="1:12" x14ac:dyDescent="0.3">
      <c r="A3144" t="s">
        <v>6400</v>
      </c>
      <c r="B3144" t="s">
        <v>14</v>
      </c>
      <c r="C3144" t="s">
        <v>6401</v>
      </c>
      <c r="D3144" t="s">
        <v>16</v>
      </c>
      <c r="E3144" t="s">
        <v>6402</v>
      </c>
      <c r="F3144" t="s">
        <v>6403</v>
      </c>
      <c r="G3144" t="s">
        <v>6404</v>
      </c>
      <c r="H3144" t="s">
        <v>6405</v>
      </c>
      <c r="I3144" t="s">
        <v>2255</v>
      </c>
      <c r="J3144" t="s">
        <v>2256</v>
      </c>
      <c r="K3144" t="s">
        <v>2257</v>
      </c>
      <c r="L3144" t="s">
        <v>2258</v>
      </c>
    </row>
    <row r="3145" spans="1:12" x14ac:dyDescent="0.3">
      <c r="A3145" t="s">
        <v>6406</v>
      </c>
      <c r="B3145" t="s">
        <v>14</v>
      </c>
      <c r="C3145" t="s">
        <v>101</v>
      </c>
      <c r="D3145" t="s">
        <v>16</v>
      </c>
      <c r="E3145" t="s">
        <v>6407</v>
      </c>
      <c r="F3145" t="s">
        <v>6408</v>
      </c>
      <c r="G3145" t="s">
        <v>18</v>
      </c>
      <c r="H3145" t="s">
        <v>18</v>
      </c>
      <c r="I3145" t="s">
        <v>6409</v>
      </c>
      <c r="J3145" t="s">
        <v>6410</v>
      </c>
      <c r="K3145" t="s">
        <v>6411</v>
      </c>
      <c r="L3145" t="s">
        <v>6412</v>
      </c>
    </row>
    <row r="3146" spans="1:12" x14ac:dyDescent="0.3">
      <c r="A3146" t="s">
        <v>6413</v>
      </c>
      <c r="B3146" t="s">
        <v>14</v>
      </c>
      <c r="C3146" t="s">
        <v>6414</v>
      </c>
      <c r="D3146" t="s">
        <v>16</v>
      </c>
      <c r="E3146" t="s">
        <v>6415</v>
      </c>
      <c r="F3146" t="s">
        <v>6416</v>
      </c>
      <c r="G3146" t="s">
        <v>18</v>
      </c>
      <c r="H3146" t="s">
        <v>18</v>
      </c>
      <c r="I3146" t="s">
        <v>6417</v>
      </c>
      <c r="J3146" t="s">
        <v>6418</v>
      </c>
      <c r="K3146" t="s">
        <v>6419</v>
      </c>
      <c r="L3146" t="s">
        <v>6420</v>
      </c>
    </row>
    <row r="3147" spans="1:12" x14ac:dyDescent="0.3">
      <c r="A3147" t="s">
        <v>6421</v>
      </c>
      <c r="B3147" t="s">
        <v>14</v>
      </c>
      <c r="C3147" t="s">
        <v>73</v>
      </c>
      <c r="D3147" t="s">
        <v>33</v>
      </c>
      <c r="E3147" t="s">
        <v>6422</v>
      </c>
      <c r="F3147" t="s">
        <v>6423</v>
      </c>
      <c r="G3147" t="s">
        <v>18</v>
      </c>
      <c r="H3147" t="s">
        <v>18</v>
      </c>
      <c r="I3147" t="s">
        <v>6108</v>
      </c>
      <c r="J3147" t="s">
        <v>6109</v>
      </c>
      <c r="K3147" t="s">
        <v>6110</v>
      </c>
      <c r="L3147" t="s">
        <v>6111</v>
      </c>
    </row>
    <row r="3148" spans="1:12" x14ac:dyDescent="0.3">
      <c r="A3148" t="s">
        <v>6424</v>
      </c>
      <c r="B3148" t="s">
        <v>14</v>
      </c>
      <c r="C3148" t="s">
        <v>6425</v>
      </c>
      <c r="D3148" t="s">
        <v>94</v>
      </c>
      <c r="E3148" t="s">
        <v>6426</v>
      </c>
      <c r="F3148" t="s">
        <v>6427</v>
      </c>
      <c r="G3148" t="s">
        <v>6428</v>
      </c>
      <c r="H3148" t="s">
        <v>6429</v>
      </c>
      <c r="I3148" t="s">
        <v>5695</v>
      </c>
      <c r="J3148" t="s">
        <v>5696</v>
      </c>
      <c r="K3148" t="s">
        <v>5697</v>
      </c>
      <c r="L3148" t="s">
        <v>5698</v>
      </c>
    </row>
    <row r="3149" spans="1:12" x14ac:dyDescent="0.3">
      <c r="A3149" t="s">
        <v>6430</v>
      </c>
      <c r="B3149" t="s">
        <v>14</v>
      </c>
      <c r="C3149" t="s">
        <v>273</v>
      </c>
      <c r="D3149" t="s">
        <v>16</v>
      </c>
      <c r="E3149" t="s">
        <v>6431</v>
      </c>
      <c r="F3149" t="s">
        <v>6432</v>
      </c>
      <c r="G3149" t="s">
        <v>5743</v>
      </c>
      <c r="H3149" t="s">
        <v>18</v>
      </c>
      <c r="I3149" t="s">
        <v>5785</v>
      </c>
      <c r="J3149" t="s">
        <v>5786</v>
      </c>
      <c r="K3149" t="s">
        <v>5787</v>
      </c>
      <c r="L3149" t="s">
        <v>5788</v>
      </c>
    </row>
    <row r="3150" spans="1:12" x14ac:dyDescent="0.3">
      <c r="A3150" t="s">
        <v>6433</v>
      </c>
      <c r="B3150" t="s">
        <v>14</v>
      </c>
      <c r="C3150" t="s">
        <v>471</v>
      </c>
      <c r="D3150" t="s">
        <v>16</v>
      </c>
      <c r="E3150" t="s">
        <v>6434</v>
      </c>
      <c r="F3150" t="s">
        <v>6435</v>
      </c>
      <c r="G3150" t="s">
        <v>6436</v>
      </c>
      <c r="H3150" t="s">
        <v>6437</v>
      </c>
      <c r="I3150" t="s">
        <v>6438</v>
      </c>
      <c r="J3150" t="s">
        <v>6439</v>
      </c>
      <c r="K3150" t="s">
        <v>6440</v>
      </c>
      <c r="L3150" t="s">
        <v>6441</v>
      </c>
    </row>
    <row r="3151" spans="1:12" x14ac:dyDescent="0.3">
      <c r="A3151" t="s">
        <v>6442</v>
      </c>
      <c r="B3151" t="s">
        <v>14</v>
      </c>
      <c r="C3151" t="s">
        <v>6443</v>
      </c>
      <c r="D3151" t="s">
        <v>16</v>
      </c>
      <c r="E3151" t="s">
        <v>6444</v>
      </c>
      <c r="F3151" t="s">
        <v>6445</v>
      </c>
      <c r="G3151" t="s">
        <v>6446</v>
      </c>
      <c r="H3151" t="s">
        <v>6447</v>
      </c>
      <c r="I3151" t="s">
        <v>6448</v>
      </c>
      <c r="J3151" t="s">
        <v>6449</v>
      </c>
      <c r="K3151" t="s">
        <v>6450</v>
      </c>
      <c r="L3151" t="s">
        <v>6451</v>
      </c>
    </row>
    <row r="3152" spans="1:12" x14ac:dyDescent="0.3">
      <c r="A3152" t="s">
        <v>6452</v>
      </c>
      <c r="B3152" t="s">
        <v>14</v>
      </c>
      <c r="C3152" t="s">
        <v>445</v>
      </c>
      <c r="D3152" t="s">
        <v>16</v>
      </c>
      <c r="E3152" t="s">
        <v>6453</v>
      </c>
      <c r="F3152" t="s">
        <v>6454</v>
      </c>
      <c r="G3152" t="s">
        <v>18</v>
      </c>
      <c r="H3152" t="s">
        <v>18</v>
      </c>
      <c r="I3152" t="s">
        <v>5564</v>
      </c>
      <c r="J3152" t="s">
        <v>5565</v>
      </c>
      <c r="K3152" t="s">
        <v>5566</v>
      </c>
      <c r="L3152" t="s">
        <v>5567</v>
      </c>
    </row>
    <row r="3153" spans="1:12" x14ac:dyDescent="0.3">
      <c r="A3153" t="s">
        <v>6455</v>
      </c>
      <c r="B3153" t="s">
        <v>14</v>
      </c>
      <c r="C3153" t="s">
        <v>3840</v>
      </c>
      <c r="D3153" t="s">
        <v>33</v>
      </c>
      <c r="E3153" t="s">
        <v>6456</v>
      </c>
      <c r="F3153" t="s">
        <v>6457</v>
      </c>
      <c r="G3153" t="s">
        <v>6458</v>
      </c>
      <c r="H3153" t="s">
        <v>18</v>
      </c>
      <c r="I3153" t="s">
        <v>5994</v>
      </c>
      <c r="J3153" t="s">
        <v>18</v>
      </c>
      <c r="K3153" t="s">
        <v>5995</v>
      </c>
      <c r="L3153" t="s">
        <v>5996</v>
      </c>
    </row>
    <row r="3154" spans="1:12" x14ac:dyDescent="0.3">
      <c r="A3154" t="s">
        <v>6459</v>
      </c>
      <c r="B3154" t="s">
        <v>14</v>
      </c>
      <c r="C3154" t="s">
        <v>4649</v>
      </c>
      <c r="D3154" t="s">
        <v>94</v>
      </c>
      <c r="E3154" t="s">
        <v>6460</v>
      </c>
      <c r="F3154" t="s">
        <v>6461</v>
      </c>
      <c r="G3154" t="s">
        <v>6462</v>
      </c>
      <c r="H3154" t="s">
        <v>6463</v>
      </c>
      <c r="I3154" t="s">
        <v>993</v>
      </c>
      <c r="J3154" t="s">
        <v>994</v>
      </c>
      <c r="K3154" t="s">
        <v>995</v>
      </c>
      <c r="L3154" t="s">
        <v>996</v>
      </c>
    </row>
    <row r="3155" spans="1:12" x14ac:dyDescent="0.3">
      <c r="A3155" t="s">
        <v>6464</v>
      </c>
      <c r="B3155" t="s">
        <v>14</v>
      </c>
      <c r="C3155" t="s">
        <v>6465</v>
      </c>
      <c r="D3155" t="s">
        <v>16</v>
      </c>
      <c r="E3155" t="s">
        <v>6466</v>
      </c>
      <c r="F3155" t="s">
        <v>6467</v>
      </c>
      <c r="G3155" t="s">
        <v>6468</v>
      </c>
      <c r="H3155" t="s">
        <v>6469</v>
      </c>
      <c r="I3155" t="s">
        <v>6352</v>
      </c>
      <c r="J3155" t="s">
        <v>6353</v>
      </c>
      <c r="K3155" t="s">
        <v>6354</v>
      </c>
      <c r="L3155" t="s">
        <v>6355</v>
      </c>
    </row>
    <row r="3156" spans="1:12" x14ac:dyDescent="0.3">
      <c r="A3156" t="s">
        <v>6470</v>
      </c>
      <c r="B3156" t="s">
        <v>14</v>
      </c>
      <c r="C3156" t="s">
        <v>1975</v>
      </c>
      <c r="D3156" t="s">
        <v>33</v>
      </c>
      <c r="E3156" t="s">
        <v>6471</v>
      </c>
      <c r="F3156" t="s">
        <v>6472</v>
      </c>
      <c r="G3156" t="s">
        <v>18</v>
      </c>
      <c r="H3156" t="s">
        <v>18</v>
      </c>
      <c r="I3156" t="s">
        <v>6473</v>
      </c>
      <c r="J3156" t="s">
        <v>6474</v>
      </c>
      <c r="K3156" t="s">
        <v>6475</v>
      </c>
      <c r="L3156" t="s">
        <v>6476</v>
      </c>
    </row>
    <row r="3157" spans="1:12" x14ac:dyDescent="0.3">
      <c r="A3157" t="s">
        <v>6477</v>
      </c>
      <c r="B3157" t="s">
        <v>14</v>
      </c>
      <c r="C3157" t="s">
        <v>15</v>
      </c>
      <c r="D3157" t="s">
        <v>16</v>
      </c>
      <c r="E3157" t="s">
        <v>6478</v>
      </c>
      <c r="F3157" t="s">
        <v>6478</v>
      </c>
      <c r="G3157" t="s">
        <v>6479</v>
      </c>
      <c r="H3157" t="s">
        <v>18</v>
      </c>
      <c r="I3157" t="s">
        <v>4080</v>
      </c>
      <c r="J3157" t="s">
        <v>4081</v>
      </c>
      <c r="K3157" t="s">
        <v>4082</v>
      </c>
      <c r="L3157" t="s">
        <v>4083</v>
      </c>
    </row>
    <row r="3158" spans="1:12" x14ac:dyDescent="0.3">
      <c r="A3158" t="s">
        <v>6480</v>
      </c>
      <c r="B3158" t="s">
        <v>14</v>
      </c>
      <c r="C3158" t="s">
        <v>6481</v>
      </c>
      <c r="D3158" t="s">
        <v>94</v>
      </c>
      <c r="E3158" t="s">
        <v>6482</v>
      </c>
      <c r="F3158" t="s">
        <v>6483</v>
      </c>
      <c r="G3158" t="s">
        <v>6484</v>
      </c>
      <c r="H3158" t="s">
        <v>18</v>
      </c>
      <c r="I3158" t="s">
        <v>6485</v>
      </c>
      <c r="J3158" t="s">
        <v>18</v>
      </c>
      <c r="K3158" t="s">
        <v>6486</v>
      </c>
      <c r="L3158" t="s">
        <v>6487</v>
      </c>
    </row>
    <row r="3159" spans="1:12" x14ac:dyDescent="0.3">
      <c r="A3159" t="s">
        <v>6488</v>
      </c>
      <c r="B3159" t="s">
        <v>14</v>
      </c>
      <c r="C3159" t="s">
        <v>830</v>
      </c>
      <c r="D3159" t="s">
        <v>33</v>
      </c>
      <c r="E3159" t="s">
        <v>6489</v>
      </c>
      <c r="F3159" t="s">
        <v>6490</v>
      </c>
      <c r="G3159" t="s">
        <v>6491</v>
      </c>
      <c r="H3159" t="s">
        <v>18</v>
      </c>
      <c r="I3159" t="s">
        <v>5626</v>
      </c>
      <c r="J3159" t="s">
        <v>18</v>
      </c>
      <c r="K3159" t="s">
        <v>5627</v>
      </c>
      <c r="L3159" t="s">
        <v>5628</v>
      </c>
    </row>
    <row r="3160" spans="1:12" x14ac:dyDescent="0.3">
      <c r="A3160" t="s">
        <v>6492</v>
      </c>
      <c r="B3160" t="s">
        <v>14</v>
      </c>
      <c r="C3160" t="s">
        <v>5360</v>
      </c>
      <c r="D3160" t="s">
        <v>33</v>
      </c>
      <c r="E3160" t="s">
        <v>6493</v>
      </c>
      <c r="F3160" t="s">
        <v>6493</v>
      </c>
      <c r="G3160" t="s">
        <v>18</v>
      </c>
      <c r="H3160" t="s">
        <v>18</v>
      </c>
      <c r="I3160" t="s">
        <v>5685</v>
      </c>
      <c r="J3160" t="s">
        <v>5686</v>
      </c>
      <c r="K3160" t="s">
        <v>5687</v>
      </c>
      <c r="L3160" t="s">
        <v>5688</v>
      </c>
    </row>
    <row r="3161" spans="1:12" x14ac:dyDescent="0.3">
      <c r="A3161" t="s">
        <v>6494</v>
      </c>
      <c r="B3161" t="s">
        <v>14</v>
      </c>
      <c r="C3161" t="s">
        <v>6495</v>
      </c>
      <c r="D3161" t="s">
        <v>16</v>
      </c>
      <c r="E3161" t="s">
        <v>6496</v>
      </c>
      <c r="F3161" t="s">
        <v>6497</v>
      </c>
      <c r="G3161" t="s">
        <v>6498</v>
      </c>
      <c r="H3161" t="s">
        <v>6499</v>
      </c>
      <c r="I3161" t="s">
        <v>5695</v>
      </c>
      <c r="J3161" t="s">
        <v>5696</v>
      </c>
      <c r="K3161" t="s">
        <v>5697</v>
      </c>
      <c r="L3161" t="s">
        <v>5698</v>
      </c>
    </row>
    <row r="3162" spans="1:12" x14ac:dyDescent="0.3">
      <c r="A3162" t="s">
        <v>6500</v>
      </c>
      <c r="B3162" t="s">
        <v>14</v>
      </c>
      <c r="C3162" t="s">
        <v>6238</v>
      </c>
      <c r="D3162" t="s">
        <v>79</v>
      </c>
      <c r="E3162" t="s">
        <v>6501</v>
      </c>
      <c r="F3162" t="s">
        <v>6502</v>
      </c>
      <c r="G3162" t="s">
        <v>6503</v>
      </c>
      <c r="H3162" t="s">
        <v>6504</v>
      </c>
      <c r="I3162" t="s">
        <v>6505</v>
      </c>
      <c r="J3162" t="s">
        <v>6506</v>
      </c>
      <c r="K3162" t="s">
        <v>6507</v>
      </c>
      <c r="L3162" t="s">
        <v>6508</v>
      </c>
    </row>
    <row r="3163" spans="1:12" x14ac:dyDescent="0.3">
      <c r="A3163" t="s">
        <v>6509</v>
      </c>
      <c r="B3163" t="s">
        <v>14</v>
      </c>
      <c r="C3163" t="s">
        <v>6510</v>
      </c>
      <c r="D3163" t="s">
        <v>94</v>
      </c>
      <c r="E3163" t="s">
        <v>6511</v>
      </c>
      <c r="F3163" t="s">
        <v>6512</v>
      </c>
      <c r="G3163" t="s">
        <v>6513</v>
      </c>
      <c r="H3163" t="s">
        <v>6514</v>
      </c>
      <c r="I3163" t="s">
        <v>5695</v>
      </c>
      <c r="J3163" t="s">
        <v>5696</v>
      </c>
      <c r="K3163" t="s">
        <v>5697</v>
      </c>
      <c r="L3163" t="s">
        <v>5698</v>
      </c>
    </row>
    <row r="3164" spans="1:12" x14ac:dyDescent="0.3">
      <c r="A3164" t="s">
        <v>6515</v>
      </c>
      <c r="B3164" t="s">
        <v>14</v>
      </c>
      <c r="C3164" t="s">
        <v>6516</v>
      </c>
      <c r="D3164" t="s">
        <v>16</v>
      </c>
      <c r="E3164" t="s">
        <v>6517</v>
      </c>
      <c r="F3164" t="s">
        <v>6518</v>
      </c>
      <c r="G3164" t="s">
        <v>6519</v>
      </c>
      <c r="H3164" t="s">
        <v>6520</v>
      </c>
      <c r="I3164" t="s">
        <v>5695</v>
      </c>
      <c r="J3164" t="s">
        <v>5696</v>
      </c>
      <c r="K3164" t="s">
        <v>5697</v>
      </c>
      <c r="L3164" t="s">
        <v>5698</v>
      </c>
    </row>
    <row r="3165" spans="1:12" x14ac:dyDescent="0.3">
      <c r="A3165" t="s">
        <v>6521</v>
      </c>
      <c r="B3165" t="s">
        <v>14</v>
      </c>
      <c r="C3165" t="s">
        <v>830</v>
      </c>
      <c r="D3165" t="s">
        <v>33</v>
      </c>
      <c r="E3165" t="s">
        <v>6522</v>
      </c>
      <c r="F3165" t="s">
        <v>6522</v>
      </c>
      <c r="G3165" t="s">
        <v>18</v>
      </c>
      <c r="H3165" t="s">
        <v>18</v>
      </c>
      <c r="I3165" t="s">
        <v>6523</v>
      </c>
      <c r="J3165" t="s">
        <v>6524</v>
      </c>
      <c r="K3165" t="s">
        <v>6525</v>
      </c>
      <c r="L3165" t="s">
        <v>6526</v>
      </c>
    </row>
    <row r="3166" spans="1:12" x14ac:dyDescent="0.3">
      <c r="A3166" t="s">
        <v>6527</v>
      </c>
      <c r="B3166" t="s">
        <v>14</v>
      </c>
      <c r="C3166" t="s">
        <v>73</v>
      </c>
      <c r="D3166" t="s">
        <v>33</v>
      </c>
      <c r="E3166" t="s">
        <v>6528</v>
      </c>
      <c r="F3166" t="s">
        <v>6529</v>
      </c>
      <c r="G3166" t="s">
        <v>6530</v>
      </c>
      <c r="H3166" t="s">
        <v>18</v>
      </c>
      <c r="I3166" t="s">
        <v>6531</v>
      </c>
      <c r="J3166" t="s">
        <v>6532</v>
      </c>
      <c r="K3166" t="s">
        <v>6533</v>
      </c>
      <c r="L3166" t="s">
        <v>6534</v>
      </c>
    </row>
    <row r="3167" spans="1:12" x14ac:dyDescent="0.3">
      <c r="A3167" t="s">
        <v>6535</v>
      </c>
      <c r="B3167" t="s">
        <v>14</v>
      </c>
      <c r="C3167" t="s">
        <v>6536</v>
      </c>
      <c r="D3167" t="s">
        <v>16</v>
      </c>
      <c r="E3167" t="s">
        <v>6537</v>
      </c>
      <c r="F3167" t="s">
        <v>6538</v>
      </c>
      <c r="G3167" t="s">
        <v>18</v>
      </c>
      <c r="H3167" t="s">
        <v>18</v>
      </c>
      <c r="I3167" t="s">
        <v>5564</v>
      </c>
      <c r="J3167" t="s">
        <v>5565</v>
      </c>
      <c r="K3167" t="s">
        <v>5566</v>
      </c>
      <c r="L3167" t="s">
        <v>5567</v>
      </c>
    </row>
    <row r="3168" spans="1:12" x14ac:dyDescent="0.3">
      <c r="A3168" t="s">
        <v>6539</v>
      </c>
      <c r="B3168" t="s">
        <v>14</v>
      </c>
      <c r="C3168" t="s">
        <v>2882</v>
      </c>
      <c r="D3168" t="s">
        <v>16</v>
      </c>
      <c r="E3168" t="s">
        <v>6540</v>
      </c>
      <c r="F3168" t="s">
        <v>6541</v>
      </c>
      <c r="G3168" t="s">
        <v>6542</v>
      </c>
      <c r="H3168" t="s">
        <v>6543</v>
      </c>
      <c r="I3168" t="s">
        <v>2255</v>
      </c>
      <c r="J3168" t="s">
        <v>2256</v>
      </c>
      <c r="K3168" t="s">
        <v>2257</v>
      </c>
      <c r="L3168" t="s">
        <v>2258</v>
      </c>
    </row>
    <row r="3169" spans="1:12" x14ac:dyDescent="0.3">
      <c r="A3169" t="s">
        <v>6544</v>
      </c>
      <c r="B3169" t="s">
        <v>14</v>
      </c>
      <c r="C3169" t="s">
        <v>6545</v>
      </c>
      <c r="D3169" t="s">
        <v>16</v>
      </c>
      <c r="E3169" t="s">
        <v>6546</v>
      </c>
      <c r="F3169" t="s">
        <v>6546</v>
      </c>
      <c r="G3169" t="s">
        <v>18</v>
      </c>
      <c r="H3169" t="s">
        <v>18</v>
      </c>
      <c r="I3169" t="s">
        <v>6547</v>
      </c>
      <c r="J3169" t="s">
        <v>6548</v>
      </c>
      <c r="K3169" t="s">
        <v>6549</v>
      </c>
      <c r="L3169" t="s">
        <v>6550</v>
      </c>
    </row>
    <row r="3170" spans="1:12" x14ac:dyDescent="0.3">
      <c r="A3170" t="s">
        <v>6551</v>
      </c>
      <c r="B3170" t="s">
        <v>14</v>
      </c>
      <c r="C3170" t="s">
        <v>830</v>
      </c>
      <c r="D3170" t="s">
        <v>33</v>
      </c>
      <c r="E3170" t="s">
        <v>6552</v>
      </c>
      <c r="F3170" t="s">
        <v>6553</v>
      </c>
      <c r="G3170" t="s">
        <v>18</v>
      </c>
      <c r="H3170" t="s">
        <v>18</v>
      </c>
      <c r="I3170" t="s">
        <v>5924</v>
      </c>
      <c r="J3170" t="s">
        <v>5925</v>
      </c>
      <c r="K3170" t="s">
        <v>5926</v>
      </c>
      <c r="L3170" t="s">
        <v>5927</v>
      </c>
    </row>
    <row r="3171" spans="1:12" x14ac:dyDescent="0.3">
      <c r="A3171" t="s">
        <v>6554</v>
      </c>
      <c r="B3171" t="s">
        <v>14</v>
      </c>
      <c r="C3171" t="s">
        <v>73</v>
      </c>
      <c r="D3171" t="s">
        <v>33</v>
      </c>
      <c r="E3171" t="s">
        <v>6555</v>
      </c>
      <c r="F3171" t="s">
        <v>6556</v>
      </c>
      <c r="G3171" t="s">
        <v>6557</v>
      </c>
      <c r="H3171" t="s">
        <v>18</v>
      </c>
      <c r="I3171" t="s">
        <v>5677</v>
      </c>
      <c r="J3171" t="s">
        <v>18</v>
      </c>
      <c r="K3171" t="s">
        <v>5678</v>
      </c>
      <c r="L3171" t="s">
        <v>5679</v>
      </c>
    </row>
    <row r="3172" spans="1:12" x14ac:dyDescent="0.3">
      <c r="A3172" t="s">
        <v>6558</v>
      </c>
      <c r="B3172" t="s">
        <v>14</v>
      </c>
      <c r="C3172" t="s">
        <v>101</v>
      </c>
      <c r="D3172" t="s">
        <v>16</v>
      </c>
      <c r="E3172" t="s">
        <v>6559</v>
      </c>
      <c r="F3172" t="s">
        <v>6560</v>
      </c>
      <c r="G3172" t="s">
        <v>18</v>
      </c>
      <c r="H3172" t="s">
        <v>18</v>
      </c>
      <c r="I3172" t="s">
        <v>6108</v>
      </c>
      <c r="J3172" t="s">
        <v>6109</v>
      </c>
      <c r="K3172" t="s">
        <v>6110</v>
      </c>
      <c r="L3172" t="s">
        <v>6111</v>
      </c>
    </row>
    <row r="3173" spans="1:12" x14ac:dyDescent="0.3">
      <c r="A3173" t="s">
        <v>6561</v>
      </c>
      <c r="B3173" t="s">
        <v>14</v>
      </c>
      <c r="C3173" t="s">
        <v>693</v>
      </c>
      <c r="D3173" t="s">
        <v>79</v>
      </c>
      <c r="E3173" t="s">
        <v>6562</v>
      </c>
      <c r="F3173" t="s">
        <v>6563</v>
      </c>
      <c r="G3173" t="s">
        <v>6564</v>
      </c>
      <c r="H3173" t="s">
        <v>6565</v>
      </c>
      <c r="I3173" t="s">
        <v>6566</v>
      </c>
      <c r="J3173" t="s">
        <v>18</v>
      </c>
      <c r="K3173" t="s">
        <v>6567</v>
      </c>
      <c r="L3173" t="s">
        <v>6568</v>
      </c>
    </row>
    <row r="3174" spans="1:12" x14ac:dyDescent="0.3">
      <c r="A3174" t="s">
        <v>6569</v>
      </c>
      <c r="B3174" t="s">
        <v>14</v>
      </c>
      <c r="C3174" t="s">
        <v>6570</v>
      </c>
      <c r="D3174" t="s">
        <v>16</v>
      </c>
      <c r="E3174" t="s">
        <v>6571</v>
      </c>
      <c r="F3174" t="s">
        <v>6572</v>
      </c>
      <c r="G3174" t="s">
        <v>6573</v>
      </c>
      <c r="H3174" t="s">
        <v>6574</v>
      </c>
      <c r="I3174" t="s">
        <v>6201</v>
      </c>
      <c r="J3174" t="s">
        <v>6202</v>
      </c>
      <c r="K3174" t="s">
        <v>6203</v>
      </c>
      <c r="L3174" t="s">
        <v>6204</v>
      </c>
    </row>
    <row r="3175" spans="1:12" x14ac:dyDescent="0.3">
      <c r="A3175" t="s">
        <v>6575</v>
      </c>
      <c r="B3175" t="s">
        <v>14</v>
      </c>
      <c r="C3175" t="s">
        <v>4967</v>
      </c>
      <c r="D3175" t="s">
        <v>33</v>
      </c>
      <c r="E3175" t="s">
        <v>6576</v>
      </c>
      <c r="F3175" t="s">
        <v>6577</v>
      </c>
      <c r="G3175" t="s">
        <v>6578</v>
      </c>
      <c r="H3175" t="s">
        <v>18</v>
      </c>
      <c r="I3175" t="s">
        <v>5677</v>
      </c>
      <c r="J3175" t="s">
        <v>18</v>
      </c>
      <c r="K3175" t="s">
        <v>5678</v>
      </c>
      <c r="L3175" t="s">
        <v>5679</v>
      </c>
    </row>
    <row r="3176" spans="1:12" x14ac:dyDescent="0.3">
      <c r="A3176" t="s">
        <v>6579</v>
      </c>
      <c r="B3176" t="s">
        <v>14</v>
      </c>
      <c r="C3176" t="s">
        <v>93</v>
      </c>
      <c r="D3176" t="s">
        <v>94</v>
      </c>
      <c r="E3176" t="s">
        <v>6580</v>
      </c>
      <c r="F3176" t="s">
        <v>6581</v>
      </c>
      <c r="G3176" t="s">
        <v>6582</v>
      </c>
      <c r="H3176" t="s">
        <v>6583</v>
      </c>
      <c r="I3176" t="s">
        <v>993</v>
      </c>
      <c r="J3176" t="s">
        <v>994</v>
      </c>
      <c r="K3176" t="s">
        <v>995</v>
      </c>
      <c r="L3176" t="s">
        <v>996</v>
      </c>
    </row>
    <row r="3177" spans="1:12" x14ac:dyDescent="0.3">
      <c r="A3177" t="s">
        <v>6584</v>
      </c>
      <c r="B3177" t="s">
        <v>14</v>
      </c>
      <c r="C3177" t="s">
        <v>101</v>
      </c>
      <c r="D3177" t="s">
        <v>16</v>
      </c>
      <c r="E3177" t="s">
        <v>6585</v>
      </c>
      <c r="F3177" t="s">
        <v>6585</v>
      </c>
      <c r="G3177" t="s">
        <v>6586</v>
      </c>
      <c r="H3177" t="s">
        <v>18</v>
      </c>
      <c r="I3177" t="s">
        <v>5818</v>
      </c>
      <c r="J3177" t="s">
        <v>18</v>
      </c>
      <c r="K3177" t="s">
        <v>5819</v>
      </c>
      <c r="L3177" t="s">
        <v>5820</v>
      </c>
    </row>
    <row r="3178" spans="1:12" x14ac:dyDescent="0.3">
      <c r="A3178" t="s">
        <v>6587</v>
      </c>
      <c r="B3178" t="s">
        <v>14</v>
      </c>
      <c r="C3178" t="s">
        <v>6588</v>
      </c>
      <c r="D3178" t="s">
        <v>33</v>
      </c>
      <c r="E3178" t="s">
        <v>6589</v>
      </c>
      <c r="F3178" t="s">
        <v>6590</v>
      </c>
      <c r="G3178" t="s">
        <v>6589</v>
      </c>
      <c r="H3178" t="s">
        <v>18</v>
      </c>
      <c r="I3178" t="s">
        <v>6591</v>
      </c>
      <c r="J3178" t="s">
        <v>18</v>
      </c>
      <c r="K3178" t="s">
        <v>6592</v>
      </c>
      <c r="L3178" t="s">
        <v>6593</v>
      </c>
    </row>
    <row r="3179" spans="1:12" x14ac:dyDescent="0.3">
      <c r="A3179" t="s">
        <v>6594</v>
      </c>
      <c r="B3179" t="s">
        <v>14</v>
      </c>
      <c r="C3179" t="s">
        <v>3872</v>
      </c>
      <c r="D3179" t="s">
        <v>94</v>
      </c>
      <c r="E3179" t="s">
        <v>6326</v>
      </c>
      <c r="F3179" t="s">
        <v>6326</v>
      </c>
      <c r="G3179" t="s">
        <v>6326</v>
      </c>
      <c r="H3179" t="s">
        <v>18</v>
      </c>
      <c r="I3179" t="s">
        <v>6327</v>
      </c>
      <c r="J3179" t="s">
        <v>6328</v>
      </c>
      <c r="K3179" t="s">
        <v>6329</v>
      </c>
      <c r="L3179" t="s">
        <v>6330</v>
      </c>
    </row>
    <row r="3180" spans="1:12" x14ac:dyDescent="0.3">
      <c r="A3180" t="s">
        <v>6595</v>
      </c>
      <c r="B3180" t="s">
        <v>14</v>
      </c>
      <c r="C3180" t="s">
        <v>6596</v>
      </c>
      <c r="D3180" t="s">
        <v>16</v>
      </c>
      <c r="E3180" t="s">
        <v>6597</v>
      </c>
      <c r="F3180" t="s">
        <v>6598</v>
      </c>
      <c r="G3180" t="s">
        <v>6599</v>
      </c>
      <c r="H3180" t="s">
        <v>6600</v>
      </c>
      <c r="I3180" t="s">
        <v>6601</v>
      </c>
      <c r="J3180" t="s">
        <v>6602</v>
      </c>
      <c r="K3180" t="s">
        <v>6603</v>
      </c>
      <c r="L3180" t="s">
        <v>6604</v>
      </c>
    </row>
    <row r="3181" spans="1:12" x14ac:dyDescent="0.3">
      <c r="A3181" t="s">
        <v>6605</v>
      </c>
      <c r="B3181" t="s">
        <v>14</v>
      </c>
      <c r="C3181" t="s">
        <v>6606</v>
      </c>
      <c r="D3181" t="s">
        <v>16</v>
      </c>
      <c r="E3181" t="s">
        <v>6607</v>
      </c>
      <c r="F3181" t="s">
        <v>6607</v>
      </c>
      <c r="G3181" t="s">
        <v>18</v>
      </c>
      <c r="H3181" t="s">
        <v>18</v>
      </c>
      <c r="I3181" t="s">
        <v>5924</v>
      </c>
      <c r="J3181" t="s">
        <v>5925</v>
      </c>
      <c r="K3181" t="s">
        <v>5926</v>
      </c>
      <c r="L3181" t="s">
        <v>5927</v>
      </c>
    </row>
    <row r="3182" spans="1:12" x14ac:dyDescent="0.3">
      <c r="A3182" t="s">
        <v>6608</v>
      </c>
      <c r="B3182" t="s">
        <v>14</v>
      </c>
      <c r="C3182" t="s">
        <v>1633</v>
      </c>
      <c r="D3182" t="s">
        <v>16</v>
      </c>
      <c r="E3182" t="s">
        <v>6609</v>
      </c>
      <c r="F3182" t="s">
        <v>6610</v>
      </c>
      <c r="G3182" t="s">
        <v>6611</v>
      </c>
      <c r="H3182" t="s">
        <v>18</v>
      </c>
      <c r="I3182" t="s">
        <v>2707</v>
      </c>
      <c r="J3182" t="s">
        <v>2708</v>
      </c>
      <c r="K3182" t="s">
        <v>2709</v>
      </c>
      <c r="L3182" t="s">
        <v>2710</v>
      </c>
    </row>
    <row r="3183" spans="1:12" x14ac:dyDescent="0.3">
      <c r="A3183" t="s">
        <v>6612</v>
      </c>
      <c r="B3183" t="s">
        <v>14</v>
      </c>
      <c r="C3183" t="s">
        <v>6613</v>
      </c>
      <c r="D3183" t="s">
        <v>16</v>
      </c>
      <c r="E3183" t="e">
        <f>- 푸드아트상담사의 전문가 능력 향상을 위한 프로그램 개발 및 지도. - 세대별 푸드아트상담사의 효율적인 상담의 기법 계발 및 상담 지도- 사회복지 현장 및 교정시설, 학교시설 푸드아트상담 진행- 아동 청소년 푸드아트상담 현장에서 전문상담 보조.- 세대별 아동, 청소년, 부부, 푸드아트상담 프로그램 참여</f>
        <v>#NAME?</v>
      </c>
      <c r="F3183" t="s">
        <v>6614</v>
      </c>
      <c r="G3183" t="e">
        <f ca="1">- 가족내 푸드아트 상담기법 자료 개발 및 연구(소논문 발표)- 푸드아트상담사의 전문가 교육 및 실습지도- 아동 청소년 푸드아트상담 진행.- 사회복지 현장 및 교정시설, 학교시설 푸드아트상담 진행.</f>
        <v>#NAME?</v>
      </c>
      <c r="H3183" t="e">
        <f>- 푸드아트상담사로서 전문상담 활동.- 다문화 가족내 자녀들의 비전 상담 및 푸드아트상담사의 전문상담 진행.- 가족내 세대별 대상 푸드아트상담가로 활동.- 아동 청소년 부부대상 푸드아트상담 진행활동</f>
        <v>#NAME?</v>
      </c>
      <c r="I3183" t="s">
        <v>6615</v>
      </c>
      <c r="J3183" t="s">
        <v>6616</v>
      </c>
      <c r="K3183" t="s">
        <v>6617</v>
      </c>
      <c r="L3183" t="s">
        <v>6618</v>
      </c>
    </row>
    <row r="3184" spans="1:12" x14ac:dyDescent="0.3">
      <c r="A3184" t="s">
        <v>6619</v>
      </c>
      <c r="B3184" t="s">
        <v>14</v>
      </c>
      <c r="C3184" t="s">
        <v>6620</v>
      </c>
      <c r="D3184" t="s">
        <v>79</v>
      </c>
      <c r="E3184" t="s">
        <v>6621</v>
      </c>
      <c r="F3184" t="s">
        <v>6622</v>
      </c>
      <c r="G3184" t="s">
        <v>6623</v>
      </c>
      <c r="H3184" t="s">
        <v>6624</v>
      </c>
      <c r="I3184" t="s">
        <v>6625</v>
      </c>
      <c r="J3184" t="s">
        <v>18</v>
      </c>
      <c r="K3184" t="s">
        <v>6626</v>
      </c>
      <c r="L3184" t="s">
        <v>6627</v>
      </c>
    </row>
    <row r="3185" spans="1:12" x14ac:dyDescent="0.3">
      <c r="A3185" t="s">
        <v>6628</v>
      </c>
      <c r="B3185" t="s">
        <v>14</v>
      </c>
      <c r="C3185" t="s">
        <v>273</v>
      </c>
      <c r="D3185" t="s">
        <v>16</v>
      </c>
      <c r="E3185" t="s">
        <v>6629</v>
      </c>
      <c r="F3185" t="s">
        <v>6629</v>
      </c>
      <c r="G3185" t="s">
        <v>18</v>
      </c>
      <c r="H3185" t="s">
        <v>18</v>
      </c>
      <c r="I3185" t="s">
        <v>5966</v>
      </c>
      <c r="J3185" t="s">
        <v>18</v>
      </c>
      <c r="K3185" t="s">
        <v>5967</v>
      </c>
      <c r="L3185" t="s">
        <v>5968</v>
      </c>
    </row>
    <row r="3186" spans="1:12" x14ac:dyDescent="0.3">
      <c r="A3186" t="s">
        <v>6630</v>
      </c>
      <c r="B3186" t="s">
        <v>14</v>
      </c>
      <c r="C3186" t="s">
        <v>6631</v>
      </c>
      <c r="D3186" t="s">
        <v>16</v>
      </c>
      <c r="E3186" t="s">
        <v>6632</v>
      </c>
      <c r="F3186" t="s">
        <v>6633</v>
      </c>
      <c r="G3186" t="s">
        <v>18</v>
      </c>
      <c r="H3186" t="s">
        <v>18</v>
      </c>
      <c r="I3186" t="s">
        <v>6634</v>
      </c>
      <c r="J3186" t="s">
        <v>6635</v>
      </c>
      <c r="K3186" t="s">
        <v>6636</v>
      </c>
      <c r="L3186" t="s">
        <v>6637</v>
      </c>
    </row>
    <row r="3187" spans="1:12" x14ac:dyDescent="0.3">
      <c r="A3187" t="s">
        <v>6638</v>
      </c>
      <c r="B3187" t="s">
        <v>14</v>
      </c>
      <c r="C3187" t="s">
        <v>6639</v>
      </c>
      <c r="D3187" t="s">
        <v>1301</v>
      </c>
      <c r="E3187" t="s">
        <v>6640</v>
      </c>
      <c r="F3187" t="s">
        <v>6641</v>
      </c>
      <c r="G3187" t="s">
        <v>18</v>
      </c>
      <c r="H3187" t="s">
        <v>18</v>
      </c>
      <c r="I3187" t="s">
        <v>5564</v>
      </c>
      <c r="J3187" t="s">
        <v>5565</v>
      </c>
      <c r="K3187" t="s">
        <v>5566</v>
      </c>
      <c r="L3187" t="s">
        <v>5567</v>
      </c>
    </row>
    <row r="3188" spans="1:12" x14ac:dyDescent="0.3">
      <c r="A3188" t="s">
        <v>6642</v>
      </c>
      <c r="B3188" t="s">
        <v>14</v>
      </c>
      <c r="C3188" t="s">
        <v>273</v>
      </c>
      <c r="D3188" t="s">
        <v>16</v>
      </c>
      <c r="E3188" t="s">
        <v>6643</v>
      </c>
      <c r="F3188" t="s">
        <v>6644</v>
      </c>
      <c r="G3188" t="s">
        <v>6645</v>
      </c>
      <c r="H3188" t="s">
        <v>18</v>
      </c>
      <c r="I3188" t="s">
        <v>5864</v>
      </c>
      <c r="J3188" t="s">
        <v>5865</v>
      </c>
      <c r="K3188" t="s">
        <v>5866</v>
      </c>
      <c r="L3188" t="s">
        <v>5867</v>
      </c>
    </row>
    <row r="3189" spans="1:12" x14ac:dyDescent="0.3">
      <c r="A3189" t="s">
        <v>6646</v>
      </c>
      <c r="B3189" t="s">
        <v>14</v>
      </c>
      <c r="C3189" t="s">
        <v>73</v>
      </c>
      <c r="D3189" t="s">
        <v>33</v>
      </c>
      <c r="E3189" t="s">
        <v>6647</v>
      </c>
      <c r="F3189" t="s">
        <v>6647</v>
      </c>
      <c r="G3189" t="s">
        <v>6648</v>
      </c>
      <c r="H3189" t="s">
        <v>18</v>
      </c>
      <c r="I3189" t="s">
        <v>574</v>
      </c>
      <c r="J3189" t="s">
        <v>575</v>
      </c>
      <c r="K3189" t="s">
        <v>576</v>
      </c>
      <c r="L3189" t="s">
        <v>577</v>
      </c>
    </row>
    <row r="3190" spans="1:12" x14ac:dyDescent="0.3">
      <c r="A3190" t="s">
        <v>6649</v>
      </c>
      <c r="B3190" t="s">
        <v>14</v>
      </c>
      <c r="C3190" t="s">
        <v>881</v>
      </c>
      <c r="D3190" t="s">
        <v>16</v>
      </c>
      <c r="E3190" t="s">
        <v>6650</v>
      </c>
      <c r="F3190" t="s">
        <v>6651</v>
      </c>
      <c r="G3190" t="s">
        <v>18</v>
      </c>
      <c r="H3190" t="s">
        <v>18</v>
      </c>
      <c r="I3190" t="s">
        <v>2255</v>
      </c>
      <c r="J3190" t="s">
        <v>2256</v>
      </c>
      <c r="K3190" t="s">
        <v>2257</v>
      </c>
      <c r="L3190" t="s">
        <v>2258</v>
      </c>
    </row>
    <row r="3191" spans="1:12" x14ac:dyDescent="0.3">
      <c r="A3191" t="s">
        <v>6652</v>
      </c>
      <c r="B3191" t="s">
        <v>14</v>
      </c>
      <c r="C3191" t="s">
        <v>6653</v>
      </c>
      <c r="D3191" t="s">
        <v>94</v>
      </c>
      <c r="E3191" t="s">
        <v>6654</v>
      </c>
      <c r="F3191" t="s">
        <v>6654</v>
      </c>
      <c r="G3191" t="s">
        <v>18</v>
      </c>
      <c r="H3191" t="s">
        <v>18</v>
      </c>
      <c r="I3191" t="s">
        <v>6591</v>
      </c>
      <c r="J3191" t="s">
        <v>18</v>
      </c>
      <c r="K3191" t="s">
        <v>6592</v>
      </c>
      <c r="L3191" t="s">
        <v>6593</v>
      </c>
    </row>
    <row r="3192" spans="1:12" x14ac:dyDescent="0.3">
      <c r="A3192" t="s">
        <v>6655</v>
      </c>
      <c r="B3192" t="s">
        <v>14</v>
      </c>
      <c r="C3192" t="s">
        <v>6656</v>
      </c>
      <c r="D3192" t="s">
        <v>16</v>
      </c>
      <c r="E3192" t="s">
        <v>6657</v>
      </c>
      <c r="F3192" t="s">
        <v>6658</v>
      </c>
      <c r="G3192" t="s">
        <v>6659</v>
      </c>
      <c r="H3192" t="s">
        <v>18</v>
      </c>
      <c r="I3192" t="s">
        <v>6660</v>
      </c>
      <c r="J3192" t="s">
        <v>6661</v>
      </c>
      <c r="K3192" t="s">
        <v>6662</v>
      </c>
      <c r="L3192" t="s">
        <v>6663</v>
      </c>
    </row>
    <row r="3193" spans="1:12" x14ac:dyDescent="0.3">
      <c r="A3193" t="s">
        <v>6664</v>
      </c>
      <c r="B3193" t="s">
        <v>14</v>
      </c>
      <c r="C3193" t="s">
        <v>101</v>
      </c>
      <c r="D3193" t="s">
        <v>16</v>
      </c>
      <c r="E3193" t="s">
        <v>6665</v>
      </c>
      <c r="F3193" t="s">
        <v>6666</v>
      </c>
      <c r="G3193" t="s">
        <v>6667</v>
      </c>
      <c r="H3193" t="s">
        <v>6668</v>
      </c>
      <c r="I3193" t="s">
        <v>6153</v>
      </c>
      <c r="J3193" t="s">
        <v>6154</v>
      </c>
      <c r="K3193" t="s">
        <v>6155</v>
      </c>
      <c r="L3193" t="s">
        <v>6156</v>
      </c>
    </row>
    <row r="3194" spans="1:12" x14ac:dyDescent="0.3">
      <c r="A3194" t="s">
        <v>6669</v>
      </c>
      <c r="B3194" t="s">
        <v>14</v>
      </c>
      <c r="C3194" t="s">
        <v>6656</v>
      </c>
      <c r="D3194" t="s">
        <v>16</v>
      </c>
      <c r="E3194" t="s">
        <v>6670</v>
      </c>
      <c r="F3194" t="s">
        <v>6671</v>
      </c>
      <c r="G3194" t="s">
        <v>18</v>
      </c>
      <c r="H3194" t="s">
        <v>18</v>
      </c>
      <c r="I3194" t="s">
        <v>5564</v>
      </c>
      <c r="J3194" t="s">
        <v>5565</v>
      </c>
      <c r="K3194" t="s">
        <v>5566</v>
      </c>
      <c r="L3194" t="s">
        <v>5567</v>
      </c>
    </row>
    <row r="3195" spans="1:12" x14ac:dyDescent="0.3">
      <c r="A3195" t="s">
        <v>6672</v>
      </c>
      <c r="B3195" t="s">
        <v>14</v>
      </c>
      <c r="C3195" t="s">
        <v>6673</v>
      </c>
      <c r="D3195" t="s">
        <v>16</v>
      </c>
      <c r="E3195" t="s">
        <v>6674</v>
      </c>
      <c r="F3195" t="s">
        <v>6675</v>
      </c>
      <c r="G3195" t="s">
        <v>6676</v>
      </c>
      <c r="H3195" t="s">
        <v>6677</v>
      </c>
      <c r="I3195" t="s">
        <v>6678</v>
      </c>
      <c r="J3195" t="s">
        <v>6679</v>
      </c>
      <c r="K3195" t="s">
        <v>6680</v>
      </c>
      <c r="L3195" t="s">
        <v>6681</v>
      </c>
    </row>
    <row r="3196" spans="1:12" x14ac:dyDescent="0.3">
      <c r="A3196" t="s">
        <v>6682</v>
      </c>
      <c r="B3196" t="s">
        <v>14</v>
      </c>
      <c r="C3196" t="s">
        <v>3840</v>
      </c>
      <c r="D3196" t="s">
        <v>33</v>
      </c>
      <c r="E3196" t="s">
        <v>6683</v>
      </c>
      <c r="F3196" t="s">
        <v>6684</v>
      </c>
      <c r="G3196" t="s">
        <v>6685</v>
      </c>
      <c r="H3196" t="s">
        <v>6685</v>
      </c>
      <c r="I3196" t="s">
        <v>4376</v>
      </c>
      <c r="J3196" t="s">
        <v>4377</v>
      </c>
      <c r="K3196" t="s">
        <v>4378</v>
      </c>
      <c r="L3196" t="s">
        <v>4379</v>
      </c>
    </row>
    <row r="3197" spans="1:12" x14ac:dyDescent="0.3">
      <c r="A3197" t="s">
        <v>6686</v>
      </c>
      <c r="B3197" t="s">
        <v>14</v>
      </c>
      <c r="C3197" t="s">
        <v>1768</v>
      </c>
      <c r="D3197" t="s">
        <v>33</v>
      </c>
      <c r="E3197" t="s">
        <v>6687</v>
      </c>
      <c r="F3197" t="s">
        <v>6688</v>
      </c>
      <c r="G3197" t="s">
        <v>6689</v>
      </c>
      <c r="H3197" t="s">
        <v>18</v>
      </c>
      <c r="I3197" t="s">
        <v>6690</v>
      </c>
      <c r="J3197" t="s">
        <v>6691</v>
      </c>
      <c r="K3197" t="s">
        <v>6692</v>
      </c>
      <c r="L3197" t="s">
        <v>6693</v>
      </c>
    </row>
    <row r="3198" spans="1:12" x14ac:dyDescent="0.3">
      <c r="A3198" t="s">
        <v>6694</v>
      </c>
      <c r="B3198" t="s">
        <v>14</v>
      </c>
      <c r="C3198" t="s">
        <v>6695</v>
      </c>
      <c r="D3198" t="s">
        <v>33</v>
      </c>
      <c r="E3198" t="s">
        <v>6696</v>
      </c>
      <c r="F3198" t="s">
        <v>6697</v>
      </c>
      <c r="G3198" t="s">
        <v>18</v>
      </c>
      <c r="H3198" t="s">
        <v>18</v>
      </c>
      <c r="I3198" t="s">
        <v>6698</v>
      </c>
      <c r="J3198" t="s">
        <v>6699</v>
      </c>
      <c r="K3198" t="s">
        <v>6700</v>
      </c>
      <c r="L3198" t="s">
        <v>6701</v>
      </c>
    </row>
    <row r="3199" spans="1:12" x14ac:dyDescent="0.3">
      <c r="A3199" t="s">
        <v>6702</v>
      </c>
      <c r="B3199" t="s">
        <v>14</v>
      </c>
      <c r="C3199" t="s">
        <v>434</v>
      </c>
      <c r="D3199" t="s">
        <v>16</v>
      </c>
      <c r="E3199" t="s">
        <v>6703</v>
      </c>
      <c r="F3199" t="s">
        <v>6704</v>
      </c>
      <c r="G3199" t="s">
        <v>18</v>
      </c>
      <c r="H3199" t="s">
        <v>18</v>
      </c>
      <c r="I3199" t="s">
        <v>5564</v>
      </c>
      <c r="J3199" t="s">
        <v>5565</v>
      </c>
      <c r="K3199" t="s">
        <v>5566</v>
      </c>
      <c r="L3199" t="s">
        <v>5567</v>
      </c>
    </row>
    <row r="3200" spans="1:12" x14ac:dyDescent="0.3">
      <c r="A3200" t="s">
        <v>6705</v>
      </c>
      <c r="B3200" t="s">
        <v>14</v>
      </c>
      <c r="C3200" t="s">
        <v>6706</v>
      </c>
      <c r="D3200" t="s">
        <v>1317</v>
      </c>
      <c r="E3200" t="s">
        <v>6707</v>
      </c>
      <c r="F3200" t="s">
        <v>6708</v>
      </c>
      <c r="G3200" t="s">
        <v>6709</v>
      </c>
      <c r="H3200" t="s">
        <v>18</v>
      </c>
      <c r="I3200" t="s">
        <v>6710</v>
      </c>
      <c r="J3200" t="s">
        <v>6711</v>
      </c>
      <c r="K3200" t="s">
        <v>6712</v>
      </c>
      <c r="L3200" t="s">
        <v>6713</v>
      </c>
    </row>
    <row r="3201" spans="1:12" x14ac:dyDescent="0.3">
      <c r="A3201" t="s">
        <v>6714</v>
      </c>
      <c r="B3201" t="s">
        <v>14</v>
      </c>
      <c r="C3201" t="s">
        <v>6715</v>
      </c>
      <c r="D3201" t="s">
        <v>33</v>
      </c>
      <c r="E3201" t="s">
        <v>6716</v>
      </c>
      <c r="F3201" t="s">
        <v>6717</v>
      </c>
      <c r="G3201" t="s">
        <v>18</v>
      </c>
      <c r="H3201" t="s">
        <v>18</v>
      </c>
      <c r="I3201" t="s">
        <v>5564</v>
      </c>
      <c r="J3201" t="s">
        <v>5565</v>
      </c>
      <c r="K3201" t="s">
        <v>5566</v>
      </c>
      <c r="L3201" t="s">
        <v>5567</v>
      </c>
    </row>
    <row r="3202" spans="1:12" x14ac:dyDescent="0.3">
      <c r="A3202" t="s">
        <v>6718</v>
      </c>
      <c r="B3202" t="s">
        <v>14</v>
      </c>
      <c r="C3202" t="s">
        <v>6719</v>
      </c>
      <c r="D3202" t="s">
        <v>79</v>
      </c>
      <c r="E3202" t="s">
        <v>6720</v>
      </c>
      <c r="F3202" t="s">
        <v>6720</v>
      </c>
      <c r="G3202" t="s">
        <v>18</v>
      </c>
      <c r="H3202" t="s">
        <v>18</v>
      </c>
      <c r="I3202" t="s">
        <v>6547</v>
      </c>
      <c r="J3202" t="s">
        <v>6548</v>
      </c>
      <c r="K3202" t="s">
        <v>6549</v>
      </c>
      <c r="L3202" t="s">
        <v>6550</v>
      </c>
    </row>
    <row r="3203" spans="1:12" x14ac:dyDescent="0.3">
      <c r="A3203" t="s">
        <v>6721</v>
      </c>
      <c r="B3203" t="s">
        <v>14</v>
      </c>
      <c r="C3203" t="s">
        <v>229</v>
      </c>
      <c r="D3203" t="s">
        <v>94</v>
      </c>
      <c r="E3203" t="s">
        <v>6722</v>
      </c>
      <c r="F3203" t="s">
        <v>6723</v>
      </c>
      <c r="G3203" t="s">
        <v>6724</v>
      </c>
      <c r="H3203" t="s">
        <v>18</v>
      </c>
      <c r="I3203" t="s">
        <v>841</v>
      </c>
      <c r="J3203" t="s">
        <v>842</v>
      </c>
      <c r="K3203" t="s">
        <v>843</v>
      </c>
      <c r="L3203" t="s">
        <v>844</v>
      </c>
    </row>
    <row r="3204" spans="1:12" x14ac:dyDescent="0.3">
      <c r="A3204" t="s">
        <v>6725</v>
      </c>
      <c r="B3204" t="s">
        <v>14</v>
      </c>
      <c r="C3204" t="s">
        <v>6726</v>
      </c>
      <c r="D3204" t="s">
        <v>33</v>
      </c>
      <c r="E3204" t="s">
        <v>6727</v>
      </c>
      <c r="F3204" t="s">
        <v>6728</v>
      </c>
      <c r="G3204" t="s">
        <v>6728</v>
      </c>
      <c r="H3204" t="s">
        <v>18</v>
      </c>
      <c r="I3204" t="s">
        <v>5959</v>
      </c>
      <c r="J3204" t="s">
        <v>5960</v>
      </c>
      <c r="K3204" t="s">
        <v>5961</v>
      </c>
      <c r="L3204" t="s">
        <v>5962</v>
      </c>
    </row>
    <row r="3205" spans="1:12" x14ac:dyDescent="0.3">
      <c r="A3205" t="s">
        <v>6729</v>
      </c>
      <c r="B3205" t="s">
        <v>14</v>
      </c>
      <c r="C3205" t="s">
        <v>6730</v>
      </c>
      <c r="D3205" t="s">
        <v>16</v>
      </c>
      <c r="E3205" t="s">
        <v>6731</v>
      </c>
      <c r="F3205" t="s">
        <v>6732</v>
      </c>
      <c r="G3205" t="s">
        <v>6733</v>
      </c>
      <c r="H3205" t="s">
        <v>6734</v>
      </c>
      <c r="I3205" t="s">
        <v>6678</v>
      </c>
      <c r="J3205" t="s">
        <v>6679</v>
      </c>
      <c r="K3205" t="s">
        <v>6680</v>
      </c>
      <c r="L3205" t="s">
        <v>6681</v>
      </c>
    </row>
    <row r="3206" spans="1:12" x14ac:dyDescent="0.3">
      <c r="A3206" t="s">
        <v>6735</v>
      </c>
      <c r="B3206" t="s">
        <v>14</v>
      </c>
      <c r="C3206" t="s">
        <v>463</v>
      </c>
      <c r="D3206" t="s">
        <v>16</v>
      </c>
      <c r="E3206" t="s">
        <v>6736</v>
      </c>
      <c r="F3206" t="s">
        <v>6737</v>
      </c>
      <c r="G3206" t="s">
        <v>6738</v>
      </c>
      <c r="H3206" t="s">
        <v>6739</v>
      </c>
      <c r="I3206" t="s">
        <v>6153</v>
      </c>
      <c r="J3206" t="s">
        <v>6154</v>
      </c>
      <c r="K3206" t="s">
        <v>6155</v>
      </c>
      <c r="L3206" t="s">
        <v>6156</v>
      </c>
    </row>
    <row r="3207" spans="1:12" x14ac:dyDescent="0.3">
      <c r="A3207" t="s">
        <v>6740</v>
      </c>
      <c r="B3207" t="s">
        <v>14</v>
      </c>
      <c r="C3207" t="s">
        <v>4209</v>
      </c>
      <c r="D3207" t="s">
        <v>16</v>
      </c>
      <c r="E3207" t="s">
        <v>6741</v>
      </c>
      <c r="F3207" t="s">
        <v>6742</v>
      </c>
      <c r="G3207" t="s">
        <v>18</v>
      </c>
      <c r="H3207" t="s">
        <v>18</v>
      </c>
      <c r="I3207" t="s">
        <v>5750</v>
      </c>
      <c r="J3207" t="s">
        <v>5751</v>
      </c>
      <c r="K3207" t="s">
        <v>5752</v>
      </c>
      <c r="L3207" t="s">
        <v>5753</v>
      </c>
    </row>
    <row r="3208" spans="1:12" x14ac:dyDescent="0.3">
      <c r="A3208" t="s">
        <v>6743</v>
      </c>
      <c r="B3208" t="s">
        <v>14</v>
      </c>
      <c r="C3208" t="s">
        <v>65</v>
      </c>
      <c r="D3208" t="s">
        <v>16</v>
      </c>
      <c r="E3208" t="s">
        <v>6744</v>
      </c>
      <c r="F3208" t="s">
        <v>6744</v>
      </c>
      <c r="G3208" t="s">
        <v>6744</v>
      </c>
      <c r="H3208" t="s">
        <v>18</v>
      </c>
      <c r="I3208" t="s">
        <v>5685</v>
      </c>
      <c r="J3208" t="s">
        <v>5686</v>
      </c>
      <c r="K3208" t="s">
        <v>5687</v>
      </c>
      <c r="L3208" t="s">
        <v>5688</v>
      </c>
    </row>
    <row r="3209" spans="1:12" x14ac:dyDescent="0.3">
      <c r="A3209" t="s">
        <v>6745</v>
      </c>
      <c r="B3209" t="s">
        <v>14</v>
      </c>
      <c r="C3209" t="s">
        <v>6746</v>
      </c>
      <c r="D3209" t="s">
        <v>16</v>
      </c>
      <c r="E3209" t="s">
        <v>6747</v>
      </c>
      <c r="F3209" t="s">
        <v>6748</v>
      </c>
      <c r="G3209" t="s">
        <v>6749</v>
      </c>
      <c r="H3209" t="s">
        <v>6750</v>
      </c>
      <c r="I3209" t="s">
        <v>2255</v>
      </c>
      <c r="J3209" t="s">
        <v>2256</v>
      </c>
      <c r="K3209" t="s">
        <v>2257</v>
      </c>
      <c r="L3209" t="s">
        <v>2258</v>
      </c>
    </row>
    <row r="3210" spans="1:12" x14ac:dyDescent="0.3">
      <c r="A3210" t="s">
        <v>6751</v>
      </c>
      <c r="B3210" t="s">
        <v>14</v>
      </c>
      <c r="C3210" t="s">
        <v>6752</v>
      </c>
      <c r="D3210" t="s">
        <v>6753</v>
      </c>
      <c r="E3210" t="s">
        <v>6754</v>
      </c>
      <c r="F3210" t="s">
        <v>6755</v>
      </c>
      <c r="G3210" t="s">
        <v>6756</v>
      </c>
      <c r="H3210" t="s">
        <v>18</v>
      </c>
      <c r="I3210" t="s">
        <v>6757</v>
      </c>
      <c r="J3210" t="s">
        <v>6758</v>
      </c>
      <c r="K3210" t="s">
        <v>6759</v>
      </c>
      <c r="L3210" t="s">
        <v>6760</v>
      </c>
    </row>
    <row r="3211" spans="1:12" x14ac:dyDescent="0.3">
      <c r="A3211" t="s">
        <v>6761</v>
      </c>
      <c r="B3211" t="s">
        <v>14</v>
      </c>
      <c r="C3211" t="s">
        <v>6762</v>
      </c>
      <c r="D3211" t="s">
        <v>33</v>
      </c>
      <c r="E3211" t="s">
        <v>6763</v>
      </c>
      <c r="F3211" t="s">
        <v>6764</v>
      </c>
      <c r="G3211" t="s">
        <v>6765</v>
      </c>
      <c r="H3211" t="s">
        <v>6766</v>
      </c>
      <c r="I3211" t="s">
        <v>6767</v>
      </c>
      <c r="J3211" t="s">
        <v>6768</v>
      </c>
      <c r="K3211" t="s">
        <v>6769</v>
      </c>
      <c r="L3211" t="s">
        <v>6770</v>
      </c>
    </row>
    <row r="3212" spans="1:12" x14ac:dyDescent="0.3">
      <c r="A3212" t="s">
        <v>6771</v>
      </c>
      <c r="B3212" t="s">
        <v>14</v>
      </c>
      <c r="C3212" t="s">
        <v>6772</v>
      </c>
      <c r="D3212" t="s">
        <v>704</v>
      </c>
      <c r="E3212" t="s">
        <v>6773</v>
      </c>
      <c r="F3212" t="s">
        <v>6773</v>
      </c>
      <c r="G3212" t="s">
        <v>18</v>
      </c>
      <c r="H3212" t="s">
        <v>18</v>
      </c>
      <c r="I3212" t="s">
        <v>6774</v>
      </c>
      <c r="J3212" t="s">
        <v>6775</v>
      </c>
      <c r="K3212" t="s">
        <v>6776</v>
      </c>
      <c r="L3212" t="s">
        <v>6777</v>
      </c>
    </row>
    <row r="3213" spans="1:12" x14ac:dyDescent="0.3">
      <c r="A3213" t="s">
        <v>6778</v>
      </c>
      <c r="B3213" t="s">
        <v>14</v>
      </c>
      <c r="C3213" t="s">
        <v>900</v>
      </c>
      <c r="D3213" t="s">
        <v>16</v>
      </c>
      <c r="E3213" t="s">
        <v>6779</v>
      </c>
      <c r="F3213" t="e">
        <f>- 푸드아트심리상담사 프로그램 계획 및 실습활동- 유치원, 학교, 사회단체 등 집단 및 개인에 대한 진단,평가 및 상담</f>
        <v>#NAME?</v>
      </c>
      <c r="G3213" t="e">
        <f>- 푸드아트심리상담사 프로그램 계획 및 실습활동</f>
        <v>#NAME?</v>
      </c>
      <c r="H3213" t="s">
        <v>18</v>
      </c>
      <c r="I3213" t="s">
        <v>6780</v>
      </c>
      <c r="J3213" t="s">
        <v>6781</v>
      </c>
      <c r="K3213" t="s">
        <v>6782</v>
      </c>
      <c r="L3213" t="s">
        <v>6783</v>
      </c>
    </row>
    <row r="3214" spans="1:12" x14ac:dyDescent="0.3">
      <c r="A3214" t="s">
        <v>6784</v>
      </c>
      <c r="B3214" t="s">
        <v>14</v>
      </c>
      <c r="C3214" t="s">
        <v>15</v>
      </c>
      <c r="D3214" t="s">
        <v>16</v>
      </c>
      <c r="E3214" t="s">
        <v>6785</v>
      </c>
      <c r="F3214" t="s">
        <v>6785</v>
      </c>
      <c r="G3214" t="s">
        <v>6786</v>
      </c>
      <c r="H3214" t="s">
        <v>18</v>
      </c>
      <c r="I3214" t="s">
        <v>5793</v>
      </c>
      <c r="J3214" t="s">
        <v>5794</v>
      </c>
      <c r="K3214" t="s">
        <v>5795</v>
      </c>
      <c r="L3214" t="s">
        <v>5796</v>
      </c>
    </row>
    <row r="3215" spans="1:12" x14ac:dyDescent="0.3">
      <c r="A3215" t="s">
        <v>6787</v>
      </c>
      <c r="B3215" t="s">
        <v>14</v>
      </c>
      <c r="C3215" t="s">
        <v>1694</v>
      </c>
      <c r="D3215" t="s">
        <v>79</v>
      </c>
      <c r="E3215" t="s">
        <v>6788</v>
      </c>
      <c r="F3215" t="s">
        <v>6789</v>
      </c>
      <c r="G3215" t="s">
        <v>18</v>
      </c>
      <c r="H3215" t="s">
        <v>18</v>
      </c>
      <c r="I3215" t="s">
        <v>5564</v>
      </c>
      <c r="J3215" t="s">
        <v>5565</v>
      </c>
      <c r="K3215" t="s">
        <v>5566</v>
      </c>
      <c r="L3215" t="s">
        <v>5567</v>
      </c>
    </row>
    <row r="3216" spans="1:12" x14ac:dyDescent="0.3">
      <c r="A3216" t="s">
        <v>6790</v>
      </c>
      <c r="B3216" t="s">
        <v>14</v>
      </c>
      <c r="C3216" t="s">
        <v>65</v>
      </c>
      <c r="D3216" t="s">
        <v>16</v>
      </c>
      <c r="E3216" t="s">
        <v>6791</v>
      </c>
      <c r="F3216" t="s">
        <v>6792</v>
      </c>
      <c r="G3216" t="s">
        <v>6793</v>
      </c>
      <c r="H3216" t="s">
        <v>6794</v>
      </c>
      <c r="I3216" t="s">
        <v>6020</v>
      </c>
      <c r="J3216" t="s">
        <v>6021</v>
      </c>
      <c r="K3216" t="s">
        <v>6022</v>
      </c>
      <c r="L3216" t="s">
        <v>6023</v>
      </c>
    </row>
    <row r="3217" spans="1:12" x14ac:dyDescent="0.3">
      <c r="A3217" t="s">
        <v>6795</v>
      </c>
      <c r="B3217" t="s">
        <v>14</v>
      </c>
      <c r="C3217" t="s">
        <v>989</v>
      </c>
      <c r="D3217" t="s">
        <v>16</v>
      </c>
      <c r="E3217" t="s">
        <v>6796</v>
      </c>
      <c r="F3217" t="s">
        <v>6797</v>
      </c>
      <c r="G3217" t="s">
        <v>6796</v>
      </c>
      <c r="H3217" t="s">
        <v>18</v>
      </c>
      <c r="I3217" t="s">
        <v>6798</v>
      </c>
      <c r="J3217" t="s">
        <v>18</v>
      </c>
      <c r="K3217" t="s">
        <v>6799</v>
      </c>
      <c r="L3217" t="s">
        <v>6800</v>
      </c>
    </row>
    <row r="3218" spans="1:12" x14ac:dyDescent="0.3">
      <c r="A3218" t="s">
        <v>6801</v>
      </c>
      <c r="B3218" t="s">
        <v>14</v>
      </c>
      <c r="C3218" t="s">
        <v>188</v>
      </c>
      <c r="D3218" t="s">
        <v>16</v>
      </c>
      <c r="E3218" t="s">
        <v>6802</v>
      </c>
      <c r="F3218" t="e">
        <f>- 요리심리상담사 프로그램 계획 및 실습활동- 유치원, 학교, 사회단체 등 집단 및 개인에 대한 진단,평가 및 상담</f>
        <v>#NAME?</v>
      </c>
      <c r="G3218" t="e">
        <f>- 요리심리상담사 프로그램 계획 및 실습활동</f>
        <v>#NAME?</v>
      </c>
      <c r="H3218" t="s">
        <v>18</v>
      </c>
      <c r="I3218" t="s">
        <v>6780</v>
      </c>
      <c r="J3218" t="s">
        <v>6781</v>
      </c>
      <c r="K3218" t="s">
        <v>6782</v>
      </c>
      <c r="L3218" t="s">
        <v>6783</v>
      </c>
    </row>
    <row r="3219" spans="1:12" x14ac:dyDescent="0.3">
      <c r="A3219" t="s">
        <v>6803</v>
      </c>
      <c r="B3219" t="s">
        <v>14</v>
      </c>
      <c r="C3219" t="s">
        <v>101</v>
      </c>
      <c r="D3219" t="s">
        <v>16</v>
      </c>
      <c r="E3219" t="s">
        <v>6804</v>
      </c>
      <c r="F3219" t="s">
        <v>6804</v>
      </c>
      <c r="G3219" t="s">
        <v>6805</v>
      </c>
      <c r="H3219" t="s">
        <v>18</v>
      </c>
      <c r="I3219" t="s">
        <v>6806</v>
      </c>
      <c r="J3219" t="s">
        <v>18</v>
      </c>
      <c r="K3219" t="s">
        <v>6807</v>
      </c>
      <c r="L3219" t="s">
        <v>6808</v>
      </c>
    </row>
    <row r="3220" spans="1:12" x14ac:dyDescent="0.3">
      <c r="A3220" t="s">
        <v>6809</v>
      </c>
      <c r="B3220" t="s">
        <v>14</v>
      </c>
      <c r="C3220" t="s">
        <v>6810</v>
      </c>
      <c r="D3220" t="s">
        <v>16</v>
      </c>
      <c r="E3220" t="s">
        <v>6811</v>
      </c>
      <c r="F3220" t="s">
        <v>6812</v>
      </c>
      <c r="G3220" t="s">
        <v>6813</v>
      </c>
      <c r="H3220" t="s">
        <v>18</v>
      </c>
      <c r="I3220" t="s">
        <v>6660</v>
      </c>
      <c r="J3220" t="s">
        <v>6661</v>
      </c>
      <c r="K3220" t="s">
        <v>6662</v>
      </c>
      <c r="L3220" t="s">
        <v>6663</v>
      </c>
    </row>
    <row r="3221" spans="1:12" x14ac:dyDescent="0.3">
      <c r="A3221" t="s">
        <v>6814</v>
      </c>
      <c r="B3221" t="s">
        <v>14</v>
      </c>
      <c r="C3221" t="s">
        <v>5840</v>
      </c>
      <c r="D3221" t="s">
        <v>33</v>
      </c>
      <c r="E3221" t="s">
        <v>6815</v>
      </c>
      <c r="F3221" t="s">
        <v>6816</v>
      </c>
      <c r="G3221" t="s">
        <v>6817</v>
      </c>
      <c r="H3221" t="s">
        <v>18</v>
      </c>
      <c r="I3221" t="s">
        <v>2255</v>
      </c>
      <c r="J3221" t="s">
        <v>2256</v>
      </c>
      <c r="K3221" t="s">
        <v>2257</v>
      </c>
      <c r="L3221" t="s">
        <v>2258</v>
      </c>
    </row>
    <row r="3222" spans="1:12" x14ac:dyDescent="0.3">
      <c r="A3222" t="s">
        <v>6818</v>
      </c>
      <c r="B3222" t="s">
        <v>14</v>
      </c>
      <c r="C3222" t="s">
        <v>463</v>
      </c>
      <c r="D3222" t="s">
        <v>16</v>
      </c>
      <c r="E3222" t="s">
        <v>6819</v>
      </c>
      <c r="F3222" t="s">
        <v>6820</v>
      </c>
      <c r="G3222" t="s">
        <v>6820</v>
      </c>
      <c r="H3222" t="s">
        <v>18</v>
      </c>
      <c r="I3222" t="s">
        <v>6821</v>
      </c>
      <c r="J3222" t="s">
        <v>6822</v>
      </c>
      <c r="K3222" t="s">
        <v>6823</v>
      </c>
      <c r="L3222" t="s">
        <v>6824</v>
      </c>
    </row>
    <row r="3223" spans="1:12" x14ac:dyDescent="0.3">
      <c r="A3223" t="s">
        <v>6825</v>
      </c>
      <c r="B3223" t="s">
        <v>14</v>
      </c>
      <c r="C3223" t="s">
        <v>6826</v>
      </c>
      <c r="D3223" t="s">
        <v>16</v>
      </c>
      <c r="E3223" t="s">
        <v>6827</v>
      </c>
      <c r="F3223" t="s">
        <v>6828</v>
      </c>
      <c r="G3223" t="s">
        <v>6829</v>
      </c>
      <c r="H3223" t="s">
        <v>6830</v>
      </c>
      <c r="I3223" t="s">
        <v>2109</v>
      </c>
      <c r="J3223" t="s">
        <v>2110</v>
      </c>
      <c r="K3223" t="s">
        <v>2111</v>
      </c>
      <c r="L3223" t="s">
        <v>6831</v>
      </c>
    </row>
    <row r="3224" spans="1:12" x14ac:dyDescent="0.3">
      <c r="A3224" t="s">
        <v>6832</v>
      </c>
      <c r="B3224" t="s">
        <v>14</v>
      </c>
      <c r="C3224" t="s">
        <v>15</v>
      </c>
      <c r="D3224" t="s">
        <v>16</v>
      </c>
      <c r="E3224" t="s">
        <v>6833</v>
      </c>
      <c r="F3224" t="s">
        <v>6833</v>
      </c>
      <c r="G3224" t="s">
        <v>6833</v>
      </c>
      <c r="H3224" t="s">
        <v>18</v>
      </c>
      <c r="I3224" t="s">
        <v>2707</v>
      </c>
      <c r="J3224" t="s">
        <v>2708</v>
      </c>
      <c r="K3224" t="s">
        <v>2709</v>
      </c>
      <c r="L3224" t="s">
        <v>2710</v>
      </c>
    </row>
    <row r="3225" spans="1:12" x14ac:dyDescent="0.3">
      <c r="A3225" t="s">
        <v>6834</v>
      </c>
      <c r="B3225" t="s">
        <v>14</v>
      </c>
      <c r="C3225" t="s">
        <v>2026</v>
      </c>
      <c r="D3225" t="s">
        <v>79</v>
      </c>
      <c r="E3225" t="s">
        <v>6835</v>
      </c>
      <c r="F3225" t="s">
        <v>6836</v>
      </c>
      <c r="G3225" t="s">
        <v>6837</v>
      </c>
      <c r="H3225" t="s">
        <v>18</v>
      </c>
      <c r="I3225" t="s">
        <v>1180</v>
      </c>
      <c r="J3225" t="s">
        <v>1181</v>
      </c>
      <c r="K3225" t="s">
        <v>1182</v>
      </c>
      <c r="L3225" t="s">
        <v>1183</v>
      </c>
    </row>
    <row r="3226" spans="1:12" x14ac:dyDescent="0.3">
      <c r="A3226" t="s">
        <v>6838</v>
      </c>
      <c r="B3226" t="s">
        <v>14</v>
      </c>
      <c r="C3226" t="s">
        <v>6613</v>
      </c>
      <c r="D3226" t="s">
        <v>16</v>
      </c>
      <c r="E3226" t="s">
        <v>6839</v>
      </c>
      <c r="F3226" t="s">
        <v>6840</v>
      </c>
      <c r="G3226" t="s">
        <v>6841</v>
      </c>
      <c r="H3226" t="s">
        <v>6842</v>
      </c>
      <c r="I3226" t="s">
        <v>6843</v>
      </c>
      <c r="J3226" t="s">
        <v>18</v>
      </c>
      <c r="K3226" t="s">
        <v>6844</v>
      </c>
      <c r="L3226" t="s">
        <v>6845</v>
      </c>
    </row>
    <row r="3227" spans="1:12" x14ac:dyDescent="0.3">
      <c r="A3227" t="s">
        <v>6846</v>
      </c>
      <c r="B3227" t="s">
        <v>14</v>
      </c>
      <c r="C3227" t="s">
        <v>341</v>
      </c>
      <c r="D3227" t="s">
        <v>16</v>
      </c>
      <c r="E3227" t="s">
        <v>6847</v>
      </c>
      <c r="F3227" t="s">
        <v>6848</v>
      </c>
      <c r="G3227" t="s">
        <v>6849</v>
      </c>
      <c r="H3227" t="s">
        <v>18</v>
      </c>
      <c r="I3227" t="s">
        <v>6850</v>
      </c>
      <c r="J3227" t="s">
        <v>6851</v>
      </c>
      <c r="K3227" t="s">
        <v>6852</v>
      </c>
      <c r="L3227" t="s">
        <v>6853</v>
      </c>
    </row>
    <row r="3228" spans="1:12" x14ac:dyDescent="0.3">
      <c r="A3228" t="s">
        <v>6854</v>
      </c>
      <c r="B3228" t="s">
        <v>14</v>
      </c>
      <c r="C3228" t="s">
        <v>6855</v>
      </c>
      <c r="D3228" t="s">
        <v>16</v>
      </c>
      <c r="E3228" t="s">
        <v>6856</v>
      </c>
      <c r="F3228" t="s">
        <v>6857</v>
      </c>
      <c r="G3228" t="s">
        <v>6858</v>
      </c>
      <c r="H3228" t="s">
        <v>18</v>
      </c>
      <c r="I3228" t="s">
        <v>6859</v>
      </c>
      <c r="J3228" t="s">
        <v>18</v>
      </c>
      <c r="K3228" t="s">
        <v>6860</v>
      </c>
      <c r="L3228" t="s">
        <v>6861</v>
      </c>
    </row>
    <row r="3229" spans="1:12" x14ac:dyDescent="0.3">
      <c r="A3229" t="s">
        <v>6862</v>
      </c>
      <c r="B3229" t="s">
        <v>14</v>
      </c>
      <c r="C3229" t="s">
        <v>6863</v>
      </c>
      <c r="D3229" t="s">
        <v>704</v>
      </c>
      <c r="E3229" t="s">
        <v>6864</v>
      </c>
      <c r="F3229" t="s">
        <v>6865</v>
      </c>
      <c r="G3229" t="s">
        <v>6866</v>
      </c>
      <c r="H3229" t="s">
        <v>6867</v>
      </c>
      <c r="I3229" t="s">
        <v>6868</v>
      </c>
      <c r="J3229" t="s">
        <v>6869</v>
      </c>
      <c r="K3229" t="s">
        <v>6870</v>
      </c>
      <c r="L3229" t="s">
        <v>6871</v>
      </c>
    </row>
    <row r="3230" spans="1:12" x14ac:dyDescent="0.3">
      <c r="A3230" t="s">
        <v>6872</v>
      </c>
      <c r="B3230" t="s">
        <v>14</v>
      </c>
      <c r="C3230" t="s">
        <v>486</v>
      </c>
      <c r="D3230" t="s">
        <v>16</v>
      </c>
      <c r="E3230" t="s">
        <v>6873</v>
      </c>
      <c r="F3230" t="s">
        <v>6874</v>
      </c>
      <c r="G3230" t="s">
        <v>18</v>
      </c>
      <c r="H3230" t="s">
        <v>18</v>
      </c>
      <c r="I3230" t="s">
        <v>6417</v>
      </c>
      <c r="J3230" t="s">
        <v>6418</v>
      </c>
      <c r="K3230" t="s">
        <v>6419</v>
      </c>
      <c r="L3230" t="s">
        <v>6420</v>
      </c>
    </row>
    <row r="3231" spans="1:12" x14ac:dyDescent="0.3">
      <c r="A3231" t="s">
        <v>6875</v>
      </c>
      <c r="B3231" t="s">
        <v>14</v>
      </c>
      <c r="C3231" t="s">
        <v>5681</v>
      </c>
      <c r="D3231" t="s">
        <v>33</v>
      </c>
      <c r="E3231" t="s">
        <v>6876</v>
      </c>
      <c r="F3231" t="s">
        <v>6877</v>
      </c>
      <c r="G3231" t="s">
        <v>6878</v>
      </c>
      <c r="H3231" t="s">
        <v>18</v>
      </c>
      <c r="I3231" t="s">
        <v>1180</v>
      </c>
      <c r="J3231" t="s">
        <v>1181</v>
      </c>
      <c r="K3231" t="s">
        <v>1182</v>
      </c>
      <c r="L3231" t="s">
        <v>1183</v>
      </c>
    </row>
    <row r="3232" spans="1:12" x14ac:dyDescent="0.3">
      <c r="A3232" t="s">
        <v>6879</v>
      </c>
      <c r="B3232" t="s">
        <v>14</v>
      </c>
      <c r="C3232" t="s">
        <v>6880</v>
      </c>
      <c r="D3232" t="s">
        <v>16</v>
      </c>
      <c r="E3232" t="s">
        <v>6881</v>
      </c>
      <c r="F3232" t="s">
        <v>6881</v>
      </c>
      <c r="G3232" t="s">
        <v>18</v>
      </c>
      <c r="H3232" t="s">
        <v>18</v>
      </c>
      <c r="I3232" t="s">
        <v>5966</v>
      </c>
      <c r="J3232" t="s">
        <v>18</v>
      </c>
      <c r="K3232" t="s">
        <v>5967</v>
      </c>
      <c r="L3232" t="s">
        <v>5968</v>
      </c>
    </row>
    <row r="3233" spans="1:12" x14ac:dyDescent="0.3">
      <c r="A3233" t="s">
        <v>6882</v>
      </c>
      <c r="B3233" t="s">
        <v>14</v>
      </c>
      <c r="C3233" t="s">
        <v>6883</v>
      </c>
      <c r="D3233" t="s">
        <v>16</v>
      </c>
      <c r="E3233" t="s">
        <v>6884</v>
      </c>
      <c r="F3233" t="s">
        <v>6884</v>
      </c>
      <c r="G3233" t="s">
        <v>18</v>
      </c>
      <c r="H3233" t="s">
        <v>18</v>
      </c>
      <c r="I3233" t="s">
        <v>6547</v>
      </c>
      <c r="J3233" t="s">
        <v>6548</v>
      </c>
      <c r="K3233" t="s">
        <v>6549</v>
      </c>
      <c r="L3233" t="s">
        <v>6550</v>
      </c>
    </row>
    <row r="3234" spans="1:12" x14ac:dyDescent="0.3">
      <c r="A3234" t="s">
        <v>6885</v>
      </c>
      <c r="B3234" t="s">
        <v>14</v>
      </c>
      <c r="C3234" t="s">
        <v>43</v>
      </c>
      <c r="D3234" t="s">
        <v>16</v>
      </c>
      <c r="E3234" t="s">
        <v>6886</v>
      </c>
      <c r="F3234" t="s">
        <v>6887</v>
      </c>
      <c r="G3234" t="s">
        <v>18</v>
      </c>
      <c r="H3234" t="s">
        <v>18</v>
      </c>
      <c r="I3234" t="s">
        <v>6888</v>
      </c>
      <c r="J3234" t="s">
        <v>6889</v>
      </c>
      <c r="K3234" t="s">
        <v>6890</v>
      </c>
      <c r="L3234" t="s">
        <v>6891</v>
      </c>
    </row>
    <row r="3235" spans="1:12" x14ac:dyDescent="0.3">
      <c r="A3235" t="s">
        <v>6892</v>
      </c>
      <c r="B3235" t="s">
        <v>14</v>
      </c>
      <c r="C3235" t="s">
        <v>244</v>
      </c>
      <c r="D3235" t="s">
        <v>16</v>
      </c>
      <c r="E3235" t="s">
        <v>6893</v>
      </c>
      <c r="F3235" t="s">
        <v>6894</v>
      </c>
      <c r="G3235" t="s">
        <v>6895</v>
      </c>
      <c r="H3235" t="s">
        <v>18</v>
      </c>
      <c r="I3235" t="s">
        <v>5943</v>
      </c>
      <c r="J3235" t="s">
        <v>5944</v>
      </c>
      <c r="K3235" t="s">
        <v>5945</v>
      </c>
      <c r="L3235" t="s">
        <v>5946</v>
      </c>
    </row>
    <row r="3236" spans="1:12" x14ac:dyDescent="0.3">
      <c r="A3236" t="s">
        <v>6896</v>
      </c>
      <c r="B3236" t="s">
        <v>14</v>
      </c>
      <c r="C3236" t="s">
        <v>6897</v>
      </c>
      <c r="D3236" t="s">
        <v>16</v>
      </c>
      <c r="E3236" t="s">
        <v>6898</v>
      </c>
      <c r="F3236" t="s">
        <v>6899</v>
      </c>
      <c r="G3236" t="s">
        <v>18</v>
      </c>
      <c r="H3236" t="s">
        <v>18</v>
      </c>
      <c r="I3236" t="s">
        <v>5564</v>
      </c>
      <c r="J3236" t="s">
        <v>5565</v>
      </c>
      <c r="K3236" t="s">
        <v>5566</v>
      </c>
      <c r="L3236" t="s">
        <v>5567</v>
      </c>
    </row>
    <row r="3237" spans="1:12" x14ac:dyDescent="0.3">
      <c r="A3237" t="s">
        <v>6900</v>
      </c>
      <c r="B3237" t="s">
        <v>14</v>
      </c>
      <c r="C3237" t="s">
        <v>471</v>
      </c>
      <c r="D3237" t="s">
        <v>16</v>
      </c>
      <c r="E3237" t="s">
        <v>6901</v>
      </c>
      <c r="F3237" t="s">
        <v>6902</v>
      </c>
      <c r="G3237" t="s">
        <v>6903</v>
      </c>
      <c r="H3237" t="s">
        <v>18</v>
      </c>
      <c r="I3237" t="s">
        <v>5864</v>
      </c>
      <c r="J3237" t="s">
        <v>5865</v>
      </c>
      <c r="K3237" t="s">
        <v>5866</v>
      </c>
      <c r="L3237" t="s">
        <v>5867</v>
      </c>
    </row>
    <row r="3238" spans="1:12" x14ac:dyDescent="0.3">
      <c r="A3238" t="s">
        <v>6904</v>
      </c>
      <c r="B3238" t="s">
        <v>14</v>
      </c>
      <c r="C3238" t="s">
        <v>6905</v>
      </c>
      <c r="D3238" t="s">
        <v>79</v>
      </c>
      <c r="E3238" t="s">
        <v>6906</v>
      </c>
      <c r="F3238" t="s">
        <v>6907</v>
      </c>
      <c r="G3238" t="s">
        <v>18</v>
      </c>
      <c r="H3238" t="s">
        <v>18</v>
      </c>
      <c r="I3238" t="s">
        <v>6908</v>
      </c>
      <c r="J3238" t="s">
        <v>6909</v>
      </c>
      <c r="K3238" t="s">
        <v>6910</v>
      </c>
      <c r="L3238" t="s">
        <v>6911</v>
      </c>
    </row>
    <row r="3239" spans="1:12" x14ac:dyDescent="0.3">
      <c r="A3239" t="s">
        <v>6912</v>
      </c>
      <c r="B3239" t="s">
        <v>14</v>
      </c>
      <c r="C3239" t="s">
        <v>273</v>
      </c>
      <c r="D3239" t="s">
        <v>16</v>
      </c>
      <c r="E3239" t="s">
        <v>6913</v>
      </c>
      <c r="F3239" t="s">
        <v>6914</v>
      </c>
      <c r="G3239" t="s">
        <v>6915</v>
      </c>
      <c r="H3239" t="s">
        <v>18</v>
      </c>
      <c r="I3239" t="s">
        <v>5711</v>
      </c>
      <c r="J3239" t="s">
        <v>5712</v>
      </c>
      <c r="K3239" t="s">
        <v>5713</v>
      </c>
      <c r="L3239" t="s">
        <v>5714</v>
      </c>
    </row>
    <row r="3240" spans="1:12" x14ac:dyDescent="0.3">
      <c r="A3240" t="s">
        <v>6916</v>
      </c>
      <c r="B3240" t="s">
        <v>14</v>
      </c>
      <c r="C3240" t="s">
        <v>463</v>
      </c>
      <c r="D3240" t="s">
        <v>16</v>
      </c>
      <c r="E3240" t="s">
        <v>6917</v>
      </c>
      <c r="F3240" t="s">
        <v>6918</v>
      </c>
      <c r="G3240" t="s">
        <v>6919</v>
      </c>
      <c r="H3240" t="s">
        <v>6920</v>
      </c>
      <c r="I3240" t="s">
        <v>6921</v>
      </c>
      <c r="J3240" t="s">
        <v>18</v>
      </c>
      <c r="K3240" t="s">
        <v>6922</v>
      </c>
      <c r="L3240" t="s">
        <v>6923</v>
      </c>
    </row>
    <row r="3241" spans="1:12" x14ac:dyDescent="0.3">
      <c r="A3241" t="s">
        <v>6924</v>
      </c>
      <c r="B3241" t="s">
        <v>14</v>
      </c>
      <c r="C3241" t="s">
        <v>341</v>
      </c>
      <c r="D3241" t="s">
        <v>16</v>
      </c>
      <c r="E3241" t="s">
        <v>6925</v>
      </c>
      <c r="F3241" t="s">
        <v>6926</v>
      </c>
      <c r="G3241" t="s">
        <v>6927</v>
      </c>
      <c r="H3241" t="s">
        <v>18</v>
      </c>
      <c r="I3241" t="s">
        <v>5846</v>
      </c>
      <c r="J3241" t="s">
        <v>5847</v>
      </c>
      <c r="K3241" t="s">
        <v>5848</v>
      </c>
      <c r="L3241" t="s">
        <v>780</v>
      </c>
    </row>
    <row r="3242" spans="1:12" x14ac:dyDescent="0.3">
      <c r="A3242" t="s">
        <v>6928</v>
      </c>
      <c r="B3242" t="s">
        <v>14</v>
      </c>
      <c r="C3242" t="s">
        <v>2533</v>
      </c>
      <c r="D3242" t="s">
        <v>16</v>
      </c>
      <c r="E3242" t="s">
        <v>6929</v>
      </c>
      <c r="F3242" t="s">
        <v>6930</v>
      </c>
      <c r="G3242" t="s">
        <v>6931</v>
      </c>
      <c r="H3242" t="s">
        <v>6932</v>
      </c>
      <c r="I3242" t="s">
        <v>6933</v>
      </c>
      <c r="J3242" t="s">
        <v>6934</v>
      </c>
      <c r="K3242" t="s">
        <v>6935</v>
      </c>
      <c r="L3242" t="s">
        <v>6936</v>
      </c>
    </row>
    <row r="3243" spans="1:12" x14ac:dyDescent="0.3">
      <c r="A3243" t="s">
        <v>6937</v>
      </c>
      <c r="B3243" t="s">
        <v>14</v>
      </c>
      <c r="C3243" t="s">
        <v>830</v>
      </c>
      <c r="D3243" t="s">
        <v>33</v>
      </c>
      <c r="E3243" t="s">
        <v>6938</v>
      </c>
      <c r="F3243" t="s">
        <v>6938</v>
      </c>
      <c r="G3243" t="s">
        <v>6938</v>
      </c>
      <c r="H3243" t="s">
        <v>18</v>
      </c>
      <c r="I3243" t="s">
        <v>6183</v>
      </c>
      <c r="J3243" t="s">
        <v>6184</v>
      </c>
      <c r="K3243" t="s">
        <v>3251</v>
      </c>
      <c r="L3243" t="s">
        <v>3252</v>
      </c>
    </row>
    <row r="3244" spans="1:12" x14ac:dyDescent="0.3">
      <c r="A3244" t="s">
        <v>6939</v>
      </c>
      <c r="B3244" t="s">
        <v>14</v>
      </c>
      <c r="C3244" t="s">
        <v>157</v>
      </c>
      <c r="D3244" t="s">
        <v>79</v>
      </c>
      <c r="E3244" t="s">
        <v>6940</v>
      </c>
      <c r="F3244" t="s">
        <v>6940</v>
      </c>
      <c r="G3244" t="s">
        <v>18</v>
      </c>
      <c r="H3244" t="s">
        <v>18</v>
      </c>
      <c r="I3244" t="s">
        <v>6941</v>
      </c>
      <c r="J3244" t="s">
        <v>6942</v>
      </c>
      <c r="K3244" t="s">
        <v>6943</v>
      </c>
      <c r="L3244" t="s">
        <v>6944</v>
      </c>
    </row>
    <row r="3245" spans="1:12" x14ac:dyDescent="0.3">
      <c r="A3245" t="s">
        <v>6945</v>
      </c>
      <c r="B3245" t="s">
        <v>14</v>
      </c>
      <c r="C3245" t="s">
        <v>4434</v>
      </c>
      <c r="D3245" t="s">
        <v>33</v>
      </c>
      <c r="E3245" t="s">
        <v>6946</v>
      </c>
      <c r="F3245" t="s">
        <v>6947</v>
      </c>
      <c r="G3245" t="s">
        <v>6948</v>
      </c>
      <c r="H3245" t="s">
        <v>18</v>
      </c>
      <c r="I3245" t="s">
        <v>6949</v>
      </c>
      <c r="J3245" t="s">
        <v>6950</v>
      </c>
      <c r="K3245" t="s">
        <v>6951</v>
      </c>
      <c r="L3245" t="s">
        <v>6952</v>
      </c>
    </row>
    <row r="3246" spans="1:12" x14ac:dyDescent="0.3">
      <c r="A3246" t="s">
        <v>6953</v>
      </c>
      <c r="B3246" t="s">
        <v>14</v>
      </c>
      <c r="C3246" t="s">
        <v>6954</v>
      </c>
      <c r="D3246" t="s">
        <v>16</v>
      </c>
      <c r="E3246" t="s">
        <v>6955</v>
      </c>
      <c r="F3246" t="s">
        <v>6955</v>
      </c>
      <c r="G3246" t="s">
        <v>18</v>
      </c>
      <c r="H3246" t="s">
        <v>18</v>
      </c>
      <c r="I3246" t="s">
        <v>4361</v>
      </c>
      <c r="J3246" t="s">
        <v>4362</v>
      </c>
      <c r="K3246" t="s">
        <v>4363</v>
      </c>
      <c r="L3246" t="s">
        <v>4364</v>
      </c>
    </row>
    <row r="3247" spans="1:12" x14ac:dyDescent="0.3">
      <c r="A3247" t="s">
        <v>6956</v>
      </c>
      <c r="B3247" t="s">
        <v>14</v>
      </c>
      <c r="C3247" t="s">
        <v>3840</v>
      </c>
      <c r="D3247" t="s">
        <v>33</v>
      </c>
      <c r="E3247" t="s">
        <v>6957</v>
      </c>
      <c r="F3247" t="s">
        <v>6958</v>
      </c>
      <c r="G3247" t="s">
        <v>6959</v>
      </c>
      <c r="H3247" t="s">
        <v>6960</v>
      </c>
      <c r="I3247" t="s">
        <v>6961</v>
      </c>
      <c r="J3247" t="s">
        <v>18</v>
      </c>
      <c r="K3247" t="s">
        <v>6962</v>
      </c>
      <c r="L3247" t="s">
        <v>6963</v>
      </c>
    </row>
    <row r="3248" spans="1:12" x14ac:dyDescent="0.3">
      <c r="A3248" t="s">
        <v>6964</v>
      </c>
      <c r="B3248" t="s">
        <v>14</v>
      </c>
      <c r="C3248" t="s">
        <v>341</v>
      </c>
      <c r="D3248" t="s">
        <v>16</v>
      </c>
      <c r="E3248" t="s">
        <v>6965</v>
      </c>
      <c r="F3248" t="s">
        <v>6966</v>
      </c>
      <c r="G3248" t="s">
        <v>6967</v>
      </c>
      <c r="H3248" t="s">
        <v>6968</v>
      </c>
      <c r="I3248" t="s">
        <v>6969</v>
      </c>
      <c r="J3248" t="s">
        <v>6970</v>
      </c>
      <c r="K3248" t="s">
        <v>6971</v>
      </c>
      <c r="L3248" t="s">
        <v>6972</v>
      </c>
    </row>
    <row r="3249" spans="1:12" x14ac:dyDescent="0.3">
      <c r="A3249" t="s">
        <v>6973</v>
      </c>
      <c r="B3249" t="s">
        <v>14</v>
      </c>
      <c r="C3249" t="s">
        <v>15</v>
      </c>
      <c r="D3249" t="s">
        <v>16</v>
      </c>
      <c r="E3249" t="s">
        <v>6974</v>
      </c>
      <c r="F3249" t="s">
        <v>6975</v>
      </c>
      <c r="G3249" t="s">
        <v>6976</v>
      </c>
      <c r="H3249" t="s">
        <v>6977</v>
      </c>
      <c r="I3249" t="s">
        <v>6336</v>
      </c>
      <c r="J3249" t="s">
        <v>6337</v>
      </c>
      <c r="K3249" t="s">
        <v>6338</v>
      </c>
      <c r="L3249" t="s">
        <v>6339</v>
      </c>
    </row>
    <row r="3250" spans="1:12" x14ac:dyDescent="0.3">
      <c r="A3250" t="s">
        <v>6978</v>
      </c>
      <c r="B3250" t="s">
        <v>14</v>
      </c>
      <c r="C3250" t="s">
        <v>101</v>
      </c>
      <c r="D3250" t="s">
        <v>16</v>
      </c>
      <c r="E3250" t="s">
        <v>6979</v>
      </c>
      <c r="F3250" t="s">
        <v>6979</v>
      </c>
      <c r="G3250" t="s">
        <v>18</v>
      </c>
      <c r="H3250" t="s">
        <v>18</v>
      </c>
      <c r="I3250" t="s">
        <v>6941</v>
      </c>
      <c r="J3250" t="s">
        <v>6942</v>
      </c>
      <c r="K3250" t="s">
        <v>6943</v>
      </c>
      <c r="L3250" t="s">
        <v>6944</v>
      </c>
    </row>
    <row r="3251" spans="1:12" x14ac:dyDescent="0.3">
      <c r="A3251" t="s">
        <v>6980</v>
      </c>
      <c r="B3251" t="s">
        <v>14</v>
      </c>
      <c r="C3251" t="s">
        <v>93</v>
      </c>
      <c r="D3251" t="s">
        <v>16</v>
      </c>
      <c r="E3251" t="s">
        <v>6981</v>
      </c>
      <c r="F3251" t="s">
        <v>6982</v>
      </c>
      <c r="G3251" t="s">
        <v>18</v>
      </c>
      <c r="H3251" t="s">
        <v>18</v>
      </c>
      <c r="I3251" t="s">
        <v>6523</v>
      </c>
      <c r="J3251" t="s">
        <v>6524</v>
      </c>
      <c r="K3251" t="s">
        <v>6525</v>
      </c>
      <c r="L3251" t="s">
        <v>6526</v>
      </c>
    </row>
    <row r="3252" spans="1:12" x14ac:dyDescent="0.3">
      <c r="A3252" t="s">
        <v>6983</v>
      </c>
      <c r="B3252" t="s">
        <v>14</v>
      </c>
      <c r="C3252" t="s">
        <v>6984</v>
      </c>
      <c r="D3252" t="s">
        <v>33</v>
      </c>
      <c r="E3252" t="s">
        <v>6985</v>
      </c>
      <c r="F3252" t="s">
        <v>6986</v>
      </c>
      <c r="G3252" t="s">
        <v>6987</v>
      </c>
      <c r="H3252" t="s">
        <v>6988</v>
      </c>
      <c r="I3252" t="s">
        <v>6352</v>
      </c>
      <c r="J3252" t="s">
        <v>6353</v>
      </c>
      <c r="K3252" t="s">
        <v>6354</v>
      </c>
      <c r="L3252" t="s">
        <v>6355</v>
      </c>
    </row>
    <row r="3253" spans="1:12" x14ac:dyDescent="0.3">
      <c r="A3253" t="s">
        <v>6989</v>
      </c>
      <c r="B3253" t="s">
        <v>14</v>
      </c>
      <c r="C3253" t="s">
        <v>6990</v>
      </c>
      <c r="D3253" t="s">
        <v>94</v>
      </c>
      <c r="E3253" t="s">
        <v>6991</v>
      </c>
      <c r="F3253" t="s">
        <v>6991</v>
      </c>
      <c r="G3253" t="s">
        <v>18</v>
      </c>
      <c r="H3253" t="s">
        <v>18</v>
      </c>
      <c r="I3253" t="s">
        <v>5564</v>
      </c>
      <c r="J3253" t="s">
        <v>5565</v>
      </c>
      <c r="K3253" t="s">
        <v>5566</v>
      </c>
      <c r="L3253" t="s">
        <v>5567</v>
      </c>
    </row>
    <row r="3254" spans="1:12" x14ac:dyDescent="0.3">
      <c r="A3254" t="s">
        <v>6992</v>
      </c>
      <c r="B3254" t="s">
        <v>14</v>
      </c>
      <c r="C3254" t="s">
        <v>93</v>
      </c>
      <c r="D3254" t="s">
        <v>94</v>
      </c>
      <c r="E3254" t="s">
        <v>6993</v>
      </c>
      <c r="F3254" t="s">
        <v>6993</v>
      </c>
      <c r="G3254" t="s">
        <v>6993</v>
      </c>
      <c r="H3254" t="s">
        <v>18</v>
      </c>
      <c r="I3254" t="s">
        <v>5685</v>
      </c>
      <c r="J3254" t="s">
        <v>5686</v>
      </c>
      <c r="K3254" t="s">
        <v>5687</v>
      </c>
      <c r="L3254" t="s">
        <v>5688</v>
      </c>
    </row>
    <row r="3255" spans="1:12" x14ac:dyDescent="0.3">
      <c r="A3255" t="s">
        <v>6994</v>
      </c>
      <c r="B3255" t="s">
        <v>14</v>
      </c>
      <c r="C3255" t="s">
        <v>6995</v>
      </c>
      <c r="D3255" t="s">
        <v>16</v>
      </c>
      <c r="E3255" t="s">
        <v>6996</v>
      </c>
      <c r="F3255" t="s">
        <v>6997</v>
      </c>
      <c r="G3255" t="s">
        <v>18</v>
      </c>
      <c r="H3255" t="s">
        <v>18</v>
      </c>
      <c r="I3255" t="s">
        <v>2255</v>
      </c>
      <c r="J3255" t="s">
        <v>2256</v>
      </c>
      <c r="K3255" t="s">
        <v>2257</v>
      </c>
      <c r="L3255" t="s">
        <v>2258</v>
      </c>
    </row>
    <row r="3256" spans="1:12" x14ac:dyDescent="0.3">
      <c r="A3256" t="s">
        <v>6998</v>
      </c>
      <c r="B3256" t="s">
        <v>14</v>
      </c>
      <c r="C3256" t="s">
        <v>273</v>
      </c>
      <c r="D3256" t="s">
        <v>16</v>
      </c>
      <c r="E3256" t="e">
        <f>- 상담관련 기관 상담지도 및 건강지원센터 상담 담당 업무 - 방과 후 학생관리 및 상담 지도- 교육기관이나 전문학원 내 심리상담</f>
        <v>#NAME?</v>
      </c>
      <c r="F3256" t="e">
        <f>- 상담관련 기관 상담지도 및 건강지원센터 상담 담당 업무 - 방과 후 학생관리 및 상담 지도- 교육기관이나 전문학원 내 심리상담</f>
        <v>#NAME?</v>
      </c>
      <c r="G3256" t="s">
        <v>18</v>
      </c>
      <c r="H3256" t="s">
        <v>18</v>
      </c>
      <c r="I3256" t="s">
        <v>6999</v>
      </c>
      <c r="J3256" t="s">
        <v>7000</v>
      </c>
      <c r="K3256" t="s">
        <v>7001</v>
      </c>
      <c r="L3256" t="s">
        <v>7002</v>
      </c>
    </row>
    <row r="3257" spans="1:12" x14ac:dyDescent="0.3">
      <c r="A3257" t="s">
        <v>7003</v>
      </c>
      <c r="B3257" t="s">
        <v>14</v>
      </c>
      <c r="C3257" t="s">
        <v>7004</v>
      </c>
      <c r="D3257" t="s">
        <v>16</v>
      </c>
      <c r="E3257" t="s">
        <v>7005</v>
      </c>
      <c r="F3257" t="s">
        <v>7006</v>
      </c>
      <c r="G3257" t="s">
        <v>7007</v>
      </c>
      <c r="H3257" t="s">
        <v>7008</v>
      </c>
      <c r="I3257" t="s">
        <v>7009</v>
      </c>
      <c r="J3257" t="s">
        <v>7010</v>
      </c>
      <c r="K3257" t="s">
        <v>7011</v>
      </c>
      <c r="L3257" t="s">
        <v>7012</v>
      </c>
    </row>
    <row r="3258" spans="1:12" x14ac:dyDescent="0.3">
      <c r="A3258" t="s">
        <v>7013</v>
      </c>
      <c r="B3258" t="s">
        <v>14</v>
      </c>
      <c r="C3258" t="s">
        <v>341</v>
      </c>
      <c r="D3258" t="s">
        <v>16</v>
      </c>
      <c r="E3258" t="s">
        <v>7014</v>
      </c>
      <c r="F3258" t="s">
        <v>7015</v>
      </c>
      <c r="G3258" t="s">
        <v>7016</v>
      </c>
      <c r="H3258" t="s">
        <v>7017</v>
      </c>
      <c r="I3258" t="s">
        <v>45</v>
      </c>
      <c r="J3258" t="s">
        <v>46</v>
      </c>
      <c r="K3258" t="s">
        <v>47</v>
      </c>
      <c r="L3258" t="s">
        <v>48</v>
      </c>
    </row>
    <row r="3259" spans="1:12" x14ac:dyDescent="0.3">
      <c r="A3259" t="s">
        <v>7018</v>
      </c>
      <c r="B3259" t="s">
        <v>14</v>
      </c>
      <c r="C3259" t="s">
        <v>413</v>
      </c>
      <c r="D3259" t="s">
        <v>16</v>
      </c>
      <c r="E3259" t="s">
        <v>7019</v>
      </c>
      <c r="F3259" t="s">
        <v>7019</v>
      </c>
      <c r="G3259" t="s">
        <v>7020</v>
      </c>
      <c r="H3259" t="s">
        <v>18</v>
      </c>
      <c r="I3259" t="s">
        <v>7021</v>
      </c>
      <c r="J3259" t="s">
        <v>18</v>
      </c>
      <c r="K3259" t="s">
        <v>7022</v>
      </c>
      <c r="L3259" t="s">
        <v>7023</v>
      </c>
    </row>
    <row r="3260" spans="1:12" x14ac:dyDescent="0.3">
      <c r="A3260" t="s">
        <v>7024</v>
      </c>
      <c r="B3260" t="s">
        <v>14</v>
      </c>
      <c r="C3260" t="s">
        <v>7025</v>
      </c>
      <c r="D3260" t="s">
        <v>33</v>
      </c>
      <c r="E3260" t="s">
        <v>7026</v>
      </c>
      <c r="F3260" t="s">
        <v>7027</v>
      </c>
      <c r="G3260" t="s">
        <v>7026</v>
      </c>
      <c r="H3260" t="s">
        <v>7028</v>
      </c>
      <c r="I3260" t="s">
        <v>6352</v>
      </c>
      <c r="J3260" t="s">
        <v>6353</v>
      </c>
      <c r="K3260" t="s">
        <v>6354</v>
      </c>
      <c r="L3260" t="s">
        <v>6355</v>
      </c>
    </row>
    <row r="3261" spans="1:12" x14ac:dyDescent="0.3">
      <c r="A3261" t="s">
        <v>7029</v>
      </c>
      <c r="B3261" t="s">
        <v>14</v>
      </c>
      <c r="C3261" t="s">
        <v>6302</v>
      </c>
      <c r="D3261" t="s">
        <v>33</v>
      </c>
      <c r="E3261" t="s">
        <v>7030</v>
      </c>
      <c r="F3261" t="s">
        <v>7031</v>
      </c>
      <c r="G3261" t="s">
        <v>7032</v>
      </c>
      <c r="H3261" t="s">
        <v>18</v>
      </c>
      <c r="I3261" t="s">
        <v>7033</v>
      </c>
      <c r="J3261" t="s">
        <v>18</v>
      </c>
      <c r="K3261" t="s">
        <v>7034</v>
      </c>
      <c r="L3261" t="s">
        <v>7035</v>
      </c>
    </row>
    <row r="3262" spans="1:12" x14ac:dyDescent="0.3">
      <c r="A3262" t="s">
        <v>7036</v>
      </c>
      <c r="B3262" t="s">
        <v>14</v>
      </c>
      <c r="C3262" t="s">
        <v>73</v>
      </c>
      <c r="D3262" t="s">
        <v>33</v>
      </c>
      <c r="E3262" t="s">
        <v>7037</v>
      </c>
      <c r="F3262" t="s">
        <v>7038</v>
      </c>
      <c r="G3262" t="s">
        <v>7039</v>
      </c>
      <c r="H3262" t="s">
        <v>7040</v>
      </c>
      <c r="I3262" t="s">
        <v>993</v>
      </c>
      <c r="J3262" t="s">
        <v>994</v>
      </c>
      <c r="K3262" t="s">
        <v>995</v>
      </c>
      <c r="L3262" t="s">
        <v>996</v>
      </c>
    </row>
    <row r="3263" spans="1:12" x14ac:dyDescent="0.3">
      <c r="A3263" t="s">
        <v>7041</v>
      </c>
      <c r="B3263" t="s">
        <v>14</v>
      </c>
      <c r="C3263" t="s">
        <v>93</v>
      </c>
      <c r="D3263" t="s">
        <v>94</v>
      </c>
      <c r="E3263" t="s">
        <v>7042</v>
      </c>
      <c r="F3263" t="s">
        <v>7043</v>
      </c>
      <c r="G3263" t="s">
        <v>7043</v>
      </c>
      <c r="H3263" t="s">
        <v>18</v>
      </c>
      <c r="I3263" t="s">
        <v>7044</v>
      </c>
      <c r="J3263" t="s">
        <v>18</v>
      </c>
      <c r="K3263" t="s">
        <v>7045</v>
      </c>
      <c r="L3263" t="s">
        <v>7046</v>
      </c>
    </row>
    <row r="3264" spans="1:12" x14ac:dyDescent="0.3">
      <c r="A3264" t="s">
        <v>7047</v>
      </c>
      <c r="B3264" t="s">
        <v>14</v>
      </c>
      <c r="C3264" t="s">
        <v>7048</v>
      </c>
      <c r="D3264" t="s">
        <v>33</v>
      </c>
      <c r="E3264" t="s">
        <v>7049</v>
      </c>
      <c r="F3264" t="s">
        <v>7050</v>
      </c>
      <c r="G3264" t="s">
        <v>7051</v>
      </c>
      <c r="H3264" t="s">
        <v>7052</v>
      </c>
      <c r="I3264" t="s">
        <v>5695</v>
      </c>
      <c r="J3264" t="s">
        <v>5696</v>
      </c>
      <c r="K3264" t="s">
        <v>5697</v>
      </c>
      <c r="L3264" t="s">
        <v>5698</v>
      </c>
    </row>
    <row r="3265" spans="1:12" x14ac:dyDescent="0.3">
      <c r="A3265" t="s">
        <v>7053</v>
      </c>
      <c r="B3265" t="s">
        <v>14</v>
      </c>
      <c r="C3265" t="s">
        <v>7054</v>
      </c>
      <c r="D3265" t="s">
        <v>79</v>
      </c>
      <c r="E3265" t="s">
        <v>7055</v>
      </c>
      <c r="F3265" t="s">
        <v>7056</v>
      </c>
      <c r="G3265" t="s">
        <v>7057</v>
      </c>
      <c r="H3265" t="s">
        <v>18</v>
      </c>
      <c r="I3265" t="s">
        <v>7058</v>
      </c>
      <c r="J3265" t="s">
        <v>7059</v>
      </c>
      <c r="K3265" t="s">
        <v>7060</v>
      </c>
      <c r="L3265" t="s">
        <v>7061</v>
      </c>
    </row>
    <row r="3266" spans="1:12" x14ac:dyDescent="0.3">
      <c r="A3266" t="s">
        <v>7062</v>
      </c>
      <c r="B3266" t="s">
        <v>14</v>
      </c>
      <c r="C3266" t="s">
        <v>7063</v>
      </c>
      <c r="D3266" t="s">
        <v>251</v>
      </c>
      <c r="E3266" t="s">
        <v>7064</v>
      </c>
      <c r="F3266" t="s">
        <v>7065</v>
      </c>
      <c r="G3266" t="s">
        <v>18</v>
      </c>
      <c r="H3266" t="s">
        <v>18</v>
      </c>
      <c r="I3266" t="s">
        <v>7066</v>
      </c>
      <c r="J3266" t="s">
        <v>7067</v>
      </c>
      <c r="K3266" t="s">
        <v>7068</v>
      </c>
      <c r="L3266" t="s">
        <v>7069</v>
      </c>
    </row>
    <row r="3267" spans="1:12" x14ac:dyDescent="0.3">
      <c r="A3267" t="s">
        <v>7070</v>
      </c>
      <c r="B3267" t="s">
        <v>14</v>
      </c>
      <c r="C3267" t="s">
        <v>93</v>
      </c>
      <c r="D3267" t="s">
        <v>94</v>
      </c>
      <c r="E3267" t="s">
        <v>7071</v>
      </c>
      <c r="F3267" t="s">
        <v>7072</v>
      </c>
      <c r="G3267" t="s">
        <v>7073</v>
      </c>
      <c r="H3267" t="s">
        <v>18</v>
      </c>
      <c r="I3267" t="s">
        <v>5828</v>
      </c>
      <c r="J3267" t="s">
        <v>5829</v>
      </c>
      <c r="K3267" t="s">
        <v>5830</v>
      </c>
      <c r="L3267" t="s">
        <v>5831</v>
      </c>
    </row>
    <row r="3268" spans="1:12" x14ac:dyDescent="0.3">
      <c r="A3268" t="s">
        <v>7074</v>
      </c>
      <c r="B3268" t="s">
        <v>14</v>
      </c>
      <c r="C3268" t="s">
        <v>93</v>
      </c>
      <c r="D3268" t="s">
        <v>94</v>
      </c>
      <c r="E3268" t="s">
        <v>7075</v>
      </c>
      <c r="F3268" t="s">
        <v>7076</v>
      </c>
      <c r="G3268" t="s">
        <v>7077</v>
      </c>
      <c r="H3268" t="s">
        <v>18</v>
      </c>
      <c r="I3268" t="s">
        <v>5943</v>
      </c>
      <c r="J3268" t="s">
        <v>5944</v>
      </c>
      <c r="K3268" t="s">
        <v>5945</v>
      </c>
      <c r="L3268" t="s">
        <v>5946</v>
      </c>
    </row>
    <row r="3269" spans="1:12" x14ac:dyDescent="0.3">
      <c r="A3269" t="s">
        <v>7078</v>
      </c>
      <c r="B3269" t="s">
        <v>14</v>
      </c>
      <c r="C3269" t="s">
        <v>5956</v>
      </c>
      <c r="D3269" t="s">
        <v>16</v>
      </c>
      <c r="E3269" t="s">
        <v>7079</v>
      </c>
      <c r="F3269" t="s">
        <v>7080</v>
      </c>
      <c r="G3269" t="s">
        <v>18</v>
      </c>
      <c r="H3269" t="s">
        <v>18</v>
      </c>
      <c r="I3269" t="s">
        <v>6969</v>
      </c>
      <c r="J3269" t="s">
        <v>6970</v>
      </c>
      <c r="K3269" t="s">
        <v>6971</v>
      </c>
      <c r="L3269" t="s">
        <v>6972</v>
      </c>
    </row>
    <row r="3270" spans="1:12" x14ac:dyDescent="0.3">
      <c r="A3270" t="s">
        <v>7081</v>
      </c>
      <c r="B3270" t="s">
        <v>14</v>
      </c>
      <c r="C3270" t="s">
        <v>7082</v>
      </c>
      <c r="D3270" t="s">
        <v>16</v>
      </c>
      <c r="E3270" t="s">
        <v>7083</v>
      </c>
      <c r="F3270" t="s">
        <v>7084</v>
      </c>
      <c r="G3270" t="s">
        <v>7085</v>
      </c>
      <c r="H3270" t="s">
        <v>18</v>
      </c>
      <c r="I3270" t="s">
        <v>7086</v>
      </c>
      <c r="J3270" t="s">
        <v>18</v>
      </c>
      <c r="K3270" t="s">
        <v>7087</v>
      </c>
      <c r="L3270" t="s">
        <v>7088</v>
      </c>
    </row>
    <row r="3271" spans="1:12" x14ac:dyDescent="0.3">
      <c r="A3271" t="s">
        <v>7089</v>
      </c>
      <c r="B3271" t="s">
        <v>14</v>
      </c>
      <c r="C3271" t="s">
        <v>591</v>
      </c>
      <c r="D3271" t="s">
        <v>94</v>
      </c>
      <c r="E3271" t="s">
        <v>7090</v>
      </c>
      <c r="F3271" t="s">
        <v>7091</v>
      </c>
      <c r="G3271" t="s">
        <v>18</v>
      </c>
      <c r="H3271" t="s">
        <v>18</v>
      </c>
      <c r="I3271" t="s">
        <v>7092</v>
      </c>
      <c r="J3271" t="s">
        <v>7093</v>
      </c>
      <c r="K3271" t="s">
        <v>7094</v>
      </c>
      <c r="L3271" t="s">
        <v>7095</v>
      </c>
    </row>
    <row r="3272" spans="1:12" x14ac:dyDescent="0.3">
      <c r="A3272" t="s">
        <v>7096</v>
      </c>
      <c r="B3272" t="s">
        <v>14</v>
      </c>
      <c r="C3272" t="s">
        <v>341</v>
      </c>
      <c r="D3272" t="s">
        <v>16</v>
      </c>
      <c r="E3272" t="s">
        <v>7097</v>
      </c>
      <c r="F3272" t="s">
        <v>7098</v>
      </c>
      <c r="G3272" t="s">
        <v>7099</v>
      </c>
      <c r="H3272" t="s">
        <v>18</v>
      </c>
      <c r="I3272" t="s">
        <v>7100</v>
      </c>
      <c r="J3272" t="s">
        <v>18</v>
      </c>
      <c r="K3272" t="s">
        <v>7101</v>
      </c>
      <c r="L3272" t="s">
        <v>7102</v>
      </c>
    </row>
    <row r="3273" spans="1:12" x14ac:dyDescent="0.3">
      <c r="A3273" t="s">
        <v>7103</v>
      </c>
      <c r="B3273" t="s">
        <v>14</v>
      </c>
      <c r="C3273" t="s">
        <v>709</v>
      </c>
      <c r="D3273" t="s">
        <v>16</v>
      </c>
      <c r="E3273" t="s">
        <v>5772</v>
      </c>
      <c r="F3273" t="s">
        <v>5772</v>
      </c>
      <c r="G3273" t="s">
        <v>7104</v>
      </c>
      <c r="H3273" t="s">
        <v>18</v>
      </c>
      <c r="I3273" t="s">
        <v>574</v>
      </c>
      <c r="J3273" t="s">
        <v>575</v>
      </c>
      <c r="K3273" t="s">
        <v>576</v>
      </c>
      <c r="L3273" t="s">
        <v>577</v>
      </c>
    </row>
    <row r="3274" spans="1:12" x14ac:dyDescent="0.3">
      <c r="A3274" t="s">
        <v>7105</v>
      </c>
      <c r="B3274" t="s">
        <v>14</v>
      </c>
      <c r="C3274" t="s">
        <v>7106</v>
      </c>
      <c r="D3274" t="s">
        <v>16</v>
      </c>
      <c r="E3274" t="s">
        <v>7107</v>
      </c>
      <c r="F3274" t="s">
        <v>7107</v>
      </c>
      <c r="G3274" t="s">
        <v>18</v>
      </c>
      <c r="H3274" t="s">
        <v>18</v>
      </c>
      <c r="I3274" t="s">
        <v>4921</v>
      </c>
      <c r="J3274" t="s">
        <v>4922</v>
      </c>
      <c r="K3274" t="s">
        <v>1182</v>
      </c>
      <c r="L3274" t="s">
        <v>4923</v>
      </c>
    </row>
    <row r="3275" spans="1:12" x14ac:dyDescent="0.3">
      <c r="A3275" t="s">
        <v>7108</v>
      </c>
      <c r="B3275" t="s">
        <v>14</v>
      </c>
      <c r="C3275" t="s">
        <v>7109</v>
      </c>
      <c r="D3275" t="s">
        <v>33</v>
      </c>
      <c r="E3275" t="s">
        <v>7110</v>
      </c>
      <c r="F3275" t="s">
        <v>7111</v>
      </c>
      <c r="G3275" t="s">
        <v>7111</v>
      </c>
      <c r="H3275" t="s">
        <v>18</v>
      </c>
      <c r="I3275" t="s">
        <v>7112</v>
      </c>
      <c r="J3275" t="s">
        <v>7113</v>
      </c>
      <c r="K3275" t="s">
        <v>7114</v>
      </c>
      <c r="L3275" t="s">
        <v>7115</v>
      </c>
    </row>
    <row r="3276" spans="1:12" x14ac:dyDescent="0.3">
      <c r="A3276" t="s">
        <v>7116</v>
      </c>
      <c r="B3276" t="s">
        <v>14</v>
      </c>
      <c r="C3276" t="s">
        <v>7117</v>
      </c>
      <c r="D3276" t="s">
        <v>79</v>
      </c>
      <c r="E3276" t="s">
        <v>7118</v>
      </c>
      <c r="F3276" t="s">
        <v>7118</v>
      </c>
      <c r="G3276" t="s">
        <v>7118</v>
      </c>
      <c r="H3276" t="s">
        <v>18</v>
      </c>
      <c r="I3276" t="s">
        <v>6327</v>
      </c>
      <c r="J3276" t="s">
        <v>6328</v>
      </c>
      <c r="K3276" t="s">
        <v>6329</v>
      </c>
      <c r="L3276" t="s">
        <v>6330</v>
      </c>
    </row>
    <row r="3277" spans="1:12" x14ac:dyDescent="0.3">
      <c r="A3277" t="s">
        <v>7119</v>
      </c>
      <c r="B3277" t="s">
        <v>14</v>
      </c>
      <c r="C3277" t="s">
        <v>3840</v>
      </c>
      <c r="D3277" t="s">
        <v>33</v>
      </c>
      <c r="E3277" t="s">
        <v>7120</v>
      </c>
      <c r="F3277" t="s">
        <v>7121</v>
      </c>
      <c r="G3277" t="s">
        <v>7122</v>
      </c>
      <c r="H3277" t="s">
        <v>7123</v>
      </c>
      <c r="I3277" t="s">
        <v>7124</v>
      </c>
      <c r="J3277" t="s">
        <v>7125</v>
      </c>
      <c r="K3277" t="s">
        <v>7126</v>
      </c>
      <c r="L3277" t="s">
        <v>7127</v>
      </c>
    </row>
    <row r="3278" spans="1:12" x14ac:dyDescent="0.3">
      <c r="A3278" t="s">
        <v>7128</v>
      </c>
      <c r="B3278" t="s">
        <v>14</v>
      </c>
      <c r="C3278" t="s">
        <v>434</v>
      </c>
      <c r="D3278" t="s">
        <v>16</v>
      </c>
      <c r="E3278" t="s">
        <v>7129</v>
      </c>
      <c r="F3278" t="s">
        <v>7130</v>
      </c>
      <c r="G3278" t="s">
        <v>7131</v>
      </c>
      <c r="H3278" t="s">
        <v>18</v>
      </c>
      <c r="I3278" t="s">
        <v>5677</v>
      </c>
      <c r="J3278" t="s">
        <v>18</v>
      </c>
      <c r="K3278" t="s">
        <v>5678</v>
      </c>
      <c r="L3278" t="s">
        <v>5679</v>
      </c>
    </row>
    <row r="3279" spans="1:12" x14ac:dyDescent="0.3">
      <c r="A3279" t="s">
        <v>7132</v>
      </c>
      <c r="B3279" t="s">
        <v>14</v>
      </c>
      <c r="C3279" t="s">
        <v>7133</v>
      </c>
      <c r="D3279" t="s">
        <v>94</v>
      </c>
      <c r="E3279" t="s">
        <v>7134</v>
      </c>
      <c r="F3279" t="s">
        <v>7135</v>
      </c>
      <c r="G3279" t="s">
        <v>7136</v>
      </c>
      <c r="H3279" t="s">
        <v>7137</v>
      </c>
      <c r="I3279" t="s">
        <v>7138</v>
      </c>
      <c r="J3279" t="s">
        <v>7139</v>
      </c>
      <c r="K3279" t="s">
        <v>7140</v>
      </c>
      <c r="L3279" t="s">
        <v>7141</v>
      </c>
    </row>
    <row r="3280" spans="1:12" x14ac:dyDescent="0.3">
      <c r="A3280" t="s">
        <v>7142</v>
      </c>
      <c r="B3280" t="s">
        <v>14</v>
      </c>
      <c r="C3280" t="s">
        <v>6380</v>
      </c>
      <c r="D3280" t="s">
        <v>33</v>
      </c>
      <c r="E3280" t="s">
        <v>7143</v>
      </c>
      <c r="F3280" t="e">
        <f>-인성심리상담 및 교육-인성심리상담프로그램의 연구？개발 및 보급-인간의 갈등해소와 개인성장교육-인성심리상담교육 및 문제예방교육-고객관리능력교육</f>
        <v>#NAME?</v>
      </c>
      <c r="G3280" t="s">
        <v>18</v>
      </c>
      <c r="H3280" t="s">
        <v>18</v>
      </c>
      <c r="I3280" t="s">
        <v>7144</v>
      </c>
      <c r="J3280" t="s">
        <v>7145</v>
      </c>
      <c r="K3280" t="s">
        <v>7146</v>
      </c>
      <c r="L3280" t="s">
        <v>7147</v>
      </c>
    </row>
    <row r="3281" spans="1:12" x14ac:dyDescent="0.3">
      <c r="A3281" t="s">
        <v>7148</v>
      </c>
      <c r="B3281" t="s">
        <v>14</v>
      </c>
      <c r="C3281" t="s">
        <v>4134</v>
      </c>
      <c r="D3281" t="s">
        <v>16</v>
      </c>
      <c r="E3281" t="s">
        <v>7149</v>
      </c>
      <c r="F3281" t="s">
        <v>7149</v>
      </c>
      <c r="G3281" t="s">
        <v>18</v>
      </c>
      <c r="H3281" t="s">
        <v>18</v>
      </c>
      <c r="I3281" t="s">
        <v>6941</v>
      </c>
      <c r="J3281" t="s">
        <v>6942</v>
      </c>
      <c r="K3281" t="s">
        <v>6943</v>
      </c>
      <c r="L3281" t="s">
        <v>6944</v>
      </c>
    </row>
    <row r="3282" spans="1:12" x14ac:dyDescent="0.3">
      <c r="A3282" t="s">
        <v>7150</v>
      </c>
      <c r="B3282" t="s">
        <v>14</v>
      </c>
      <c r="C3282" t="s">
        <v>15</v>
      </c>
      <c r="D3282" t="s">
        <v>16</v>
      </c>
      <c r="E3282" t="s">
        <v>7151</v>
      </c>
      <c r="F3282" t="s">
        <v>7152</v>
      </c>
      <c r="G3282" t="s">
        <v>18</v>
      </c>
      <c r="H3282" t="s">
        <v>18</v>
      </c>
      <c r="I3282" t="s">
        <v>449</v>
      </c>
      <c r="J3282" t="s">
        <v>450</v>
      </c>
      <c r="K3282" t="s">
        <v>451</v>
      </c>
      <c r="L3282" t="s">
        <v>452</v>
      </c>
    </row>
    <row r="3283" spans="1:12" x14ac:dyDescent="0.3">
      <c r="A3283" t="s">
        <v>7153</v>
      </c>
      <c r="B3283" t="s">
        <v>14</v>
      </c>
      <c r="C3283" t="s">
        <v>2727</v>
      </c>
      <c r="D3283" t="s">
        <v>16</v>
      </c>
      <c r="E3283" t="s">
        <v>7154</v>
      </c>
      <c r="F3283" t="s">
        <v>7155</v>
      </c>
      <c r="G3283" t="s">
        <v>7156</v>
      </c>
      <c r="H3283" t="s">
        <v>7157</v>
      </c>
      <c r="I3283" t="s">
        <v>993</v>
      </c>
      <c r="J3283" t="s">
        <v>994</v>
      </c>
      <c r="K3283" t="s">
        <v>995</v>
      </c>
      <c r="L3283" t="s">
        <v>996</v>
      </c>
    </row>
    <row r="3284" spans="1:12" x14ac:dyDescent="0.3">
      <c r="A3284" t="s">
        <v>7158</v>
      </c>
      <c r="B3284" t="s">
        <v>14</v>
      </c>
      <c r="C3284" t="s">
        <v>7159</v>
      </c>
      <c r="D3284" t="s">
        <v>79</v>
      </c>
      <c r="E3284" t="s">
        <v>7160</v>
      </c>
      <c r="F3284" t="s">
        <v>7160</v>
      </c>
      <c r="G3284" t="s">
        <v>18</v>
      </c>
      <c r="H3284" t="s">
        <v>18</v>
      </c>
      <c r="I3284" t="s">
        <v>6547</v>
      </c>
      <c r="J3284" t="s">
        <v>6548</v>
      </c>
      <c r="K3284" t="s">
        <v>6549</v>
      </c>
      <c r="L3284" t="s">
        <v>6550</v>
      </c>
    </row>
    <row r="3285" spans="1:12" x14ac:dyDescent="0.3">
      <c r="A3285" t="s">
        <v>7161</v>
      </c>
      <c r="B3285" t="s">
        <v>14</v>
      </c>
      <c r="C3285" t="s">
        <v>1332</v>
      </c>
      <c r="D3285" t="s">
        <v>79</v>
      </c>
      <c r="E3285" t="s">
        <v>7162</v>
      </c>
      <c r="F3285" t="s">
        <v>7163</v>
      </c>
      <c r="G3285" t="s">
        <v>7164</v>
      </c>
      <c r="H3285" t="s">
        <v>18</v>
      </c>
      <c r="I3285" t="s">
        <v>7058</v>
      </c>
      <c r="J3285" t="s">
        <v>7059</v>
      </c>
      <c r="K3285" t="s">
        <v>7060</v>
      </c>
      <c r="L3285" t="s">
        <v>7061</v>
      </c>
    </row>
    <row r="3286" spans="1:12" x14ac:dyDescent="0.3">
      <c r="A3286" t="s">
        <v>7165</v>
      </c>
      <c r="B3286" t="s">
        <v>14</v>
      </c>
      <c r="C3286" t="s">
        <v>273</v>
      </c>
      <c r="D3286" t="s">
        <v>16</v>
      </c>
      <c r="E3286" t="s">
        <v>7166</v>
      </c>
      <c r="F3286" t="s">
        <v>7167</v>
      </c>
      <c r="G3286" t="s">
        <v>7168</v>
      </c>
      <c r="H3286" t="s">
        <v>18</v>
      </c>
      <c r="I3286" t="s">
        <v>7169</v>
      </c>
      <c r="J3286" t="s">
        <v>7170</v>
      </c>
      <c r="K3286" t="s">
        <v>7171</v>
      </c>
      <c r="L3286" t="s">
        <v>7172</v>
      </c>
    </row>
    <row r="3287" spans="1:12" x14ac:dyDescent="0.3">
      <c r="A3287" t="s">
        <v>7173</v>
      </c>
      <c r="B3287" t="s">
        <v>14</v>
      </c>
      <c r="C3287" t="s">
        <v>807</v>
      </c>
      <c r="D3287" t="s">
        <v>79</v>
      </c>
      <c r="E3287" t="s">
        <v>7174</v>
      </c>
      <c r="F3287" t="s">
        <v>7174</v>
      </c>
      <c r="G3287" t="s">
        <v>18</v>
      </c>
      <c r="H3287" t="s">
        <v>18</v>
      </c>
      <c r="I3287" t="s">
        <v>7175</v>
      </c>
      <c r="J3287" t="s">
        <v>7176</v>
      </c>
      <c r="K3287" t="s">
        <v>7177</v>
      </c>
      <c r="L3287" t="s">
        <v>7178</v>
      </c>
    </row>
    <row r="3288" spans="1:12" x14ac:dyDescent="0.3">
      <c r="A3288" t="s">
        <v>7179</v>
      </c>
      <c r="B3288" t="s">
        <v>14</v>
      </c>
      <c r="C3288" t="s">
        <v>7180</v>
      </c>
      <c r="D3288" t="s">
        <v>33</v>
      </c>
      <c r="E3288" t="s">
        <v>7181</v>
      </c>
      <c r="F3288" t="s">
        <v>7182</v>
      </c>
      <c r="G3288" t="s">
        <v>18</v>
      </c>
      <c r="H3288" t="s">
        <v>18</v>
      </c>
      <c r="I3288" t="s">
        <v>7183</v>
      </c>
      <c r="J3288" t="s">
        <v>7184</v>
      </c>
      <c r="K3288" t="s">
        <v>7185</v>
      </c>
      <c r="L3288" t="s">
        <v>7186</v>
      </c>
    </row>
    <row r="3289" spans="1:12" x14ac:dyDescent="0.3">
      <c r="A3289" t="s">
        <v>7187</v>
      </c>
      <c r="B3289" t="s">
        <v>14</v>
      </c>
      <c r="C3289" t="s">
        <v>101</v>
      </c>
      <c r="D3289" t="s">
        <v>16</v>
      </c>
      <c r="E3289" t="s">
        <v>7188</v>
      </c>
      <c r="F3289" t="s">
        <v>7189</v>
      </c>
      <c r="G3289" t="s">
        <v>7190</v>
      </c>
      <c r="H3289" t="s">
        <v>18</v>
      </c>
      <c r="I3289" t="s">
        <v>6660</v>
      </c>
      <c r="J3289" t="s">
        <v>6661</v>
      </c>
      <c r="K3289" t="s">
        <v>6662</v>
      </c>
      <c r="L3289" t="s">
        <v>6663</v>
      </c>
    </row>
    <row r="3290" spans="1:12" x14ac:dyDescent="0.3">
      <c r="A3290" t="s">
        <v>7191</v>
      </c>
      <c r="B3290" t="s">
        <v>14</v>
      </c>
      <c r="C3290" t="s">
        <v>93</v>
      </c>
      <c r="D3290" t="s">
        <v>94</v>
      </c>
      <c r="E3290" t="s">
        <v>7192</v>
      </c>
      <c r="F3290" t="s">
        <v>7192</v>
      </c>
      <c r="G3290" t="s">
        <v>18</v>
      </c>
      <c r="H3290" t="s">
        <v>18</v>
      </c>
      <c r="I3290" t="s">
        <v>7193</v>
      </c>
      <c r="J3290" t="s">
        <v>7194</v>
      </c>
      <c r="K3290" t="s">
        <v>7195</v>
      </c>
      <c r="L3290" t="s">
        <v>7196</v>
      </c>
    </row>
    <row r="3291" spans="1:12" x14ac:dyDescent="0.3">
      <c r="A3291" t="s">
        <v>7197</v>
      </c>
      <c r="B3291" t="s">
        <v>14</v>
      </c>
      <c r="C3291" t="s">
        <v>1332</v>
      </c>
      <c r="D3291" t="s">
        <v>79</v>
      </c>
      <c r="E3291" t="s">
        <v>7198</v>
      </c>
      <c r="F3291" t="s">
        <v>7198</v>
      </c>
      <c r="G3291" t="s">
        <v>18</v>
      </c>
      <c r="H3291" t="s">
        <v>18</v>
      </c>
      <c r="I3291" t="s">
        <v>7199</v>
      </c>
      <c r="J3291" t="s">
        <v>7200</v>
      </c>
      <c r="K3291" t="s">
        <v>7201</v>
      </c>
      <c r="L3291" t="s">
        <v>7202</v>
      </c>
    </row>
    <row r="3292" spans="1:12" x14ac:dyDescent="0.3">
      <c r="A3292" t="s">
        <v>7203</v>
      </c>
      <c r="B3292" t="s">
        <v>14</v>
      </c>
      <c r="C3292" t="s">
        <v>7204</v>
      </c>
      <c r="D3292" t="s">
        <v>79</v>
      </c>
      <c r="E3292" t="s">
        <v>7205</v>
      </c>
      <c r="F3292" t="s">
        <v>7206</v>
      </c>
      <c r="G3292" t="s">
        <v>7207</v>
      </c>
      <c r="H3292" t="s">
        <v>18</v>
      </c>
      <c r="I3292" t="s">
        <v>7208</v>
      </c>
      <c r="J3292" t="s">
        <v>7209</v>
      </c>
      <c r="K3292" t="s">
        <v>6860</v>
      </c>
      <c r="L3292" t="s">
        <v>7210</v>
      </c>
    </row>
    <row r="3293" spans="1:12" x14ac:dyDescent="0.3">
      <c r="A3293" t="s">
        <v>7211</v>
      </c>
      <c r="B3293" t="s">
        <v>14</v>
      </c>
      <c r="C3293" t="s">
        <v>7212</v>
      </c>
      <c r="D3293" t="s">
        <v>251</v>
      </c>
      <c r="E3293" t="s">
        <v>7213</v>
      </c>
      <c r="F3293" t="s">
        <v>7213</v>
      </c>
      <c r="G3293" t="s">
        <v>18</v>
      </c>
      <c r="H3293" t="s">
        <v>18</v>
      </c>
      <c r="I3293" t="s">
        <v>6774</v>
      </c>
      <c r="J3293" t="s">
        <v>6775</v>
      </c>
      <c r="K3293" t="s">
        <v>6776</v>
      </c>
      <c r="L3293" t="s">
        <v>6777</v>
      </c>
    </row>
    <row r="3294" spans="1:12" x14ac:dyDescent="0.3">
      <c r="A3294" t="s">
        <v>7214</v>
      </c>
      <c r="B3294" t="s">
        <v>14</v>
      </c>
      <c r="C3294" t="s">
        <v>7215</v>
      </c>
      <c r="D3294" t="s">
        <v>16</v>
      </c>
      <c r="E3294" t="s">
        <v>7216</v>
      </c>
      <c r="F3294" t="s">
        <v>7216</v>
      </c>
      <c r="G3294" t="s">
        <v>18</v>
      </c>
      <c r="H3294" t="s">
        <v>18</v>
      </c>
      <c r="I3294" t="s">
        <v>7217</v>
      </c>
      <c r="J3294" t="s">
        <v>7218</v>
      </c>
      <c r="K3294" t="s">
        <v>7219</v>
      </c>
      <c r="L3294" t="s">
        <v>7220</v>
      </c>
    </row>
    <row r="3295" spans="1:12" x14ac:dyDescent="0.3">
      <c r="A3295" t="s">
        <v>7221</v>
      </c>
      <c r="B3295" t="s">
        <v>14</v>
      </c>
      <c r="C3295" t="s">
        <v>2882</v>
      </c>
      <c r="D3295" t="s">
        <v>16</v>
      </c>
      <c r="E3295" t="s">
        <v>7222</v>
      </c>
      <c r="F3295" t="s">
        <v>7223</v>
      </c>
      <c r="G3295" t="s">
        <v>7224</v>
      </c>
      <c r="H3295" t="s">
        <v>7225</v>
      </c>
      <c r="I3295" t="s">
        <v>5677</v>
      </c>
      <c r="J3295" t="s">
        <v>18</v>
      </c>
      <c r="K3295" t="s">
        <v>5678</v>
      </c>
      <c r="L3295" t="s">
        <v>5679</v>
      </c>
    </row>
    <row r="3296" spans="1:12" x14ac:dyDescent="0.3">
      <c r="A3296" t="s">
        <v>7226</v>
      </c>
      <c r="B3296" t="s">
        <v>14</v>
      </c>
      <c r="C3296" t="s">
        <v>951</v>
      </c>
      <c r="D3296" t="s">
        <v>16</v>
      </c>
      <c r="E3296" t="s">
        <v>7227</v>
      </c>
      <c r="F3296" t="s">
        <v>7227</v>
      </c>
      <c r="G3296" t="s">
        <v>18</v>
      </c>
      <c r="H3296" t="s">
        <v>18</v>
      </c>
      <c r="I3296" t="s">
        <v>5924</v>
      </c>
      <c r="J3296" t="s">
        <v>5925</v>
      </c>
      <c r="K3296" t="s">
        <v>5926</v>
      </c>
      <c r="L3296" t="s">
        <v>5927</v>
      </c>
    </row>
    <row r="3297" spans="1:12" x14ac:dyDescent="0.3">
      <c r="A3297" t="s">
        <v>7228</v>
      </c>
      <c r="B3297" t="s">
        <v>14</v>
      </c>
      <c r="C3297" t="s">
        <v>101</v>
      </c>
      <c r="D3297" t="s">
        <v>16</v>
      </c>
      <c r="E3297" t="s">
        <v>7229</v>
      </c>
      <c r="F3297" t="s">
        <v>7230</v>
      </c>
      <c r="G3297" t="s">
        <v>7231</v>
      </c>
      <c r="H3297" t="s">
        <v>7232</v>
      </c>
      <c r="I3297" t="s">
        <v>7233</v>
      </c>
      <c r="J3297" t="s">
        <v>7234</v>
      </c>
      <c r="K3297" t="s">
        <v>7235</v>
      </c>
      <c r="L3297" t="s">
        <v>7236</v>
      </c>
    </row>
    <row r="3298" spans="1:12" x14ac:dyDescent="0.3">
      <c r="A3298" t="s">
        <v>7237</v>
      </c>
      <c r="B3298" t="s">
        <v>14</v>
      </c>
      <c r="C3298" t="s">
        <v>101</v>
      </c>
      <c r="D3298" t="s">
        <v>16</v>
      </c>
      <c r="E3298" t="s">
        <v>7238</v>
      </c>
      <c r="F3298" t="s">
        <v>7239</v>
      </c>
      <c r="G3298" t="s">
        <v>7239</v>
      </c>
      <c r="H3298" t="s">
        <v>18</v>
      </c>
      <c r="I3298" t="s">
        <v>6821</v>
      </c>
      <c r="J3298" t="s">
        <v>6822</v>
      </c>
      <c r="K3298" t="s">
        <v>6823</v>
      </c>
      <c r="L3298" t="s">
        <v>6824</v>
      </c>
    </row>
    <row r="3299" spans="1:12" x14ac:dyDescent="0.3">
      <c r="A3299" t="s">
        <v>7240</v>
      </c>
      <c r="B3299" t="s">
        <v>14</v>
      </c>
      <c r="C3299" t="s">
        <v>7241</v>
      </c>
      <c r="D3299" t="s">
        <v>16</v>
      </c>
      <c r="E3299" t="s">
        <v>7242</v>
      </c>
      <c r="F3299" t="s">
        <v>7243</v>
      </c>
      <c r="G3299" t="s">
        <v>7244</v>
      </c>
      <c r="H3299" t="s">
        <v>7245</v>
      </c>
      <c r="I3299" t="s">
        <v>6961</v>
      </c>
      <c r="J3299" t="s">
        <v>18</v>
      </c>
      <c r="K3299" t="s">
        <v>6962</v>
      </c>
      <c r="L3299" t="s">
        <v>6963</v>
      </c>
    </row>
    <row r="3300" spans="1:12" x14ac:dyDescent="0.3">
      <c r="A3300" t="s">
        <v>7246</v>
      </c>
      <c r="B3300" t="s">
        <v>14</v>
      </c>
      <c r="C3300" t="s">
        <v>1058</v>
      </c>
      <c r="D3300" t="s">
        <v>94</v>
      </c>
      <c r="E3300" t="s">
        <v>7247</v>
      </c>
      <c r="F3300" t="s">
        <v>7247</v>
      </c>
      <c r="G3300" t="s">
        <v>18</v>
      </c>
      <c r="H3300" t="s">
        <v>18</v>
      </c>
      <c r="I3300" t="s">
        <v>5889</v>
      </c>
      <c r="J3300" t="s">
        <v>5890</v>
      </c>
      <c r="K3300" t="s">
        <v>5891</v>
      </c>
      <c r="L3300" t="s">
        <v>5892</v>
      </c>
    </row>
    <row r="3301" spans="1:12" x14ac:dyDescent="0.3">
      <c r="A3301" t="s">
        <v>7248</v>
      </c>
      <c r="B3301" t="s">
        <v>14</v>
      </c>
      <c r="C3301" t="s">
        <v>7249</v>
      </c>
      <c r="D3301" t="s">
        <v>16</v>
      </c>
      <c r="E3301" t="s">
        <v>7250</v>
      </c>
      <c r="F3301" t="s">
        <v>7251</v>
      </c>
      <c r="G3301" t="s">
        <v>7252</v>
      </c>
      <c r="H3301" t="s">
        <v>18</v>
      </c>
      <c r="I3301" t="s">
        <v>7253</v>
      </c>
      <c r="J3301" t="s">
        <v>7254</v>
      </c>
      <c r="K3301" t="s">
        <v>7255</v>
      </c>
      <c r="L3301" t="s">
        <v>7256</v>
      </c>
    </row>
    <row r="3302" spans="1:12" x14ac:dyDescent="0.3">
      <c r="A3302" t="s">
        <v>7257</v>
      </c>
      <c r="B3302" t="s">
        <v>14</v>
      </c>
      <c r="C3302" t="s">
        <v>7258</v>
      </c>
      <c r="D3302" t="s">
        <v>704</v>
      </c>
      <c r="E3302" t="s">
        <v>7259</v>
      </c>
      <c r="F3302" t="s">
        <v>7259</v>
      </c>
      <c r="G3302" t="s">
        <v>18</v>
      </c>
      <c r="H3302" t="s">
        <v>18</v>
      </c>
      <c r="I3302" t="s">
        <v>7260</v>
      </c>
      <c r="J3302" t="s">
        <v>7261</v>
      </c>
      <c r="K3302" t="s">
        <v>7262</v>
      </c>
      <c r="L3302" t="s">
        <v>7263</v>
      </c>
    </row>
    <row r="3303" spans="1:12" x14ac:dyDescent="0.3">
      <c r="A3303" t="s">
        <v>7264</v>
      </c>
      <c r="B3303" t="s">
        <v>14</v>
      </c>
      <c r="C3303" t="s">
        <v>7265</v>
      </c>
      <c r="D3303" t="s">
        <v>16</v>
      </c>
      <c r="E3303" t="s">
        <v>7266</v>
      </c>
      <c r="F3303" t="s">
        <v>7267</v>
      </c>
      <c r="G3303" t="s">
        <v>7267</v>
      </c>
      <c r="H3303" t="s">
        <v>18</v>
      </c>
      <c r="I3303" t="s">
        <v>4376</v>
      </c>
      <c r="J3303" t="s">
        <v>4377</v>
      </c>
      <c r="K3303" t="s">
        <v>4378</v>
      </c>
      <c r="L3303" t="s">
        <v>4379</v>
      </c>
    </row>
    <row r="3304" spans="1:12" x14ac:dyDescent="0.3">
      <c r="A3304" t="s">
        <v>7268</v>
      </c>
      <c r="B3304" t="s">
        <v>14</v>
      </c>
      <c r="C3304" t="s">
        <v>65</v>
      </c>
      <c r="D3304" t="s">
        <v>16</v>
      </c>
      <c r="E3304" t="s">
        <v>7269</v>
      </c>
      <c r="F3304" t="s">
        <v>7270</v>
      </c>
      <c r="G3304" t="s">
        <v>18</v>
      </c>
      <c r="H3304" t="s">
        <v>18</v>
      </c>
      <c r="I3304" t="s">
        <v>7092</v>
      </c>
      <c r="J3304" t="s">
        <v>7093</v>
      </c>
      <c r="K3304" t="s">
        <v>7094</v>
      </c>
      <c r="L3304" t="s">
        <v>7095</v>
      </c>
    </row>
    <row r="3305" spans="1:12" x14ac:dyDescent="0.3">
      <c r="A3305" t="s">
        <v>7271</v>
      </c>
      <c r="B3305" t="s">
        <v>14</v>
      </c>
      <c r="C3305" t="s">
        <v>6269</v>
      </c>
      <c r="D3305" t="s">
        <v>16</v>
      </c>
      <c r="E3305" t="s">
        <v>7272</v>
      </c>
      <c r="F3305" t="s">
        <v>7273</v>
      </c>
      <c r="G3305" t="s">
        <v>18</v>
      </c>
      <c r="H3305" t="s">
        <v>18</v>
      </c>
      <c r="I3305" t="s">
        <v>7274</v>
      </c>
      <c r="J3305" t="s">
        <v>7275</v>
      </c>
      <c r="K3305" t="s">
        <v>7276</v>
      </c>
      <c r="L3305" t="s">
        <v>7277</v>
      </c>
    </row>
    <row r="3306" spans="1:12" x14ac:dyDescent="0.3">
      <c r="A3306" t="s">
        <v>7278</v>
      </c>
      <c r="B3306" t="s">
        <v>14</v>
      </c>
      <c r="C3306" t="s">
        <v>709</v>
      </c>
      <c r="D3306" t="s">
        <v>16</v>
      </c>
      <c r="E3306" t="s">
        <v>7279</v>
      </c>
      <c r="F3306" t="s">
        <v>7280</v>
      </c>
      <c r="G3306" t="s">
        <v>18</v>
      </c>
      <c r="H3306" t="s">
        <v>18</v>
      </c>
      <c r="I3306" t="s">
        <v>7183</v>
      </c>
      <c r="J3306" t="s">
        <v>7184</v>
      </c>
      <c r="K3306" t="s">
        <v>7185</v>
      </c>
      <c r="L3306" t="s">
        <v>7186</v>
      </c>
    </row>
    <row r="3307" spans="1:12" x14ac:dyDescent="0.3">
      <c r="A3307" t="s">
        <v>7281</v>
      </c>
      <c r="B3307" t="s">
        <v>14</v>
      </c>
      <c r="C3307" t="s">
        <v>413</v>
      </c>
      <c r="D3307" t="s">
        <v>16</v>
      </c>
      <c r="E3307" t="s">
        <v>7282</v>
      </c>
      <c r="F3307" t="s">
        <v>7283</v>
      </c>
      <c r="G3307" t="s">
        <v>7283</v>
      </c>
      <c r="H3307" t="s">
        <v>18</v>
      </c>
      <c r="I3307" t="s">
        <v>6821</v>
      </c>
      <c r="J3307" t="s">
        <v>6822</v>
      </c>
      <c r="K3307" t="s">
        <v>6823</v>
      </c>
      <c r="L3307" t="s">
        <v>6824</v>
      </c>
    </row>
    <row r="3308" spans="1:12" x14ac:dyDescent="0.3">
      <c r="A3308" t="s">
        <v>7284</v>
      </c>
      <c r="B3308" t="s">
        <v>14</v>
      </c>
      <c r="C3308" t="s">
        <v>229</v>
      </c>
      <c r="D3308" t="s">
        <v>94</v>
      </c>
      <c r="E3308" t="s">
        <v>7285</v>
      </c>
      <c r="F3308" t="s">
        <v>7286</v>
      </c>
      <c r="G3308" t="s">
        <v>7287</v>
      </c>
      <c r="H3308" t="s">
        <v>18</v>
      </c>
      <c r="I3308" t="s">
        <v>7288</v>
      </c>
      <c r="J3308" t="s">
        <v>18</v>
      </c>
      <c r="K3308" t="s">
        <v>7289</v>
      </c>
      <c r="L3308" t="s">
        <v>7290</v>
      </c>
    </row>
    <row r="3309" spans="1:12" x14ac:dyDescent="0.3">
      <c r="A3309" t="s">
        <v>7291</v>
      </c>
      <c r="B3309" t="s">
        <v>14</v>
      </c>
      <c r="C3309" t="s">
        <v>93</v>
      </c>
      <c r="D3309" t="s">
        <v>94</v>
      </c>
      <c r="E3309" t="s">
        <v>7292</v>
      </c>
      <c r="F3309" t="s">
        <v>7293</v>
      </c>
      <c r="G3309" t="s">
        <v>7294</v>
      </c>
      <c r="H3309" t="s">
        <v>18</v>
      </c>
      <c r="I3309" t="s">
        <v>5612</v>
      </c>
      <c r="J3309" t="s">
        <v>5613</v>
      </c>
      <c r="K3309" t="s">
        <v>5614</v>
      </c>
      <c r="L3309" t="s">
        <v>5615</v>
      </c>
    </row>
    <row r="3310" spans="1:12" x14ac:dyDescent="0.3">
      <c r="A3310" t="s">
        <v>7295</v>
      </c>
      <c r="B3310" t="s">
        <v>14</v>
      </c>
      <c r="C3310" t="s">
        <v>341</v>
      </c>
      <c r="D3310" t="s">
        <v>16</v>
      </c>
      <c r="E3310" t="s">
        <v>7296</v>
      </c>
      <c r="F3310" t="s">
        <v>7297</v>
      </c>
      <c r="G3310" t="s">
        <v>7298</v>
      </c>
      <c r="H3310" t="s">
        <v>7299</v>
      </c>
      <c r="I3310" t="s">
        <v>7300</v>
      </c>
      <c r="J3310" t="s">
        <v>7301</v>
      </c>
      <c r="K3310" t="s">
        <v>7302</v>
      </c>
      <c r="L3310" t="s">
        <v>7303</v>
      </c>
    </row>
    <row r="3311" spans="1:12" x14ac:dyDescent="0.3">
      <c r="A3311" t="s">
        <v>7304</v>
      </c>
      <c r="B3311" t="s">
        <v>14</v>
      </c>
      <c r="C3311" t="s">
        <v>5395</v>
      </c>
      <c r="D3311" t="s">
        <v>94</v>
      </c>
      <c r="E3311" t="s">
        <v>7305</v>
      </c>
      <c r="F3311" t="s">
        <v>7306</v>
      </c>
      <c r="G3311" t="s">
        <v>7307</v>
      </c>
      <c r="H3311" t="s">
        <v>7308</v>
      </c>
      <c r="I3311" t="s">
        <v>6191</v>
      </c>
      <c r="J3311" t="s">
        <v>6192</v>
      </c>
      <c r="K3311" t="s">
        <v>6193</v>
      </c>
      <c r="L3311" t="s">
        <v>6194</v>
      </c>
    </row>
    <row r="3312" spans="1:12" x14ac:dyDescent="0.3">
      <c r="A3312" t="s">
        <v>7309</v>
      </c>
      <c r="B3312" t="s">
        <v>14</v>
      </c>
      <c r="C3312" t="s">
        <v>273</v>
      </c>
      <c r="D3312" t="s">
        <v>16</v>
      </c>
      <c r="E3312" t="s">
        <v>7310</v>
      </c>
      <c r="F3312" t="s">
        <v>7310</v>
      </c>
      <c r="G3312" t="s">
        <v>18</v>
      </c>
      <c r="H3312" t="s">
        <v>18</v>
      </c>
      <c r="I3312" t="s">
        <v>5662</v>
      </c>
      <c r="J3312" t="s">
        <v>5663</v>
      </c>
      <c r="K3312" t="s">
        <v>5664</v>
      </c>
      <c r="L3312" t="s">
        <v>5665</v>
      </c>
    </row>
    <row r="3313" spans="1:12" x14ac:dyDescent="0.3">
      <c r="A3313" t="s">
        <v>7311</v>
      </c>
      <c r="B3313" t="s">
        <v>14</v>
      </c>
      <c r="C3313" t="s">
        <v>7312</v>
      </c>
      <c r="D3313" t="s">
        <v>16</v>
      </c>
      <c r="E3313" t="s">
        <v>7313</v>
      </c>
      <c r="F3313" t="s">
        <v>7314</v>
      </c>
      <c r="G3313" t="s">
        <v>7315</v>
      </c>
      <c r="H3313" t="s">
        <v>7316</v>
      </c>
      <c r="I3313" t="s">
        <v>7317</v>
      </c>
      <c r="J3313" t="s">
        <v>18</v>
      </c>
      <c r="K3313" t="s">
        <v>7318</v>
      </c>
      <c r="L3313" t="s">
        <v>7319</v>
      </c>
    </row>
    <row r="3314" spans="1:12" x14ac:dyDescent="0.3">
      <c r="A3314" t="s">
        <v>7320</v>
      </c>
      <c r="B3314" t="s">
        <v>14</v>
      </c>
      <c r="C3314" t="s">
        <v>1174</v>
      </c>
      <c r="D3314" t="s">
        <v>16</v>
      </c>
      <c r="E3314" t="s">
        <v>7321</v>
      </c>
      <c r="F3314" t="s">
        <v>7321</v>
      </c>
      <c r="G3314" t="s">
        <v>18</v>
      </c>
      <c r="H3314" t="s">
        <v>18</v>
      </c>
      <c r="I3314" t="s">
        <v>5662</v>
      </c>
      <c r="J3314" t="s">
        <v>5663</v>
      </c>
      <c r="K3314" t="s">
        <v>5664</v>
      </c>
      <c r="L3314" t="s">
        <v>5665</v>
      </c>
    </row>
    <row r="3315" spans="1:12" x14ac:dyDescent="0.3">
      <c r="A3315" t="s">
        <v>7322</v>
      </c>
      <c r="B3315" t="s">
        <v>14</v>
      </c>
      <c r="C3315" t="s">
        <v>73</v>
      </c>
      <c r="D3315" t="s">
        <v>33</v>
      </c>
      <c r="E3315" t="s">
        <v>7323</v>
      </c>
      <c r="F3315" t="s">
        <v>7323</v>
      </c>
      <c r="G3315" t="s">
        <v>7323</v>
      </c>
      <c r="H3315" t="s">
        <v>18</v>
      </c>
      <c r="I3315" t="s">
        <v>2537</v>
      </c>
      <c r="J3315" t="s">
        <v>2538</v>
      </c>
      <c r="K3315" t="s">
        <v>2539</v>
      </c>
      <c r="L3315" t="s">
        <v>2540</v>
      </c>
    </row>
    <row r="3316" spans="1:12" x14ac:dyDescent="0.3">
      <c r="A3316" t="s">
        <v>7324</v>
      </c>
      <c r="B3316" t="s">
        <v>14</v>
      </c>
      <c r="C3316" t="s">
        <v>185</v>
      </c>
      <c r="D3316" t="s">
        <v>94</v>
      </c>
      <c r="E3316" t="s">
        <v>7325</v>
      </c>
      <c r="F3316" t="s">
        <v>7326</v>
      </c>
      <c r="G3316" t="s">
        <v>18</v>
      </c>
      <c r="H3316" t="s">
        <v>18</v>
      </c>
      <c r="I3316" t="s">
        <v>7327</v>
      </c>
      <c r="J3316" t="s">
        <v>7328</v>
      </c>
      <c r="K3316" t="s">
        <v>7329</v>
      </c>
      <c r="L3316" t="s">
        <v>7330</v>
      </c>
    </row>
    <row r="3317" spans="1:12" x14ac:dyDescent="0.3">
      <c r="A3317" t="s">
        <v>7331</v>
      </c>
      <c r="B3317" t="s">
        <v>14</v>
      </c>
      <c r="C3317" t="s">
        <v>15</v>
      </c>
      <c r="D3317" t="s">
        <v>16</v>
      </c>
      <c r="E3317" t="s">
        <v>7332</v>
      </c>
      <c r="F3317" t="s">
        <v>7332</v>
      </c>
      <c r="G3317" t="s">
        <v>18</v>
      </c>
      <c r="H3317" t="s">
        <v>18</v>
      </c>
      <c r="I3317" t="s">
        <v>5750</v>
      </c>
      <c r="J3317" t="s">
        <v>5751</v>
      </c>
      <c r="K3317" t="s">
        <v>5752</v>
      </c>
      <c r="L3317" t="s">
        <v>5753</v>
      </c>
    </row>
    <row r="3318" spans="1:12" x14ac:dyDescent="0.3">
      <c r="A3318" t="s">
        <v>7333</v>
      </c>
      <c r="B3318" t="s">
        <v>14</v>
      </c>
      <c r="C3318" t="s">
        <v>7334</v>
      </c>
      <c r="D3318" t="s">
        <v>16</v>
      </c>
      <c r="E3318" t="s">
        <v>7335</v>
      </c>
      <c r="F3318" t="s">
        <v>7335</v>
      </c>
      <c r="G3318" t="s">
        <v>18</v>
      </c>
      <c r="H3318" t="s">
        <v>18</v>
      </c>
      <c r="I3318" t="s">
        <v>5564</v>
      </c>
      <c r="J3318" t="s">
        <v>5565</v>
      </c>
      <c r="K3318" t="s">
        <v>5566</v>
      </c>
      <c r="L3318" t="s">
        <v>5567</v>
      </c>
    </row>
    <row r="3319" spans="1:12" x14ac:dyDescent="0.3">
      <c r="A3319" t="s">
        <v>7336</v>
      </c>
      <c r="B3319" t="s">
        <v>14</v>
      </c>
      <c r="C3319" t="s">
        <v>7337</v>
      </c>
      <c r="D3319" t="s">
        <v>16</v>
      </c>
      <c r="E3319" t="s">
        <v>7338</v>
      </c>
      <c r="F3319" t="e">
        <f>- 생애설계상담 분야 최고책임 및 센터 설립운영- 생애 의미에 대한 연구 및 프로그램 개발- 인생복지,각종원조 환경분석 및 생애 발견 상담- 하위 급수자 교육 및 수련감독</f>
        <v>#NAME?</v>
      </c>
      <c r="G3319" t="e">
        <f>- 생애설계 상담 분야의 관리자 및 센터 설립 운영- 생활습관 개선 및 자기개발 능력 코칭- 생애패턴예측 및 인생각본 재 설계 상담- 계획,실행, 결과에 대한 과정 분석</f>
        <v>#NAME?</v>
      </c>
      <c r="H3319" t="e">
        <f>- 욕구,감정,사고에 대한 탐색 상담 연습- 타고난 기질,특성,심리변화 주기 분석- 성격검사와 교류분석 및 데이터 종합 분석- 진로,직업 등 적성탐색 분석 상담- 인생경영목표 설정 및 로드맵 작성</f>
        <v>#NAME?</v>
      </c>
      <c r="I3319" t="s">
        <v>5984</v>
      </c>
      <c r="J3319" t="s">
        <v>18</v>
      </c>
      <c r="K3319" t="s">
        <v>5985</v>
      </c>
      <c r="L3319" t="s">
        <v>5986</v>
      </c>
    </row>
    <row r="3320" spans="1:12" x14ac:dyDescent="0.3">
      <c r="A3320" t="s">
        <v>7339</v>
      </c>
      <c r="B3320" t="s">
        <v>14</v>
      </c>
      <c r="C3320" t="s">
        <v>463</v>
      </c>
      <c r="D3320" t="s">
        <v>16</v>
      </c>
      <c r="E3320" t="s">
        <v>7340</v>
      </c>
      <c r="F3320" t="s">
        <v>7341</v>
      </c>
      <c r="G3320" t="s">
        <v>7342</v>
      </c>
      <c r="H3320" t="s">
        <v>18</v>
      </c>
      <c r="I3320" t="s">
        <v>7343</v>
      </c>
      <c r="J3320" t="s">
        <v>18</v>
      </c>
      <c r="K3320" t="s">
        <v>7344</v>
      </c>
      <c r="L3320" t="s">
        <v>7345</v>
      </c>
    </row>
    <row r="3321" spans="1:12" x14ac:dyDescent="0.3">
      <c r="A3321" t="s">
        <v>7346</v>
      </c>
      <c r="B3321" t="s">
        <v>14</v>
      </c>
      <c r="C3321" t="s">
        <v>3525</v>
      </c>
      <c r="D3321" t="s">
        <v>79</v>
      </c>
      <c r="E3321" t="s">
        <v>7347</v>
      </c>
      <c r="F3321" t="s">
        <v>7348</v>
      </c>
      <c r="G3321" t="s">
        <v>18</v>
      </c>
      <c r="H3321" t="s">
        <v>18</v>
      </c>
      <c r="I3321" t="s">
        <v>2255</v>
      </c>
      <c r="J3321" t="s">
        <v>2256</v>
      </c>
      <c r="K3321" t="s">
        <v>2257</v>
      </c>
      <c r="L3321" t="s">
        <v>2258</v>
      </c>
    </row>
    <row r="3322" spans="1:12" x14ac:dyDescent="0.3">
      <c r="A3322" t="s">
        <v>7349</v>
      </c>
      <c r="B3322" t="s">
        <v>14</v>
      </c>
      <c r="C3322" t="s">
        <v>273</v>
      </c>
      <c r="D3322" t="s">
        <v>16</v>
      </c>
      <c r="E3322" t="s">
        <v>7350</v>
      </c>
      <c r="F3322" t="s">
        <v>7350</v>
      </c>
      <c r="G3322" t="s">
        <v>18</v>
      </c>
      <c r="H3322" t="s">
        <v>18</v>
      </c>
      <c r="I3322" t="s">
        <v>6061</v>
      </c>
      <c r="J3322" t="s">
        <v>6062</v>
      </c>
      <c r="K3322" t="s">
        <v>6063</v>
      </c>
      <c r="L3322" t="s">
        <v>6064</v>
      </c>
    </row>
    <row r="3323" spans="1:12" x14ac:dyDescent="0.3">
      <c r="A3323" t="s">
        <v>7351</v>
      </c>
      <c r="B3323" t="s">
        <v>14</v>
      </c>
      <c r="C3323" t="s">
        <v>7352</v>
      </c>
      <c r="D3323" t="s">
        <v>170</v>
      </c>
      <c r="E3323" t="s">
        <v>7353</v>
      </c>
      <c r="F3323" t="s">
        <v>7353</v>
      </c>
      <c r="G3323" t="s">
        <v>18</v>
      </c>
      <c r="H3323" t="s">
        <v>18</v>
      </c>
      <c r="I3323" t="s">
        <v>7354</v>
      </c>
      <c r="J3323" t="s">
        <v>7355</v>
      </c>
      <c r="K3323" t="s">
        <v>7356</v>
      </c>
      <c r="L3323" t="s">
        <v>7357</v>
      </c>
    </row>
    <row r="3324" spans="1:12" x14ac:dyDescent="0.3">
      <c r="A3324" t="s">
        <v>7358</v>
      </c>
      <c r="B3324" t="s">
        <v>14</v>
      </c>
      <c r="C3324" t="s">
        <v>900</v>
      </c>
      <c r="D3324" t="s">
        <v>16</v>
      </c>
      <c r="E3324" t="s">
        <v>7359</v>
      </c>
      <c r="F3324" t="s">
        <v>7360</v>
      </c>
      <c r="G3324" t="s">
        <v>7361</v>
      </c>
      <c r="H3324" t="s">
        <v>7362</v>
      </c>
      <c r="I3324" t="s">
        <v>7086</v>
      </c>
      <c r="J3324" t="s">
        <v>18</v>
      </c>
      <c r="K3324" t="s">
        <v>7087</v>
      </c>
      <c r="L3324" t="s">
        <v>7088</v>
      </c>
    </row>
    <row r="3325" spans="1:12" x14ac:dyDescent="0.3">
      <c r="A3325" t="s">
        <v>7363</v>
      </c>
      <c r="B3325" t="s">
        <v>14</v>
      </c>
      <c r="C3325" t="s">
        <v>463</v>
      </c>
      <c r="D3325" t="s">
        <v>16</v>
      </c>
      <c r="E3325" t="s">
        <v>7364</v>
      </c>
      <c r="F3325" t="s">
        <v>7365</v>
      </c>
      <c r="G3325" t="s">
        <v>18</v>
      </c>
      <c r="H3325" t="s">
        <v>18</v>
      </c>
      <c r="I3325" t="s">
        <v>6473</v>
      </c>
      <c r="J3325" t="s">
        <v>6474</v>
      </c>
      <c r="K3325" t="s">
        <v>6475</v>
      </c>
      <c r="L3325" t="s">
        <v>6476</v>
      </c>
    </row>
    <row r="3326" spans="1:12" x14ac:dyDescent="0.3">
      <c r="A3326" t="s">
        <v>7366</v>
      </c>
      <c r="B3326" t="s">
        <v>14</v>
      </c>
      <c r="C3326" t="s">
        <v>3840</v>
      </c>
      <c r="D3326" t="s">
        <v>33</v>
      </c>
      <c r="E3326" t="s">
        <v>7367</v>
      </c>
      <c r="F3326" t="s">
        <v>7368</v>
      </c>
      <c r="G3326" t="s">
        <v>7369</v>
      </c>
      <c r="H3326" t="s">
        <v>18</v>
      </c>
      <c r="I3326" t="s">
        <v>430</v>
      </c>
      <c r="J3326" t="s">
        <v>18</v>
      </c>
      <c r="K3326" t="s">
        <v>431</v>
      </c>
      <c r="L3326" t="s">
        <v>432</v>
      </c>
    </row>
    <row r="3327" spans="1:12" x14ac:dyDescent="0.3">
      <c r="A3327" t="s">
        <v>7370</v>
      </c>
      <c r="B3327" t="s">
        <v>14</v>
      </c>
      <c r="C3327" t="s">
        <v>1554</v>
      </c>
      <c r="D3327" t="s">
        <v>16</v>
      </c>
      <c r="E3327" t="s">
        <v>7371</v>
      </c>
      <c r="F3327" t="s">
        <v>7372</v>
      </c>
      <c r="G3327" t="s">
        <v>7373</v>
      </c>
      <c r="H3327" t="s">
        <v>18</v>
      </c>
      <c r="I3327" t="s">
        <v>7343</v>
      </c>
      <c r="J3327" t="s">
        <v>18</v>
      </c>
      <c r="K3327" t="s">
        <v>7344</v>
      </c>
      <c r="L3327" t="s">
        <v>7345</v>
      </c>
    </row>
    <row r="3328" spans="1:12" x14ac:dyDescent="0.3">
      <c r="A3328" t="s">
        <v>7374</v>
      </c>
      <c r="B3328" t="s">
        <v>14</v>
      </c>
      <c r="C3328" t="s">
        <v>3059</v>
      </c>
      <c r="D3328" t="s">
        <v>33</v>
      </c>
      <c r="E3328" t="s">
        <v>7375</v>
      </c>
      <c r="F3328" t="s">
        <v>7375</v>
      </c>
      <c r="G3328" t="s">
        <v>7375</v>
      </c>
      <c r="H3328" t="s">
        <v>18</v>
      </c>
      <c r="I3328" t="s">
        <v>4376</v>
      </c>
      <c r="J3328" t="s">
        <v>4377</v>
      </c>
      <c r="K3328" t="s">
        <v>4378</v>
      </c>
      <c r="L3328" t="s">
        <v>4379</v>
      </c>
    </row>
    <row r="3329" spans="1:12" x14ac:dyDescent="0.3">
      <c r="A3329" t="s">
        <v>7376</v>
      </c>
      <c r="B3329" t="s">
        <v>14</v>
      </c>
      <c r="C3329" t="s">
        <v>101</v>
      </c>
      <c r="D3329" t="s">
        <v>16</v>
      </c>
      <c r="E3329" t="s">
        <v>7377</v>
      </c>
      <c r="F3329" t="s">
        <v>7378</v>
      </c>
      <c r="G3329" t="s">
        <v>7379</v>
      </c>
      <c r="H3329" t="s">
        <v>7380</v>
      </c>
      <c r="I3329" t="s">
        <v>7300</v>
      </c>
      <c r="J3329" t="s">
        <v>7301</v>
      </c>
      <c r="K3329" t="s">
        <v>7302</v>
      </c>
      <c r="L3329" t="s">
        <v>7303</v>
      </c>
    </row>
    <row r="3330" spans="1:12" x14ac:dyDescent="0.3">
      <c r="A3330" t="s">
        <v>7381</v>
      </c>
      <c r="B3330" t="s">
        <v>14</v>
      </c>
      <c r="C3330" t="s">
        <v>7382</v>
      </c>
      <c r="D3330" t="s">
        <v>94</v>
      </c>
      <c r="E3330" t="s">
        <v>7383</v>
      </c>
      <c r="F3330" t="s">
        <v>7383</v>
      </c>
      <c r="G3330" t="s">
        <v>18</v>
      </c>
      <c r="H3330" t="s">
        <v>18</v>
      </c>
      <c r="I3330" t="s">
        <v>5564</v>
      </c>
      <c r="J3330" t="s">
        <v>5565</v>
      </c>
      <c r="K3330" t="s">
        <v>5566</v>
      </c>
      <c r="L3330" t="s">
        <v>5567</v>
      </c>
    </row>
    <row r="3331" spans="1:12" x14ac:dyDescent="0.3">
      <c r="A3331" t="s">
        <v>7384</v>
      </c>
      <c r="B3331" t="s">
        <v>14</v>
      </c>
      <c r="C3331" t="s">
        <v>7385</v>
      </c>
      <c r="D3331" t="s">
        <v>170</v>
      </c>
      <c r="E3331" t="s">
        <v>7386</v>
      </c>
      <c r="F3331" t="s">
        <v>7387</v>
      </c>
      <c r="G3331" t="s">
        <v>7388</v>
      </c>
      <c r="H3331" t="s">
        <v>18</v>
      </c>
      <c r="I3331" t="s">
        <v>6061</v>
      </c>
      <c r="J3331" t="s">
        <v>6062</v>
      </c>
      <c r="K3331" t="s">
        <v>6063</v>
      </c>
      <c r="L3331" t="s">
        <v>6064</v>
      </c>
    </row>
    <row r="3332" spans="1:12" x14ac:dyDescent="0.3">
      <c r="A3332" t="s">
        <v>7389</v>
      </c>
      <c r="B3332" t="s">
        <v>14</v>
      </c>
      <c r="C3332" t="s">
        <v>4649</v>
      </c>
      <c r="D3332" t="s">
        <v>94</v>
      </c>
      <c r="E3332" t="s">
        <v>7390</v>
      </c>
      <c r="F3332" t="s">
        <v>7390</v>
      </c>
      <c r="G3332" t="s">
        <v>7390</v>
      </c>
      <c r="H3332" t="s">
        <v>7390</v>
      </c>
      <c r="I3332" t="s">
        <v>5846</v>
      </c>
      <c r="J3332" t="s">
        <v>5847</v>
      </c>
      <c r="K3332" t="s">
        <v>5848</v>
      </c>
      <c r="L3332" t="s">
        <v>780</v>
      </c>
    </row>
    <row r="3333" spans="1:12" x14ac:dyDescent="0.3">
      <c r="A3333" t="s">
        <v>7391</v>
      </c>
      <c r="B3333" t="s">
        <v>14</v>
      </c>
      <c r="C3333" t="s">
        <v>93</v>
      </c>
      <c r="D3333" t="s">
        <v>94</v>
      </c>
      <c r="E3333" t="s">
        <v>7392</v>
      </c>
      <c r="F3333" t="s">
        <v>7393</v>
      </c>
      <c r="G3333" t="s">
        <v>7394</v>
      </c>
      <c r="H3333" t="s">
        <v>7395</v>
      </c>
      <c r="I3333" t="s">
        <v>7138</v>
      </c>
      <c r="J3333" t="s">
        <v>7139</v>
      </c>
      <c r="K3333" t="s">
        <v>7140</v>
      </c>
      <c r="L3333" t="s">
        <v>7141</v>
      </c>
    </row>
    <row r="3334" spans="1:12" x14ac:dyDescent="0.3">
      <c r="A3334" t="s">
        <v>7396</v>
      </c>
      <c r="B3334" t="s">
        <v>14</v>
      </c>
      <c r="C3334" t="s">
        <v>4649</v>
      </c>
      <c r="D3334" t="s">
        <v>94</v>
      </c>
      <c r="E3334" t="s">
        <v>7397</v>
      </c>
      <c r="F3334" t="s">
        <v>7398</v>
      </c>
      <c r="G3334" t="s">
        <v>7399</v>
      </c>
      <c r="H3334" t="s">
        <v>18</v>
      </c>
      <c r="I3334" t="s">
        <v>6859</v>
      </c>
      <c r="J3334" t="s">
        <v>18</v>
      </c>
      <c r="K3334" t="s">
        <v>6860</v>
      </c>
      <c r="L3334" t="s">
        <v>6861</v>
      </c>
    </row>
    <row r="3335" spans="1:12" x14ac:dyDescent="0.3">
      <c r="A3335" t="s">
        <v>7400</v>
      </c>
      <c r="B3335" t="s">
        <v>14</v>
      </c>
      <c r="C3335" t="s">
        <v>471</v>
      </c>
      <c r="D3335" t="s">
        <v>16</v>
      </c>
      <c r="E3335" t="s">
        <v>604</v>
      </c>
      <c r="F3335" t="s">
        <v>604</v>
      </c>
      <c r="G3335" t="s">
        <v>7401</v>
      </c>
      <c r="H3335" t="s">
        <v>18</v>
      </c>
      <c r="I3335" t="s">
        <v>574</v>
      </c>
      <c r="J3335" t="s">
        <v>575</v>
      </c>
      <c r="K3335" t="s">
        <v>576</v>
      </c>
      <c r="L3335" t="s">
        <v>577</v>
      </c>
    </row>
    <row r="3336" spans="1:12" x14ac:dyDescent="0.3">
      <c r="A3336" t="s">
        <v>7402</v>
      </c>
      <c r="B3336" t="s">
        <v>14</v>
      </c>
      <c r="C3336" t="s">
        <v>6726</v>
      </c>
      <c r="D3336" t="s">
        <v>33</v>
      </c>
      <c r="E3336" t="s">
        <v>7403</v>
      </c>
      <c r="F3336" t="s">
        <v>7403</v>
      </c>
      <c r="G3336" t="s">
        <v>18</v>
      </c>
      <c r="H3336" t="s">
        <v>18</v>
      </c>
      <c r="I3336" t="s">
        <v>6547</v>
      </c>
      <c r="J3336" t="s">
        <v>6548</v>
      </c>
      <c r="K3336" t="s">
        <v>6549</v>
      </c>
      <c r="L3336" t="s">
        <v>6550</v>
      </c>
    </row>
    <row r="3337" spans="1:12" x14ac:dyDescent="0.3">
      <c r="A3337" t="s">
        <v>7404</v>
      </c>
      <c r="B3337" t="s">
        <v>14</v>
      </c>
      <c r="C3337" t="s">
        <v>229</v>
      </c>
      <c r="D3337" t="s">
        <v>94</v>
      </c>
      <c r="E3337" t="s">
        <v>7405</v>
      </c>
      <c r="F3337" t="s">
        <v>7406</v>
      </c>
      <c r="G3337" t="s">
        <v>7407</v>
      </c>
      <c r="H3337" t="s">
        <v>7407</v>
      </c>
      <c r="I3337" t="s">
        <v>7408</v>
      </c>
      <c r="J3337" t="s">
        <v>7409</v>
      </c>
      <c r="K3337" t="s">
        <v>7410</v>
      </c>
      <c r="L3337" t="s">
        <v>7411</v>
      </c>
    </row>
    <row r="3338" spans="1:12" x14ac:dyDescent="0.3">
      <c r="A3338" t="s">
        <v>7412</v>
      </c>
      <c r="B3338" t="s">
        <v>14</v>
      </c>
      <c r="C3338" t="s">
        <v>7249</v>
      </c>
      <c r="D3338" t="s">
        <v>16</v>
      </c>
      <c r="E3338" t="s">
        <v>7413</v>
      </c>
      <c r="F3338" t="s">
        <v>7414</v>
      </c>
      <c r="G3338" t="s">
        <v>7415</v>
      </c>
      <c r="H3338" t="s">
        <v>7416</v>
      </c>
      <c r="I3338" t="s">
        <v>7417</v>
      </c>
      <c r="J3338" t="s">
        <v>7418</v>
      </c>
      <c r="K3338" t="s">
        <v>7419</v>
      </c>
      <c r="L3338" t="s">
        <v>7420</v>
      </c>
    </row>
    <row r="3339" spans="1:12" x14ac:dyDescent="0.3">
      <c r="A3339" t="s">
        <v>7421</v>
      </c>
      <c r="B3339" t="s">
        <v>14</v>
      </c>
      <c r="C3339" t="s">
        <v>7422</v>
      </c>
      <c r="D3339" t="s">
        <v>79</v>
      </c>
      <c r="E3339" t="s">
        <v>7423</v>
      </c>
      <c r="F3339" t="s">
        <v>7424</v>
      </c>
      <c r="G3339" t="s">
        <v>18</v>
      </c>
      <c r="H3339" t="s">
        <v>18</v>
      </c>
      <c r="I3339" t="s">
        <v>5564</v>
      </c>
      <c r="J3339" t="s">
        <v>5565</v>
      </c>
      <c r="K3339" t="s">
        <v>5566</v>
      </c>
      <c r="L3339" t="s">
        <v>5567</v>
      </c>
    </row>
    <row r="3340" spans="1:12" x14ac:dyDescent="0.3">
      <c r="A3340" t="s">
        <v>7425</v>
      </c>
      <c r="B3340" t="s">
        <v>14</v>
      </c>
      <c r="C3340" t="s">
        <v>7426</v>
      </c>
      <c r="D3340" t="s">
        <v>16</v>
      </c>
      <c r="E3340" t="s">
        <v>7427</v>
      </c>
      <c r="F3340" t="s">
        <v>7428</v>
      </c>
      <c r="G3340" t="e">
        <f>-무용/동작심리상담에 대한 기본적인 이론과 실기 과정을 무용/동작심리상담 전문가를 양성하기 위한 중급 교육 과정 -무용동작심리 이론과 임상 기술을 이해하고 현장 적용이 가능 할 능력의 수준으로 무용동작심리상담사를 배양하는 과정 -부적응 아동/청소년, 노인성 치매, 발달장애, 정서장애, 약물 및 알콜 중독자, 정신장애인등 다양한 분야에서 전문가 양성과정</f>
        <v>#NAME?</v>
      </c>
      <c r="H3340" t="s">
        <v>18</v>
      </c>
      <c r="I3340" t="s">
        <v>6634</v>
      </c>
      <c r="J3340" t="s">
        <v>6635</v>
      </c>
      <c r="K3340" t="s">
        <v>6636</v>
      </c>
      <c r="L3340" t="s">
        <v>6637</v>
      </c>
    </row>
    <row r="3341" spans="1:12" x14ac:dyDescent="0.3">
      <c r="A3341" t="s">
        <v>7429</v>
      </c>
      <c r="B3341" t="s">
        <v>14</v>
      </c>
      <c r="C3341" t="s">
        <v>7430</v>
      </c>
      <c r="D3341" t="s">
        <v>79</v>
      </c>
      <c r="E3341" t="s">
        <v>7431</v>
      </c>
      <c r="F3341" t="s">
        <v>7431</v>
      </c>
      <c r="G3341" t="s">
        <v>18</v>
      </c>
      <c r="H3341" t="s">
        <v>18</v>
      </c>
      <c r="I3341" t="s">
        <v>6999</v>
      </c>
      <c r="J3341" t="s">
        <v>7000</v>
      </c>
      <c r="K3341" t="s">
        <v>7001</v>
      </c>
      <c r="L3341" t="s">
        <v>7002</v>
      </c>
    </row>
    <row r="3342" spans="1:12" x14ac:dyDescent="0.3">
      <c r="A3342" t="s">
        <v>7432</v>
      </c>
      <c r="B3342" t="s">
        <v>14</v>
      </c>
      <c r="C3342" t="s">
        <v>7433</v>
      </c>
      <c r="D3342" t="s">
        <v>16</v>
      </c>
      <c r="E3342" t="s">
        <v>7434</v>
      </c>
      <c r="F3342" t="s">
        <v>7435</v>
      </c>
      <c r="G3342" t="s">
        <v>7436</v>
      </c>
      <c r="H3342" t="s">
        <v>18</v>
      </c>
      <c r="I3342" t="s">
        <v>7437</v>
      </c>
      <c r="J3342" t="s">
        <v>18</v>
      </c>
      <c r="K3342" t="s">
        <v>7438</v>
      </c>
      <c r="L3342" t="s">
        <v>7439</v>
      </c>
    </row>
    <row r="3343" spans="1:12" x14ac:dyDescent="0.3">
      <c r="A3343" t="s">
        <v>7440</v>
      </c>
      <c r="B3343" t="s">
        <v>14</v>
      </c>
      <c r="C3343" t="s">
        <v>7441</v>
      </c>
      <c r="D3343" t="s">
        <v>16</v>
      </c>
      <c r="E3343" t="s">
        <v>7442</v>
      </c>
      <c r="F3343" t="s">
        <v>7443</v>
      </c>
      <c r="G3343" t="s">
        <v>7444</v>
      </c>
      <c r="H3343" t="s">
        <v>7445</v>
      </c>
      <c r="I3343" t="s">
        <v>7446</v>
      </c>
      <c r="J3343" t="s">
        <v>7447</v>
      </c>
      <c r="K3343" t="s">
        <v>7448</v>
      </c>
      <c r="L3343" t="s">
        <v>7449</v>
      </c>
    </row>
    <row r="3344" spans="1:12" x14ac:dyDescent="0.3">
      <c r="A3344" t="s">
        <v>7450</v>
      </c>
      <c r="B3344" t="s">
        <v>14</v>
      </c>
      <c r="C3344" t="s">
        <v>2496</v>
      </c>
      <c r="D3344" t="s">
        <v>16</v>
      </c>
      <c r="E3344" t="s">
        <v>7451</v>
      </c>
      <c r="F3344" t="s">
        <v>7452</v>
      </c>
      <c r="G3344" t="s">
        <v>7452</v>
      </c>
      <c r="H3344" t="s">
        <v>18</v>
      </c>
      <c r="I3344" t="s">
        <v>7453</v>
      </c>
      <c r="J3344" t="s">
        <v>7454</v>
      </c>
      <c r="K3344" t="s">
        <v>7455</v>
      </c>
      <c r="L3344" t="s">
        <v>7456</v>
      </c>
    </row>
    <row r="3345" spans="1:12" x14ac:dyDescent="0.3">
      <c r="A3345" t="s">
        <v>7457</v>
      </c>
      <c r="B3345" t="s">
        <v>14</v>
      </c>
      <c r="C3345" t="s">
        <v>7458</v>
      </c>
      <c r="D3345" t="s">
        <v>94</v>
      </c>
      <c r="E3345" t="s">
        <v>7459</v>
      </c>
      <c r="F3345" t="s">
        <v>7460</v>
      </c>
      <c r="G3345" t="s">
        <v>7461</v>
      </c>
      <c r="H3345" t="s">
        <v>7462</v>
      </c>
      <c r="I3345" t="s">
        <v>993</v>
      </c>
      <c r="J3345" t="s">
        <v>994</v>
      </c>
      <c r="K3345" t="s">
        <v>995</v>
      </c>
      <c r="L3345" t="s">
        <v>996</v>
      </c>
    </row>
    <row r="3346" spans="1:12" x14ac:dyDescent="0.3">
      <c r="A3346" t="s">
        <v>7463</v>
      </c>
      <c r="B3346" t="s">
        <v>14</v>
      </c>
      <c r="C3346" t="s">
        <v>93</v>
      </c>
      <c r="D3346" t="s">
        <v>94</v>
      </c>
      <c r="E3346" t="s">
        <v>7464</v>
      </c>
      <c r="F3346" t="s">
        <v>7465</v>
      </c>
      <c r="G3346" t="s">
        <v>7466</v>
      </c>
      <c r="H3346" t="s">
        <v>18</v>
      </c>
      <c r="I3346" t="s">
        <v>6678</v>
      </c>
      <c r="J3346" t="s">
        <v>6679</v>
      </c>
      <c r="K3346" t="s">
        <v>6680</v>
      </c>
      <c r="L3346" t="s">
        <v>6681</v>
      </c>
    </row>
    <row r="3347" spans="1:12" x14ac:dyDescent="0.3">
      <c r="A3347" t="s">
        <v>7467</v>
      </c>
      <c r="B3347" t="s">
        <v>14</v>
      </c>
      <c r="C3347" t="s">
        <v>229</v>
      </c>
      <c r="D3347" t="s">
        <v>94</v>
      </c>
      <c r="E3347" t="s">
        <v>7468</v>
      </c>
      <c r="F3347" t="s">
        <v>7469</v>
      </c>
      <c r="G3347" t="s">
        <v>7470</v>
      </c>
      <c r="H3347" t="s">
        <v>7471</v>
      </c>
      <c r="I3347" t="s">
        <v>6020</v>
      </c>
      <c r="J3347" t="s">
        <v>6021</v>
      </c>
      <c r="K3347" t="s">
        <v>6022</v>
      </c>
      <c r="L3347" t="s">
        <v>6023</v>
      </c>
    </row>
    <row r="3348" spans="1:12" x14ac:dyDescent="0.3">
      <c r="A3348" t="s">
        <v>7472</v>
      </c>
      <c r="B3348" t="s">
        <v>14</v>
      </c>
      <c r="C3348" t="s">
        <v>7473</v>
      </c>
      <c r="D3348" t="s">
        <v>704</v>
      </c>
      <c r="E3348" t="s">
        <v>7474</v>
      </c>
      <c r="F3348" t="s">
        <v>7474</v>
      </c>
      <c r="G3348" t="s">
        <v>18</v>
      </c>
      <c r="H3348" t="s">
        <v>18</v>
      </c>
      <c r="I3348" t="s">
        <v>1399</v>
      </c>
      <c r="J3348" t="s">
        <v>18</v>
      </c>
      <c r="K3348" t="s">
        <v>1400</v>
      </c>
      <c r="L3348" t="s">
        <v>1401</v>
      </c>
    </row>
    <row r="3349" spans="1:12" x14ac:dyDescent="0.3">
      <c r="A3349" t="s">
        <v>7475</v>
      </c>
      <c r="B3349" t="s">
        <v>14</v>
      </c>
      <c r="C3349" t="s">
        <v>93</v>
      </c>
      <c r="D3349" t="s">
        <v>94</v>
      </c>
      <c r="E3349" t="s">
        <v>7476</v>
      </c>
      <c r="F3349" t="s">
        <v>7477</v>
      </c>
      <c r="G3349" t="s">
        <v>7478</v>
      </c>
      <c r="H3349" t="s">
        <v>18</v>
      </c>
      <c r="I3349" t="s">
        <v>5810</v>
      </c>
      <c r="J3349" t="s">
        <v>5811</v>
      </c>
      <c r="K3349" t="s">
        <v>5812</v>
      </c>
      <c r="L3349" t="s">
        <v>5813</v>
      </c>
    </row>
    <row r="3350" spans="1:12" x14ac:dyDescent="0.3">
      <c r="A3350" t="s">
        <v>7479</v>
      </c>
      <c r="B3350" t="s">
        <v>14</v>
      </c>
      <c r="C3350" t="s">
        <v>15</v>
      </c>
      <c r="D3350" t="s">
        <v>16</v>
      </c>
      <c r="E3350" t="s">
        <v>7480</v>
      </c>
      <c r="F3350" t="s">
        <v>7480</v>
      </c>
      <c r="G3350" t="s">
        <v>7481</v>
      </c>
      <c r="H3350" t="s">
        <v>18</v>
      </c>
      <c r="I3350" t="s">
        <v>6806</v>
      </c>
      <c r="J3350" t="s">
        <v>18</v>
      </c>
      <c r="K3350" t="s">
        <v>6807</v>
      </c>
      <c r="L3350" t="s">
        <v>6808</v>
      </c>
    </row>
    <row r="3351" spans="1:12" x14ac:dyDescent="0.3">
      <c r="A3351" t="s">
        <v>7482</v>
      </c>
      <c r="B3351" t="s">
        <v>14</v>
      </c>
      <c r="C3351" t="s">
        <v>807</v>
      </c>
      <c r="D3351" t="s">
        <v>79</v>
      </c>
      <c r="E3351" t="s">
        <v>7483</v>
      </c>
      <c r="F3351" t="s">
        <v>7483</v>
      </c>
      <c r="G3351" t="s">
        <v>18</v>
      </c>
      <c r="H3351" t="s">
        <v>18</v>
      </c>
      <c r="I3351" t="s">
        <v>7199</v>
      </c>
      <c r="J3351" t="s">
        <v>7200</v>
      </c>
      <c r="K3351" t="s">
        <v>7201</v>
      </c>
      <c r="L3351" t="s">
        <v>7202</v>
      </c>
    </row>
    <row r="3352" spans="1:12" x14ac:dyDescent="0.3">
      <c r="A3352" t="s">
        <v>7484</v>
      </c>
      <c r="B3352" t="s">
        <v>14</v>
      </c>
      <c r="C3352" t="s">
        <v>3370</v>
      </c>
      <c r="D3352" t="s">
        <v>94</v>
      </c>
      <c r="E3352" t="s">
        <v>7485</v>
      </c>
      <c r="F3352" t="s">
        <v>7485</v>
      </c>
      <c r="G3352" t="s">
        <v>7486</v>
      </c>
      <c r="H3352" t="s">
        <v>7487</v>
      </c>
      <c r="I3352" t="s">
        <v>45</v>
      </c>
      <c r="J3352" t="s">
        <v>46</v>
      </c>
      <c r="K3352" t="s">
        <v>47</v>
      </c>
      <c r="L3352" t="s">
        <v>48</v>
      </c>
    </row>
    <row r="3353" spans="1:12" x14ac:dyDescent="0.3">
      <c r="A3353" t="s">
        <v>7488</v>
      </c>
      <c r="B3353" t="s">
        <v>14</v>
      </c>
      <c r="C3353" t="s">
        <v>273</v>
      </c>
      <c r="D3353" t="s">
        <v>16</v>
      </c>
      <c r="E3353" t="s">
        <v>4678</v>
      </c>
      <c r="F3353" t="s">
        <v>4678</v>
      </c>
      <c r="G3353" t="s">
        <v>4677</v>
      </c>
      <c r="H3353" t="s">
        <v>18</v>
      </c>
      <c r="I3353" t="s">
        <v>574</v>
      </c>
      <c r="J3353" t="s">
        <v>575</v>
      </c>
      <c r="K3353" t="s">
        <v>576</v>
      </c>
      <c r="L3353" t="s">
        <v>577</v>
      </c>
    </row>
    <row r="3354" spans="1:12" x14ac:dyDescent="0.3">
      <c r="A3354" t="s">
        <v>7489</v>
      </c>
      <c r="B3354" t="s">
        <v>14</v>
      </c>
      <c r="C3354" t="s">
        <v>7490</v>
      </c>
      <c r="D3354" t="s">
        <v>94</v>
      </c>
      <c r="E3354" t="s">
        <v>7491</v>
      </c>
      <c r="F3354" t="s">
        <v>7492</v>
      </c>
      <c r="G3354" t="s">
        <v>18</v>
      </c>
      <c r="H3354" t="s">
        <v>18</v>
      </c>
      <c r="I3354" t="s">
        <v>7493</v>
      </c>
      <c r="J3354" t="s">
        <v>7494</v>
      </c>
      <c r="K3354" t="s">
        <v>7495</v>
      </c>
      <c r="L3354" t="s">
        <v>7496</v>
      </c>
    </row>
    <row r="3355" spans="1:12" x14ac:dyDescent="0.3">
      <c r="A3355" t="s">
        <v>7497</v>
      </c>
      <c r="B3355" t="s">
        <v>14</v>
      </c>
      <c r="C3355" t="s">
        <v>618</v>
      </c>
      <c r="D3355" t="s">
        <v>16</v>
      </c>
      <c r="E3355" t="s">
        <v>7498</v>
      </c>
      <c r="F3355" t="s">
        <v>7499</v>
      </c>
      <c r="G3355" t="s">
        <v>7500</v>
      </c>
      <c r="H3355" t="s">
        <v>7501</v>
      </c>
      <c r="I3355" t="s">
        <v>2255</v>
      </c>
      <c r="J3355" t="s">
        <v>2256</v>
      </c>
      <c r="K3355" t="s">
        <v>2257</v>
      </c>
      <c r="L3355" t="s">
        <v>2258</v>
      </c>
    </row>
    <row r="3356" spans="1:12" x14ac:dyDescent="0.3">
      <c r="A3356" t="s">
        <v>7502</v>
      </c>
      <c r="B3356" t="s">
        <v>14</v>
      </c>
      <c r="C3356" t="s">
        <v>7503</v>
      </c>
      <c r="D3356" t="s">
        <v>33</v>
      </c>
      <c r="E3356" t="s">
        <v>7504</v>
      </c>
      <c r="F3356" t="s">
        <v>7505</v>
      </c>
      <c r="G3356" t="s">
        <v>18</v>
      </c>
      <c r="H3356" t="s">
        <v>18</v>
      </c>
      <c r="I3356" t="s">
        <v>7506</v>
      </c>
      <c r="J3356" t="s">
        <v>7507</v>
      </c>
      <c r="K3356" t="s">
        <v>7508</v>
      </c>
      <c r="L3356" t="s">
        <v>7509</v>
      </c>
    </row>
    <row r="3357" spans="1:12" x14ac:dyDescent="0.3">
      <c r="A3357" t="s">
        <v>7510</v>
      </c>
      <c r="B3357" t="s">
        <v>14</v>
      </c>
      <c r="C3357" t="s">
        <v>807</v>
      </c>
      <c r="D3357" t="s">
        <v>79</v>
      </c>
      <c r="E3357" t="s">
        <v>7511</v>
      </c>
      <c r="F3357" t="s">
        <v>7511</v>
      </c>
      <c r="G3357" t="s">
        <v>18</v>
      </c>
      <c r="H3357" t="s">
        <v>18</v>
      </c>
      <c r="I3357" t="s">
        <v>6941</v>
      </c>
      <c r="J3357" t="s">
        <v>6942</v>
      </c>
      <c r="K3357" t="s">
        <v>6943</v>
      </c>
      <c r="L3357" t="s">
        <v>6944</v>
      </c>
    </row>
    <row r="3358" spans="1:12" x14ac:dyDescent="0.3">
      <c r="A3358" t="s">
        <v>7512</v>
      </c>
      <c r="B3358" t="s">
        <v>14</v>
      </c>
      <c r="C3358" t="s">
        <v>5939</v>
      </c>
      <c r="D3358" t="s">
        <v>94</v>
      </c>
      <c r="E3358" t="s">
        <v>7513</v>
      </c>
      <c r="F3358" t="s">
        <v>7513</v>
      </c>
      <c r="G3358" t="s">
        <v>7514</v>
      </c>
      <c r="H3358" t="s">
        <v>18</v>
      </c>
      <c r="I3358" t="s">
        <v>5994</v>
      </c>
      <c r="J3358" t="s">
        <v>18</v>
      </c>
      <c r="K3358" t="s">
        <v>5995</v>
      </c>
      <c r="L3358" t="s">
        <v>5996</v>
      </c>
    </row>
    <row r="3359" spans="1:12" x14ac:dyDescent="0.3">
      <c r="A3359" t="s">
        <v>7515</v>
      </c>
      <c r="B3359" t="s">
        <v>14</v>
      </c>
      <c r="C3359" t="s">
        <v>3840</v>
      </c>
      <c r="D3359" t="s">
        <v>33</v>
      </c>
      <c r="E3359" t="s">
        <v>7516</v>
      </c>
      <c r="F3359" t="s">
        <v>7516</v>
      </c>
      <c r="G3359" t="s">
        <v>18</v>
      </c>
      <c r="H3359" t="s">
        <v>18</v>
      </c>
      <c r="I3359" t="s">
        <v>7517</v>
      </c>
      <c r="J3359" t="s">
        <v>18</v>
      </c>
      <c r="K3359" t="s">
        <v>7518</v>
      </c>
      <c r="L3359" t="s">
        <v>7519</v>
      </c>
    </row>
    <row r="3360" spans="1:12" x14ac:dyDescent="0.3">
      <c r="A3360" t="s">
        <v>7520</v>
      </c>
      <c r="B3360" t="s">
        <v>14</v>
      </c>
      <c r="C3360" t="s">
        <v>7521</v>
      </c>
      <c r="D3360" t="s">
        <v>94</v>
      </c>
      <c r="E3360" t="s">
        <v>7522</v>
      </c>
      <c r="F3360" t="s">
        <v>7523</v>
      </c>
      <c r="G3360" t="s">
        <v>7524</v>
      </c>
      <c r="H3360" t="s">
        <v>7525</v>
      </c>
      <c r="I3360" t="s">
        <v>7526</v>
      </c>
      <c r="J3360" t="s">
        <v>7527</v>
      </c>
      <c r="K3360" t="s">
        <v>7528</v>
      </c>
      <c r="L3360" t="s">
        <v>7529</v>
      </c>
    </row>
    <row r="3361" spans="1:12" x14ac:dyDescent="0.3">
      <c r="A3361" t="s">
        <v>7530</v>
      </c>
      <c r="B3361" t="s">
        <v>14</v>
      </c>
      <c r="C3361" t="s">
        <v>101</v>
      </c>
      <c r="D3361" t="s">
        <v>16</v>
      </c>
      <c r="E3361" t="s">
        <v>7531</v>
      </c>
      <c r="F3361" t="s">
        <v>7531</v>
      </c>
      <c r="G3361" t="s">
        <v>7531</v>
      </c>
      <c r="H3361" t="s">
        <v>18</v>
      </c>
      <c r="I3361" t="s">
        <v>841</v>
      </c>
      <c r="J3361" t="s">
        <v>842</v>
      </c>
      <c r="K3361" t="s">
        <v>843</v>
      </c>
      <c r="L3361" t="s">
        <v>844</v>
      </c>
    </row>
    <row r="3362" spans="1:12" x14ac:dyDescent="0.3">
      <c r="A3362" t="s">
        <v>7532</v>
      </c>
      <c r="B3362" t="s">
        <v>14</v>
      </c>
      <c r="C3362" t="s">
        <v>5078</v>
      </c>
      <c r="D3362" t="s">
        <v>16</v>
      </c>
      <c r="E3362" t="s">
        <v>7533</v>
      </c>
      <c r="F3362" t="s">
        <v>7534</v>
      </c>
      <c r="G3362" t="s">
        <v>7535</v>
      </c>
      <c r="H3362" t="s">
        <v>7536</v>
      </c>
      <c r="I3362" t="s">
        <v>7537</v>
      </c>
      <c r="J3362" t="s">
        <v>7538</v>
      </c>
      <c r="K3362" t="s">
        <v>7539</v>
      </c>
      <c r="L3362" t="s">
        <v>7540</v>
      </c>
    </row>
    <row r="3363" spans="1:12" x14ac:dyDescent="0.3">
      <c r="A3363" t="s">
        <v>7541</v>
      </c>
      <c r="B3363" t="s">
        <v>14</v>
      </c>
      <c r="C3363" t="s">
        <v>6414</v>
      </c>
      <c r="D3363" t="s">
        <v>16</v>
      </c>
      <c r="E3363" t="s">
        <v>7542</v>
      </c>
      <c r="F3363" t="s">
        <v>7543</v>
      </c>
      <c r="G3363" t="s">
        <v>7544</v>
      </c>
      <c r="H3363" t="s">
        <v>18</v>
      </c>
      <c r="I3363" t="s">
        <v>2017</v>
      </c>
      <c r="J3363" t="s">
        <v>2018</v>
      </c>
      <c r="K3363" t="s">
        <v>2019</v>
      </c>
      <c r="L3363" t="s">
        <v>2020</v>
      </c>
    </row>
    <row r="3364" spans="1:12" x14ac:dyDescent="0.3">
      <c r="A3364" t="s">
        <v>7545</v>
      </c>
      <c r="B3364" t="s">
        <v>14</v>
      </c>
      <c r="C3364" t="s">
        <v>2872</v>
      </c>
      <c r="D3364" t="s">
        <v>33</v>
      </c>
      <c r="E3364" t="s">
        <v>7546</v>
      </c>
      <c r="F3364" t="s">
        <v>7547</v>
      </c>
      <c r="G3364" t="s">
        <v>7548</v>
      </c>
      <c r="H3364" t="s">
        <v>18</v>
      </c>
      <c r="I3364" t="s">
        <v>574</v>
      </c>
      <c r="J3364" t="s">
        <v>575</v>
      </c>
      <c r="K3364" t="s">
        <v>576</v>
      </c>
      <c r="L3364" t="s">
        <v>577</v>
      </c>
    </row>
    <row r="3365" spans="1:12" x14ac:dyDescent="0.3">
      <c r="A3365" t="s">
        <v>7549</v>
      </c>
      <c r="B3365" t="s">
        <v>14</v>
      </c>
      <c r="C3365" t="s">
        <v>3471</v>
      </c>
      <c r="D3365" t="s">
        <v>94</v>
      </c>
      <c r="E3365" t="s">
        <v>7550</v>
      </c>
      <c r="F3365" t="s">
        <v>7551</v>
      </c>
      <c r="G3365" t="s">
        <v>7552</v>
      </c>
      <c r="H3365" t="s">
        <v>18</v>
      </c>
      <c r="I3365" t="s">
        <v>7553</v>
      </c>
      <c r="J3365" t="s">
        <v>7554</v>
      </c>
      <c r="K3365" t="s">
        <v>7555</v>
      </c>
      <c r="L3365" t="s">
        <v>7556</v>
      </c>
    </row>
    <row r="3366" spans="1:12" x14ac:dyDescent="0.3">
      <c r="A3366" t="s">
        <v>7557</v>
      </c>
      <c r="B3366" t="s">
        <v>14</v>
      </c>
      <c r="C3366" t="s">
        <v>471</v>
      </c>
      <c r="D3366" t="s">
        <v>16</v>
      </c>
      <c r="E3366" t="s">
        <v>7558</v>
      </c>
      <c r="F3366" t="s">
        <v>7559</v>
      </c>
      <c r="G3366" t="s">
        <v>18</v>
      </c>
      <c r="H3366" t="s">
        <v>18</v>
      </c>
      <c r="I3366" t="s">
        <v>5632</v>
      </c>
      <c r="J3366" t="s">
        <v>5633</v>
      </c>
      <c r="K3366" t="s">
        <v>5634</v>
      </c>
      <c r="L3366" t="s">
        <v>5635</v>
      </c>
    </row>
    <row r="3367" spans="1:12" x14ac:dyDescent="0.3">
      <c r="A3367" t="s">
        <v>7560</v>
      </c>
      <c r="B3367" t="s">
        <v>14</v>
      </c>
      <c r="C3367" t="s">
        <v>7561</v>
      </c>
      <c r="D3367" t="s">
        <v>94</v>
      </c>
      <c r="E3367" t="s">
        <v>7562</v>
      </c>
      <c r="F3367" t="s">
        <v>7563</v>
      </c>
      <c r="G3367" t="s">
        <v>7564</v>
      </c>
      <c r="H3367" t="s">
        <v>18</v>
      </c>
      <c r="I3367" t="s">
        <v>7565</v>
      </c>
      <c r="J3367" t="s">
        <v>7566</v>
      </c>
      <c r="K3367" t="s">
        <v>7567</v>
      </c>
      <c r="L3367" t="s">
        <v>7568</v>
      </c>
    </row>
    <row r="3368" spans="1:12" x14ac:dyDescent="0.3">
      <c r="A3368" t="s">
        <v>7569</v>
      </c>
      <c r="B3368" t="s">
        <v>14</v>
      </c>
      <c r="C3368" t="s">
        <v>229</v>
      </c>
      <c r="D3368" t="s">
        <v>94</v>
      </c>
      <c r="E3368" t="s">
        <v>7570</v>
      </c>
      <c r="F3368" t="s">
        <v>7570</v>
      </c>
      <c r="G3368" t="s">
        <v>7571</v>
      </c>
      <c r="H3368" t="s">
        <v>18</v>
      </c>
      <c r="I3368" t="s">
        <v>5818</v>
      </c>
      <c r="J3368" t="s">
        <v>18</v>
      </c>
      <c r="K3368" t="s">
        <v>5819</v>
      </c>
      <c r="L3368" t="s">
        <v>5820</v>
      </c>
    </row>
    <row r="3369" spans="1:12" x14ac:dyDescent="0.3">
      <c r="A3369" t="s">
        <v>7572</v>
      </c>
      <c r="B3369" t="s">
        <v>14</v>
      </c>
      <c r="C3369" t="s">
        <v>7573</v>
      </c>
      <c r="D3369" t="s">
        <v>16</v>
      </c>
      <c r="E3369" t="s">
        <v>7574</v>
      </c>
      <c r="F3369" t="s">
        <v>7575</v>
      </c>
      <c r="G3369" t="s">
        <v>7576</v>
      </c>
      <c r="H3369" t="s">
        <v>18</v>
      </c>
      <c r="I3369" t="s">
        <v>7577</v>
      </c>
      <c r="J3369" t="s">
        <v>7578</v>
      </c>
      <c r="K3369" t="s">
        <v>7579</v>
      </c>
      <c r="L3369" t="s">
        <v>7580</v>
      </c>
    </row>
    <row r="3370" spans="1:12" x14ac:dyDescent="0.3">
      <c r="A3370" t="s">
        <v>7581</v>
      </c>
      <c r="B3370" t="s">
        <v>14</v>
      </c>
      <c r="C3370" t="s">
        <v>15</v>
      </c>
      <c r="D3370" t="s">
        <v>16</v>
      </c>
      <c r="E3370" t="s">
        <v>7582</v>
      </c>
      <c r="F3370" t="s">
        <v>7583</v>
      </c>
      <c r="G3370" t="s">
        <v>18</v>
      </c>
      <c r="H3370" t="s">
        <v>18</v>
      </c>
      <c r="I3370" t="s">
        <v>7584</v>
      </c>
      <c r="J3370" t="s">
        <v>7585</v>
      </c>
      <c r="K3370" t="s">
        <v>7586</v>
      </c>
      <c r="L3370" t="s">
        <v>7587</v>
      </c>
    </row>
    <row r="3371" spans="1:12" x14ac:dyDescent="0.3">
      <c r="A3371" t="s">
        <v>7588</v>
      </c>
      <c r="B3371" t="s">
        <v>14</v>
      </c>
      <c r="C3371" t="s">
        <v>341</v>
      </c>
      <c r="D3371" t="s">
        <v>16</v>
      </c>
      <c r="E3371" t="s">
        <v>7589</v>
      </c>
      <c r="F3371" t="s">
        <v>7590</v>
      </c>
      <c r="G3371" t="s">
        <v>7591</v>
      </c>
      <c r="H3371" t="s">
        <v>18</v>
      </c>
      <c r="I3371" t="s">
        <v>5632</v>
      </c>
      <c r="J3371" t="s">
        <v>5633</v>
      </c>
      <c r="K3371" t="s">
        <v>5634</v>
      </c>
      <c r="L3371" t="s">
        <v>5635</v>
      </c>
    </row>
    <row r="3372" spans="1:12" x14ac:dyDescent="0.3">
      <c r="A3372" t="s">
        <v>7592</v>
      </c>
      <c r="B3372" t="s">
        <v>14</v>
      </c>
      <c r="C3372" t="s">
        <v>7593</v>
      </c>
      <c r="D3372" t="s">
        <v>16</v>
      </c>
      <c r="E3372" t="s">
        <v>7594</v>
      </c>
      <c r="F3372" t="s">
        <v>7595</v>
      </c>
      <c r="G3372" t="s">
        <v>7596</v>
      </c>
      <c r="H3372" t="s">
        <v>18</v>
      </c>
      <c r="I3372" t="s">
        <v>7253</v>
      </c>
      <c r="J3372" t="s">
        <v>7254</v>
      </c>
      <c r="K3372" t="s">
        <v>7255</v>
      </c>
      <c r="L3372" t="s">
        <v>7256</v>
      </c>
    </row>
    <row r="3373" spans="1:12" x14ac:dyDescent="0.3">
      <c r="A3373" t="s">
        <v>7597</v>
      </c>
      <c r="B3373" t="s">
        <v>14</v>
      </c>
      <c r="C3373" t="s">
        <v>7598</v>
      </c>
      <c r="D3373" t="s">
        <v>94</v>
      </c>
      <c r="E3373" t="s">
        <v>7599</v>
      </c>
      <c r="F3373" t="s">
        <v>7600</v>
      </c>
      <c r="G3373" t="s">
        <v>18</v>
      </c>
      <c r="H3373" t="s">
        <v>18</v>
      </c>
      <c r="I3373" t="s">
        <v>5727</v>
      </c>
      <c r="J3373" t="s">
        <v>5728</v>
      </c>
      <c r="K3373" t="s">
        <v>5729</v>
      </c>
      <c r="L3373" t="s">
        <v>5730</v>
      </c>
    </row>
    <row r="3374" spans="1:12" x14ac:dyDescent="0.3">
      <c r="A3374" t="s">
        <v>7601</v>
      </c>
      <c r="B3374" t="s">
        <v>14</v>
      </c>
      <c r="C3374" t="s">
        <v>3396</v>
      </c>
      <c r="D3374" t="s">
        <v>16</v>
      </c>
      <c r="E3374" t="s">
        <v>7602</v>
      </c>
      <c r="F3374" t="s">
        <v>7603</v>
      </c>
      <c r="G3374" t="s">
        <v>7604</v>
      </c>
      <c r="H3374" t="s">
        <v>18</v>
      </c>
      <c r="I3374" t="s">
        <v>7288</v>
      </c>
      <c r="J3374" t="s">
        <v>18</v>
      </c>
      <c r="K3374" t="s">
        <v>7289</v>
      </c>
      <c r="L3374" t="s">
        <v>7290</v>
      </c>
    </row>
    <row r="3375" spans="1:12" x14ac:dyDescent="0.3">
      <c r="A3375" t="s">
        <v>7605</v>
      </c>
      <c r="B3375" t="s">
        <v>14</v>
      </c>
      <c r="C3375" t="s">
        <v>975</v>
      </c>
      <c r="D3375" t="s">
        <v>16</v>
      </c>
      <c r="E3375" t="s">
        <v>7606</v>
      </c>
      <c r="F3375" t="s">
        <v>7607</v>
      </c>
      <c r="G3375" t="s">
        <v>7608</v>
      </c>
      <c r="H3375" t="s">
        <v>7609</v>
      </c>
      <c r="I3375" t="s">
        <v>4866</v>
      </c>
      <c r="J3375" t="s">
        <v>4867</v>
      </c>
      <c r="K3375" t="s">
        <v>7610</v>
      </c>
      <c r="L3375" t="s">
        <v>7611</v>
      </c>
    </row>
    <row r="3376" spans="1:12" x14ac:dyDescent="0.3">
      <c r="A3376" t="s">
        <v>7612</v>
      </c>
      <c r="B3376" t="s">
        <v>14</v>
      </c>
      <c r="C3376" t="s">
        <v>7613</v>
      </c>
      <c r="D3376" t="s">
        <v>16</v>
      </c>
      <c r="E3376" t="s">
        <v>7614</v>
      </c>
      <c r="F3376" t="s">
        <v>7615</v>
      </c>
      <c r="G3376" t="s">
        <v>7616</v>
      </c>
      <c r="H3376" t="s">
        <v>18</v>
      </c>
      <c r="I3376" t="s">
        <v>7288</v>
      </c>
      <c r="J3376" t="s">
        <v>18</v>
      </c>
      <c r="K3376" t="s">
        <v>7289</v>
      </c>
      <c r="L3376" t="s">
        <v>7290</v>
      </c>
    </row>
    <row r="3377" spans="1:12" x14ac:dyDescent="0.3">
      <c r="A3377" t="s">
        <v>7617</v>
      </c>
      <c r="B3377" t="s">
        <v>14</v>
      </c>
      <c r="C3377" t="s">
        <v>7618</v>
      </c>
      <c r="D3377" t="s">
        <v>94</v>
      </c>
      <c r="E3377" t="s">
        <v>7619</v>
      </c>
      <c r="F3377" t="s">
        <v>7619</v>
      </c>
      <c r="G3377" t="s">
        <v>18</v>
      </c>
      <c r="H3377" t="s">
        <v>18</v>
      </c>
      <c r="I3377" t="s">
        <v>7620</v>
      </c>
      <c r="J3377" t="s">
        <v>7621</v>
      </c>
      <c r="K3377" t="s">
        <v>7622</v>
      </c>
      <c r="L3377" t="s">
        <v>7623</v>
      </c>
    </row>
    <row r="3378" spans="1:12" x14ac:dyDescent="0.3">
      <c r="A3378" t="s">
        <v>7624</v>
      </c>
      <c r="B3378" t="s">
        <v>14</v>
      </c>
      <c r="C3378" t="s">
        <v>1403</v>
      </c>
      <c r="D3378" t="s">
        <v>16</v>
      </c>
      <c r="E3378" t="s">
        <v>7625</v>
      </c>
      <c r="F3378" t="s">
        <v>7625</v>
      </c>
      <c r="G3378" t="s">
        <v>18</v>
      </c>
      <c r="H3378" t="s">
        <v>18</v>
      </c>
      <c r="I3378" t="s">
        <v>7626</v>
      </c>
      <c r="J3378" t="s">
        <v>7627</v>
      </c>
      <c r="K3378" t="s">
        <v>7628</v>
      </c>
      <c r="L3378" t="s">
        <v>7629</v>
      </c>
    </row>
    <row r="3379" spans="1:12" x14ac:dyDescent="0.3">
      <c r="A3379" t="s">
        <v>7630</v>
      </c>
      <c r="B3379" t="s">
        <v>14</v>
      </c>
      <c r="C3379" t="s">
        <v>7631</v>
      </c>
      <c r="D3379" t="s">
        <v>16</v>
      </c>
      <c r="E3379" t="s">
        <v>7632</v>
      </c>
      <c r="F3379" t="s">
        <v>7633</v>
      </c>
      <c r="G3379" t="s">
        <v>7633</v>
      </c>
      <c r="H3379" t="s">
        <v>18</v>
      </c>
      <c r="I3379" t="s">
        <v>7634</v>
      </c>
      <c r="J3379" t="s">
        <v>7635</v>
      </c>
      <c r="K3379" t="s">
        <v>7636</v>
      </c>
      <c r="L3379" t="s">
        <v>7637</v>
      </c>
    </row>
    <row r="3380" spans="1:12" x14ac:dyDescent="0.3">
      <c r="A3380" t="s">
        <v>7638</v>
      </c>
      <c r="B3380" t="s">
        <v>14</v>
      </c>
      <c r="C3380" t="s">
        <v>1332</v>
      </c>
      <c r="D3380" t="s">
        <v>79</v>
      </c>
      <c r="E3380" t="s">
        <v>7639</v>
      </c>
      <c r="F3380" t="s">
        <v>7639</v>
      </c>
      <c r="G3380" t="s">
        <v>7640</v>
      </c>
      <c r="H3380" t="s">
        <v>7641</v>
      </c>
      <c r="I3380" t="s">
        <v>7642</v>
      </c>
      <c r="J3380" t="s">
        <v>7643</v>
      </c>
      <c r="K3380" t="s">
        <v>7644</v>
      </c>
      <c r="L3380" t="s">
        <v>7645</v>
      </c>
    </row>
    <row r="3381" spans="1:12" x14ac:dyDescent="0.3">
      <c r="A3381" t="s">
        <v>7646</v>
      </c>
      <c r="B3381" t="s">
        <v>14</v>
      </c>
      <c r="C3381" t="s">
        <v>7647</v>
      </c>
      <c r="D3381" t="s">
        <v>251</v>
      </c>
      <c r="E3381" t="s">
        <v>7648</v>
      </c>
      <c r="F3381" t="s">
        <v>7648</v>
      </c>
      <c r="G3381" t="s">
        <v>18</v>
      </c>
      <c r="H3381" t="s">
        <v>18</v>
      </c>
      <c r="I3381" t="s">
        <v>5564</v>
      </c>
      <c r="J3381" t="s">
        <v>5565</v>
      </c>
      <c r="K3381" t="s">
        <v>5566</v>
      </c>
      <c r="L3381" t="s">
        <v>5567</v>
      </c>
    </row>
    <row r="3382" spans="1:12" x14ac:dyDescent="0.3">
      <c r="A3382" t="s">
        <v>7649</v>
      </c>
      <c r="B3382" t="s">
        <v>14</v>
      </c>
      <c r="C3382" t="s">
        <v>839</v>
      </c>
      <c r="D3382" t="s">
        <v>16</v>
      </c>
      <c r="E3382" t="s">
        <v>7650</v>
      </c>
      <c r="F3382" t="s">
        <v>7651</v>
      </c>
      <c r="G3382" t="s">
        <v>7652</v>
      </c>
      <c r="H3382" t="s">
        <v>18</v>
      </c>
      <c r="I3382" t="s">
        <v>6473</v>
      </c>
      <c r="J3382" t="s">
        <v>6474</v>
      </c>
      <c r="K3382" t="s">
        <v>6475</v>
      </c>
      <c r="L3382" t="s">
        <v>6476</v>
      </c>
    </row>
    <row r="3383" spans="1:12" x14ac:dyDescent="0.3">
      <c r="A3383" t="s">
        <v>7653</v>
      </c>
      <c r="B3383" t="s">
        <v>14</v>
      </c>
      <c r="C3383" t="s">
        <v>7654</v>
      </c>
      <c r="D3383" t="s">
        <v>1317</v>
      </c>
      <c r="E3383" t="s">
        <v>7655</v>
      </c>
      <c r="F3383" t="s">
        <v>7655</v>
      </c>
      <c r="G3383" t="s">
        <v>18</v>
      </c>
      <c r="H3383" t="s">
        <v>18</v>
      </c>
      <c r="I3383" t="s">
        <v>7656</v>
      </c>
      <c r="J3383" t="s">
        <v>7657</v>
      </c>
      <c r="K3383" t="s">
        <v>7658</v>
      </c>
      <c r="L3383" t="s">
        <v>7659</v>
      </c>
    </row>
    <row r="3384" spans="1:12" x14ac:dyDescent="0.3">
      <c r="A3384" t="s">
        <v>7660</v>
      </c>
      <c r="B3384" t="s">
        <v>14</v>
      </c>
      <c r="C3384" t="s">
        <v>7661</v>
      </c>
      <c r="D3384" t="s">
        <v>16</v>
      </c>
      <c r="E3384" t="s">
        <v>7662</v>
      </c>
      <c r="F3384" t="s">
        <v>7663</v>
      </c>
      <c r="G3384" t="s">
        <v>7664</v>
      </c>
      <c r="H3384" t="s">
        <v>7665</v>
      </c>
      <c r="I3384" t="s">
        <v>7009</v>
      </c>
      <c r="J3384" t="s">
        <v>7010</v>
      </c>
      <c r="K3384" t="s">
        <v>7011</v>
      </c>
      <c r="L3384" t="s">
        <v>7012</v>
      </c>
    </row>
    <row r="3385" spans="1:12" x14ac:dyDescent="0.3">
      <c r="A3385" t="s">
        <v>7666</v>
      </c>
      <c r="B3385" t="s">
        <v>14</v>
      </c>
      <c r="C3385" t="s">
        <v>7667</v>
      </c>
      <c r="D3385" t="s">
        <v>16</v>
      </c>
      <c r="E3385" t="s">
        <v>7668</v>
      </c>
      <c r="F3385" t="s">
        <v>7668</v>
      </c>
      <c r="G3385" t="s">
        <v>18</v>
      </c>
      <c r="H3385" t="s">
        <v>18</v>
      </c>
      <c r="I3385" t="s">
        <v>5564</v>
      </c>
      <c r="J3385" t="s">
        <v>5565</v>
      </c>
      <c r="K3385" t="s">
        <v>5566</v>
      </c>
      <c r="L3385" t="s">
        <v>5567</v>
      </c>
    </row>
    <row r="3386" spans="1:12" x14ac:dyDescent="0.3">
      <c r="A3386" t="s">
        <v>7669</v>
      </c>
      <c r="B3386" t="s">
        <v>14</v>
      </c>
      <c r="C3386" t="s">
        <v>975</v>
      </c>
      <c r="D3386" t="s">
        <v>16</v>
      </c>
      <c r="E3386" t="s">
        <v>7670</v>
      </c>
      <c r="F3386" t="e">
        <f>-장애를 겪는 개인 혹은 집단에 대한 예술진단, 평가 및 전문상담-통합예술심리 학습 상담 분석과 평가-학술 교육프로그램 개발 연구 및 발표</f>
        <v>#NAME?</v>
      </c>
      <c r="G3386" t="s">
        <v>7671</v>
      </c>
      <c r="H3386" t="s">
        <v>7672</v>
      </c>
      <c r="I3386" t="s">
        <v>5810</v>
      </c>
      <c r="J3386" t="s">
        <v>5811</v>
      </c>
      <c r="K3386" t="s">
        <v>5812</v>
      </c>
      <c r="L3386" t="s">
        <v>5813</v>
      </c>
    </row>
    <row r="3387" spans="1:12" x14ac:dyDescent="0.3">
      <c r="A3387" t="s">
        <v>7673</v>
      </c>
      <c r="B3387" t="s">
        <v>14</v>
      </c>
      <c r="C3387" t="s">
        <v>638</v>
      </c>
      <c r="D3387" t="s">
        <v>16</v>
      </c>
      <c r="E3387" t="s">
        <v>7674</v>
      </c>
      <c r="F3387" t="s">
        <v>7675</v>
      </c>
      <c r="G3387" t="s">
        <v>7676</v>
      </c>
      <c r="H3387" t="s">
        <v>7677</v>
      </c>
      <c r="I3387" t="s">
        <v>7678</v>
      </c>
      <c r="J3387" t="s">
        <v>7679</v>
      </c>
      <c r="K3387" t="s">
        <v>7680</v>
      </c>
      <c r="L3387" t="s">
        <v>7681</v>
      </c>
    </row>
    <row r="3388" spans="1:12" x14ac:dyDescent="0.3">
      <c r="A3388" t="s">
        <v>7682</v>
      </c>
      <c r="B3388" t="s">
        <v>14</v>
      </c>
      <c r="C3388" t="s">
        <v>7683</v>
      </c>
      <c r="D3388" t="s">
        <v>16</v>
      </c>
      <c r="E3388" t="s">
        <v>7684</v>
      </c>
      <c r="F3388" t="s">
        <v>7684</v>
      </c>
      <c r="G3388" t="s">
        <v>18</v>
      </c>
      <c r="H3388" t="s">
        <v>18</v>
      </c>
      <c r="I3388" t="s">
        <v>5924</v>
      </c>
      <c r="J3388" t="s">
        <v>5925</v>
      </c>
      <c r="K3388" t="s">
        <v>5926</v>
      </c>
      <c r="L3388" t="s">
        <v>5927</v>
      </c>
    </row>
    <row r="3389" spans="1:12" x14ac:dyDescent="0.3">
      <c r="A3389" t="s">
        <v>7685</v>
      </c>
      <c r="B3389" t="s">
        <v>14</v>
      </c>
      <c r="C3389" t="s">
        <v>3396</v>
      </c>
      <c r="D3389" t="s">
        <v>33</v>
      </c>
      <c r="E3389" t="s">
        <v>7686</v>
      </c>
      <c r="F3389" t="s">
        <v>7687</v>
      </c>
      <c r="G3389" t="s">
        <v>18</v>
      </c>
      <c r="H3389" t="s">
        <v>18</v>
      </c>
      <c r="I3389" t="s">
        <v>7688</v>
      </c>
      <c r="J3389" t="s">
        <v>7689</v>
      </c>
      <c r="K3389" t="s">
        <v>7690</v>
      </c>
      <c r="L3389" t="s">
        <v>7691</v>
      </c>
    </row>
    <row r="3390" spans="1:12" x14ac:dyDescent="0.3">
      <c r="A3390" t="s">
        <v>7692</v>
      </c>
      <c r="B3390" t="s">
        <v>14</v>
      </c>
      <c r="C3390" t="s">
        <v>93</v>
      </c>
      <c r="D3390" t="s">
        <v>94</v>
      </c>
      <c r="E3390" t="s">
        <v>7693</v>
      </c>
      <c r="F3390" t="s">
        <v>7693</v>
      </c>
      <c r="G3390" t="s">
        <v>7694</v>
      </c>
      <c r="H3390" t="s">
        <v>18</v>
      </c>
      <c r="I3390" t="s">
        <v>3998</v>
      </c>
      <c r="J3390" t="s">
        <v>3999</v>
      </c>
      <c r="K3390" t="s">
        <v>4000</v>
      </c>
      <c r="L3390" t="s">
        <v>4001</v>
      </c>
    </row>
    <row r="3391" spans="1:12" x14ac:dyDescent="0.3">
      <c r="A3391" t="s">
        <v>7695</v>
      </c>
      <c r="B3391" t="s">
        <v>14</v>
      </c>
      <c r="C3391" t="s">
        <v>7696</v>
      </c>
      <c r="D3391" t="s">
        <v>16</v>
      </c>
      <c r="E3391" t="s">
        <v>7697</v>
      </c>
      <c r="F3391" t="s">
        <v>7698</v>
      </c>
      <c r="G3391" t="s">
        <v>18</v>
      </c>
      <c r="H3391" t="s">
        <v>18</v>
      </c>
      <c r="I3391" t="s">
        <v>7183</v>
      </c>
      <c r="J3391" t="s">
        <v>7184</v>
      </c>
      <c r="K3391" t="s">
        <v>7185</v>
      </c>
      <c r="L3391" t="s">
        <v>7186</v>
      </c>
    </row>
    <row r="3392" spans="1:12" x14ac:dyDescent="0.3">
      <c r="A3392" t="s">
        <v>7699</v>
      </c>
      <c r="B3392" t="s">
        <v>14</v>
      </c>
      <c r="C3392" t="s">
        <v>101</v>
      </c>
      <c r="D3392" t="s">
        <v>16</v>
      </c>
      <c r="E3392" t="s">
        <v>7700</v>
      </c>
      <c r="F3392" t="s">
        <v>7700</v>
      </c>
      <c r="G3392" t="s">
        <v>18</v>
      </c>
      <c r="H3392" t="s">
        <v>18</v>
      </c>
      <c r="I3392" t="s">
        <v>6690</v>
      </c>
      <c r="J3392" t="s">
        <v>6691</v>
      </c>
      <c r="K3392" t="s">
        <v>6692</v>
      </c>
      <c r="L3392" t="s">
        <v>6693</v>
      </c>
    </row>
    <row r="3393" spans="1:12" x14ac:dyDescent="0.3">
      <c r="A3393" t="s">
        <v>7701</v>
      </c>
      <c r="B3393" t="s">
        <v>14</v>
      </c>
      <c r="C3393" t="s">
        <v>101</v>
      </c>
      <c r="D3393" t="s">
        <v>16</v>
      </c>
      <c r="E3393" t="s">
        <v>7702</v>
      </c>
      <c r="F3393" t="s">
        <v>7703</v>
      </c>
      <c r="G3393" t="s">
        <v>7704</v>
      </c>
      <c r="H3393" t="s">
        <v>18</v>
      </c>
      <c r="I3393" t="s">
        <v>7705</v>
      </c>
      <c r="J3393" t="s">
        <v>18</v>
      </c>
      <c r="K3393" t="s">
        <v>7706</v>
      </c>
      <c r="L3393" t="s">
        <v>7707</v>
      </c>
    </row>
    <row r="3394" spans="1:12" x14ac:dyDescent="0.3">
      <c r="A3394" t="s">
        <v>7708</v>
      </c>
      <c r="B3394" t="s">
        <v>14</v>
      </c>
      <c r="C3394" t="s">
        <v>157</v>
      </c>
      <c r="D3394" t="s">
        <v>79</v>
      </c>
      <c r="E3394" t="s">
        <v>7709</v>
      </c>
      <c r="F3394" t="s">
        <v>7709</v>
      </c>
      <c r="G3394" t="s">
        <v>18</v>
      </c>
      <c r="H3394" t="s">
        <v>18</v>
      </c>
      <c r="I3394" t="s">
        <v>6396</v>
      </c>
      <c r="J3394" t="s">
        <v>6397</v>
      </c>
      <c r="K3394" t="s">
        <v>6398</v>
      </c>
      <c r="L3394" t="s">
        <v>6399</v>
      </c>
    </row>
    <row r="3395" spans="1:12" x14ac:dyDescent="0.3">
      <c r="A3395" t="s">
        <v>7710</v>
      </c>
      <c r="B3395" t="s">
        <v>14</v>
      </c>
      <c r="C3395" t="s">
        <v>534</v>
      </c>
      <c r="D3395" t="s">
        <v>79</v>
      </c>
      <c r="E3395" t="s">
        <v>7711</v>
      </c>
      <c r="F3395" t="s">
        <v>7712</v>
      </c>
      <c r="G3395" t="s">
        <v>7713</v>
      </c>
      <c r="H3395" t="s">
        <v>18</v>
      </c>
      <c r="I3395" t="s">
        <v>7714</v>
      </c>
      <c r="J3395" t="s">
        <v>18</v>
      </c>
      <c r="K3395" t="s">
        <v>7715</v>
      </c>
      <c r="L3395" t="s">
        <v>7716</v>
      </c>
    </row>
    <row r="3396" spans="1:12" x14ac:dyDescent="0.3">
      <c r="A3396" t="s">
        <v>7717</v>
      </c>
      <c r="B3396" t="s">
        <v>14</v>
      </c>
      <c r="C3396" t="s">
        <v>5956</v>
      </c>
      <c r="D3396" t="s">
        <v>16</v>
      </c>
      <c r="E3396" t="s">
        <v>7718</v>
      </c>
      <c r="F3396" t="s">
        <v>7719</v>
      </c>
      <c r="G3396" t="s">
        <v>7720</v>
      </c>
      <c r="H3396" t="s">
        <v>18</v>
      </c>
      <c r="I3396" t="s">
        <v>7288</v>
      </c>
      <c r="J3396" t="s">
        <v>18</v>
      </c>
      <c r="K3396" t="s">
        <v>7289</v>
      </c>
      <c r="L3396" t="s">
        <v>7290</v>
      </c>
    </row>
    <row r="3397" spans="1:12" x14ac:dyDescent="0.3">
      <c r="A3397" t="s">
        <v>7721</v>
      </c>
      <c r="B3397" t="s">
        <v>14</v>
      </c>
      <c r="C3397" t="s">
        <v>7722</v>
      </c>
      <c r="D3397" t="s">
        <v>16</v>
      </c>
      <c r="E3397" t="s">
        <v>7723</v>
      </c>
      <c r="F3397" t="s">
        <v>7723</v>
      </c>
      <c r="G3397" t="s">
        <v>7723</v>
      </c>
      <c r="H3397" t="s">
        <v>18</v>
      </c>
      <c r="I3397" t="s">
        <v>7724</v>
      </c>
      <c r="J3397" t="s">
        <v>7725</v>
      </c>
      <c r="K3397" t="s">
        <v>7726</v>
      </c>
      <c r="L3397" t="s">
        <v>7727</v>
      </c>
    </row>
    <row r="3398" spans="1:12" x14ac:dyDescent="0.3">
      <c r="A3398" t="s">
        <v>7728</v>
      </c>
      <c r="B3398" t="s">
        <v>14</v>
      </c>
      <c r="C3398" t="s">
        <v>1740</v>
      </c>
      <c r="D3398" t="s">
        <v>16</v>
      </c>
      <c r="E3398" t="s">
        <v>7729</v>
      </c>
      <c r="F3398" t="s">
        <v>7730</v>
      </c>
      <c r="G3398" t="s">
        <v>7731</v>
      </c>
      <c r="H3398" t="s">
        <v>18</v>
      </c>
      <c r="I3398" t="s">
        <v>5935</v>
      </c>
      <c r="J3398" t="s">
        <v>18</v>
      </c>
      <c r="K3398" t="s">
        <v>5936</v>
      </c>
      <c r="L3398" t="s">
        <v>5937</v>
      </c>
    </row>
    <row r="3399" spans="1:12" x14ac:dyDescent="0.3">
      <c r="A3399" t="s">
        <v>7732</v>
      </c>
      <c r="B3399" t="s">
        <v>14</v>
      </c>
      <c r="C3399" t="s">
        <v>4534</v>
      </c>
      <c r="D3399" t="s">
        <v>79</v>
      </c>
      <c r="E3399" t="s">
        <v>7733</v>
      </c>
      <c r="F3399" t="s">
        <v>7733</v>
      </c>
      <c r="G3399" t="s">
        <v>18</v>
      </c>
      <c r="H3399" t="s">
        <v>18</v>
      </c>
      <c r="I3399" t="s">
        <v>5564</v>
      </c>
      <c r="J3399" t="s">
        <v>5565</v>
      </c>
      <c r="K3399" t="s">
        <v>5566</v>
      </c>
      <c r="L3399" t="s">
        <v>5567</v>
      </c>
    </row>
    <row r="3400" spans="1:12" x14ac:dyDescent="0.3">
      <c r="A3400" t="s">
        <v>7734</v>
      </c>
      <c r="B3400" t="s">
        <v>14</v>
      </c>
      <c r="C3400" t="s">
        <v>7735</v>
      </c>
      <c r="D3400" t="s">
        <v>16</v>
      </c>
      <c r="E3400" t="s">
        <v>7736</v>
      </c>
      <c r="F3400" t="s">
        <v>7737</v>
      </c>
      <c r="G3400" t="s">
        <v>18</v>
      </c>
      <c r="H3400" t="s">
        <v>18</v>
      </c>
      <c r="I3400" t="s">
        <v>2356</v>
      </c>
      <c r="J3400" t="s">
        <v>18</v>
      </c>
      <c r="K3400" t="s">
        <v>2357</v>
      </c>
      <c r="L3400" t="s">
        <v>2358</v>
      </c>
    </row>
    <row r="3401" spans="1:12" x14ac:dyDescent="0.3">
      <c r="A3401" t="s">
        <v>7738</v>
      </c>
      <c r="B3401" t="s">
        <v>14</v>
      </c>
      <c r="C3401" t="s">
        <v>1084</v>
      </c>
      <c r="D3401" t="s">
        <v>33</v>
      </c>
      <c r="E3401" t="s">
        <v>7739</v>
      </c>
      <c r="F3401" t="s">
        <v>7740</v>
      </c>
      <c r="G3401" t="s">
        <v>7741</v>
      </c>
      <c r="H3401" t="s">
        <v>18</v>
      </c>
      <c r="I3401" t="s">
        <v>7742</v>
      </c>
      <c r="J3401" t="s">
        <v>7743</v>
      </c>
      <c r="K3401" t="s">
        <v>7744</v>
      </c>
      <c r="L3401" t="s">
        <v>7745</v>
      </c>
    </row>
    <row r="3402" spans="1:12" x14ac:dyDescent="0.3">
      <c r="A3402" t="s">
        <v>7746</v>
      </c>
      <c r="B3402" t="s">
        <v>14</v>
      </c>
      <c r="C3402" t="s">
        <v>4434</v>
      </c>
      <c r="D3402" t="s">
        <v>33</v>
      </c>
      <c r="E3402" t="s">
        <v>7747</v>
      </c>
      <c r="F3402" t="s">
        <v>7748</v>
      </c>
      <c r="G3402" t="s">
        <v>7749</v>
      </c>
      <c r="H3402" t="s">
        <v>18</v>
      </c>
      <c r="I3402" t="s">
        <v>7750</v>
      </c>
      <c r="J3402" t="s">
        <v>7751</v>
      </c>
      <c r="K3402" t="s">
        <v>7752</v>
      </c>
      <c r="L3402" t="s">
        <v>7753</v>
      </c>
    </row>
    <row r="3403" spans="1:12" x14ac:dyDescent="0.3">
      <c r="A3403" t="s">
        <v>7754</v>
      </c>
      <c r="B3403" t="s">
        <v>14</v>
      </c>
      <c r="C3403" t="s">
        <v>15</v>
      </c>
      <c r="D3403" t="s">
        <v>16</v>
      </c>
      <c r="E3403" t="s">
        <v>7755</v>
      </c>
      <c r="F3403" t="s">
        <v>7755</v>
      </c>
      <c r="G3403" t="s">
        <v>18</v>
      </c>
      <c r="H3403" t="s">
        <v>18</v>
      </c>
      <c r="I3403" t="s">
        <v>5632</v>
      </c>
      <c r="J3403" t="s">
        <v>5633</v>
      </c>
      <c r="K3403" t="s">
        <v>5634</v>
      </c>
      <c r="L3403" t="s">
        <v>5635</v>
      </c>
    </row>
    <row r="3404" spans="1:12" x14ac:dyDescent="0.3">
      <c r="A3404" t="s">
        <v>7756</v>
      </c>
      <c r="B3404" t="s">
        <v>14</v>
      </c>
      <c r="C3404" t="s">
        <v>807</v>
      </c>
      <c r="D3404" t="s">
        <v>79</v>
      </c>
      <c r="E3404" t="s">
        <v>7757</v>
      </c>
      <c r="F3404" t="s">
        <v>7757</v>
      </c>
      <c r="G3404" t="s">
        <v>18</v>
      </c>
      <c r="H3404" t="s">
        <v>18</v>
      </c>
      <c r="I3404" t="s">
        <v>6281</v>
      </c>
      <c r="J3404" t="s">
        <v>6282</v>
      </c>
      <c r="K3404" t="s">
        <v>6283</v>
      </c>
      <c r="L3404" t="s">
        <v>6284</v>
      </c>
    </row>
    <row r="3405" spans="1:12" x14ac:dyDescent="0.3">
      <c r="A3405" t="s">
        <v>7758</v>
      </c>
      <c r="B3405" t="s">
        <v>14</v>
      </c>
      <c r="C3405" t="s">
        <v>7759</v>
      </c>
      <c r="D3405" t="s">
        <v>16</v>
      </c>
      <c r="E3405" t="s">
        <v>7760</v>
      </c>
      <c r="F3405" t="s">
        <v>7761</v>
      </c>
      <c r="G3405" t="s">
        <v>7762</v>
      </c>
      <c r="H3405" t="s">
        <v>7763</v>
      </c>
      <c r="I3405" t="s">
        <v>5720</v>
      </c>
      <c r="J3405" t="s">
        <v>5721</v>
      </c>
      <c r="K3405" t="s">
        <v>5722</v>
      </c>
      <c r="L3405" t="s">
        <v>5723</v>
      </c>
    </row>
    <row r="3406" spans="1:12" x14ac:dyDescent="0.3">
      <c r="A3406" t="s">
        <v>7764</v>
      </c>
      <c r="B3406" t="s">
        <v>14</v>
      </c>
      <c r="C3406" t="s">
        <v>830</v>
      </c>
      <c r="D3406" t="s">
        <v>33</v>
      </c>
      <c r="E3406" t="s">
        <v>7765</v>
      </c>
      <c r="F3406" t="s">
        <v>7765</v>
      </c>
      <c r="G3406" t="s">
        <v>18</v>
      </c>
      <c r="H3406" t="s">
        <v>18</v>
      </c>
      <c r="I3406" t="s">
        <v>6547</v>
      </c>
      <c r="J3406" t="s">
        <v>6548</v>
      </c>
      <c r="K3406" t="s">
        <v>6549</v>
      </c>
      <c r="L3406" t="s">
        <v>6550</v>
      </c>
    </row>
    <row r="3407" spans="1:12" x14ac:dyDescent="0.3">
      <c r="A3407" t="s">
        <v>7766</v>
      </c>
      <c r="B3407" t="s">
        <v>14</v>
      </c>
      <c r="C3407" t="s">
        <v>229</v>
      </c>
      <c r="D3407" t="s">
        <v>94</v>
      </c>
      <c r="E3407" t="s">
        <v>7767</v>
      </c>
      <c r="F3407" t="s">
        <v>7768</v>
      </c>
      <c r="G3407" t="s">
        <v>7769</v>
      </c>
      <c r="H3407" t="s">
        <v>7770</v>
      </c>
      <c r="I3407" t="s">
        <v>6850</v>
      </c>
      <c r="J3407" t="s">
        <v>6851</v>
      </c>
      <c r="K3407" t="s">
        <v>6852</v>
      </c>
      <c r="L3407" t="s">
        <v>6853</v>
      </c>
    </row>
    <row r="3408" spans="1:12" x14ac:dyDescent="0.3">
      <c r="A3408" t="s">
        <v>7771</v>
      </c>
      <c r="B3408" t="s">
        <v>14</v>
      </c>
      <c r="C3408" t="s">
        <v>471</v>
      </c>
      <c r="D3408" t="s">
        <v>16</v>
      </c>
      <c r="E3408" t="s">
        <v>7772</v>
      </c>
      <c r="F3408" t="s">
        <v>7773</v>
      </c>
      <c r="G3408" t="s">
        <v>7773</v>
      </c>
      <c r="H3408" t="s">
        <v>18</v>
      </c>
      <c r="I3408" t="s">
        <v>4145</v>
      </c>
      <c r="J3408" t="s">
        <v>4146</v>
      </c>
      <c r="K3408" t="s">
        <v>4147</v>
      </c>
      <c r="L3408" t="s">
        <v>4148</v>
      </c>
    </row>
    <row r="3409" spans="1:12" x14ac:dyDescent="0.3">
      <c r="A3409" t="s">
        <v>7774</v>
      </c>
      <c r="B3409" t="s">
        <v>14</v>
      </c>
      <c r="C3409" t="s">
        <v>93</v>
      </c>
      <c r="D3409" t="s">
        <v>94</v>
      </c>
      <c r="E3409" t="s">
        <v>7775</v>
      </c>
      <c r="F3409" t="s">
        <v>7776</v>
      </c>
      <c r="G3409" t="s">
        <v>18</v>
      </c>
      <c r="H3409" t="s">
        <v>18</v>
      </c>
      <c r="I3409" t="s">
        <v>5632</v>
      </c>
      <c r="J3409" t="s">
        <v>5633</v>
      </c>
      <c r="K3409" t="s">
        <v>5634</v>
      </c>
      <c r="L3409" t="s">
        <v>5635</v>
      </c>
    </row>
    <row r="3410" spans="1:12" x14ac:dyDescent="0.3">
      <c r="A3410" t="s">
        <v>7777</v>
      </c>
      <c r="B3410" t="s">
        <v>14</v>
      </c>
      <c r="C3410" t="s">
        <v>101</v>
      </c>
      <c r="D3410" t="s">
        <v>16</v>
      </c>
      <c r="E3410" t="s">
        <v>7778</v>
      </c>
      <c r="F3410" t="s">
        <v>7778</v>
      </c>
      <c r="G3410" t="s">
        <v>18</v>
      </c>
      <c r="H3410" t="s">
        <v>18</v>
      </c>
      <c r="I3410" t="s">
        <v>5662</v>
      </c>
      <c r="J3410" t="s">
        <v>5663</v>
      </c>
      <c r="K3410" t="s">
        <v>5664</v>
      </c>
      <c r="L3410" t="s">
        <v>5665</v>
      </c>
    </row>
    <row r="3411" spans="1:12" x14ac:dyDescent="0.3">
      <c r="A3411" t="s">
        <v>7779</v>
      </c>
      <c r="B3411" t="s">
        <v>14</v>
      </c>
      <c r="C3411" t="s">
        <v>7780</v>
      </c>
      <c r="D3411" t="s">
        <v>16</v>
      </c>
      <c r="E3411" t="e">
        <f>-일상적인 개인문제, 사회문제, 주변의 신변문제에 대한 상담.교육 업무</f>
        <v>#NAME?</v>
      </c>
      <c r="F3411" t="e">
        <f>-일상적인 개인문제, 사회문제, 주변의 신변문제에 대한 상담.교육 업무</f>
        <v>#NAME?</v>
      </c>
      <c r="G3411" t="s">
        <v>18</v>
      </c>
      <c r="H3411" t="s">
        <v>18</v>
      </c>
      <c r="I3411" t="s">
        <v>7144</v>
      </c>
      <c r="J3411" t="s">
        <v>7145</v>
      </c>
      <c r="K3411" t="s">
        <v>7146</v>
      </c>
      <c r="L3411" t="s">
        <v>7147</v>
      </c>
    </row>
    <row r="3412" spans="1:12" x14ac:dyDescent="0.3">
      <c r="A3412" t="s">
        <v>7781</v>
      </c>
      <c r="B3412" t="s">
        <v>14</v>
      </c>
      <c r="C3412" t="s">
        <v>6995</v>
      </c>
      <c r="D3412" t="s">
        <v>16</v>
      </c>
      <c r="E3412" t="s">
        <v>7782</v>
      </c>
      <c r="F3412" t="s">
        <v>7782</v>
      </c>
      <c r="G3412" t="s">
        <v>18</v>
      </c>
      <c r="H3412" t="s">
        <v>18</v>
      </c>
      <c r="I3412" t="s">
        <v>7783</v>
      </c>
      <c r="J3412" t="s">
        <v>7784</v>
      </c>
      <c r="K3412" t="s">
        <v>7785</v>
      </c>
      <c r="L3412" t="s">
        <v>7786</v>
      </c>
    </row>
    <row r="3413" spans="1:12" x14ac:dyDescent="0.3">
      <c r="A3413" t="s">
        <v>7787</v>
      </c>
      <c r="B3413" t="s">
        <v>14</v>
      </c>
      <c r="C3413" t="s">
        <v>93</v>
      </c>
      <c r="D3413" t="s">
        <v>16</v>
      </c>
      <c r="E3413" t="s">
        <v>7788</v>
      </c>
      <c r="F3413" t="s">
        <v>7789</v>
      </c>
      <c r="G3413" t="s">
        <v>7790</v>
      </c>
      <c r="H3413" t="s">
        <v>18</v>
      </c>
      <c r="I3413" t="s">
        <v>6473</v>
      </c>
      <c r="J3413" t="s">
        <v>6474</v>
      </c>
      <c r="K3413" t="s">
        <v>6475</v>
      </c>
      <c r="L3413" t="s">
        <v>6476</v>
      </c>
    </row>
    <row r="3414" spans="1:12" x14ac:dyDescent="0.3">
      <c r="A3414" t="s">
        <v>7791</v>
      </c>
      <c r="B3414" t="s">
        <v>14</v>
      </c>
      <c r="C3414" t="s">
        <v>7792</v>
      </c>
      <c r="D3414" t="s">
        <v>16</v>
      </c>
      <c r="E3414" t="s">
        <v>7793</v>
      </c>
      <c r="F3414" t="s">
        <v>7794</v>
      </c>
      <c r="G3414" t="s">
        <v>7795</v>
      </c>
      <c r="H3414" t="s">
        <v>7796</v>
      </c>
      <c r="I3414" t="s">
        <v>7537</v>
      </c>
      <c r="J3414" t="s">
        <v>7538</v>
      </c>
      <c r="K3414" t="s">
        <v>7539</v>
      </c>
      <c r="L3414" t="s">
        <v>7540</v>
      </c>
    </row>
    <row r="3415" spans="1:12" x14ac:dyDescent="0.3">
      <c r="A3415" t="s">
        <v>7797</v>
      </c>
      <c r="B3415" t="s">
        <v>14</v>
      </c>
      <c r="C3415" t="s">
        <v>6883</v>
      </c>
      <c r="D3415" t="s">
        <v>94</v>
      </c>
      <c r="E3415" t="s">
        <v>7798</v>
      </c>
      <c r="F3415" t="s">
        <v>7799</v>
      </c>
      <c r="G3415" t="s">
        <v>7800</v>
      </c>
      <c r="H3415" t="s">
        <v>18</v>
      </c>
      <c r="I3415" t="s">
        <v>7343</v>
      </c>
      <c r="J3415" t="s">
        <v>18</v>
      </c>
      <c r="K3415" t="s">
        <v>7344</v>
      </c>
      <c r="L3415" t="s">
        <v>7345</v>
      </c>
    </row>
    <row r="3416" spans="1:12" x14ac:dyDescent="0.3">
      <c r="A3416" t="s">
        <v>7801</v>
      </c>
      <c r="B3416" t="s">
        <v>14</v>
      </c>
      <c r="C3416" t="s">
        <v>1174</v>
      </c>
      <c r="D3416" t="s">
        <v>16</v>
      </c>
      <c r="E3416" t="s">
        <v>7802</v>
      </c>
      <c r="F3416" t="s">
        <v>7803</v>
      </c>
      <c r="G3416" t="s">
        <v>7804</v>
      </c>
      <c r="H3416" t="s">
        <v>7805</v>
      </c>
      <c r="I3416" t="s">
        <v>5595</v>
      </c>
      <c r="J3416" t="s">
        <v>5596</v>
      </c>
      <c r="K3416" t="s">
        <v>5597</v>
      </c>
      <c r="L3416" t="s">
        <v>5598</v>
      </c>
    </row>
    <row r="3417" spans="1:12" x14ac:dyDescent="0.3">
      <c r="A3417" t="s">
        <v>7806</v>
      </c>
      <c r="B3417" t="s">
        <v>14</v>
      </c>
      <c r="C3417" t="s">
        <v>5078</v>
      </c>
      <c r="D3417" t="s">
        <v>16</v>
      </c>
      <c r="E3417" t="s">
        <v>7807</v>
      </c>
      <c r="F3417" t="s">
        <v>7808</v>
      </c>
      <c r="G3417" t="s">
        <v>7809</v>
      </c>
      <c r="H3417" t="s">
        <v>7808</v>
      </c>
      <c r="I3417" t="s">
        <v>7810</v>
      </c>
      <c r="J3417" t="s">
        <v>7811</v>
      </c>
      <c r="K3417" t="s">
        <v>7812</v>
      </c>
      <c r="L3417" t="s">
        <v>7813</v>
      </c>
    </row>
    <row r="3418" spans="1:12" x14ac:dyDescent="0.3">
      <c r="A3418" t="s">
        <v>7814</v>
      </c>
      <c r="B3418" t="s">
        <v>14</v>
      </c>
      <c r="C3418" t="s">
        <v>7815</v>
      </c>
      <c r="D3418" t="s">
        <v>33</v>
      </c>
      <c r="E3418" t="s">
        <v>7816</v>
      </c>
      <c r="F3418" t="s">
        <v>7817</v>
      </c>
      <c r="G3418" t="s">
        <v>7818</v>
      </c>
      <c r="H3418" t="s">
        <v>18</v>
      </c>
      <c r="I3418" t="s">
        <v>7819</v>
      </c>
      <c r="J3418" t="s">
        <v>7820</v>
      </c>
      <c r="K3418" t="s">
        <v>7821</v>
      </c>
      <c r="L3418" t="s">
        <v>7822</v>
      </c>
    </row>
    <row r="3419" spans="1:12" x14ac:dyDescent="0.3">
      <c r="A3419" t="s">
        <v>7823</v>
      </c>
      <c r="B3419" t="s">
        <v>14</v>
      </c>
      <c r="C3419" t="s">
        <v>4571</v>
      </c>
      <c r="D3419" t="s">
        <v>79</v>
      </c>
      <c r="E3419" t="s">
        <v>7824</v>
      </c>
      <c r="F3419" t="s">
        <v>7825</v>
      </c>
      <c r="G3419" t="s">
        <v>7826</v>
      </c>
      <c r="H3419" t="s">
        <v>18</v>
      </c>
      <c r="I3419" t="s">
        <v>7714</v>
      </c>
      <c r="J3419" t="s">
        <v>18</v>
      </c>
      <c r="K3419" t="s">
        <v>7715</v>
      </c>
      <c r="L3419" t="s">
        <v>7716</v>
      </c>
    </row>
    <row r="3420" spans="1:12" x14ac:dyDescent="0.3">
      <c r="A3420" t="s">
        <v>7827</v>
      </c>
      <c r="B3420" t="s">
        <v>14</v>
      </c>
      <c r="C3420" t="s">
        <v>6897</v>
      </c>
      <c r="D3420" t="s">
        <v>16</v>
      </c>
      <c r="E3420" t="s">
        <v>7828</v>
      </c>
      <c r="F3420" t="s">
        <v>7829</v>
      </c>
      <c r="G3420" t="s">
        <v>7830</v>
      </c>
      <c r="H3420" t="s">
        <v>18</v>
      </c>
      <c r="I3420" t="s">
        <v>3195</v>
      </c>
      <c r="J3420" t="s">
        <v>3196</v>
      </c>
      <c r="K3420" t="s">
        <v>3197</v>
      </c>
      <c r="L3420" t="s">
        <v>3198</v>
      </c>
    </row>
    <row r="3421" spans="1:12" x14ac:dyDescent="0.3">
      <c r="A3421" t="s">
        <v>7831</v>
      </c>
      <c r="B3421" t="s">
        <v>14</v>
      </c>
      <c r="C3421" t="s">
        <v>65</v>
      </c>
      <c r="D3421" t="s">
        <v>16</v>
      </c>
      <c r="E3421" t="s">
        <v>7832</v>
      </c>
      <c r="F3421" t="s">
        <v>7832</v>
      </c>
      <c r="G3421" t="s">
        <v>7833</v>
      </c>
      <c r="H3421" t="s">
        <v>18</v>
      </c>
      <c r="I3421" t="s">
        <v>5818</v>
      </c>
      <c r="J3421" t="s">
        <v>18</v>
      </c>
      <c r="K3421" t="s">
        <v>5819</v>
      </c>
      <c r="L3421" t="s">
        <v>5820</v>
      </c>
    </row>
    <row r="3422" spans="1:12" x14ac:dyDescent="0.3">
      <c r="A3422" t="s">
        <v>7834</v>
      </c>
      <c r="B3422" t="s">
        <v>14</v>
      </c>
      <c r="C3422" t="s">
        <v>471</v>
      </c>
      <c r="D3422" t="s">
        <v>16</v>
      </c>
      <c r="E3422" t="s">
        <v>7835</v>
      </c>
      <c r="F3422" t="e">
        <f>- 아동심리상담 프로그램 계획 및 평가- 인간의 발달적 심리적 아동심리상담 프로그램 연구 개발- 아동상담기관의 설립 및 운영 책임자- 유아심리검사 실시 및 분석과 평가</f>
        <v>#NAME?</v>
      </c>
      <c r="G3422" t="e">
        <f>-발달적 아동심리상담 프로그램 기획 및 연구 보조-심리적 부적응 및 장애를 겪는 아동 혹은 집단에 대한 진단, 평가 및 상담-아동심리상담 교육 프로그램 개발보조업무</f>
        <v>#NAME?</v>
      </c>
      <c r="H3422" t="s">
        <v>18</v>
      </c>
      <c r="I3422" t="s">
        <v>5810</v>
      </c>
      <c r="J3422" t="s">
        <v>5811</v>
      </c>
      <c r="K3422" t="s">
        <v>5812</v>
      </c>
      <c r="L3422" t="s">
        <v>5813</v>
      </c>
    </row>
    <row r="3423" spans="1:12" x14ac:dyDescent="0.3">
      <c r="A3423" t="s">
        <v>7836</v>
      </c>
      <c r="B3423" t="s">
        <v>14</v>
      </c>
      <c r="C3423" t="s">
        <v>7837</v>
      </c>
      <c r="D3423" t="s">
        <v>33</v>
      </c>
      <c r="E3423" t="s">
        <v>7838</v>
      </c>
      <c r="F3423" t="s">
        <v>7839</v>
      </c>
      <c r="G3423" t="s">
        <v>7839</v>
      </c>
      <c r="H3423" t="s">
        <v>7839</v>
      </c>
      <c r="I3423" t="s">
        <v>1511</v>
      </c>
      <c r="J3423" t="s">
        <v>1512</v>
      </c>
      <c r="K3423" t="s">
        <v>1513</v>
      </c>
      <c r="L3423" t="s">
        <v>1514</v>
      </c>
    </row>
    <row r="3424" spans="1:12" x14ac:dyDescent="0.3">
      <c r="A3424" t="s">
        <v>7840</v>
      </c>
      <c r="B3424" t="s">
        <v>14</v>
      </c>
      <c r="C3424" t="s">
        <v>5956</v>
      </c>
      <c r="D3424" t="s">
        <v>16</v>
      </c>
      <c r="E3424" t="s">
        <v>7841</v>
      </c>
      <c r="F3424" t="s">
        <v>7842</v>
      </c>
      <c r="G3424" t="s">
        <v>7843</v>
      </c>
      <c r="H3424" t="s">
        <v>18</v>
      </c>
      <c r="I3424" t="s">
        <v>2412</v>
      </c>
      <c r="J3424" t="s">
        <v>18</v>
      </c>
      <c r="K3424" t="s">
        <v>7844</v>
      </c>
      <c r="L3424" t="s">
        <v>7845</v>
      </c>
    </row>
    <row r="3425" spans="1:12" x14ac:dyDescent="0.3">
      <c r="A3425" t="s">
        <v>7846</v>
      </c>
      <c r="B3425" t="s">
        <v>14</v>
      </c>
      <c r="C3425" t="s">
        <v>7847</v>
      </c>
      <c r="D3425" t="s">
        <v>170</v>
      </c>
      <c r="E3425" t="s">
        <v>7848</v>
      </c>
      <c r="F3425" t="s">
        <v>7849</v>
      </c>
      <c r="G3425" t="s">
        <v>7848</v>
      </c>
      <c r="H3425" t="s">
        <v>7848</v>
      </c>
      <c r="I3425" t="s">
        <v>3926</v>
      </c>
      <c r="J3425" t="s">
        <v>3927</v>
      </c>
      <c r="K3425" t="s">
        <v>3928</v>
      </c>
      <c r="L3425" t="s">
        <v>3929</v>
      </c>
    </row>
    <row r="3426" spans="1:12" x14ac:dyDescent="0.3">
      <c r="A3426" t="s">
        <v>7850</v>
      </c>
      <c r="B3426" t="s">
        <v>14</v>
      </c>
      <c r="C3426" t="s">
        <v>273</v>
      </c>
      <c r="D3426" t="s">
        <v>16</v>
      </c>
      <c r="E3426" t="s">
        <v>7851</v>
      </c>
      <c r="F3426" t="s">
        <v>7851</v>
      </c>
      <c r="G3426" t="s">
        <v>18</v>
      </c>
      <c r="H3426" t="s">
        <v>18</v>
      </c>
      <c r="I3426" t="s">
        <v>7852</v>
      </c>
      <c r="J3426" t="s">
        <v>7853</v>
      </c>
      <c r="K3426" t="s">
        <v>7854</v>
      </c>
      <c r="L3426" t="s">
        <v>7855</v>
      </c>
    </row>
    <row r="3427" spans="1:12" x14ac:dyDescent="0.3">
      <c r="A3427" t="s">
        <v>7856</v>
      </c>
      <c r="B3427" t="s">
        <v>14</v>
      </c>
      <c r="C3427" t="s">
        <v>15</v>
      </c>
      <c r="D3427" t="s">
        <v>16</v>
      </c>
      <c r="E3427" t="s">
        <v>7857</v>
      </c>
      <c r="F3427" t="s">
        <v>7857</v>
      </c>
      <c r="G3427" t="s">
        <v>7858</v>
      </c>
      <c r="H3427" t="s">
        <v>18</v>
      </c>
      <c r="I3427" t="s">
        <v>5818</v>
      </c>
      <c r="J3427" t="s">
        <v>18</v>
      </c>
      <c r="K3427" t="s">
        <v>5819</v>
      </c>
      <c r="L3427" t="s">
        <v>5820</v>
      </c>
    </row>
    <row r="3428" spans="1:12" x14ac:dyDescent="0.3">
      <c r="A3428" t="s">
        <v>7859</v>
      </c>
      <c r="B3428" t="s">
        <v>14</v>
      </c>
      <c r="C3428" t="s">
        <v>2937</v>
      </c>
      <c r="D3428" t="s">
        <v>16</v>
      </c>
      <c r="E3428" t="s">
        <v>7860</v>
      </c>
      <c r="F3428" t="s">
        <v>7861</v>
      </c>
      <c r="G3428" t="s">
        <v>7862</v>
      </c>
      <c r="H3428" t="s">
        <v>18</v>
      </c>
      <c r="I3428" t="s">
        <v>224</v>
      </c>
      <c r="J3428" t="s">
        <v>225</v>
      </c>
      <c r="K3428" t="s">
        <v>226</v>
      </c>
      <c r="L3428" t="s">
        <v>227</v>
      </c>
    </row>
    <row r="3429" spans="1:12" x14ac:dyDescent="0.3">
      <c r="A3429" t="s">
        <v>7863</v>
      </c>
      <c r="B3429" t="s">
        <v>14</v>
      </c>
      <c r="C3429" t="s">
        <v>4209</v>
      </c>
      <c r="D3429" t="s">
        <v>16</v>
      </c>
      <c r="E3429" t="s">
        <v>7864</v>
      </c>
      <c r="F3429" t="s">
        <v>7865</v>
      </c>
      <c r="G3429" t="s">
        <v>18</v>
      </c>
      <c r="H3429" t="s">
        <v>18</v>
      </c>
      <c r="I3429" t="s">
        <v>7866</v>
      </c>
      <c r="J3429" t="s">
        <v>2941</v>
      </c>
      <c r="K3429" t="s">
        <v>7867</v>
      </c>
      <c r="L3429" t="s">
        <v>7868</v>
      </c>
    </row>
    <row r="3430" spans="1:12" x14ac:dyDescent="0.3">
      <c r="A3430" t="s">
        <v>7869</v>
      </c>
      <c r="B3430" t="s">
        <v>14</v>
      </c>
      <c r="C3430" t="s">
        <v>15</v>
      </c>
      <c r="D3430" t="s">
        <v>16</v>
      </c>
      <c r="E3430" t="s">
        <v>7870</v>
      </c>
      <c r="F3430" t="s">
        <v>7871</v>
      </c>
      <c r="G3430" t="s">
        <v>18</v>
      </c>
      <c r="H3430" t="s">
        <v>18</v>
      </c>
      <c r="I3430" t="s">
        <v>2802</v>
      </c>
      <c r="J3430" t="s">
        <v>18</v>
      </c>
      <c r="K3430" t="s">
        <v>2803</v>
      </c>
      <c r="L3430" t="s">
        <v>2804</v>
      </c>
    </row>
    <row r="3431" spans="1:12" x14ac:dyDescent="0.3">
      <c r="A3431" t="s">
        <v>7872</v>
      </c>
      <c r="B3431" t="s">
        <v>14</v>
      </c>
      <c r="C3431" t="s">
        <v>5259</v>
      </c>
      <c r="D3431" t="s">
        <v>16</v>
      </c>
      <c r="E3431" t="s">
        <v>7873</v>
      </c>
      <c r="F3431" t="s">
        <v>7874</v>
      </c>
      <c r="G3431" t="s">
        <v>7874</v>
      </c>
      <c r="H3431" t="s">
        <v>18</v>
      </c>
      <c r="I3431" t="s">
        <v>7875</v>
      </c>
      <c r="J3431" t="s">
        <v>7876</v>
      </c>
      <c r="K3431" t="s">
        <v>7877</v>
      </c>
      <c r="L3431" t="s">
        <v>7878</v>
      </c>
    </row>
    <row r="3432" spans="1:12" x14ac:dyDescent="0.3">
      <c r="A3432" t="s">
        <v>7879</v>
      </c>
      <c r="B3432" t="s">
        <v>14</v>
      </c>
      <c r="C3432" t="s">
        <v>7880</v>
      </c>
      <c r="D3432" t="s">
        <v>16</v>
      </c>
      <c r="E3432" t="s">
        <v>7881</v>
      </c>
      <c r="F3432" t="s">
        <v>7882</v>
      </c>
      <c r="G3432" t="s">
        <v>7883</v>
      </c>
      <c r="H3432" t="s">
        <v>7884</v>
      </c>
      <c r="I3432" t="s">
        <v>7885</v>
      </c>
      <c r="J3432" t="s">
        <v>7886</v>
      </c>
      <c r="K3432" t="s">
        <v>7887</v>
      </c>
      <c r="L3432" t="s">
        <v>7888</v>
      </c>
    </row>
    <row r="3433" spans="1:12" x14ac:dyDescent="0.3">
      <c r="A3433" t="s">
        <v>7889</v>
      </c>
      <c r="B3433" t="s">
        <v>14</v>
      </c>
      <c r="C3433" t="s">
        <v>73</v>
      </c>
      <c r="D3433" t="s">
        <v>33</v>
      </c>
      <c r="E3433" t="s">
        <v>7890</v>
      </c>
      <c r="F3433" t="s">
        <v>7891</v>
      </c>
      <c r="G3433" t="s">
        <v>18</v>
      </c>
      <c r="H3433" t="s">
        <v>18</v>
      </c>
      <c r="I3433" t="s">
        <v>7044</v>
      </c>
      <c r="J3433" t="s">
        <v>18</v>
      </c>
      <c r="K3433" t="s">
        <v>7045</v>
      </c>
      <c r="L3433" t="s">
        <v>7046</v>
      </c>
    </row>
    <row r="3434" spans="1:12" x14ac:dyDescent="0.3">
      <c r="A3434" t="s">
        <v>7892</v>
      </c>
      <c r="B3434" t="s">
        <v>14</v>
      </c>
      <c r="C3434" t="s">
        <v>4534</v>
      </c>
      <c r="D3434" t="s">
        <v>79</v>
      </c>
      <c r="E3434" t="s">
        <v>7893</v>
      </c>
      <c r="F3434" t="s">
        <v>7894</v>
      </c>
      <c r="G3434" t="s">
        <v>18</v>
      </c>
      <c r="H3434" t="s">
        <v>18</v>
      </c>
      <c r="I3434" t="s">
        <v>7895</v>
      </c>
      <c r="J3434" t="s">
        <v>7896</v>
      </c>
      <c r="K3434" t="s">
        <v>7897</v>
      </c>
      <c r="L3434" t="s">
        <v>7898</v>
      </c>
    </row>
    <row r="3435" spans="1:12" x14ac:dyDescent="0.3">
      <c r="A3435" t="s">
        <v>7899</v>
      </c>
      <c r="B3435" t="s">
        <v>14</v>
      </c>
      <c r="C3435" t="s">
        <v>273</v>
      </c>
      <c r="D3435" t="s">
        <v>16</v>
      </c>
      <c r="E3435" t="s">
        <v>7900</v>
      </c>
      <c r="F3435" t="s">
        <v>7901</v>
      </c>
      <c r="G3435" t="s">
        <v>7901</v>
      </c>
      <c r="H3435" t="s">
        <v>18</v>
      </c>
      <c r="I3435" t="s">
        <v>6821</v>
      </c>
      <c r="J3435" t="s">
        <v>6822</v>
      </c>
      <c r="K3435" t="s">
        <v>6823</v>
      </c>
      <c r="L3435" t="s">
        <v>6824</v>
      </c>
    </row>
    <row r="3436" spans="1:12" x14ac:dyDescent="0.3">
      <c r="A3436" t="s">
        <v>7902</v>
      </c>
      <c r="B3436" t="s">
        <v>14</v>
      </c>
      <c r="C3436" t="s">
        <v>7903</v>
      </c>
      <c r="D3436" t="s">
        <v>16</v>
      </c>
      <c r="E3436" t="s">
        <v>7904</v>
      </c>
      <c r="F3436" t="s">
        <v>7905</v>
      </c>
      <c r="G3436" t="s">
        <v>18</v>
      </c>
      <c r="H3436" t="s">
        <v>18</v>
      </c>
      <c r="I3436" t="s">
        <v>7906</v>
      </c>
      <c r="J3436" t="s">
        <v>7907</v>
      </c>
      <c r="K3436" t="s">
        <v>7908</v>
      </c>
      <c r="L3436" t="s">
        <v>7909</v>
      </c>
    </row>
    <row r="3437" spans="1:12" x14ac:dyDescent="0.3">
      <c r="A3437" t="s">
        <v>7910</v>
      </c>
      <c r="B3437" t="s">
        <v>14</v>
      </c>
      <c r="C3437" t="s">
        <v>341</v>
      </c>
      <c r="D3437" t="s">
        <v>16</v>
      </c>
      <c r="E3437" t="s">
        <v>7911</v>
      </c>
      <c r="F3437" t="s">
        <v>7912</v>
      </c>
      <c r="G3437" t="s">
        <v>7913</v>
      </c>
      <c r="H3437" t="s">
        <v>18</v>
      </c>
      <c r="I3437" t="s">
        <v>841</v>
      </c>
      <c r="J3437" t="s">
        <v>842</v>
      </c>
      <c r="K3437" t="s">
        <v>843</v>
      </c>
      <c r="L3437" t="s">
        <v>844</v>
      </c>
    </row>
    <row r="3438" spans="1:12" x14ac:dyDescent="0.3">
      <c r="A3438" t="s">
        <v>7914</v>
      </c>
      <c r="B3438" t="s">
        <v>14</v>
      </c>
      <c r="C3438" t="s">
        <v>229</v>
      </c>
      <c r="D3438" t="s">
        <v>94</v>
      </c>
      <c r="E3438" t="s">
        <v>7915</v>
      </c>
      <c r="F3438" t="s">
        <v>7915</v>
      </c>
      <c r="G3438" t="s">
        <v>18</v>
      </c>
      <c r="H3438" t="s">
        <v>18</v>
      </c>
      <c r="I3438" t="s">
        <v>7916</v>
      </c>
      <c r="J3438" t="s">
        <v>7917</v>
      </c>
      <c r="K3438" t="s">
        <v>7918</v>
      </c>
      <c r="L3438" t="s">
        <v>7919</v>
      </c>
    </row>
    <row r="3439" spans="1:12" x14ac:dyDescent="0.3">
      <c r="A3439" t="s">
        <v>7920</v>
      </c>
      <c r="B3439" t="s">
        <v>14</v>
      </c>
      <c r="C3439" t="s">
        <v>93</v>
      </c>
      <c r="D3439" t="s">
        <v>94</v>
      </c>
      <c r="E3439" t="s">
        <v>7921</v>
      </c>
      <c r="F3439" t="s">
        <v>7921</v>
      </c>
      <c r="G3439" t="s">
        <v>18</v>
      </c>
      <c r="H3439" t="s">
        <v>18</v>
      </c>
      <c r="I3439" t="s">
        <v>6690</v>
      </c>
      <c r="J3439" t="s">
        <v>6691</v>
      </c>
      <c r="K3439" t="s">
        <v>6692</v>
      </c>
      <c r="L3439" t="s">
        <v>6693</v>
      </c>
    </row>
    <row r="3440" spans="1:12" x14ac:dyDescent="0.3">
      <c r="A3440" t="s">
        <v>7922</v>
      </c>
      <c r="B3440" t="s">
        <v>14</v>
      </c>
      <c r="C3440" t="s">
        <v>2856</v>
      </c>
      <c r="D3440" t="s">
        <v>16</v>
      </c>
      <c r="E3440" t="s">
        <v>7923</v>
      </c>
      <c r="F3440" t="s">
        <v>7924</v>
      </c>
      <c r="G3440" t="s">
        <v>18</v>
      </c>
      <c r="H3440" t="s">
        <v>18</v>
      </c>
      <c r="I3440" t="s">
        <v>5564</v>
      </c>
      <c r="J3440" t="s">
        <v>5565</v>
      </c>
      <c r="K3440" t="s">
        <v>5566</v>
      </c>
      <c r="L3440" t="s">
        <v>5567</v>
      </c>
    </row>
    <row r="3441" spans="1:12" x14ac:dyDescent="0.3">
      <c r="A3441" t="s">
        <v>7925</v>
      </c>
      <c r="B3441" t="s">
        <v>14</v>
      </c>
      <c r="C3441" t="s">
        <v>7926</v>
      </c>
      <c r="D3441" t="s">
        <v>16</v>
      </c>
      <c r="E3441" t="s">
        <v>7927</v>
      </c>
      <c r="F3441" t="s">
        <v>7928</v>
      </c>
      <c r="G3441" t="s">
        <v>18</v>
      </c>
      <c r="H3441" t="s">
        <v>18</v>
      </c>
      <c r="I3441" t="s">
        <v>7866</v>
      </c>
      <c r="J3441" t="s">
        <v>2941</v>
      </c>
      <c r="K3441" t="s">
        <v>7867</v>
      </c>
      <c r="L3441" t="s">
        <v>7868</v>
      </c>
    </row>
    <row r="3442" spans="1:12" x14ac:dyDescent="0.3">
      <c r="A3442" t="s">
        <v>7929</v>
      </c>
      <c r="B3442" t="s">
        <v>14</v>
      </c>
      <c r="C3442" t="s">
        <v>7930</v>
      </c>
      <c r="D3442" t="s">
        <v>16</v>
      </c>
      <c r="E3442" t="s">
        <v>7931</v>
      </c>
      <c r="F3442" t="s">
        <v>7932</v>
      </c>
      <c r="G3442" t="s">
        <v>7933</v>
      </c>
      <c r="H3442" t="s">
        <v>18</v>
      </c>
      <c r="I3442" t="s">
        <v>7934</v>
      </c>
      <c r="J3442" t="s">
        <v>7935</v>
      </c>
      <c r="K3442" t="s">
        <v>7936</v>
      </c>
      <c r="L3442" t="s">
        <v>7937</v>
      </c>
    </row>
    <row r="3443" spans="1:12" x14ac:dyDescent="0.3">
      <c r="A3443" t="s">
        <v>7938</v>
      </c>
      <c r="B3443" t="s">
        <v>14</v>
      </c>
      <c r="C3443" t="s">
        <v>101</v>
      </c>
      <c r="D3443" t="s">
        <v>16</v>
      </c>
      <c r="E3443" t="s">
        <v>7939</v>
      </c>
      <c r="F3443" t="s">
        <v>7939</v>
      </c>
      <c r="G3443" t="s">
        <v>18</v>
      </c>
      <c r="H3443" t="s">
        <v>18</v>
      </c>
      <c r="I3443" t="s">
        <v>7783</v>
      </c>
      <c r="J3443" t="s">
        <v>7784</v>
      </c>
      <c r="K3443" t="s">
        <v>7785</v>
      </c>
      <c r="L3443" t="s">
        <v>7786</v>
      </c>
    </row>
    <row r="3444" spans="1:12" x14ac:dyDescent="0.3">
      <c r="A3444" t="s">
        <v>7940</v>
      </c>
      <c r="B3444" t="s">
        <v>14</v>
      </c>
      <c r="C3444" t="s">
        <v>1740</v>
      </c>
      <c r="D3444" t="s">
        <v>16</v>
      </c>
      <c r="E3444" t="s">
        <v>7941</v>
      </c>
      <c r="F3444" t="s">
        <v>7942</v>
      </c>
      <c r="G3444" t="s">
        <v>7943</v>
      </c>
      <c r="H3444" t="s">
        <v>18</v>
      </c>
      <c r="I3444" t="s">
        <v>6757</v>
      </c>
      <c r="J3444" t="s">
        <v>6758</v>
      </c>
      <c r="K3444" t="s">
        <v>6759</v>
      </c>
      <c r="L3444" t="s">
        <v>6760</v>
      </c>
    </row>
    <row r="3445" spans="1:12" x14ac:dyDescent="0.3">
      <c r="A3445" t="s">
        <v>7944</v>
      </c>
      <c r="B3445" t="s">
        <v>14</v>
      </c>
      <c r="C3445" t="s">
        <v>101</v>
      </c>
      <c r="D3445" t="s">
        <v>16</v>
      </c>
      <c r="E3445" t="s">
        <v>7945</v>
      </c>
      <c r="F3445" t="s">
        <v>7945</v>
      </c>
      <c r="G3445" t="s">
        <v>7945</v>
      </c>
      <c r="H3445" t="s">
        <v>7945</v>
      </c>
      <c r="I3445" t="s">
        <v>7946</v>
      </c>
      <c r="J3445" t="s">
        <v>7947</v>
      </c>
      <c r="K3445" t="s">
        <v>7948</v>
      </c>
      <c r="L3445" t="s">
        <v>7949</v>
      </c>
    </row>
    <row r="3446" spans="1:12" x14ac:dyDescent="0.3">
      <c r="A3446" t="s">
        <v>7950</v>
      </c>
      <c r="B3446" t="s">
        <v>14</v>
      </c>
      <c r="C3446" t="s">
        <v>445</v>
      </c>
      <c r="D3446" t="s">
        <v>16</v>
      </c>
      <c r="E3446" t="s">
        <v>7951</v>
      </c>
      <c r="F3446" t="s">
        <v>7952</v>
      </c>
      <c r="G3446" t="s">
        <v>7953</v>
      </c>
      <c r="H3446" t="s">
        <v>7954</v>
      </c>
      <c r="I3446" t="s">
        <v>6473</v>
      </c>
      <c r="J3446" t="s">
        <v>6474</v>
      </c>
      <c r="K3446" t="s">
        <v>6475</v>
      </c>
      <c r="L3446" t="s">
        <v>6476</v>
      </c>
    </row>
    <row r="3447" spans="1:12" x14ac:dyDescent="0.3">
      <c r="A3447" t="s">
        <v>7955</v>
      </c>
      <c r="B3447" t="s">
        <v>14</v>
      </c>
      <c r="C3447" t="s">
        <v>101</v>
      </c>
      <c r="D3447" t="s">
        <v>16</v>
      </c>
      <c r="E3447" t="s">
        <v>7956</v>
      </c>
      <c r="F3447" t="s">
        <v>7957</v>
      </c>
      <c r="G3447" t="s">
        <v>7958</v>
      </c>
      <c r="H3447" t="s">
        <v>18</v>
      </c>
      <c r="I3447" t="s">
        <v>6191</v>
      </c>
      <c r="J3447" t="s">
        <v>6192</v>
      </c>
      <c r="K3447" t="s">
        <v>6193</v>
      </c>
      <c r="L3447" t="s">
        <v>6194</v>
      </c>
    </row>
    <row r="3448" spans="1:12" x14ac:dyDescent="0.3">
      <c r="A3448" t="s">
        <v>7959</v>
      </c>
      <c r="B3448" t="s">
        <v>14</v>
      </c>
      <c r="C3448" t="s">
        <v>7960</v>
      </c>
      <c r="D3448" t="s">
        <v>16</v>
      </c>
      <c r="E3448" t="s">
        <v>7961</v>
      </c>
      <c r="F3448" t="s">
        <v>7961</v>
      </c>
      <c r="G3448" t="s">
        <v>18</v>
      </c>
      <c r="H3448" t="s">
        <v>18</v>
      </c>
      <c r="I3448" t="s">
        <v>6061</v>
      </c>
      <c r="J3448" t="s">
        <v>6062</v>
      </c>
      <c r="K3448" t="s">
        <v>6063</v>
      </c>
      <c r="L3448" t="s">
        <v>6064</v>
      </c>
    </row>
    <row r="3449" spans="1:12" x14ac:dyDescent="0.3">
      <c r="A3449" t="s">
        <v>7962</v>
      </c>
      <c r="B3449" t="s">
        <v>14</v>
      </c>
      <c r="C3449" t="s">
        <v>3525</v>
      </c>
      <c r="D3449" t="s">
        <v>79</v>
      </c>
      <c r="E3449" t="s">
        <v>7963</v>
      </c>
      <c r="F3449" t="s">
        <v>7963</v>
      </c>
      <c r="G3449" t="s">
        <v>7963</v>
      </c>
      <c r="H3449" t="s">
        <v>18</v>
      </c>
      <c r="I3449" t="s">
        <v>841</v>
      </c>
      <c r="J3449" t="s">
        <v>842</v>
      </c>
      <c r="K3449" t="s">
        <v>843</v>
      </c>
      <c r="L3449" t="s">
        <v>844</v>
      </c>
    </row>
    <row r="3450" spans="1:12" x14ac:dyDescent="0.3">
      <c r="A3450" t="s">
        <v>7964</v>
      </c>
      <c r="B3450" t="s">
        <v>14</v>
      </c>
      <c r="C3450" t="s">
        <v>7965</v>
      </c>
      <c r="D3450" t="s">
        <v>33</v>
      </c>
      <c r="E3450" t="s">
        <v>7966</v>
      </c>
      <c r="F3450" t="s">
        <v>7966</v>
      </c>
      <c r="G3450" t="s">
        <v>18</v>
      </c>
      <c r="H3450" t="s">
        <v>18</v>
      </c>
      <c r="I3450" t="s">
        <v>5564</v>
      </c>
      <c r="J3450" t="s">
        <v>5565</v>
      </c>
      <c r="K3450" t="s">
        <v>5566</v>
      </c>
      <c r="L3450" t="s">
        <v>5567</v>
      </c>
    </row>
    <row r="3451" spans="1:12" x14ac:dyDescent="0.3">
      <c r="A3451" t="s">
        <v>7967</v>
      </c>
      <c r="B3451" t="s">
        <v>14</v>
      </c>
      <c r="C3451" t="s">
        <v>3840</v>
      </c>
      <c r="D3451" t="s">
        <v>33</v>
      </c>
      <c r="E3451" t="s">
        <v>7968</v>
      </c>
      <c r="F3451" t="s">
        <v>7969</v>
      </c>
      <c r="G3451" t="s">
        <v>18</v>
      </c>
      <c r="H3451" t="s">
        <v>18</v>
      </c>
      <c r="I3451" t="s">
        <v>7866</v>
      </c>
      <c r="J3451" t="s">
        <v>2941</v>
      </c>
      <c r="K3451" t="s">
        <v>7867</v>
      </c>
      <c r="L3451" t="s">
        <v>7868</v>
      </c>
    </row>
    <row r="3452" spans="1:12" x14ac:dyDescent="0.3">
      <c r="A3452" t="s">
        <v>7970</v>
      </c>
      <c r="B3452" t="s">
        <v>14</v>
      </c>
      <c r="C3452" t="s">
        <v>65</v>
      </c>
      <c r="D3452" t="s">
        <v>16</v>
      </c>
      <c r="E3452" t="s">
        <v>7971</v>
      </c>
      <c r="F3452" t="s">
        <v>7972</v>
      </c>
      <c r="G3452" t="s">
        <v>18</v>
      </c>
      <c r="H3452" t="s">
        <v>18</v>
      </c>
      <c r="I3452" t="s">
        <v>5924</v>
      </c>
      <c r="J3452" t="s">
        <v>5925</v>
      </c>
      <c r="K3452" t="s">
        <v>5926</v>
      </c>
      <c r="L3452" t="s">
        <v>5927</v>
      </c>
    </row>
    <row r="3453" spans="1:12" x14ac:dyDescent="0.3">
      <c r="A3453" t="s">
        <v>7973</v>
      </c>
      <c r="B3453" t="s">
        <v>14</v>
      </c>
      <c r="C3453" t="s">
        <v>445</v>
      </c>
      <c r="D3453" t="s">
        <v>16</v>
      </c>
      <c r="E3453" t="s">
        <v>7974</v>
      </c>
      <c r="F3453" t="s">
        <v>7975</v>
      </c>
      <c r="G3453" t="s">
        <v>7976</v>
      </c>
      <c r="H3453" t="s">
        <v>18</v>
      </c>
      <c r="I3453" t="s">
        <v>7977</v>
      </c>
      <c r="J3453" t="s">
        <v>7978</v>
      </c>
      <c r="K3453" t="s">
        <v>7979</v>
      </c>
      <c r="L3453" t="s">
        <v>7980</v>
      </c>
    </row>
    <row r="3454" spans="1:12" x14ac:dyDescent="0.3">
      <c r="A3454" t="s">
        <v>7981</v>
      </c>
      <c r="B3454" t="s">
        <v>14</v>
      </c>
      <c r="C3454" t="s">
        <v>101</v>
      </c>
      <c r="D3454" t="s">
        <v>16</v>
      </c>
      <c r="E3454" t="s">
        <v>7982</v>
      </c>
      <c r="F3454" t="s">
        <v>7983</v>
      </c>
      <c r="G3454" t="s">
        <v>7984</v>
      </c>
      <c r="H3454" t="s">
        <v>18</v>
      </c>
      <c r="I3454" t="s">
        <v>7985</v>
      </c>
      <c r="J3454" t="s">
        <v>7986</v>
      </c>
      <c r="K3454" t="s">
        <v>7987</v>
      </c>
      <c r="L3454" t="s">
        <v>7988</v>
      </c>
    </row>
    <row r="3455" spans="1:12" x14ac:dyDescent="0.3">
      <c r="A3455" t="s">
        <v>7989</v>
      </c>
      <c r="B3455" t="s">
        <v>14</v>
      </c>
      <c r="C3455" t="s">
        <v>2917</v>
      </c>
      <c r="D3455" t="s">
        <v>94</v>
      </c>
      <c r="E3455" t="s">
        <v>7990</v>
      </c>
      <c r="F3455" t="s">
        <v>7991</v>
      </c>
      <c r="G3455" t="s">
        <v>7992</v>
      </c>
      <c r="H3455" t="s">
        <v>7993</v>
      </c>
      <c r="I3455" t="s">
        <v>6336</v>
      </c>
      <c r="J3455" t="s">
        <v>6337</v>
      </c>
      <c r="K3455" t="s">
        <v>6338</v>
      </c>
      <c r="L3455" t="s">
        <v>6339</v>
      </c>
    </row>
    <row r="3456" spans="1:12" x14ac:dyDescent="0.3">
      <c r="A3456" t="s">
        <v>7994</v>
      </c>
      <c r="B3456" t="s">
        <v>14</v>
      </c>
      <c r="C3456" t="s">
        <v>463</v>
      </c>
      <c r="D3456" t="s">
        <v>16</v>
      </c>
      <c r="E3456" t="s">
        <v>7995</v>
      </c>
      <c r="F3456" t="s">
        <v>7996</v>
      </c>
      <c r="G3456" t="s">
        <v>7997</v>
      </c>
      <c r="H3456" t="s">
        <v>18</v>
      </c>
      <c r="I3456" t="s">
        <v>3195</v>
      </c>
      <c r="J3456" t="s">
        <v>3196</v>
      </c>
      <c r="K3456" t="s">
        <v>3197</v>
      </c>
      <c r="L3456" t="s">
        <v>3198</v>
      </c>
    </row>
    <row r="3457" spans="1:12" x14ac:dyDescent="0.3">
      <c r="A3457" t="s">
        <v>7998</v>
      </c>
      <c r="B3457" t="s">
        <v>14</v>
      </c>
      <c r="C3457" t="s">
        <v>341</v>
      </c>
      <c r="D3457" t="s">
        <v>16</v>
      </c>
      <c r="E3457" t="e">
        <f>-가족상담, 부부상담, 자녀상담사로 활동 할 수 있습니다. -청소년 대상으로 진로 상담과 문제 상담을 할 수 있습니다. -인간관계 및 소통에 어려움을 겪는 이들에게 원만한 관계를 맺을 수 있도록 상담 및 훈련 시킬 수 있습니다.</f>
        <v>#NAME?</v>
      </c>
      <c r="F3457" t="e">
        <f>-가족상담, 부부상담, 자녀상담사로 활동 할 수 있습니다. -청소년 대상으로 진로 상담과 문제 상담을 할 수 있습니다. -인간관계 및 소통에 어려움을 겪는 이들에게 원만한 관계를 맺을 수 있도록 상담 및 훈련 시킬 수 있습니다</f>
        <v>#NAME?</v>
      </c>
      <c r="G3457" t="e">
        <f>-자신을 개발하고, 본인의 가정안에서 부부관계를 원만하게 하고, 자녀들을 양육하고 교육하는데 도움을 줄 수 있습니다.</f>
        <v>#NAME?</v>
      </c>
      <c r="H3457" t="s">
        <v>18</v>
      </c>
      <c r="I3457" t="s">
        <v>7999</v>
      </c>
      <c r="J3457" t="s">
        <v>8000</v>
      </c>
      <c r="K3457" t="s">
        <v>8001</v>
      </c>
      <c r="L3457" t="s">
        <v>8002</v>
      </c>
    </row>
    <row r="3458" spans="1:12" x14ac:dyDescent="0.3">
      <c r="A3458" t="s">
        <v>8003</v>
      </c>
      <c r="B3458" t="s">
        <v>14</v>
      </c>
      <c r="C3458" t="s">
        <v>8004</v>
      </c>
      <c r="D3458" t="s">
        <v>16</v>
      </c>
      <c r="E3458" t="s">
        <v>8005</v>
      </c>
      <c r="F3458" t="s">
        <v>8006</v>
      </c>
      <c r="G3458" t="s">
        <v>8007</v>
      </c>
      <c r="H3458" t="s">
        <v>8005</v>
      </c>
      <c r="I3458" t="s">
        <v>8008</v>
      </c>
      <c r="J3458" t="s">
        <v>8009</v>
      </c>
      <c r="K3458" t="s">
        <v>8010</v>
      </c>
      <c r="L3458" t="s">
        <v>8011</v>
      </c>
    </row>
    <row r="3459" spans="1:12" x14ac:dyDescent="0.3">
      <c r="A3459" t="s">
        <v>8012</v>
      </c>
      <c r="B3459" t="s">
        <v>14</v>
      </c>
      <c r="C3459" t="s">
        <v>8013</v>
      </c>
      <c r="D3459" t="s">
        <v>16</v>
      </c>
      <c r="E3459" t="s">
        <v>8014</v>
      </c>
      <c r="F3459" t="s">
        <v>8015</v>
      </c>
      <c r="G3459" t="s">
        <v>18</v>
      </c>
      <c r="H3459" t="s">
        <v>18</v>
      </c>
      <c r="I3459" t="s">
        <v>3908</v>
      </c>
      <c r="J3459" t="s">
        <v>3909</v>
      </c>
      <c r="K3459" t="s">
        <v>3910</v>
      </c>
      <c r="L3459" t="s">
        <v>3911</v>
      </c>
    </row>
    <row r="3460" spans="1:12" x14ac:dyDescent="0.3">
      <c r="A3460" t="s">
        <v>8016</v>
      </c>
      <c r="B3460" t="s">
        <v>14</v>
      </c>
      <c r="C3460" t="s">
        <v>15</v>
      </c>
      <c r="D3460" t="s">
        <v>16</v>
      </c>
      <c r="E3460" t="s">
        <v>8017</v>
      </c>
      <c r="F3460" t="s">
        <v>8018</v>
      </c>
      <c r="G3460" t="s">
        <v>8019</v>
      </c>
      <c r="H3460" t="s">
        <v>8020</v>
      </c>
      <c r="I3460" t="s">
        <v>7009</v>
      </c>
      <c r="J3460" t="s">
        <v>7010</v>
      </c>
      <c r="K3460" t="s">
        <v>7011</v>
      </c>
      <c r="L3460" t="s">
        <v>7012</v>
      </c>
    </row>
    <row r="3461" spans="1:12" x14ac:dyDescent="0.3">
      <c r="A3461" t="s">
        <v>8021</v>
      </c>
      <c r="B3461" t="s">
        <v>14</v>
      </c>
      <c r="C3461" t="s">
        <v>6414</v>
      </c>
      <c r="D3461" t="s">
        <v>16</v>
      </c>
      <c r="E3461" t="s">
        <v>8022</v>
      </c>
      <c r="F3461" t="s">
        <v>8023</v>
      </c>
      <c r="G3461" t="s">
        <v>18</v>
      </c>
      <c r="H3461" t="s">
        <v>18</v>
      </c>
      <c r="I3461" t="s">
        <v>7866</v>
      </c>
      <c r="J3461" t="s">
        <v>2941</v>
      </c>
      <c r="K3461" t="s">
        <v>7867</v>
      </c>
      <c r="L3461" t="s">
        <v>7868</v>
      </c>
    </row>
    <row r="3462" spans="1:12" x14ac:dyDescent="0.3">
      <c r="A3462" t="s">
        <v>8024</v>
      </c>
      <c r="B3462" t="s">
        <v>14</v>
      </c>
      <c r="C3462" t="s">
        <v>8025</v>
      </c>
      <c r="D3462" t="s">
        <v>33</v>
      </c>
      <c r="E3462" t="s">
        <v>8026</v>
      </c>
      <c r="F3462" t="s">
        <v>8027</v>
      </c>
      <c r="G3462" t="s">
        <v>8028</v>
      </c>
      <c r="H3462" t="s">
        <v>18</v>
      </c>
      <c r="I3462" t="s">
        <v>7100</v>
      </c>
      <c r="J3462" t="s">
        <v>18</v>
      </c>
      <c r="K3462" t="s">
        <v>7101</v>
      </c>
      <c r="L3462" t="s">
        <v>7102</v>
      </c>
    </row>
    <row r="3463" spans="1:12" x14ac:dyDescent="0.3">
      <c r="A3463" t="s">
        <v>8029</v>
      </c>
      <c r="B3463" t="s">
        <v>14</v>
      </c>
      <c r="C3463" t="s">
        <v>522</v>
      </c>
      <c r="D3463" t="s">
        <v>16</v>
      </c>
      <c r="E3463" t="s">
        <v>8030</v>
      </c>
      <c r="F3463" t="s">
        <v>8031</v>
      </c>
      <c r="G3463" t="s">
        <v>18</v>
      </c>
      <c r="H3463" t="s">
        <v>18</v>
      </c>
      <c r="I3463" t="s">
        <v>7327</v>
      </c>
      <c r="J3463" t="s">
        <v>7328</v>
      </c>
      <c r="K3463" t="s">
        <v>7329</v>
      </c>
      <c r="L3463" t="s">
        <v>7330</v>
      </c>
    </row>
    <row r="3464" spans="1:12" x14ac:dyDescent="0.3">
      <c r="A3464" t="s">
        <v>8032</v>
      </c>
      <c r="B3464" t="s">
        <v>14</v>
      </c>
      <c r="C3464" t="s">
        <v>6695</v>
      </c>
      <c r="D3464" t="s">
        <v>33</v>
      </c>
      <c r="E3464" t="s">
        <v>8033</v>
      </c>
      <c r="F3464" t="s">
        <v>8034</v>
      </c>
      <c r="G3464" t="s">
        <v>8035</v>
      </c>
      <c r="H3464" t="s">
        <v>18</v>
      </c>
      <c r="I3464" t="s">
        <v>8036</v>
      </c>
      <c r="J3464" t="s">
        <v>8037</v>
      </c>
      <c r="K3464" t="s">
        <v>8038</v>
      </c>
      <c r="L3464" t="s">
        <v>8039</v>
      </c>
    </row>
    <row r="3465" spans="1:12" x14ac:dyDescent="0.3">
      <c r="A3465" t="s">
        <v>8040</v>
      </c>
      <c r="B3465" t="s">
        <v>14</v>
      </c>
      <c r="C3465" t="s">
        <v>15</v>
      </c>
      <c r="D3465" t="s">
        <v>16</v>
      </c>
      <c r="E3465" t="s">
        <v>8041</v>
      </c>
      <c r="F3465" t="s">
        <v>8042</v>
      </c>
      <c r="G3465" t="s">
        <v>8043</v>
      </c>
      <c r="H3465" t="s">
        <v>18</v>
      </c>
      <c r="I3465" t="s">
        <v>5778</v>
      </c>
      <c r="J3465" t="s">
        <v>5779</v>
      </c>
      <c r="K3465" t="s">
        <v>5780</v>
      </c>
      <c r="L3465" t="s">
        <v>5781</v>
      </c>
    </row>
    <row r="3466" spans="1:12" x14ac:dyDescent="0.3">
      <c r="A3466" t="s">
        <v>8044</v>
      </c>
      <c r="B3466" t="s">
        <v>14</v>
      </c>
      <c r="C3466" t="s">
        <v>273</v>
      </c>
      <c r="D3466" t="s">
        <v>16</v>
      </c>
      <c r="E3466" t="s">
        <v>8045</v>
      </c>
      <c r="F3466" t="s">
        <v>8046</v>
      </c>
      <c r="G3466" t="s">
        <v>8047</v>
      </c>
      <c r="H3466" t="s">
        <v>8048</v>
      </c>
      <c r="I3466" t="s">
        <v>8049</v>
      </c>
      <c r="J3466" t="s">
        <v>8050</v>
      </c>
      <c r="K3466" t="s">
        <v>8051</v>
      </c>
      <c r="L3466" t="s">
        <v>8052</v>
      </c>
    </row>
    <row r="3467" spans="1:12" x14ac:dyDescent="0.3">
      <c r="A3467" t="s">
        <v>8053</v>
      </c>
      <c r="B3467" t="s">
        <v>14</v>
      </c>
      <c r="C3467" t="s">
        <v>273</v>
      </c>
      <c r="D3467" t="s">
        <v>16</v>
      </c>
      <c r="E3467" t="s">
        <v>8054</v>
      </c>
      <c r="F3467" t="s">
        <v>8055</v>
      </c>
      <c r="G3467" t="s">
        <v>8056</v>
      </c>
      <c r="H3467" t="s">
        <v>18</v>
      </c>
      <c r="I3467" t="s">
        <v>7343</v>
      </c>
      <c r="J3467" t="s">
        <v>18</v>
      </c>
      <c r="K3467" t="s">
        <v>7344</v>
      </c>
      <c r="L3467" t="s">
        <v>7345</v>
      </c>
    </row>
    <row r="3468" spans="1:12" x14ac:dyDescent="0.3">
      <c r="A3468" t="s">
        <v>8057</v>
      </c>
      <c r="B3468" t="s">
        <v>14</v>
      </c>
      <c r="C3468" t="s">
        <v>101</v>
      </c>
      <c r="D3468" t="s">
        <v>16</v>
      </c>
      <c r="E3468" t="s">
        <v>8058</v>
      </c>
      <c r="F3468" t="s">
        <v>8059</v>
      </c>
      <c r="G3468" t="s">
        <v>8060</v>
      </c>
      <c r="H3468" t="s">
        <v>18</v>
      </c>
      <c r="I3468" t="s">
        <v>5744</v>
      </c>
      <c r="J3468" t="s">
        <v>5745</v>
      </c>
      <c r="K3468" t="s">
        <v>5746</v>
      </c>
      <c r="L3468" t="s">
        <v>5747</v>
      </c>
    </row>
    <row r="3469" spans="1:12" x14ac:dyDescent="0.3">
      <c r="A3469" t="s">
        <v>8061</v>
      </c>
      <c r="B3469" t="s">
        <v>14</v>
      </c>
      <c r="C3469" t="s">
        <v>8062</v>
      </c>
      <c r="D3469" t="s">
        <v>16</v>
      </c>
      <c r="E3469" t="s">
        <v>8063</v>
      </c>
      <c r="F3469" t="s">
        <v>8064</v>
      </c>
      <c r="G3469" t="s">
        <v>8065</v>
      </c>
      <c r="H3469" t="s">
        <v>8066</v>
      </c>
      <c r="I3469" t="s">
        <v>8067</v>
      </c>
      <c r="J3469" t="s">
        <v>8068</v>
      </c>
      <c r="K3469" t="s">
        <v>8069</v>
      </c>
      <c r="L3469" t="s">
        <v>8070</v>
      </c>
    </row>
    <row r="3470" spans="1:12" x14ac:dyDescent="0.3">
      <c r="A3470" t="s">
        <v>8071</v>
      </c>
      <c r="B3470" t="s">
        <v>14</v>
      </c>
      <c r="C3470" t="s">
        <v>8072</v>
      </c>
      <c r="D3470" t="s">
        <v>16</v>
      </c>
      <c r="E3470" t="s">
        <v>8073</v>
      </c>
      <c r="F3470" t="s">
        <v>8073</v>
      </c>
      <c r="G3470" t="s">
        <v>18</v>
      </c>
      <c r="H3470" t="s">
        <v>18</v>
      </c>
      <c r="I3470" t="s">
        <v>5662</v>
      </c>
      <c r="J3470" t="s">
        <v>5663</v>
      </c>
      <c r="K3470" t="s">
        <v>5664</v>
      </c>
      <c r="L3470" t="s">
        <v>5665</v>
      </c>
    </row>
    <row r="3471" spans="1:12" x14ac:dyDescent="0.3">
      <c r="A3471" t="s">
        <v>8074</v>
      </c>
      <c r="B3471" t="s">
        <v>14</v>
      </c>
      <c r="C3471" t="s">
        <v>101</v>
      </c>
      <c r="D3471" t="s">
        <v>16</v>
      </c>
      <c r="E3471" t="s">
        <v>8075</v>
      </c>
      <c r="F3471" t="s">
        <v>8076</v>
      </c>
      <c r="G3471" t="s">
        <v>8077</v>
      </c>
      <c r="H3471" t="s">
        <v>8078</v>
      </c>
      <c r="I3471" t="s">
        <v>7537</v>
      </c>
      <c r="J3471" t="s">
        <v>7538</v>
      </c>
      <c r="K3471" t="s">
        <v>7539</v>
      </c>
      <c r="L3471" t="s">
        <v>7540</v>
      </c>
    </row>
    <row r="3472" spans="1:12" x14ac:dyDescent="0.3">
      <c r="A3472" t="s">
        <v>8079</v>
      </c>
      <c r="B3472" t="s">
        <v>14</v>
      </c>
      <c r="C3472" t="s">
        <v>463</v>
      </c>
      <c r="D3472" t="s">
        <v>16</v>
      </c>
      <c r="E3472" t="s">
        <v>8080</v>
      </c>
      <c r="F3472" t="s">
        <v>8081</v>
      </c>
      <c r="G3472" t="s">
        <v>8082</v>
      </c>
      <c r="H3472" t="s">
        <v>18</v>
      </c>
      <c r="I3472" t="s">
        <v>5846</v>
      </c>
      <c r="J3472" t="s">
        <v>5847</v>
      </c>
      <c r="K3472" t="s">
        <v>5848</v>
      </c>
      <c r="L3472" t="s">
        <v>780</v>
      </c>
    </row>
    <row r="3473" spans="1:12" x14ac:dyDescent="0.3">
      <c r="A3473" t="s">
        <v>8083</v>
      </c>
      <c r="B3473" t="s">
        <v>14</v>
      </c>
      <c r="C3473" t="s">
        <v>851</v>
      </c>
      <c r="D3473" t="s">
        <v>94</v>
      </c>
      <c r="E3473" t="s">
        <v>8084</v>
      </c>
      <c r="F3473" t="s">
        <v>8085</v>
      </c>
      <c r="G3473" t="s">
        <v>8086</v>
      </c>
      <c r="H3473" t="s">
        <v>18</v>
      </c>
      <c r="I3473" t="s">
        <v>7253</v>
      </c>
      <c r="J3473" t="s">
        <v>7254</v>
      </c>
      <c r="K3473" t="s">
        <v>7255</v>
      </c>
      <c r="L3473" t="s">
        <v>7256</v>
      </c>
    </row>
    <row r="3474" spans="1:12" x14ac:dyDescent="0.3">
      <c r="A3474" t="s">
        <v>8087</v>
      </c>
      <c r="B3474" t="s">
        <v>14</v>
      </c>
      <c r="C3474" t="s">
        <v>101</v>
      </c>
      <c r="D3474" t="s">
        <v>16</v>
      </c>
      <c r="E3474" t="s">
        <v>8088</v>
      </c>
      <c r="F3474" t="s">
        <v>8089</v>
      </c>
      <c r="G3474" t="s">
        <v>8089</v>
      </c>
      <c r="H3474" t="s">
        <v>18</v>
      </c>
      <c r="I3474" t="s">
        <v>2780</v>
      </c>
      <c r="J3474" t="s">
        <v>2781</v>
      </c>
      <c r="K3474" t="s">
        <v>2782</v>
      </c>
      <c r="L3474" t="s">
        <v>2783</v>
      </c>
    </row>
    <row r="3475" spans="1:12" x14ac:dyDescent="0.3">
      <c r="A3475" t="s">
        <v>8090</v>
      </c>
      <c r="B3475" t="s">
        <v>14</v>
      </c>
      <c r="C3475" t="s">
        <v>2910</v>
      </c>
      <c r="D3475" t="s">
        <v>16</v>
      </c>
      <c r="E3475" t="s">
        <v>8091</v>
      </c>
      <c r="F3475" t="s">
        <v>8092</v>
      </c>
      <c r="G3475" t="s">
        <v>18</v>
      </c>
      <c r="H3475" t="s">
        <v>18</v>
      </c>
      <c r="I3475" t="s">
        <v>7327</v>
      </c>
      <c r="J3475" t="s">
        <v>7328</v>
      </c>
      <c r="K3475" t="s">
        <v>7329</v>
      </c>
      <c r="L3475" t="s">
        <v>7330</v>
      </c>
    </row>
    <row r="3476" spans="1:12" x14ac:dyDescent="0.3">
      <c r="A3476" t="s">
        <v>8093</v>
      </c>
      <c r="B3476" t="s">
        <v>14</v>
      </c>
      <c r="C3476" t="s">
        <v>15</v>
      </c>
      <c r="D3476" t="s">
        <v>16</v>
      </c>
      <c r="E3476" t="s">
        <v>8094</v>
      </c>
      <c r="F3476" t="s">
        <v>8095</v>
      </c>
      <c r="G3476" t="s">
        <v>8095</v>
      </c>
      <c r="H3476" t="s">
        <v>18</v>
      </c>
      <c r="I3476" t="s">
        <v>8096</v>
      </c>
      <c r="J3476" t="s">
        <v>8097</v>
      </c>
      <c r="K3476" t="s">
        <v>8098</v>
      </c>
      <c r="L3476" t="s">
        <v>8099</v>
      </c>
    </row>
    <row r="3477" spans="1:12" x14ac:dyDescent="0.3">
      <c r="A3477" t="s">
        <v>8100</v>
      </c>
      <c r="B3477" t="s">
        <v>14</v>
      </c>
      <c r="C3477" t="s">
        <v>830</v>
      </c>
      <c r="D3477" t="s">
        <v>33</v>
      </c>
      <c r="E3477" t="s">
        <v>8101</v>
      </c>
      <c r="F3477" t="s">
        <v>8102</v>
      </c>
      <c r="G3477" t="s">
        <v>8102</v>
      </c>
      <c r="H3477" t="s">
        <v>18</v>
      </c>
      <c r="I3477" t="s">
        <v>7437</v>
      </c>
      <c r="J3477" t="s">
        <v>18</v>
      </c>
      <c r="K3477" t="s">
        <v>7438</v>
      </c>
      <c r="L3477" t="s">
        <v>7439</v>
      </c>
    </row>
    <row r="3478" spans="1:12" x14ac:dyDescent="0.3">
      <c r="A3478" t="s">
        <v>8103</v>
      </c>
      <c r="B3478" t="s">
        <v>14</v>
      </c>
      <c r="C3478" t="s">
        <v>8104</v>
      </c>
      <c r="D3478" t="s">
        <v>16</v>
      </c>
      <c r="E3478" t="s">
        <v>8105</v>
      </c>
      <c r="F3478" t="s">
        <v>8106</v>
      </c>
      <c r="G3478" t="s">
        <v>8107</v>
      </c>
      <c r="H3478" t="s">
        <v>18</v>
      </c>
      <c r="I3478" t="s">
        <v>6757</v>
      </c>
      <c r="J3478" t="s">
        <v>6758</v>
      </c>
      <c r="K3478" t="s">
        <v>6759</v>
      </c>
      <c r="L3478" t="s">
        <v>6760</v>
      </c>
    </row>
    <row r="3479" spans="1:12" x14ac:dyDescent="0.3">
      <c r="A3479" t="s">
        <v>8108</v>
      </c>
      <c r="B3479" t="s">
        <v>14</v>
      </c>
      <c r="C3479" t="s">
        <v>900</v>
      </c>
      <c r="D3479" t="s">
        <v>16</v>
      </c>
      <c r="E3479" t="s">
        <v>8109</v>
      </c>
      <c r="F3479" t="s">
        <v>8110</v>
      </c>
      <c r="G3479" t="s">
        <v>8111</v>
      </c>
      <c r="H3479" t="s">
        <v>8112</v>
      </c>
      <c r="I3479" t="s">
        <v>6843</v>
      </c>
      <c r="J3479" t="s">
        <v>18</v>
      </c>
      <c r="K3479" t="s">
        <v>6844</v>
      </c>
      <c r="L3479" t="s">
        <v>6845</v>
      </c>
    </row>
    <row r="3480" spans="1:12" x14ac:dyDescent="0.3">
      <c r="A3480" t="s">
        <v>8113</v>
      </c>
      <c r="B3480" t="s">
        <v>14</v>
      </c>
      <c r="C3480" t="s">
        <v>1243</v>
      </c>
      <c r="D3480" t="s">
        <v>16</v>
      </c>
      <c r="E3480" t="s">
        <v>8114</v>
      </c>
      <c r="F3480" t="s">
        <v>8114</v>
      </c>
      <c r="G3480" t="s">
        <v>8115</v>
      </c>
      <c r="H3480" t="s">
        <v>18</v>
      </c>
      <c r="I3480" t="s">
        <v>8116</v>
      </c>
      <c r="J3480" t="s">
        <v>18</v>
      </c>
      <c r="K3480" t="s">
        <v>6759</v>
      </c>
      <c r="L3480" t="s">
        <v>6760</v>
      </c>
    </row>
    <row r="3481" spans="1:12" x14ac:dyDescent="0.3">
      <c r="A3481" t="s">
        <v>8117</v>
      </c>
      <c r="B3481" t="s">
        <v>14</v>
      </c>
      <c r="C3481" t="s">
        <v>8118</v>
      </c>
      <c r="D3481" t="s">
        <v>16</v>
      </c>
      <c r="E3481" t="s">
        <v>8119</v>
      </c>
      <c r="F3481" t="s">
        <v>8120</v>
      </c>
      <c r="G3481" t="s">
        <v>8121</v>
      </c>
      <c r="H3481" t="s">
        <v>8122</v>
      </c>
      <c r="I3481" t="s">
        <v>8123</v>
      </c>
      <c r="J3481" t="s">
        <v>8124</v>
      </c>
      <c r="K3481" t="s">
        <v>7887</v>
      </c>
      <c r="L3481" t="s">
        <v>8125</v>
      </c>
    </row>
    <row r="3482" spans="1:12" x14ac:dyDescent="0.3">
      <c r="A3482" t="s">
        <v>8126</v>
      </c>
      <c r="B3482" t="s">
        <v>14</v>
      </c>
      <c r="C3482" t="s">
        <v>15</v>
      </c>
      <c r="D3482" t="s">
        <v>16</v>
      </c>
      <c r="E3482" t="s">
        <v>8127</v>
      </c>
      <c r="F3482" t="s">
        <v>8128</v>
      </c>
      <c r="G3482" t="s">
        <v>8129</v>
      </c>
      <c r="H3482" t="s">
        <v>8130</v>
      </c>
      <c r="I3482" t="s">
        <v>6310</v>
      </c>
      <c r="J3482" t="s">
        <v>18</v>
      </c>
      <c r="K3482" t="s">
        <v>6311</v>
      </c>
      <c r="L3482" t="s">
        <v>6312</v>
      </c>
    </row>
    <row r="3483" spans="1:12" x14ac:dyDescent="0.3">
      <c r="A3483" t="s">
        <v>8131</v>
      </c>
      <c r="B3483" t="s">
        <v>14</v>
      </c>
      <c r="C3483" t="s">
        <v>65</v>
      </c>
      <c r="D3483" t="s">
        <v>16</v>
      </c>
      <c r="E3483" t="s">
        <v>8132</v>
      </c>
      <c r="F3483" t="s">
        <v>8133</v>
      </c>
      <c r="G3483" t="s">
        <v>8134</v>
      </c>
      <c r="H3483" t="s">
        <v>18</v>
      </c>
      <c r="I3483" t="s">
        <v>7288</v>
      </c>
      <c r="J3483" t="s">
        <v>18</v>
      </c>
      <c r="K3483" t="s">
        <v>7289</v>
      </c>
      <c r="L3483" t="s">
        <v>7290</v>
      </c>
    </row>
    <row r="3484" spans="1:12" x14ac:dyDescent="0.3">
      <c r="A3484" t="s">
        <v>8135</v>
      </c>
      <c r="B3484" t="s">
        <v>14</v>
      </c>
      <c r="C3484" t="s">
        <v>463</v>
      </c>
      <c r="D3484" t="s">
        <v>16</v>
      </c>
      <c r="E3484" t="s">
        <v>8136</v>
      </c>
      <c r="F3484" t="s">
        <v>8136</v>
      </c>
      <c r="G3484" t="s">
        <v>18</v>
      </c>
      <c r="H3484" t="s">
        <v>18</v>
      </c>
      <c r="I3484" t="s">
        <v>4145</v>
      </c>
      <c r="J3484" t="s">
        <v>4146</v>
      </c>
      <c r="K3484" t="s">
        <v>4147</v>
      </c>
      <c r="L3484" t="s">
        <v>4148</v>
      </c>
    </row>
    <row r="3485" spans="1:12" x14ac:dyDescent="0.3">
      <c r="A3485" t="s">
        <v>8137</v>
      </c>
      <c r="B3485" t="s">
        <v>14</v>
      </c>
      <c r="C3485" t="s">
        <v>807</v>
      </c>
      <c r="D3485" t="s">
        <v>79</v>
      </c>
      <c r="E3485" t="s">
        <v>8138</v>
      </c>
      <c r="F3485" t="s">
        <v>8139</v>
      </c>
      <c r="G3485" t="s">
        <v>18</v>
      </c>
      <c r="H3485" t="s">
        <v>18</v>
      </c>
      <c r="I3485" t="s">
        <v>8140</v>
      </c>
      <c r="J3485" t="s">
        <v>8141</v>
      </c>
      <c r="K3485" t="s">
        <v>8142</v>
      </c>
      <c r="L3485" t="s">
        <v>8143</v>
      </c>
    </row>
    <row r="3486" spans="1:12" x14ac:dyDescent="0.3">
      <c r="A3486" t="s">
        <v>8144</v>
      </c>
      <c r="B3486" t="s">
        <v>14</v>
      </c>
      <c r="C3486" t="s">
        <v>1995</v>
      </c>
      <c r="D3486" t="s">
        <v>16</v>
      </c>
      <c r="E3486" t="s">
        <v>8145</v>
      </c>
      <c r="F3486" t="s">
        <v>8146</v>
      </c>
      <c r="G3486" t="s">
        <v>8147</v>
      </c>
      <c r="H3486" t="s">
        <v>18</v>
      </c>
      <c r="I3486" t="s">
        <v>4145</v>
      </c>
      <c r="J3486" t="s">
        <v>4146</v>
      </c>
      <c r="K3486" t="s">
        <v>4147</v>
      </c>
      <c r="L3486" t="s">
        <v>4148</v>
      </c>
    </row>
    <row r="3487" spans="1:12" x14ac:dyDescent="0.3">
      <c r="A3487" t="s">
        <v>8148</v>
      </c>
      <c r="B3487" t="s">
        <v>14</v>
      </c>
      <c r="C3487" t="s">
        <v>7109</v>
      </c>
      <c r="D3487" t="s">
        <v>33</v>
      </c>
      <c r="E3487" t="s">
        <v>8149</v>
      </c>
      <c r="F3487" t="s">
        <v>8149</v>
      </c>
      <c r="G3487" t="s">
        <v>8149</v>
      </c>
      <c r="H3487" t="s">
        <v>18</v>
      </c>
      <c r="I3487" t="s">
        <v>4376</v>
      </c>
      <c r="J3487" t="s">
        <v>4377</v>
      </c>
      <c r="K3487" t="s">
        <v>4378</v>
      </c>
      <c r="L3487" t="s">
        <v>4379</v>
      </c>
    </row>
    <row r="3488" spans="1:12" x14ac:dyDescent="0.3">
      <c r="A3488" t="s">
        <v>8150</v>
      </c>
      <c r="B3488" t="s">
        <v>14</v>
      </c>
      <c r="C3488" t="s">
        <v>5078</v>
      </c>
      <c r="D3488" t="s">
        <v>16</v>
      </c>
      <c r="E3488" t="s">
        <v>8151</v>
      </c>
      <c r="F3488" t="s">
        <v>8151</v>
      </c>
      <c r="G3488" t="s">
        <v>18</v>
      </c>
      <c r="H3488" t="s">
        <v>18</v>
      </c>
      <c r="I3488" t="s">
        <v>5564</v>
      </c>
      <c r="J3488" t="s">
        <v>5565</v>
      </c>
      <c r="K3488" t="s">
        <v>5566</v>
      </c>
      <c r="L3488" t="s">
        <v>5567</v>
      </c>
    </row>
    <row r="3489" spans="1:12" x14ac:dyDescent="0.3">
      <c r="A3489" t="s">
        <v>8152</v>
      </c>
      <c r="B3489" t="s">
        <v>14</v>
      </c>
      <c r="C3489" t="s">
        <v>8153</v>
      </c>
      <c r="D3489" t="s">
        <v>16</v>
      </c>
      <c r="E3489" t="s">
        <v>8154</v>
      </c>
      <c r="F3489" t="s">
        <v>8155</v>
      </c>
      <c r="G3489" t="s">
        <v>8156</v>
      </c>
      <c r="H3489" t="s">
        <v>18</v>
      </c>
      <c r="I3489" t="s">
        <v>7253</v>
      </c>
      <c r="J3489" t="s">
        <v>7254</v>
      </c>
      <c r="K3489" t="s">
        <v>7255</v>
      </c>
      <c r="L3489" t="s">
        <v>7256</v>
      </c>
    </row>
    <row r="3490" spans="1:12" x14ac:dyDescent="0.3">
      <c r="A3490" t="s">
        <v>8157</v>
      </c>
      <c r="B3490" t="s">
        <v>14</v>
      </c>
      <c r="C3490" t="s">
        <v>8158</v>
      </c>
      <c r="D3490" t="s">
        <v>33</v>
      </c>
      <c r="E3490" t="s">
        <v>8159</v>
      </c>
      <c r="F3490" t="s">
        <v>8159</v>
      </c>
      <c r="G3490" t="s">
        <v>18</v>
      </c>
      <c r="H3490" t="s">
        <v>18</v>
      </c>
      <c r="I3490" t="s">
        <v>5564</v>
      </c>
      <c r="J3490" t="s">
        <v>5565</v>
      </c>
      <c r="K3490" t="s">
        <v>5566</v>
      </c>
      <c r="L3490" t="s">
        <v>5567</v>
      </c>
    </row>
    <row r="3491" spans="1:12" x14ac:dyDescent="0.3">
      <c r="A3491" t="s">
        <v>8160</v>
      </c>
      <c r="B3491" t="s">
        <v>14</v>
      </c>
      <c r="C3491" t="s">
        <v>8161</v>
      </c>
      <c r="D3491" t="s">
        <v>79</v>
      </c>
      <c r="E3491" t="s">
        <v>8162</v>
      </c>
      <c r="F3491" t="s">
        <v>8163</v>
      </c>
      <c r="G3491" t="s">
        <v>8164</v>
      </c>
      <c r="H3491" t="s">
        <v>8165</v>
      </c>
      <c r="I3491" t="s">
        <v>6850</v>
      </c>
      <c r="J3491" t="s">
        <v>6851</v>
      </c>
      <c r="K3491" t="s">
        <v>6852</v>
      </c>
      <c r="L3491" t="s">
        <v>6853</v>
      </c>
    </row>
    <row r="3492" spans="1:12" x14ac:dyDescent="0.3">
      <c r="A3492" t="s">
        <v>8166</v>
      </c>
      <c r="B3492" t="s">
        <v>14</v>
      </c>
      <c r="C3492" t="s">
        <v>8167</v>
      </c>
      <c r="D3492" t="s">
        <v>704</v>
      </c>
      <c r="E3492" t="s">
        <v>8168</v>
      </c>
      <c r="F3492" t="s">
        <v>8168</v>
      </c>
      <c r="G3492" t="s">
        <v>8169</v>
      </c>
      <c r="H3492" t="s">
        <v>18</v>
      </c>
      <c r="I3492" t="s">
        <v>5750</v>
      </c>
      <c r="J3492" t="s">
        <v>5751</v>
      </c>
      <c r="K3492" t="s">
        <v>5752</v>
      </c>
      <c r="L3492" t="s">
        <v>5753</v>
      </c>
    </row>
    <row r="3493" spans="1:12" x14ac:dyDescent="0.3">
      <c r="A3493" t="s">
        <v>8170</v>
      </c>
      <c r="B3493" t="s">
        <v>14</v>
      </c>
      <c r="C3493" t="s">
        <v>8171</v>
      </c>
      <c r="D3493" t="s">
        <v>16</v>
      </c>
      <c r="E3493" t="s">
        <v>8172</v>
      </c>
      <c r="F3493" t="s">
        <v>8173</v>
      </c>
      <c r="G3493" t="s">
        <v>8174</v>
      </c>
      <c r="H3493" t="s">
        <v>8175</v>
      </c>
      <c r="I3493" t="s">
        <v>8176</v>
      </c>
      <c r="J3493" t="s">
        <v>18</v>
      </c>
      <c r="K3493" t="s">
        <v>8177</v>
      </c>
      <c r="L3493" t="s">
        <v>8178</v>
      </c>
    </row>
    <row r="3494" spans="1:12" x14ac:dyDescent="0.3">
      <c r="A3494" t="s">
        <v>8179</v>
      </c>
      <c r="B3494" t="s">
        <v>14</v>
      </c>
      <c r="C3494" t="s">
        <v>8180</v>
      </c>
      <c r="D3494" t="s">
        <v>16</v>
      </c>
      <c r="E3494" t="s">
        <v>8181</v>
      </c>
      <c r="F3494" t="s">
        <v>8182</v>
      </c>
      <c r="G3494" t="s">
        <v>18</v>
      </c>
      <c r="H3494" t="s">
        <v>18</v>
      </c>
      <c r="I3494" t="s">
        <v>8183</v>
      </c>
      <c r="J3494" t="s">
        <v>18</v>
      </c>
      <c r="K3494" t="s">
        <v>8184</v>
      </c>
      <c r="L3494" t="s">
        <v>8185</v>
      </c>
    </row>
    <row r="3495" spans="1:12" x14ac:dyDescent="0.3">
      <c r="A3495" t="s">
        <v>8186</v>
      </c>
      <c r="B3495" t="s">
        <v>14</v>
      </c>
      <c r="C3495" t="s">
        <v>341</v>
      </c>
      <c r="D3495" t="s">
        <v>16</v>
      </c>
      <c r="E3495" t="s">
        <v>8187</v>
      </c>
      <c r="F3495" t="s">
        <v>8188</v>
      </c>
      <c r="G3495" t="s">
        <v>8189</v>
      </c>
      <c r="H3495" t="s">
        <v>18</v>
      </c>
      <c r="I3495" t="s">
        <v>3195</v>
      </c>
      <c r="J3495" t="s">
        <v>3196</v>
      </c>
      <c r="K3495" t="s">
        <v>3197</v>
      </c>
      <c r="L3495" t="s">
        <v>3198</v>
      </c>
    </row>
    <row r="3496" spans="1:12" x14ac:dyDescent="0.3">
      <c r="A3496" t="s">
        <v>8190</v>
      </c>
      <c r="B3496" t="s">
        <v>14</v>
      </c>
      <c r="C3496" t="s">
        <v>8191</v>
      </c>
      <c r="D3496" t="s">
        <v>16</v>
      </c>
      <c r="E3496" t="s">
        <v>8192</v>
      </c>
      <c r="F3496" t="s">
        <v>8193</v>
      </c>
      <c r="G3496" t="s">
        <v>8194</v>
      </c>
      <c r="H3496" t="e">
        <f>- 동물매개심리상담사활동- 대한동물매개협회인증 심리상담센터 및 연구소 일선업무- 대한동물매개협회중재도우미동물의 자격심사보조업무</f>
        <v>#NAME?</v>
      </c>
      <c r="I3496" t="s">
        <v>8195</v>
      </c>
      <c r="J3496" t="s">
        <v>8196</v>
      </c>
      <c r="K3496" t="s">
        <v>8197</v>
      </c>
      <c r="L3496" t="s">
        <v>8198</v>
      </c>
    </row>
    <row r="3497" spans="1:12" x14ac:dyDescent="0.3">
      <c r="A3497" t="s">
        <v>8199</v>
      </c>
      <c r="B3497" t="s">
        <v>14</v>
      </c>
      <c r="C3497" t="s">
        <v>8200</v>
      </c>
      <c r="D3497" t="s">
        <v>16</v>
      </c>
      <c r="E3497" t="s">
        <v>8201</v>
      </c>
      <c r="F3497" t="s">
        <v>8202</v>
      </c>
      <c r="G3497" t="s">
        <v>8203</v>
      </c>
      <c r="H3497" t="s">
        <v>8204</v>
      </c>
      <c r="I3497" t="s">
        <v>8205</v>
      </c>
      <c r="J3497" t="s">
        <v>8206</v>
      </c>
      <c r="K3497" t="s">
        <v>8207</v>
      </c>
      <c r="L3497" t="s">
        <v>8208</v>
      </c>
    </row>
    <row r="3498" spans="1:12" x14ac:dyDescent="0.3">
      <c r="A3498" t="s">
        <v>8209</v>
      </c>
      <c r="B3498" t="s">
        <v>14</v>
      </c>
      <c r="C3498" t="s">
        <v>3091</v>
      </c>
      <c r="D3498" t="s">
        <v>16</v>
      </c>
      <c r="E3498" t="s">
        <v>8210</v>
      </c>
      <c r="F3498" t="s">
        <v>8211</v>
      </c>
      <c r="G3498" t="s">
        <v>8212</v>
      </c>
      <c r="H3498" t="s">
        <v>8213</v>
      </c>
      <c r="I3498" t="s">
        <v>7946</v>
      </c>
      <c r="J3498" t="s">
        <v>7947</v>
      </c>
      <c r="K3498" t="s">
        <v>7948</v>
      </c>
      <c r="L3498" t="s">
        <v>7949</v>
      </c>
    </row>
    <row r="3499" spans="1:12" x14ac:dyDescent="0.3">
      <c r="A3499" t="s">
        <v>8214</v>
      </c>
      <c r="B3499" t="s">
        <v>14</v>
      </c>
      <c r="C3499" t="s">
        <v>8215</v>
      </c>
      <c r="D3499" t="s">
        <v>6753</v>
      </c>
      <c r="E3499" t="s">
        <v>8216</v>
      </c>
      <c r="F3499" t="s">
        <v>8216</v>
      </c>
      <c r="G3499" t="s">
        <v>8217</v>
      </c>
      <c r="H3499" t="s">
        <v>8218</v>
      </c>
      <c r="I3499" t="s">
        <v>8219</v>
      </c>
      <c r="J3499" t="s">
        <v>8220</v>
      </c>
      <c r="K3499" t="s">
        <v>8221</v>
      </c>
      <c r="L3499" t="s">
        <v>8222</v>
      </c>
    </row>
    <row r="3500" spans="1:12" x14ac:dyDescent="0.3">
      <c r="A3500" t="s">
        <v>8223</v>
      </c>
      <c r="B3500" t="s">
        <v>14</v>
      </c>
      <c r="C3500" t="s">
        <v>8224</v>
      </c>
      <c r="D3500" t="s">
        <v>16</v>
      </c>
      <c r="E3500" t="s">
        <v>8225</v>
      </c>
      <c r="F3500" t="s">
        <v>8226</v>
      </c>
      <c r="G3500" t="s">
        <v>8227</v>
      </c>
      <c r="H3500" t="s">
        <v>8228</v>
      </c>
      <c r="I3500" t="s">
        <v>8229</v>
      </c>
      <c r="J3500" t="s">
        <v>8230</v>
      </c>
      <c r="K3500" t="s">
        <v>8231</v>
      </c>
      <c r="L3500" t="s">
        <v>8232</v>
      </c>
    </row>
    <row r="3501" spans="1:12" x14ac:dyDescent="0.3">
      <c r="A3501" t="s">
        <v>8233</v>
      </c>
      <c r="B3501" t="s">
        <v>14</v>
      </c>
      <c r="C3501" t="s">
        <v>8234</v>
      </c>
      <c r="D3501" t="s">
        <v>16</v>
      </c>
      <c r="E3501" t="s">
        <v>8235</v>
      </c>
      <c r="F3501" t="s">
        <v>8236</v>
      </c>
      <c r="G3501" t="s">
        <v>8237</v>
      </c>
      <c r="H3501" t="s">
        <v>8238</v>
      </c>
      <c r="I3501" t="s">
        <v>8239</v>
      </c>
      <c r="J3501" t="s">
        <v>8240</v>
      </c>
      <c r="K3501" t="s">
        <v>8241</v>
      </c>
      <c r="L3501" t="s">
        <v>8242</v>
      </c>
    </row>
    <row r="3502" spans="1:12" x14ac:dyDescent="0.3">
      <c r="A3502" t="s">
        <v>8243</v>
      </c>
      <c r="B3502" t="s">
        <v>14</v>
      </c>
      <c r="C3502" t="s">
        <v>3502</v>
      </c>
      <c r="D3502" t="s">
        <v>16</v>
      </c>
      <c r="E3502" t="s">
        <v>8244</v>
      </c>
      <c r="F3502" t="s">
        <v>8245</v>
      </c>
      <c r="G3502" t="s">
        <v>8246</v>
      </c>
      <c r="H3502" t="s">
        <v>8247</v>
      </c>
      <c r="I3502" t="s">
        <v>8248</v>
      </c>
      <c r="J3502" t="s">
        <v>8249</v>
      </c>
      <c r="K3502" t="s">
        <v>8250</v>
      </c>
      <c r="L3502" t="s">
        <v>8251</v>
      </c>
    </row>
    <row r="3503" spans="1:12" x14ac:dyDescent="0.3">
      <c r="A3503" t="s">
        <v>8252</v>
      </c>
      <c r="B3503" t="s">
        <v>14</v>
      </c>
      <c r="C3503" t="s">
        <v>8253</v>
      </c>
      <c r="D3503" t="s">
        <v>170</v>
      </c>
      <c r="E3503" t="s">
        <v>8254</v>
      </c>
      <c r="F3503" t="s">
        <v>8254</v>
      </c>
      <c r="G3503" t="s">
        <v>8254</v>
      </c>
      <c r="H3503" t="s">
        <v>8254</v>
      </c>
      <c r="I3503" t="s">
        <v>3926</v>
      </c>
      <c r="J3503" t="s">
        <v>3927</v>
      </c>
      <c r="K3503" t="s">
        <v>3928</v>
      </c>
      <c r="L3503" t="s">
        <v>3929</v>
      </c>
    </row>
    <row r="3504" spans="1:12" x14ac:dyDescent="0.3">
      <c r="A3504" t="s">
        <v>8255</v>
      </c>
      <c r="B3504" t="s">
        <v>14</v>
      </c>
      <c r="C3504" t="s">
        <v>8256</v>
      </c>
      <c r="D3504" t="s">
        <v>6753</v>
      </c>
      <c r="E3504" t="s">
        <v>8257</v>
      </c>
      <c r="F3504" t="s">
        <v>8258</v>
      </c>
      <c r="G3504" t="s">
        <v>8259</v>
      </c>
      <c r="H3504" t="s">
        <v>8260</v>
      </c>
      <c r="I3504" t="s">
        <v>8261</v>
      </c>
      <c r="J3504" t="s">
        <v>8262</v>
      </c>
      <c r="K3504" t="s">
        <v>8263</v>
      </c>
      <c r="L3504" t="s">
        <v>8264</v>
      </c>
    </row>
    <row r="3505" spans="1:12" x14ac:dyDescent="0.3">
      <c r="A3505" t="s">
        <v>8265</v>
      </c>
      <c r="B3505" t="s">
        <v>14</v>
      </c>
      <c r="C3505" t="s">
        <v>15</v>
      </c>
      <c r="D3505" t="s">
        <v>16</v>
      </c>
      <c r="E3505" t="s">
        <v>8266</v>
      </c>
      <c r="F3505" t="s">
        <v>8267</v>
      </c>
      <c r="G3505" t="s">
        <v>8268</v>
      </c>
      <c r="H3505" t="s">
        <v>8269</v>
      </c>
      <c r="I3505" t="s">
        <v>5595</v>
      </c>
      <c r="J3505" t="s">
        <v>5596</v>
      </c>
      <c r="K3505" t="s">
        <v>5597</v>
      </c>
      <c r="L3505" t="s">
        <v>5598</v>
      </c>
    </row>
    <row r="3506" spans="1:12" x14ac:dyDescent="0.3">
      <c r="A3506" t="s">
        <v>8270</v>
      </c>
      <c r="B3506" t="s">
        <v>14</v>
      </c>
      <c r="C3506" t="s">
        <v>101</v>
      </c>
      <c r="D3506" t="s">
        <v>16</v>
      </c>
      <c r="E3506" t="s">
        <v>8271</v>
      </c>
      <c r="F3506" t="s">
        <v>8272</v>
      </c>
      <c r="G3506" t="s">
        <v>8272</v>
      </c>
      <c r="H3506" t="s">
        <v>8273</v>
      </c>
      <c r="I3506" t="s">
        <v>8274</v>
      </c>
      <c r="J3506" t="s">
        <v>8275</v>
      </c>
      <c r="K3506" t="s">
        <v>8276</v>
      </c>
      <c r="L3506" t="s">
        <v>8277</v>
      </c>
    </row>
    <row r="3507" spans="1:12" x14ac:dyDescent="0.3">
      <c r="A3507" t="s">
        <v>8278</v>
      </c>
      <c r="B3507" t="s">
        <v>14</v>
      </c>
      <c r="C3507" t="s">
        <v>273</v>
      </c>
      <c r="D3507" t="s">
        <v>16</v>
      </c>
      <c r="E3507" t="s">
        <v>8279</v>
      </c>
      <c r="F3507" t="s">
        <v>8280</v>
      </c>
      <c r="G3507" t="s">
        <v>8281</v>
      </c>
      <c r="H3507" t="s">
        <v>18</v>
      </c>
      <c r="I3507" t="s">
        <v>6949</v>
      </c>
      <c r="J3507" t="s">
        <v>6950</v>
      </c>
      <c r="K3507" t="s">
        <v>6951</v>
      </c>
      <c r="L3507" t="s">
        <v>6952</v>
      </c>
    </row>
    <row r="3508" spans="1:12" x14ac:dyDescent="0.3">
      <c r="A3508" t="s">
        <v>8282</v>
      </c>
      <c r="B3508" t="s">
        <v>14</v>
      </c>
      <c r="C3508" t="s">
        <v>4812</v>
      </c>
      <c r="D3508" t="s">
        <v>16</v>
      </c>
      <c r="E3508" t="s">
        <v>8283</v>
      </c>
      <c r="F3508" t="s">
        <v>8284</v>
      </c>
      <c r="G3508" t="s">
        <v>8285</v>
      </c>
      <c r="H3508" t="s">
        <v>18</v>
      </c>
      <c r="I3508" t="s">
        <v>7253</v>
      </c>
      <c r="J3508" t="s">
        <v>7254</v>
      </c>
      <c r="K3508" t="s">
        <v>7255</v>
      </c>
      <c r="L3508" t="s">
        <v>7256</v>
      </c>
    </row>
    <row r="3509" spans="1:12" x14ac:dyDescent="0.3">
      <c r="A3509" t="s">
        <v>8286</v>
      </c>
      <c r="B3509" t="s">
        <v>14</v>
      </c>
      <c r="C3509" t="s">
        <v>273</v>
      </c>
      <c r="D3509" t="s">
        <v>16</v>
      </c>
      <c r="E3509" t="s">
        <v>8287</v>
      </c>
      <c r="F3509" t="s">
        <v>8288</v>
      </c>
      <c r="G3509" t="s">
        <v>8289</v>
      </c>
      <c r="H3509" t="s">
        <v>18</v>
      </c>
      <c r="I3509" t="s">
        <v>7906</v>
      </c>
      <c r="J3509" t="s">
        <v>7907</v>
      </c>
      <c r="K3509" t="s">
        <v>7908</v>
      </c>
      <c r="L3509" t="s">
        <v>7909</v>
      </c>
    </row>
    <row r="3510" spans="1:12" x14ac:dyDescent="0.3">
      <c r="A3510" t="s">
        <v>8290</v>
      </c>
      <c r="B3510" t="s">
        <v>14</v>
      </c>
      <c r="C3510" t="s">
        <v>471</v>
      </c>
      <c r="D3510" t="s">
        <v>16</v>
      </c>
      <c r="E3510" t="s">
        <v>604</v>
      </c>
      <c r="F3510" t="s">
        <v>604</v>
      </c>
      <c r="G3510" t="s">
        <v>8291</v>
      </c>
      <c r="H3510" t="s">
        <v>18</v>
      </c>
      <c r="I3510" t="s">
        <v>5128</v>
      </c>
      <c r="J3510" t="s">
        <v>5129</v>
      </c>
      <c r="K3510" t="s">
        <v>5130</v>
      </c>
      <c r="L3510" t="s">
        <v>5131</v>
      </c>
    </row>
    <row r="3511" spans="1:12" x14ac:dyDescent="0.3">
      <c r="A3511" t="s">
        <v>8292</v>
      </c>
      <c r="B3511" t="s">
        <v>14</v>
      </c>
      <c r="C3511" t="s">
        <v>5690</v>
      </c>
      <c r="D3511" t="s">
        <v>16</v>
      </c>
      <c r="E3511" t="s">
        <v>8293</v>
      </c>
      <c r="F3511" t="s">
        <v>5692</v>
      </c>
      <c r="G3511" t="s">
        <v>8294</v>
      </c>
      <c r="H3511" t="s">
        <v>8295</v>
      </c>
      <c r="I3511" t="s">
        <v>8296</v>
      </c>
      <c r="J3511" t="s">
        <v>8297</v>
      </c>
      <c r="K3511" t="s">
        <v>8298</v>
      </c>
      <c r="L3511" t="s">
        <v>8299</v>
      </c>
    </row>
    <row r="3512" spans="1:12" x14ac:dyDescent="0.3">
      <c r="A3512" t="s">
        <v>8300</v>
      </c>
      <c r="B3512" t="s">
        <v>14</v>
      </c>
      <c r="C3512" t="s">
        <v>8301</v>
      </c>
      <c r="D3512" t="s">
        <v>16</v>
      </c>
      <c r="E3512" t="s">
        <v>8302</v>
      </c>
      <c r="F3512" t="s">
        <v>8303</v>
      </c>
      <c r="G3512" t="s">
        <v>8304</v>
      </c>
      <c r="H3512" t="s">
        <v>8305</v>
      </c>
      <c r="I3512" t="s">
        <v>993</v>
      </c>
      <c r="J3512" t="s">
        <v>994</v>
      </c>
      <c r="K3512" t="s">
        <v>995</v>
      </c>
      <c r="L3512" t="s">
        <v>996</v>
      </c>
    </row>
    <row r="3513" spans="1:12" x14ac:dyDescent="0.3">
      <c r="A3513" t="s">
        <v>8306</v>
      </c>
      <c r="B3513" t="s">
        <v>14</v>
      </c>
      <c r="C3513" t="s">
        <v>273</v>
      </c>
      <c r="D3513" t="s">
        <v>16</v>
      </c>
      <c r="E3513" t="s">
        <v>8307</v>
      </c>
      <c r="F3513" t="s">
        <v>8308</v>
      </c>
      <c r="G3513" t="s">
        <v>8309</v>
      </c>
      <c r="H3513" t="s">
        <v>8310</v>
      </c>
      <c r="I3513" t="s">
        <v>8311</v>
      </c>
      <c r="J3513" t="s">
        <v>8312</v>
      </c>
      <c r="K3513" t="s">
        <v>8313</v>
      </c>
      <c r="L3513" t="s">
        <v>8314</v>
      </c>
    </row>
    <row r="3514" spans="1:12" x14ac:dyDescent="0.3">
      <c r="A3514" t="s">
        <v>8315</v>
      </c>
      <c r="B3514" t="s">
        <v>14</v>
      </c>
      <c r="C3514" t="s">
        <v>15</v>
      </c>
      <c r="D3514" t="s">
        <v>16</v>
      </c>
      <c r="E3514" t="s">
        <v>8316</v>
      </c>
      <c r="F3514" t="s">
        <v>8316</v>
      </c>
      <c r="G3514" t="s">
        <v>8316</v>
      </c>
      <c r="H3514" t="s">
        <v>18</v>
      </c>
      <c r="I3514" t="s">
        <v>6396</v>
      </c>
      <c r="J3514" t="s">
        <v>6397</v>
      </c>
      <c r="K3514" t="s">
        <v>6398</v>
      </c>
      <c r="L3514" t="s">
        <v>6399</v>
      </c>
    </row>
    <row r="3515" spans="1:12" x14ac:dyDescent="0.3">
      <c r="A3515" t="s">
        <v>8317</v>
      </c>
      <c r="B3515" t="s">
        <v>14</v>
      </c>
      <c r="C3515" t="s">
        <v>693</v>
      </c>
      <c r="D3515" t="s">
        <v>79</v>
      </c>
      <c r="E3515" t="s">
        <v>8318</v>
      </c>
      <c r="F3515" t="s">
        <v>8318</v>
      </c>
      <c r="G3515" t="s">
        <v>18</v>
      </c>
      <c r="H3515" t="s">
        <v>18</v>
      </c>
      <c r="I3515" t="s">
        <v>8319</v>
      </c>
      <c r="J3515" t="s">
        <v>8320</v>
      </c>
      <c r="K3515" t="s">
        <v>8321</v>
      </c>
      <c r="L3515" t="s">
        <v>8322</v>
      </c>
    </row>
    <row r="3516" spans="1:12" x14ac:dyDescent="0.3">
      <c r="A3516" t="s">
        <v>8323</v>
      </c>
      <c r="B3516" t="s">
        <v>14</v>
      </c>
      <c r="C3516" t="s">
        <v>2451</v>
      </c>
      <c r="D3516" t="s">
        <v>16</v>
      </c>
      <c r="E3516" t="s">
        <v>8324</v>
      </c>
      <c r="F3516" t="s">
        <v>8325</v>
      </c>
      <c r="G3516" t="s">
        <v>8325</v>
      </c>
      <c r="H3516" t="s">
        <v>18</v>
      </c>
      <c r="I3516" t="s">
        <v>8036</v>
      </c>
      <c r="J3516" t="s">
        <v>8037</v>
      </c>
      <c r="K3516" t="s">
        <v>8038</v>
      </c>
      <c r="L3516" t="s">
        <v>8039</v>
      </c>
    </row>
    <row r="3517" spans="1:12" x14ac:dyDescent="0.3">
      <c r="A3517" t="s">
        <v>8326</v>
      </c>
      <c r="B3517" t="s">
        <v>14</v>
      </c>
      <c r="C3517" t="s">
        <v>65</v>
      </c>
      <c r="D3517" t="s">
        <v>16</v>
      </c>
      <c r="E3517" t="s">
        <v>8327</v>
      </c>
      <c r="F3517" t="s">
        <v>8327</v>
      </c>
      <c r="G3517" t="s">
        <v>18</v>
      </c>
      <c r="H3517" t="s">
        <v>18</v>
      </c>
      <c r="I3517" t="s">
        <v>8328</v>
      </c>
      <c r="J3517" t="s">
        <v>8329</v>
      </c>
      <c r="K3517" t="s">
        <v>8330</v>
      </c>
      <c r="L3517" t="s">
        <v>8331</v>
      </c>
    </row>
    <row r="3518" spans="1:12" x14ac:dyDescent="0.3">
      <c r="A3518" t="s">
        <v>8332</v>
      </c>
      <c r="B3518" t="s">
        <v>14</v>
      </c>
      <c r="C3518" t="s">
        <v>15</v>
      </c>
      <c r="D3518" t="s">
        <v>16</v>
      </c>
      <c r="E3518" t="s">
        <v>8333</v>
      </c>
      <c r="F3518" t="s">
        <v>8334</v>
      </c>
      <c r="G3518" t="s">
        <v>8335</v>
      </c>
      <c r="H3518" t="s">
        <v>18</v>
      </c>
      <c r="I3518" t="s">
        <v>8336</v>
      </c>
      <c r="J3518" t="s">
        <v>8337</v>
      </c>
      <c r="K3518" t="s">
        <v>8338</v>
      </c>
      <c r="L3518" t="s">
        <v>8339</v>
      </c>
    </row>
    <row r="3519" spans="1:12" x14ac:dyDescent="0.3">
      <c r="A3519" t="s">
        <v>8340</v>
      </c>
      <c r="B3519" t="s">
        <v>14</v>
      </c>
      <c r="C3519" t="s">
        <v>8341</v>
      </c>
      <c r="D3519" t="s">
        <v>16</v>
      </c>
      <c r="E3519" t="s">
        <v>8342</v>
      </c>
      <c r="F3519" t="s">
        <v>8343</v>
      </c>
      <c r="G3519" t="s">
        <v>18</v>
      </c>
      <c r="H3519" t="s">
        <v>18</v>
      </c>
      <c r="I3519" t="s">
        <v>2378</v>
      </c>
      <c r="J3519" t="s">
        <v>2379</v>
      </c>
      <c r="K3519" t="s">
        <v>2380</v>
      </c>
      <c r="L3519" t="s">
        <v>2381</v>
      </c>
    </row>
    <row r="3520" spans="1:12" x14ac:dyDescent="0.3">
      <c r="A3520" t="s">
        <v>8344</v>
      </c>
      <c r="B3520" t="s">
        <v>14</v>
      </c>
      <c r="C3520" t="s">
        <v>101</v>
      </c>
      <c r="D3520" t="s">
        <v>16</v>
      </c>
      <c r="E3520" t="s">
        <v>8345</v>
      </c>
      <c r="F3520" t="s">
        <v>8346</v>
      </c>
      <c r="G3520" t="s">
        <v>8347</v>
      </c>
      <c r="H3520" t="s">
        <v>18</v>
      </c>
      <c r="I3520" t="s">
        <v>7977</v>
      </c>
      <c r="J3520" t="s">
        <v>7978</v>
      </c>
      <c r="K3520" t="s">
        <v>7979</v>
      </c>
      <c r="L3520" t="s">
        <v>7980</v>
      </c>
    </row>
    <row r="3521" spans="1:12" x14ac:dyDescent="0.3">
      <c r="A3521" t="s">
        <v>8348</v>
      </c>
      <c r="B3521" t="s">
        <v>14</v>
      </c>
      <c r="C3521" t="s">
        <v>8349</v>
      </c>
      <c r="D3521" t="s">
        <v>16</v>
      </c>
      <c r="E3521" t="s">
        <v>8350</v>
      </c>
      <c r="F3521" t="s">
        <v>8351</v>
      </c>
      <c r="G3521" t="s">
        <v>8352</v>
      </c>
      <c r="H3521" t="s">
        <v>8353</v>
      </c>
      <c r="I3521" t="s">
        <v>8354</v>
      </c>
      <c r="J3521" t="s">
        <v>8355</v>
      </c>
      <c r="K3521" t="s">
        <v>8356</v>
      </c>
      <c r="L3521" t="s">
        <v>8357</v>
      </c>
    </row>
    <row r="3522" spans="1:12" x14ac:dyDescent="0.3">
      <c r="A3522" t="s">
        <v>8358</v>
      </c>
      <c r="B3522" t="s">
        <v>14</v>
      </c>
      <c r="C3522" t="s">
        <v>8359</v>
      </c>
      <c r="D3522" t="s">
        <v>16</v>
      </c>
      <c r="E3522" t="s">
        <v>8360</v>
      </c>
      <c r="F3522" t="s">
        <v>8361</v>
      </c>
      <c r="G3522" t="s">
        <v>18</v>
      </c>
      <c r="H3522" t="s">
        <v>18</v>
      </c>
      <c r="I3522" t="s">
        <v>5574</v>
      </c>
      <c r="J3522" t="s">
        <v>5575</v>
      </c>
      <c r="K3522" t="s">
        <v>5576</v>
      </c>
      <c r="L3522" t="s">
        <v>5577</v>
      </c>
    </row>
    <row r="3523" spans="1:12" x14ac:dyDescent="0.3">
      <c r="A3523" t="s">
        <v>8362</v>
      </c>
      <c r="B3523" t="s">
        <v>14</v>
      </c>
      <c r="C3523" t="s">
        <v>3840</v>
      </c>
      <c r="D3523" t="s">
        <v>33</v>
      </c>
      <c r="E3523" t="s">
        <v>8363</v>
      </c>
      <c r="F3523" t="s">
        <v>8364</v>
      </c>
      <c r="G3523" t="s">
        <v>18</v>
      </c>
      <c r="H3523" t="s">
        <v>18</v>
      </c>
      <c r="I3523" t="s">
        <v>8365</v>
      </c>
      <c r="J3523" t="s">
        <v>8366</v>
      </c>
      <c r="K3523" t="s">
        <v>8367</v>
      </c>
      <c r="L3523" t="s">
        <v>8368</v>
      </c>
    </row>
    <row r="3524" spans="1:12" x14ac:dyDescent="0.3">
      <c r="A3524" t="s">
        <v>8369</v>
      </c>
      <c r="B3524" t="s">
        <v>14</v>
      </c>
      <c r="C3524" t="s">
        <v>8370</v>
      </c>
      <c r="D3524" t="s">
        <v>33</v>
      </c>
      <c r="E3524" t="s">
        <v>8371</v>
      </c>
      <c r="F3524" t="s">
        <v>8372</v>
      </c>
      <c r="G3524" t="s">
        <v>18</v>
      </c>
      <c r="H3524" t="s">
        <v>18</v>
      </c>
      <c r="I3524" t="s">
        <v>8373</v>
      </c>
      <c r="J3524" t="s">
        <v>8374</v>
      </c>
      <c r="K3524" t="s">
        <v>8375</v>
      </c>
      <c r="L3524" t="s">
        <v>8376</v>
      </c>
    </row>
    <row r="3525" spans="1:12" x14ac:dyDescent="0.3">
      <c r="A3525" t="s">
        <v>8377</v>
      </c>
      <c r="B3525" t="s">
        <v>14</v>
      </c>
      <c r="C3525" t="s">
        <v>8378</v>
      </c>
      <c r="D3525" t="s">
        <v>251</v>
      </c>
      <c r="E3525" t="s">
        <v>8379</v>
      </c>
      <c r="F3525" t="s">
        <v>8380</v>
      </c>
      <c r="G3525" t="s">
        <v>8381</v>
      </c>
      <c r="H3525" t="s">
        <v>8382</v>
      </c>
      <c r="I3525" t="s">
        <v>8383</v>
      </c>
      <c r="J3525" t="s">
        <v>4065</v>
      </c>
      <c r="K3525" t="s">
        <v>4066</v>
      </c>
      <c r="L3525" t="s">
        <v>8384</v>
      </c>
    </row>
    <row r="3526" spans="1:12" x14ac:dyDescent="0.3">
      <c r="A3526" t="s">
        <v>8385</v>
      </c>
      <c r="B3526" t="s">
        <v>14</v>
      </c>
      <c r="C3526" t="s">
        <v>8386</v>
      </c>
      <c r="D3526" t="s">
        <v>16</v>
      </c>
      <c r="E3526" t="s">
        <v>8387</v>
      </c>
      <c r="F3526" t="s">
        <v>8387</v>
      </c>
      <c r="G3526" t="s">
        <v>18</v>
      </c>
      <c r="H3526" t="s">
        <v>18</v>
      </c>
      <c r="I3526" t="s">
        <v>5802</v>
      </c>
      <c r="J3526" t="s">
        <v>18</v>
      </c>
      <c r="K3526" t="s">
        <v>5803</v>
      </c>
      <c r="L3526" t="s">
        <v>5804</v>
      </c>
    </row>
    <row r="3527" spans="1:12" x14ac:dyDescent="0.3">
      <c r="A3527" t="s">
        <v>8388</v>
      </c>
      <c r="B3527" t="s">
        <v>14</v>
      </c>
      <c r="C3527" t="s">
        <v>2496</v>
      </c>
      <c r="D3527" t="s">
        <v>16</v>
      </c>
      <c r="E3527" t="s">
        <v>8389</v>
      </c>
      <c r="F3527" t="s">
        <v>8390</v>
      </c>
      <c r="G3527" t="s">
        <v>18</v>
      </c>
      <c r="H3527" t="s">
        <v>18</v>
      </c>
      <c r="I3527" t="s">
        <v>8391</v>
      </c>
      <c r="J3527" t="s">
        <v>8392</v>
      </c>
      <c r="K3527" t="s">
        <v>8393</v>
      </c>
      <c r="L3527" t="s">
        <v>8394</v>
      </c>
    </row>
    <row r="3528" spans="1:12" x14ac:dyDescent="0.3">
      <c r="A3528" t="s">
        <v>8395</v>
      </c>
      <c r="B3528" t="s">
        <v>14</v>
      </c>
      <c r="C3528" t="s">
        <v>8396</v>
      </c>
      <c r="D3528" t="s">
        <v>16</v>
      </c>
      <c r="E3528" t="s">
        <v>8397</v>
      </c>
      <c r="F3528" t="s">
        <v>8398</v>
      </c>
      <c r="G3528" t="s">
        <v>8399</v>
      </c>
      <c r="H3528" t="s">
        <v>18</v>
      </c>
      <c r="I3528" t="s">
        <v>7253</v>
      </c>
      <c r="J3528" t="s">
        <v>7254</v>
      </c>
      <c r="K3528" t="s">
        <v>7255</v>
      </c>
      <c r="L3528" t="s">
        <v>7256</v>
      </c>
    </row>
    <row r="3529" spans="1:12" x14ac:dyDescent="0.3">
      <c r="A3529" t="s">
        <v>8400</v>
      </c>
      <c r="B3529" t="s">
        <v>14</v>
      </c>
      <c r="C3529" t="s">
        <v>830</v>
      </c>
      <c r="D3529" t="s">
        <v>33</v>
      </c>
      <c r="E3529" t="e">
        <f>- 자아탐색을 기본으로한 진로상담- 진로 및 경력 전반을 분석하고 문제점을 파악하여 커리어 설계</f>
        <v>#NAME?</v>
      </c>
      <c r="F3529" t="e">
        <f>- 자아탐색을 기본으로한 진로상담- 진로 및 경력 전반을 분석하고 문제점을 파악하여 커리어 설계</f>
        <v>#NAME?</v>
      </c>
      <c r="G3529" t="s">
        <v>18</v>
      </c>
      <c r="H3529" t="s">
        <v>18</v>
      </c>
      <c r="I3529" t="s">
        <v>6999</v>
      </c>
      <c r="J3529" t="s">
        <v>7000</v>
      </c>
      <c r="K3529" t="s">
        <v>7001</v>
      </c>
      <c r="L3529" t="s">
        <v>7002</v>
      </c>
    </row>
    <row r="3530" spans="1:12" x14ac:dyDescent="0.3">
      <c r="A3530" t="s">
        <v>8401</v>
      </c>
      <c r="B3530" t="s">
        <v>14</v>
      </c>
      <c r="C3530" t="s">
        <v>8402</v>
      </c>
      <c r="D3530" t="s">
        <v>33</v>
      </c>
      <c r="E3530" t="s">
        <v>8403</v>
      </c>
      <c r="F3530" t="s">
        <v>8404</v>
      </c>
      <c r="G3530" t="s">
        <v>8405</v>
      </c>
      <c r="H3530" t="s">
        <v>18</v>
      </c>
      <c r="I3530" t="s">
        <v>8406</v>
      </c>
      <c r="J3530" t="s">
        <v>18</v>
      </c>
      <c r="K3530" t="s">
        <v>8407</v>
      </c>
      <c r="L3530" t="s">
        <v>8408</v>
      </c>
    </row>
    <row r="3531" spans="1:12" x14ac:dyDescent="0.3">
      <c r="A3531" t="s">
        <v>8409</v>
      </c>
      <c r="B3531" t="s">
        <v>14</v>
      </c>
      <c r="C3531" t="s">
        <v>8410</v>
      </c>
      <c r="D3531" t="s">
        <v>16</v>
      </c>
      <c r="E3531" t="s">
        <v>8411</v>
      </c>
      <c r="F3531" t="s">
        <v>8412</v>
      </c>
      <c r="G3531" t="s">
        <v>18</v>
      </c>
      <c r="H3531" t="s">
        <v>18</v>
      </c>
      <c r="I3531" t="s">
        <v>8413</v>
      </c>
      <c r="J3531" t="s">
        <v>8414</v>
      </c>
      <c r="K3531" t="s">
        <v>8415</v>
      </c>
      <c r="L3531" t="s">
        <v>8416</v>
      </c>
    </row>
    <row r="3532" spans="1:12" x14ac:dyDescent="0.3">
      <c r="A3532" t="s">
        <v>8417</v>
      </c>
      <c r="B3532" t="s">
        <v>14</v>
      </c>
      <c r="C3532" t="s">
        <v>15</v>
      </c>
      <c r="D3532" t="s">
        <v>16</v>
      </c>
      <c r="E3532" t="s">
        <v>8418</v>
      </c>
      <c r="F3532" t="s">
        <v>8418</v>
      </c>
      <c r="G3532" t="s">
        <v>8419</v>
      </c>
      <c r="H3532" t="s">
        <v>8420</v>
      </c>
      <c r="I3532" t="s">
        <v>1511</v>
      </c>
      <c r="J3532" t="s">
        <v>1512</v>
      </c>
      <c r="K3532" t="s">
        <v>1513</v>
      </c>
      <c r="L3532" t="s">
        <v>1514</v>
      </c>
    </row>
    <row r="3533" spans="1:12" x14ac:dyDescent="0.3">
      <c r="A3533" t="s">
        <v>8421</v>
      </c>
      <c r="B3533" t="s">
        <v>14</v>
      </c>
      <c r="C3533" t="s">
        <v>5948</v>
      </c>
      <c r="D3533" t="s">
        <v>33</v>
      </c>
      <c r="E3533" t="s">
        <v>8422</v>
      </c>
      <c r="F3533" t="s">
        <v>8422</v>
      </c>
      <c r="G3533" t="s">
        <v>18</v>
      </c>
      <c r="H3533" t="s">
        <v>18</v>
      </c>
      <c r="I3533" t="s">
        <v>7193</v>
      </c>
      <c r="J3533" t="s">
        <v>7194</v>
      </c>
      <c r="K3533" t="s">
        <v>7195</v>
      </c>
      <c r="L3533" t="s">
        <v>7196</v>
      </c>
    </row>
    <row r="3534" spans="1:12" x14ac:dyDescent="0.3">
      <c r="A3534" t="s">
        <v>8423</v>
      </c>
      <c r="B3534" t="s">
        <v>14</v>
      </c>
      <c r="C3534" t="s">
        <v>8424</v>
      </c>
      <c r="D3534" t="s">
        <v>1301</v>
      </c>
      <c r="E3534" t="s">
        <v>8425</v>
      </c>
      <c r="F3534" t="s">
        <v>8426</v>
      </c>
      <c r="G3534" t="s">
        <v>18</v>
      </c>
      <c r="H3534" t="s">
        <v>18</v>
      </c>
      <c r="I3534" t="s">
        <v>7417</v>
      </c>
      <c r="J3534" t="s">
        <v>7418</v>
      </c>
      <c r="K3534" t="s">
        <v>7419</v>
      </c>
      <c r="L3534" t="s">
        <v>7420</v>
      </c>
    </row>
    <row r="3535" spans="1:12" x14ac:dyDescent="0.3">
      <c r="A3535" t="s">
        <v>8427</v>
      </c>
      <c r="B3535" t="s">
        <v>14</v>
      </c>
      <c r="C3535" t="s">
        <v>413</v>
      </c>
      <c r="D3535" t="s">
        <v>16</v>
      </c>
      <c r="E3535" t="s">
        <v>8428</v>
      </c>
      <c r="F3535" t="s">
        <v>8428</v>
      </c>
      <c r="G3535" t="s">
        <v>18</v>
      </c>
      <c r="H3535" t="s">
        <v>18</v>
      </c>
      <c r="I3535" t="s">
        <v>7193</v>
      </c>
      <c r="J3535" t="s">
        <v>7194</v>
      </c>
      <c r="K3535" t="s">
        <v>7195</v>
      </c>
      <c r="L3535" t="s">
        <v>7196</v>
      </c>
    </row>
    <row r="3536" spans="1:12" x14ac:dyDescent="0.3">
      <c r="A3536" t="s">
        <v>8429</v>
      </c>
      <c r="B3536" t="s">
        <v>14</v>
      </c>
      <c r="C3536" t="s">
        <v>8430</v>
      </c>
      <c r="D3536" t="s">
        <v>16</v>
      </c>
      <c r="E3536" t="s">
        <v>8431</v>
      </c>
      <c r="F3536" t="s">
        <v>8432</v>
      </c>
      <c r="G3536" t="s">
        <v>8433</v>
      </c>
      <c r="H3536" t="s">
        <v>18</v>
      </c>
      <c r="I3536" t="s">
        <v>7253</v>
      </c>
      <c r="J3536" t="s">
        <v>7254</v>
      </c>
      <c r="K3536" t="s">
        <v>7255</v>
      </c>
      <c r="L3536" t="s">
        <v>7256</v>
      </c>
    </row>
    <row r="3537" spans="1:12" x14ac:dyDescent="0.3">
      <c r="A3537" t="s">
        <v>8434</v>
      </c>
      <c r="B3537" t="s">
        <v>14</v>
      </c>
      <c r="C3537" t="s">
        <v>8435</v>
      </c>
      <c r="D3537" t="s">
        <v>16</v>
      </c>
      <c r="E3537" t="s">
        <v>8436</v>
      </c>
      <c r="F3537" t="s">
        <v>8437</v>
      </c>
      <c r="G3537" t="s">
        <v>8438</v>
      </c>
      <c r="H3537" t="s">
        <v>18</v>
      </c>
      <c r="I3537" t="s">
        <v>8439</v>
      </c>
      <c r="J3537" t="s">
        <v>18</v>
      </c>
      <c r="K3537" t="s">
        <v>8440</v>
      </c>
      <c r="L3537" t="s">
        <v>8441</v>
      </c>
    </row>
    <row r="3538" spans="1:12" x14ac:dyDescent="0.3">
      <c r="A3538" t="s">
        <v>8442</v>
      </c>
      <c r="B3538" t="s">
        <v>14</v>
      </c>
      <c r="C3538" t="s">
        <v>8443</v>
      </c>
      <c r="D3538" t="s">
        <v>33</v>
      </c>
      <c r="E3538" t="s">
        <v>8444</v>
      </c>
      <c r="F3538" t="s">
        <v>8445</v>
      </c>
      <c r="G3538" t="s">
        <v>8446</v>
      </c>
      <c r="H3538" t="s">
        <v>8447</v>
      </c>
      <c r="I3538" t="s">
        <v>3021</v>
      </c>
      <c r="J3538" t="s">
        <v>3022</v>
      </c>
      <c r="K3538" t="s">
        <v>3023</v>
      </c>
      <c r="L3538" t="s">
        <v>3024</v>
      </c>
    </row>
    <row r="3539" spans="1:12" x14ac:dyDescent="0.3">
      <c r="A3539" t="s">
        <v>8448</v>
      </c>
      <c r="B3539" t="s">
        <v>14</v>
      </c>
      <c r="C3539" t="s">
        <v>101</v>
      </c>
      <c r="D3539" t="s">
        <v>16</v>
      </c>
      <c r="E3539" t="s">
        <v>8449</v>
      </c>
      <c r="F3539" t="s">
        <v>8449</v>
      </c>
      <c r="G3539" t="s">
        <v>8450</v>
      </c>
      <c r="H3539" t="s">
        <v>8451</v>
      </c>
      <c r="I3539" t="s">
        <v>5478</v>
      </c>
      <c r="J3539" t="s">
        <v>5479</v>
      </c>
      <c r="K3539" t="s">
        <v>5480</v>
      </c>
      <c r="L3539" t="s">
        <v>5481</v>
      </c>
    </row>
    <row r="3540" spans="1:12" x14ac:dyDescent="0.3">
      <c r="A3540" t="s">
        <v>8452</v>
      </c>
      <c r="B3540" t="s">
        <v>14</v>
      </c>
      <c r="C3540" t="s">
        <v>8453</v>
      </c>
      <c r="D3540" t="s">
        <v>16</v>
      </c>
      <c r="E3540" t="s">
        <v>8454</v>
      </c>
      <c r="F3540" t="s">
        <v>8455</v>
      </c>
      <c r="G3540" t="s">
        <v>8456</v>
      </c>
      <c r="H3540" t="s">
        <v>8457</v>
      </c>
      <c r="I3540" t="s">
        <v>8458</v>
      </c>
      <c r="J3540" t="s">
        <v>8459</v>
      </c>
      <c r="K3540" t="s">
        <v>8460</v>
      </c>
      <c r="L3540" t="s">
        <v>8461</v>
      </c>
    </row>
    <row r="3541" spans="1:12" x14ac:dyDescent="0.3">
      <c r="A3541" t="s">
        <v>8462</v>
      </c>
      <c r="B3541" t="s">
        <v>14</v>
      </c>
      <c r="C3541" t="s">
        <v>3840</v>
      </c>
      <c r="D3541" t="s">
        <v>33</v>
      </c>
      <c r="E3541" t="s">
        <v>6326</v>
      </c>
      <c r="F3541" t="s">
        <v>6326</v>
      </c>
      <c r="G3541" t="s">
        <v>6326</v>
      </c>
      <c r="H3541" t="s">
        <v>18</v>
      </c>
      <c r="I3541" t="s">
        <v>6327</v>
      </c>
      <c r="J3541" t="s">
        <v>6328</v>
      </c>
      <c r="K3541" t="s">
        <v>6329</v>
      </c>
      <c r="L3541" t="s">
        <v>6330</v>
      </c>
    </row>
    <row r="3542" spans="1:12" x14ac:dyDescent="0.3">
      <c r="A3542" t="s">
        <v>8463</v>
      </c>
      <c r="B3542" t="s">
        <v>14</v>
      </c>
      <c r="C3542" t="s">
        <v>93</v>
      </c>
      <c r="D3542" t="s">
        <v>16</v>
      </c>
      <c r="E3542" t="s">
        <v>8464</v>
      </c>
      <c r="F3542" t="s">
        <v>8465</v>
      </c>
      <c r="G3542" t="s">
        <v>8466</v>
      </c>
      <c r="H3542" t="s">
        <v>8467</v>
      </c>
      <c r="I3542" t="s">
        <v>7537</v>
      </c>
      <c r="J3542" t="s">
        <v>7538</v>
      </c>
      <c r="K3542" t="s">
        <v>7539</v>
      </c>
      <c r="L3542" t="s">
        <v>7540</v>
      </c>
    </row>
    <row r="3543" spans="1:12" x14ac:dyDescent="0.3">
      <c r="A3543" t="s">
        <v>8468</v>
      </c>
      <c r="B3543" t="s">
        <v>14</v>
      </c>
      <c r="C3543" t="s">
        <v>8469</v>
      </c>
      <c r="D3543" t="s">
        <v>33</v>
      </c>
      <c r="E3543" t="s">
        <v>8470</v>
      </c>
      <c r="F3543" t="s">
        <v>8471</v>
      </c>
      <c r="G3543" t="s">
        <v>8472</v>
      </c>
      <c r="H3543" t="s">
        <v>18</v>
      </c>
      <c r="I3543" t="s">
        <v>6093</v>
      </c>
      <c r="J3543" t="s">
        <v>6094</v>
      </c>
      <c r="K3543" t="s">
        <v>6095</v>
      </c>
      <c r="L3543" t="s">
        <v>6096</v>
      </c>
    </row>
    <row r="3544" spans="1:12" x14ac:dyDescent="0.3">
      <c r="A3544" t="s">
        <v>8473</v>
      </c>
      <c r="B3544" t="s">
        <v>14</v>
      </c>
      <c r="C3544" t="s">
        <v>341</v>
      </c>
      <c r="D3544" t="s">
        <v>16</v>
      </c>
      <c r="E3544" t="s">
        <v>8474</v>
      </c>
      <c r="F3544" t="s">
        <v>8474</v>
      </c>
      <c r="G3544" t="s">
        <v>18</v>
      </c>
      <c r="H3544" t="s">
        <v>18</v>
      </c>
      <c r="I3544" t="s">
        <v>7193</v>
      </c>
      <c r="J3544" t="s">
        <v>7194</v>
      </c>
      <c r="K3544" t="s">
        <v>7195</v>
      </c>
      <c r="L3544" t="s">
        <v>7196</v>
      </c>
    </row>
    <row r="3545" spans="1:12" x14ac:dyDescent="0.3">
      <c r="A3545" t="s">
        <v>8475</v>
      </c>
      <c r="B3545" t="s">
        <v>14</v>
      </c>
      <c r="C3545" t="s">
        <v>8476</v>
      </c>
      <c r="D3545" t="s">
        <v>4524</v>
      </c>
      <c r="E3545" t="s">
        <v>8477</v>
      </c>
      <c r="F3545" t="s">
        <v>8477</v>
      </c>
      <c r="G3545" t="s">
        <v>18</v>
      </c>
      <c r="H3545" t="s">
        <v>18</v>
      </c>
      <c r="I3545" t="s">
        <v>5564</v>
      </c>
      <c r="J3545" t="s">
        <v>5565</v>
      </c>
      <c r="K3545" t="s">
        <v>5566</v>
      </c>
      <c r="L3545" t="s">
        <v>5567</v>
      </c>
    </row>
    <row r="3546" spans="1:12" x14ac:dyDescent="0.3">
      <c r="A3546" t="s">
        <v>8478</v>
      </c>
      <c r="B3546" t="s">
        <v>14</v>
      </c>
      <c r="C3546" t="s">
        <v>709</v>
      </c>
      <c r="D3546" t="s">
        <v>16</v>
      </c>
      <c r="E3546" t="s">
        <v>8479</v>
      </c>
      <c r="F3546" t="s">
        <v>8480</v>
      </c>
      <c r="G3546" t="s">
        <v>18</v>
      </c>
      <c r="H3546" t="s">
        <v>18</v>
      </c>
      <c r="I3546" t="s">
        <v>8481</v>
      </c>
      <c r="J3546" t="s">
        <v>8482</v>
      </c>
      <c r="K3546" t="s">
        <v>8483</v>
      </c>
      <c r="L3546" t="s">
        <v>8484</v>
      </c>
    </row>
    <row r="3547" spans="1:12" x14ac:dyDescent="0.3">
      <c r="A3547" t="s">
        <v>8485</v>
      </c>
      <c r="B3547" t="s">
        <v>14</v>
      </c>
      <c r="C3547" t="s">
        <v>975</v>
      </c>
      <c r="D3547" t="s">
        <v>16</v>
      </c>
      <c r="E3547" t="s">
        <v>8486</v>
      </c>
      <c r="F3547" t="s">
        <v>8486</v>
      </c>
      <c r="G3547" t="s">
        <v>18</v>
      </c>
      <c r="H3547" t="s">
        <v>18</v>
      </c>
      <c r="I3547" t="s">
        <v>5750</v>
      </c>
      <c r="J3547" t="s">
        <v>5751</v>
      </c>
      <c r="K3547" t="s">
        <v>5752</v>
      </c>
      <c r="L3547" t="s">
        <v>5753</v>
      </c>
    </row>
    <row r="3548" spans="1:12" x14ac:dyDescent="0.3">
      <c r="A3548" t="s">
        <v>8487</v>
      </c>
      <c r="B3548" t="s">
        <v>14</v>
      </c>
      <c r="C3548" t="s">
        <v>15</v>
      </c>
      <c r="D3548" t="s">
        <v>16</v>
      </c>
      <c r="E3548" t="s">
        <v>6326</v>
      </c>
      <c r="F3548" t="s">
        <v>6326</v>
      </c>
      <c r="G3548" t="s">
        <v>6326</v>
      </c>
      <c r="H3548" t="s">
        <v>18</v>
      </c>
      <c r="I3548" t="s">
        <v>6327</v>
      </c>
      <c r="J3548" t="s">
        <v>6328</v>
      </c>
      <c r="K3548" t="s">
        <v>6329</v>
      </c>
      <c r="L3548" t="s">
        <v>6330</v>
      </c>
    </row>
    <row r="3549" spans="1:12" x14ac:dyDescent="0.3">
      <c r="A3549" t="s">
        <v>8488</v>
      </c>
      <c r="B3549" t="s">
        <v>14</v>
      </c>
      <c r="C3549" t="s">
        <v>463</v>
      </c>
      <c r="D3549" t="s">
        <v>16</v>
      </c>
      <c r="E3549" t="s">
        <v>8489</v>
      </c>
      <c r="F3549" t="s">
        <v>8490</v>
      </c>
      <c r="G3549" t="s">
        <v>8491</v>
      </c>
      <c r="H3549" t="s">
        <v>8492</v>
      </c>
      <c r="I3549" t="s">
        <v>8296</v>
      </c>
      <c r="J3549" t="s">
        <v>8297</v>
      </c>
      <c r="K3549" t="s">
        <v>8298</v>
      </c>
      <c r="L3549" t="s">
        <v>8299</v>
      </c>
    </row>
    <row r="3550" spans="1:12" x14ac:dyDescent="0.3">
      <c r="A3550" t="s">
        <v>8493</v>
      </c>
      <c r="B3550" t="s">
        <v>14</v>
      </c>
      <c r="C3550" t="s">
        <v>2302</v>
      </c>
      <c r="D3550" t="s">
        <v>16</v>
      </c>
      <c r="E3550" t="s">
        <v>8494</v>
      </c>
      <c r="F3550" t="s">
        <v>8495</v>
      </c>
      <c r="G3550" t="s">
        <v>18</v>
      </c>
      <c r="H3550" t="s">
        <v>18</v>
      </c>
      <c r="I3550" t="s">
        <v>5802</v>
      </c>
      <c r="J3550" t="s">
        <v>18</v>
      </c>
      <c r="K3550" t="s">
        <v>5803</v>
      </c>
      <c r="L3550" t="s">
        <v>5804</v>
      </c>
    </row>
    <row r="3551" spans="1:12" x14ac:dyDescent="0.3">
      <c r="A3551" t="s">
        <v>8496</v>
      </c>
      <c r="B3551" t="s">
        <v>14</v>
      </c>
      <c r="C3551" t="s">
        <v>857</v>
      </c>
      <c r="D3551" t="s">
        <v>33</v>
      </c>
      <c r="E3551" t="s">
        <v>8497</v>
      </c>
      <c r="F3551" t="s">
        <v>8498</v>
      </c>
      <c r="G3551" t="s">
        <v>18</v>
      </c>
      <c r="H3551" t="s">
        <v>18</v>
      </c>
      <c r="I3551" t="s">
        <v>8499</v>
      </c>
      <c r="J3551" t="s">
        <v>18</v>
      </c>
      <c r="K3551" t="s">
        <v>8500</v>
      </c>
      <c r="L3551" t="s">
        <v>8501</v>
      </c>
    </row>
    <row r="3552" spans="1:12" x14ac:dyDescent="0.3">
      <c r="A3552" t="s">
        <v>8502</v>
      </c>
      <c r="B3552" t="s">
        <v>14</v>
      </c>
      <c r="C3552" t="s">
        <v>6995</v>
      </c>
      <c r="D3552" t="s">
        <v>16</v>
      </c>
      <c r="E3552" t="s">
        <v>8503</v>
      </c>
      <c r="F3552" t="s">
        <v>8503</v>
      </c>
      <c r="G3552" t="s">
        <v>18</v>
      </c>
      <c r="H3552" t="s">
        <v>18</v>
      </c>
      <c r="I3552" t="s">
        <v>2378</v>
      </c>
      <c r="J3552" t="s">
        <v>2379</v>
      </c>
      <c r="K3552" t="s">
        <v>2380</v>
      </c>
      <c r="L3552" t="s">
        <v>2381</v>
      </c>
    </row>
    <row r="3553" spans="1:12" x14ac:dyDescent="0.3">
      <c r="A3553" t="s">
        <v>8504</v>
      </c>
      <c r="B3553" t="s">
        <v>14</v>
      </c>
      <c r="C3553" t="s">
        <v>273</v>
      </c>
      <c r="D3553" t="s">
        <v>16</v>
      </c>
      <c r="E3553" t="s">
        <v>4678</v>
      </c>
      <c r="F3553" t="s">
        <v>4678</v>
      </c>
      <c r="G3553" t="s">
        <v>8505</v>
      </c>
      <c r="H3553" t="s">
        <v>18</v>
      </c>
      <c r="I3553" t="s">
        <v>5128</v>
      </c>
      <c r="J3553" t="s">
        <v>5129</v>
      </c>
      <c r="K3553" t="s">
        <v>5130</v>
      </c>
      <c r="L3553" t="s">
        <v>5131</v>
      </c>
    </row>
    <row r="3554" spans="1:12" x14ac:dyDescent="0.3">
      <c r="A3554" t="s">
        <v>8506</v>
      </c>
      <c r="B3554" t="s">
        <v>14</v>
      </c>
      <c r="C3554" t="s">
        <v>8507</v>
      </c>
      <c r="D3554" t="s">
        <v>16</v>
      </c>
      <c r="E3554" t="s">
        <v>8508</v>
      </c>
      <c r="F3554" t="s">
        <v>8508</v>
      </c>
      <c r="G3554" t="s">
        <v>18</v>
      </c>
      <c r="H3554" t="s">
        <v>18</v>
      </c>
      <c r="I3554" t="s">
        <v>2378</v>
      </c>
      <c r="J3554" t="s">
        <v>2379</v>
      </c>
      <c r="K3554" t="s">
        <v>2380</v>
      </c>
      <c r="L3554" t="s">
        <v>2381</v>
      </c>
    </row>
    <row r="3555" spans="1:12" x14ac:dyDescent="0.3">
      <c r="A3555" t="s">
        <v>8509</v>
      </c>
      <c r="B3555" t="s">
        <v>14</v>
      </c>
      <c r="C3555" t="s">
        <v>273</v>
      </c>
      <c r="D3555" t="s">
        <v>16</v>
      </c>
      <c r="E3555" t="s">
        <v>8510</v>
      </c>
      <c r="F3555" t="s">
        <v>8511</v>
      </c>
      <c r="G3555" t="s">
        <v>8512</v>
      </c>
      <c r="H3555" t="s">
        <v>18</v>
      </c>
      <c r="I3555" t="s">
        <v>8036</v>
      </c>
      <c r="J3555" t="s">
        <v>8037</v>
      </c>
      <c r="K3555" t="s">
        <v>8038</v>
      </c>
      <c r="L3555" t="s">
        <v>8039</v>
      </c>
    </row>
    <row r="3556" spans="1:12" x14ac:dyDescent="0.3">
      <c r="A3556" t="s">
        <v>8513</v>
      </c>
      <c r="B3556" t="s">
        <v>14</v>
      </c>
      <c r="C3556" t="s">
        <v>8514</v>
      </c>
      <c r="D3556" t="s">
        <v>16</v>
      </c>
      <c r="E3556" t="s">
        <v>8515</v>
      </c>
      <c r="F3556" t="s">
        <v>8516</v>
      </c>
      <c r="G3556" t="s">
        <v>8517</v>
      </c>
      <c r="H3556" t="s">
        <v>8518</v>
      </c>
      <c r="I3556" t="s">
        <v>8519</v>
      </c>
      <c r="J3556" t="s">
        <v>8520</v>
      </c>
      <c r="K3556" t="s">
        <v>8521</v>
      </c>
      <c r="L3556" t="s">
        <v>8522</v>
      </c>
    </row>
    <row r="3557" spans="1:12" x14ac:dyDescent="0.3">
      <c r="A3557" t="s">
        <v>8523</v>
      </c>
      <c r="B3557" t="s">
        <v>14</v>
      </c>
      <c r="C3557" t="s">
        <v>8524</v>
      </c>
      <c r="D3557" t="s">
        <v>33</v>
      </c>
      <c r="E3557" t="s">
        <v>8525</v>
      </c>
      <c r="F3557" t="s">
        <v>8526</v>
      </c>
      <c r="G3557" t="s">
        <v>18</v>
      </c>
      <c r="H3557" t="s">
        <v>18</v>
      </c>
      <c r="I3557" t="s">
        <v>8319</v>
      </c>
      <c r="J3557" t="s">
        <v>8320</v>
      </c>
      <c r="K3557" t="s">
        <v>8321</v>
      </c>
      <c r="L3557" t="s">
        <v>8322</v>
      </c>
    </row>
    <row r="3558" spans="1:12" x14ac:dyDescent="0.3">
      <c r="A3558" t="s">
        <v>8527</v>
      </c>
      <c r="B3558" t="s">
        <v>14</v>
      </c>
      <c r="C3558" t="s">
        <v>65</v>
      </c>
      <c r="D3558" t="s">
        <v>16</v>
      </c>
      <c r="E3558" t="s">
        <v>8528</v>
      </c>
      <c r="F3558" t="s">
        <v>8529</v>
      </c>
      <c r="G3558" t="s">
        <v>8530</v>
      </c>
      <c r="H3558" t="s">
        <v>18</v>
      </c>
      <c r="I3558" t="s">
        <v>7977</v>
      </c>
      <c r="J3558" t="s">
        <v>7978</v>
      </c>
      <c r="K3558" t="s">
        <v>7979</v>
      </c>
      <c r="L3558" t="s">
        <v>7980</v>
      </c>
    </row>
    <row r="3559" spans="1:12" x14ac:dyDescent="0.3">
      <c r="A3559" t="s">
        <v>8531</v>
      </c>
      <c r="B3559" t="s">
        <v>14</v>
      </c>
      <c r="C3559" t="s">
        <v>4372</v>
      </c>
      <c r="D3559" t="s">
        <v>16</v>
      </c>
      <c r="E3559" t="s">
        <v>8532</v>
      </c>
      <c r="F3559" t="s">
        <v>8533</v>
      </c>
      <c r="G3559" t="s">
        <v>7640</v>
      </c>
      <c r="H3559" t="s">
        <v>8534</v>
      </c>
      <c r="I3559" t="s">
        <v>7642</v>
      </c>
      <c r="J3559" t="s">
        <v>7643</v>
      </c>
      <c r="K3559" t="s">
        <v>7644</v>
      </c>
      <c r="L3559" t="s">
        <v>7645</v>
      </c>
    </row>
    <row r="3560" spans="1:12" x14ac:dyDescent="0.3">
      <c r="A3560" t="s">
        <v>8535</v>
      </c>
      <c r="B3560" t="s">
        <v>14</v>
      </c>
      <c r="C3560" t="s">
        <v>5360</v>
      </c>
      <c r="D3560" t="s">
        <v>33</v>
      </c>
      <c r="E3560" t="s">
        <v>8536</v>
      </c>
      <c r="F3560" t="s">
        <v>8537</v>
      </c>
      <c r="G3560" t="s">
        <v>8538</v>
      </c>
      <c r="H3560" t="s">
        <v>8539</v>
      </c>
      <c r="I3560" t="s">
        <v>8540</v>
      </c>
      <c r="J3560" t="s">
        <v>18</v>
      </c>
      <c r="K3560" t="s">
        <v>8541</v>
      </c>
      <c r="L3560" t="s">
        <v>8542</v>
      </c>
    </row>
    <row r="3561" spans="1:12" x14ac:dyDescent="0.3">
      <c r="A3561" t="s">
        <v>8543</v>
      </c>
      <c r="B3561" t="s">
        <v>14</v>
      </c>
      <c r="C3561" t="s">
        <v>2672</v>
      </c>
      <c r="D3561" t="s">
        <v>16</v>
      </c>
      <c r="E3561" t="s">
        <v>8544</v>
      </c>
      <c r="F3561" t="s">
        <v>8545</v>
      </c>
      <c r="G3561" t="s">
        <v>18</v>
      </c>
      <c r="H3561" t="s">
        <v>18</v>
      </c>
      <c r="I3561" t="s">
        <v>8546</v>
      </c>
      <c r="J3561" t="s">
        <v>8547</v>
      </c>
      <c r="K3561" t="s">
        <v>8548</v>
      </c>
      <c r="L3561" t="s">
        <v>8549</v>
      </c>
    </row>
    <row r="3562" spans="1:12" x14ac:dyDescent="0.3">
      <c r="A3562" t="s">
        <v>8550</v>
      </c>
      <c r="B3562" t="s">
        <v>14</v>
      </c>
      <c r="C3562" t="s">
        <v>8551</v>
      </c>
      <c r="D3562" t="s">
        <v>94</v>
      </c>
      <c r="E3562" t="s">
        <v>8552</v>
      </c>
      <c r="F3562" t="s">
        <v>8553</v>
      </c>
      <c r="G3562" t="s">
        <v>8554</v>
      </c>
      <c r="H3562" t="s">
        <v>18</v>
      </c>
      <c r="I3562" t="s">
        <v>6757</v>
      </c>
      <c r="J3562" t="s">
        <v>6758</v>
      </c>
      <c r="K3562" t="s">
        <v>6759</v>
      </c>
      <c r="L3562" t="s">
        <v>6760</v>
      </c>
    </row>
    <row r="3563" spans="1:12" x14ac:dyDescent="0.3">
      <c r="A3563" t="s">
        <v>8555</v>
      </c>
      <c r="B3563" t="s">
        <v>14</v>
      </c>
      <c r="C3563" t="s">
        <v>5690</v>
      </c>
      <c r="D3563" t="s">
        <v>33</v>
      </c>
      <c r="E3563" t="s">
        <v>8556</v>
      </c>
      <c r="F3563" t="s">
        <v>8556</v>
      </c>
      <c r="G3563" t="s">
        <v>18</v>
      </c>
      <c r="H3563" t="s">
        <v>18</v>
      </c>
      <c r="I3563" t="s">
        <v>6084</v>
      </c>
      <c r="J3563" t="s">
        <v>6085</v>
      </c>
      <c r="K3563" t="s">
        <v>6086</v>
      </c>
      <c r="L3563" t="s">
        <v>6087</v>
      </c>
    </row>
    <row r="3564" spans="1:12" x14ac:dyDescent="0.3">
      <c r="A3564" t="s">
        <v>8557</v>
      </c>
      <c r="B3564" t="s">
        <v>14</v>
      </c>
      <c r="C3564" t="s">
        <v>65</v>
      </c>
      <c r="D3564" t="s">
        <v>16</v>
      </c>
      <c r="E3564" t="s">
        <v>8558</v>
      </c>
      <c r="F3564" t="s">
        <v>8558</v>
      </c>
      <c r="G3564" t="s">
        <v>18</v>
      </c>
      <c r="H3564" t="s">
        <v>18</v>
      </c>
      <c r="I3564" t="s">
        <v>5750</v>
      </c>
      <c r="J3564" t="s">
        <v>5751</v>
      </c>
      <c r="K3564" t="s">
        <v>5752</v>
      </c>
      <c r="L3564" t="s">
        <v>5753</v>
      </c>
    </row>
    <row r="3565" spans="1:12" x14ac:dyDescent="0.3">
      <c r="A3565" t="s">
        <v>8559</v>
      </c>
      <c r="B3565" t="s">
        <v>14</v>
      </c>
      <c r="C3565" t="s">
        <v>3840</v>
      </c>
      <c r="D3565" t="s">
        <v>33</v>
      </c>
      <c r="E3565" t="s">
        <v>8560</v>
      </c>
      <c r="F3565" t="s">
        <v>8560</v>
      </c>
      <c r="G3565" t="s">
        <v>8560</v>
      </c>
      <c r="H3565" t="s">
        <v>18</v>
      </c>
      <c r="I3565" t="s">
        <v>6798</v>
      </c>
      <c r="J3565" t="s">
        <v>18</v>
      </c>
      <c r="K3565" t="s">
        <v>6799</v>
      </c>
      <c r="L3565" t="s">
        <v>6800</v>
      </c>
    </row>
    <row r="3566" spans="1:12" x14ac:dyDescent="0.3">
      <c r="A3566" t="s">
        <v>8561</v>
      </c>
      <c r="B3566" t="s">
        <v>14</v>
      </c>
      <c r="C3566" t="s">
        <v>273</v>
      </c>
      <c r="D3566" t="s">
        <v>16</v>
      </c>
      <c r="E3566" t="s">
        <v>8562</v>
      </c>
      <c r="F3566" t="s">
        <v>8563</v>
      </c>
      <c r="G3566" t="s">
        <v>8564</v>
      </c>
      <c r="H3566" t="s">
        <v>18</v>
      </c>
      <c r="I3566" t="s">
        <v>7253</v>
      </c>
      <c r="J3566" t="s">
        <v>7254</v>
      </c>
      <c r="K3566" t="s">
        <v>7255</v>
      </c>
      <c r="L3566" t="s">
        <v>7256</v>
      </c>
    </row>
    <row r="3567" spans="1:12" x14ac:dyDescent="0.3">
      <c r="A3567" t="s">
        <v>8565</v>
      </c>
      <c r="B3567" t="s">
        <v>14</v>
      </c>
      <c r="C3567" t="s">
        <v>8566</v>
      </c>
      <c r="D3567" t="s">
        <v>33</v>
      </c>
      <c r="E3567" t="s">
        <v>8567</v>
      </c>
      <c r="F3567" t="s">
        <v>8568</v>
      </c>
      <c r="G3567" t="s">
        <v>18</v>
      </c>
      <c r="H3567" t="s">
        <v>18</v>
      </c>
      <c r="I3567" t="s">
        <v>8569</v>
      </c>
      <c r="J3567" t="s">
        <v>8570</v>
      </c>
      <c r="K3567" t="s">
        <v>8571</v>
      </c>
      <c r="L3567" t="s">
        <v>8572</v>
      </c>
    </row>
    <row r="3568" spans="1:12" x14ac:dyDescent="0.3">
      <c r="A3568" t="s">
        <v>8573</v>
      </c>
      <c r="B3568" t="s">
        <v>14</v>
      </c>
      <c r="C3568" t="s">
        <v>638</v>
      </c>
      <c r="D3568" t="s">
        <v>16</v>
      </c>
      <c r="E3568" t="s">
        <v>8574</v>
      </c>
      <c r="F3568" t="s">
        <v>8574</v>
      </c>
      <c r="G3568" t="s">
        <v>18</v>
      </c>
      <c r="H3568" t="s">
        <v>18</v>
      </c>
      <c r="I3568" t="s">
        <v>5802</v>
      </c>
      <c r="J3568" t="s">
        <v>18</v>
      </c>
      <c r="K3568" t="s">
        <v>5803</v>
      </c>
      <c r="L3568" t="s">
        <v>5804</v>
      </c>
    </row>
    <row r="3569" spans="1:12" x14ac:dyDescent="0.3">
      <c r="A3569" t="s">
        <v>8575</v>
      </c>
      <c r="B3569" t="s">
        <v>14</v>
      </c>
      <c r="C3569" t="s">
        <v>8576</v>
      </c>
      <c r="D3569" t="s">
        <v>33</v>
      </c>
      <c r="E3569" t="s">
        <v>8577</v>
      </c>
      <c r="F3569" t="s">
        <v>8578</v>
      </c>
      <c r="G3569" t="s">
        <v>8579</v>
      </c>
      <c r="H3569" t="s">
        <v>18</v>
      </c>
      <c r="I3569" t="s">
        <v>8580</v>
      </c>
      <c r="J3569" t="s">
        <v>18</v>
      </c>
      <c r="K3569" t="s">
        <v>8581</v>
      </c>
      <c r="L3569" t="s">
        <v>8582</v>
      </c>
    </row>
    <row r="3570" spans="1:12" x14ac:dyDescent="0.3">
      <c r="A3570" t="s">
        <v>8583</v>
      </c>
      <c r="B3570" t="s">
        <v>14</v>
      </c>
      <c r="C3570" t="s">
        <v>1975</v>
      </c>
      <c r="D3570" t="s">
        <v>33</v>
      </c>
      <c r="E3570" t="s">
        <v>8584</v>
      </c>
      <c r="F3570" t="s">
        <v>8585</v>
      </c>
      <c r="G3570" t="s">
        <v>8586</v>
      </c>
      <c r="H3570" t="s">
        <v>8587</v>
      </c>
      <c r="I3570" t="s">
        <v>8588</v>
      </c>
      <c r="J3570" t="s">
        <v>8589</v>
      </c>
      <c r="K3570" t="s">
        <v>8590</v>
      </c>
      <c r="L3570" t="s">
        <v>8591</v>
      </c>
    </row>
    <row r="3571" spans="1:12" x14ac:dyDescent="0.3">
      <c r="A3571" t="s">
        <v>8592</v>
      </c>
      <c r="B3571" t="s">
        <v>14</v>
      </c>
      <c r="C3571" t="s">
        <v>101</v>
      </c>
      <c r="D3571" t="s">
        <v>16</v>
      </c>
      <c r="E3571" t="s">
        <v>8593</v>
      </c>
      <c r="F3571" t="s">
        <v>8594</v>
      </c>
      <c r="G3571" t="s">
        <v>8595</v>
      </c>
      <c r="H3571" t="s">
        <v>18</v>
      </c>
      <c r="I3571" t="s">
        <v>8596</v>
      </c>
      <c r="J3571" t="s">
        <v>8597</v>
      </c>
      <c r="K3571" t="s">
        <v>8598</v>
      </c>
      <c r="L3571" t="s">
        <v>8599</v>
      </c>
    </row>
    <row r="3572" spans="1:12" x14ac:dyDescent="0.3">
      <c r="A3572" t="s">
        <v>8600</v>
      </c>
      <c r="B3572" t="s">
        <v>14</v>
      </c>
      <c r="C3572" t="s">
        <v>8601</v>
      </c>
      <c r="D3572" t="s">
        <v>16</v>
      </c>
      <c r="E3572" t="s">
        <v>8602</v>
      </c>
      <c r="F3572" t="s">
        <v>8603</v>
      </c>
      <c r="G3572" t="s">
        <v>8604</v>
      </c>
      <c r="H3572" t="s">
        <v>18</v>
      </c>
      <c r="I3572" t="s">
        <v>7343</v>
      </c>
      <c r="J3572" t="s">
        <v>18</v>
      </c>
      <c r="K3572" t="s">
        <v>7344</v>
      </c>
      <c r="L3572" t="s">
        <v>7345</v>
      </c>
    </row>
    <row r="3573" spans="1:12" x14ac:dyDescent="0.3">
      <c r="A3573" t="s">
        <v>8605</v>
      </c>
      <c r="B3573" t="s">
        <v>14</v>
      </c>
      <c r="C3573" t="s">
        <v>8576</v>
      </c>
      <c r="D3573" t="s">
        <v>33</v>
      </c>
      <c r="E3573" t="s">
        <v>8606</v>
      </c>
      <c r="F3573" t="s">
        <v>8607</v>
      </c>
      <c r="G3573" t="s">
        <v>8608</v>
      </c>
      <c r="H3573" t="s">
        <v>18</v>
      </c>
      <c r="I3573" t="s">
        <v>8609</v>
      </c>
      <c r="J3573" t="s">
        <v>8610</v>
      </c>
      <c r="K3573" t="s">
        <v>8611</v>
      </c>
      <c r="L3573" t="s">
        <v>8612</v>
      </c>
    </row>
    <row r="3574" spans="1:12" x14ac:dyDescent="0.3">
      <c r="A3574" t="s">
        <v>8613</v>
      </c>
      <c r="B3574" t="s">
        <v>14</v>
      </c>
      <c r="C3574" t="s">
        <v>975</v>
      </c>
      <c r="D3574" t="s">
        <v>16</v>
      </c>
      <c r="E3574" t="e">
        <f>-통합예술심리상담에 대한 슈퍼비전이 가능한 전문가 수준 -통합예술심리상담을 통하여 심리·사회적 어려움을 지닌 사람을 돕고 책임자로서 갖추어야 할 능력을 갖춘 고급 수준-통합예술심리상담을 현장에 적용하고 수퍼비전을 받으며 상담에 가능한 수준</f>
        <v>#NAME?</v>
      </c>
      <c r="F3574" t="s">
        <v>8614</v>
      </c>
      <c r="G3574" t="s">
        <v>8615</v>
      </c>
      <c r="H3574" t="s">
        <v>8616</v>
      </c>
      <c r="I3574" t="s">
        <v>8296</v>
      </c>
      <c r="J3574" t="s">
        <v>8297</v>
      </c>
      <c r="K3574" t="s">
        <v>8298</v>
      </c>
      <c r="L3574" t="s">
        <v>8299</v>
      </c>
    </row>
    <row r="3575" spans="1:12" x14ac:dyDescent="0.3">
      <c r="A3575" t="s">
        <v>8617</v>
      </c>
      <c r="B3575" t="s">
        <v>14</v>
      </c>
      <c r="C3575" t="s">
        <v>101</v>
      </c>
      <c r="D3575" t="s">
        <v>16</v>
      </c>
      <c r="E3575" t="s">
        <v>8618</v>
      </c>
      <c r="F3575" t="s">
        <v>8619</v>
      </c>
      <c r="G3575" t="s">
        <v>8620</v>
      </c>
      <c r="H3575" t="s">
        <v>8621</v>
      </c>
      <c r="I3575" t="s">
        <v>8622</v>
      </c>
      <c r="J3575" t="s">
        <v>8623</v>
      </c>
      <c r="K3575" t="s">
        <v>8624</v>
      </c>
      <c r="L3575" t="s">
        <v>8625</v>
      </c>
    </row>
    <row r="3576" spans="1:12" x14ac:dyDescent="0.3">
      <c r="A3576" t="s">
        <v>8626</v>
      </c>
      <c r="B3576" t="s">
        <v>14</v>
      </c>
      <c r="C3576" t="s">
        <v>273</v>
      </c>
      <c r="D3576" t="s">
        <v>16</v>
      </c>
      <c r="E3576" t="s">
        <v>8627</v>
      </c>
      <c r="F3576" t="s">
        <v>8628</v>
      </c>
      <c r="G3576" t="s">
        <v>18</v>
      </c>
      <c r="H3576" t="s">
        <v>18</v>
      </c>
      <c r="I3576" t="s">
        <v>8629</v>
      </c>
      <c r="J3576" t="s">
        <v>18</v>
      </c>
      <c r="K3576" t="s">
        <v>8630</v>
      </c>
      <c r="L3576" t="s">
        <v>8631</v>
      </c>
    </row>
    <row r="3577" spans="1:12" x14ac:dyDescent="0.3">
      <c r="A3577" t="s">
        <v>8632</v>
      </c>
      <c r="B3577" t="s">
        <v>14</v>
      </c>
      <c r="C3577" t="s">
        <v>341</v>
      </c>
      <c r="D3577" t="s">
        <v>16</v>
      </c>
      <c r="E3577" t="s">
        <v>8633</v>
      </c>
      <c r="F3577" t="s">
        <v>8634</v>
      </c>
      <c r="G3577" t="s">
        <v>8635</v>
      </c>
      <c r="H3577" t="s">
        <v>18</v>
      </c>
      <c r="I3577" t="s">
        <v>6767</v>
      </c>
      <c r="J3577" t="s">
        <v>6768</v>
      </c>
      <c r="K3577" t="s">
        <v>6769</v>
      </c>
      <c r="L3577" t="s">
        <v>6770</v>
      </c>
    </row>
    <row r="3578" spans="1:12" x14ac:dyDescent="0.3">
      <c r="A3578" t="s">
        <v>8636</v>
      </c>
      <c r="B3578" t="s">
        <v>14</v>
      </c>
      <c r="C3578" t="s">
        <v>8637</v>
      </c>
      <c r="D3578" t="s">
        <v>33</v>
      </c>
      <c r="E3578" t="s">
        <v>8638</v>
      </c>
      <c r="F3578" t="s">
        <v>8639</v>
      </c>
      <c r="G3578" t="s">
        <v>8640</v>
      </c>
      <c r="H3578" t="s">
        <v>18</v>
      </c>
      <c r="I3578" t="s">
        <v>224</v>
      </c>
      <c r="J3578" t="s">
        <v>225</v>
      </c>
      <c r="K3578" t="s">
        <v>226</v>
      </c>
      <c r="L3578" t="s">
        <v>227</v>
      </c>
    </row>
    <row r="3579" spans="1:12" x14ac:dyDescent="0.3">
      <c r="A3579" t="s">
        <v>8641</v>
      </c>
      <c r="B3579" t="s">
        <v>14</v>
      </c>
      <c r="C3579" t="s">
        <v>2896</v>
      </c>
      <c r="D3579" t="s">
        <v>33</v>
      </c>
      <c r="E3579" t="s">
        <v>8642</v>
      </c>
      <c r="F3579" t="s">
        <v>8643</v>
      </c>
      <c r="G3579" t="s">
        <v>8644</v>
      </c>
      <c r="H3579" t="s">
        <v>18</v>
      </c>
      <c r="I3579" t="s">
        <v>8645</v>
      </c>
      <c r="J3579" t="s">
        <v>8646</v>
      </c>
      <c r="K3579" t="s">
        <v>8647</v>
      </c>
      <c r="L3579" t="s">
        <v>8648</v>
      </c>
    </row>
    <row r="3580" spans="1:12" x14ac:dyDescent="0.3">
      <c r="A3580" t="s">
        <v>8649</v>
      </c>
      <c r="B3580" t="s">
        <v>14</v>
      </c>
      <c r="C3580" t="s">
        <v>8650</v>
      </c>
      <c r="D3580" t="s">
        <v>79</v>
      </c>
      <c r="E3580" t="s">
        <v>8651</v>
      </c>
      <c r="F3580" t="s">
        <v>8652</v>
      </c>
      <c r="G3580" t="s">
        <v>8653</v>
      </c>
      <c r="H3580" t="s">
        <v>18</v>
      </c>
      <c r="I3580" t="s">
        <v>8654</v>
      </c>
      <c r="J3580" t="s">
        <v>8655</v>
      </c>
      <c r="K3580" t="s">
        <v>8656</v>
      </c>
      <c r="L3580" t="s">
        <v>8657</v>
      </c>
    </row>
    <row r="3581" spans="1:12" x14ac:dyDescent="0.3">
      <c r="A3581" t="s">
        <v>8658</v>
      </c>
      <c r="B3581" t="s">
        <v>14</v>
      </c>
      <c r="C3581" t="s">
        <v>8659</v>
      </c>
      <c r="D3581" t="s">
        <v>16</v>
      </c>
      <c r="E3581" t="s">
        <v>8660</v>
      </c>
      <c r="F3581" t="s">
        <v>8661</v>
      </c>
      <c r="G3581" t="s">
        <v>18</v>
      </c>
      <c r="H3581" t="s">
        <v>18</v>
      </c>
      <c r="I3581" t="s">
        <v>8413</v>
      </c>
      <c r="J3581" t="s">
        <v>8414</v>
      </c>
      <c r="K3581" t="s">
        <v>8415</v>
      </c>
      <c r="L3581" t="s">
        <v>8416</v>
      </c>
    </row>
    <row r="3582" spans="1:12" x14ac:dyDescent="0.3">
      <c r="A3582" t="s">
        <v>8662</v>
      </c>
      <c r="B3582" t="s">
        <v>14</v>
      </c>
      <c r="C3582" t="s">
        <v>3396</v>
      </c>
      <c r="D3582" t="s">
        <v>33</v>
      </c>
      <c r="E3582" t="s">
        <v>8663</v>
      </c>
      <c r="F3582" t="s">
        <v>8664</v>
      </c>
      <c r="G3582" t="s">
        <v>18</v>
      </c>
      <c r="H3582" t="s">
        <v>18</v>
      </c>
      <c r="I3582" t="s">
        <v>3497</v>
      </c>
      <c r="J3582" t="s">
        <v>3498</v>
      </c>
      <c r="K3582" t="s">
        <v>3499</v>
      </c>
      <c r="L3582" t="s">
        <v>3500</v>
      </c>
    </row>
    <row r="3583" spans="1:12" x14ac:dyDescent="0.3">
      <c r="A3583" t="s">
        <v>8665</v>
      </c>
      <c r="B3583" t="s">
        <v>14</v>
      </c>
      <c r="C3583" t="s">
        <v>8666</v>
      </c>
      <c r="D3583" t="s">
        <v>16</v>
      </c>
      <c r="E3583" t="s">
        <v>8667</v>
      </c>
      <c r="F3583" t="s">
        <v>8667</v>
      </c>
      <c r="G3583" t="s">
        <v>18</v>
      </c>
      <c r="H3583" t="s">
        <v>18</v>
      </c>
      <c r="I3583" t="s">
        <v>2378</v>
      </c>
      <c r="J3583" t="s">
        <v>2379</v>
      </c>
      <c r="K3583" t="s">
        <v>2380</v>
      </c>
      <c r="L3583" t="s">
        <v>2381</v>
      </c>
    </row>
    <row r="3584" spans="1:12" x14ac:dyDescent="0.3">
      <c r="A3584" t="s">
        <v>8668</v>
      </c>
      <c r="B3584" t="s">
        <v>14</v>
      </c>
      <c r="C3584" t="s">
        <v>8669</v>
      </c>
      <c r="D3584" t="s">
        <v>704</v>
      </c>
      <c r="E3584" t="s">
        <v>8670</v>
      </c>
      <c r="F3584" t="s">
        <v>8671</v>
      </c>
      <c r="G3584" t="s">
        <v>8672</v>
      </c>
      <c r="H3584" t="s">
        <v>18</v>
      </c>
      <c r="I3584" t="s">
        <v>2255</v>
      </c>
      <c r="J3584" t="s">
        <v>2256</v>
      </c>
      <c r="K3584" t="s">
        <v>2257</v>
      </c>
      <c r="L3584" t="s">
        <v>2258</v>
      </c>
    </row>
    <row r="3585" spans="1:12" x14ac:dyDescent="0.3">
      <c r="A3585" t="s">
        <v>8673</v>
      </c>
      <c r="B3585" t="s">
        <v>14</v>
      </c>
      <c r="C3585" t="s">
        <v>8674</v>
      </c>
      <c r="D3585" t="s">
        <v>33</v>
      </c>
      <c r="E3585" t="s">
        <v>8675</v>
      </c>
      <c r="F3585" t="s">
        <v>8676</v>
      </c>
      <c r="G3585" t="s">
        <v>18</v>
      </c>
      <c r="H3585" t="s">
        <v>18</v>
      </c>
      <c r="I3585" t="s">
        <v>5564</v>
      </c>
      <c r="J3585" t="s">
        <v>5565</v>
      </c>
      <c r="K3585" t="s">
        <v>5566</v>
      </c>
      <c r="L3585" t="s">
        <v>5567</v>
      </c>
    </row>
    <row r="3586" spans="1:12" x14ac:dyDescent="0.3">
      <c r="A3586" t="s">
        <v>8677</v>
      </c>
      <c r="B3586" t="s">
        <v>14</v>
      </c>
      <c r="C3586" t="s">
        <v>8678</v>
      </c>
      <c r="D3586" t="s">
        <v>33</v>
      </c>
      <c r="E3586" t="s">
        <v>8679</v>
      </c>
      <c r="F3586" t="s">
        <v>8680</v>
      </c>
      <c r="G3586" t="s">
        <v>18</v>
      </c>
      <c r="H3586" t="s">
        <v>18</v>
      </c>
      <c r="I3586" t="s">
        <v>5564</v>
      </c>
      <c r="J3586" t="s">
        <v>5565</v>
      </c>
      <c r="K3586" t="s">
        <v>5566</v>
      </c>
      <c r="L3586" t="s">
        <v>5567</v>
      </c>
    </row>
    <row r="3587" spans="1:12" x14ac:dyDescent="0.3">
      <c r="A3587" t="s">
        <v>8681</v>
      </c>
      <c r="B3587" t="s">
        <v>14</v>
      </c>
      <c r="C3587" t="s">
        <v>5078</v>
      </c>
      <c r="D3587" t="s">
        <v>16</v>
      </c>
      <c r="E3587" t="s">
        <v>8682</v>
      </c>
      <c r="F3587" t="s">
        <v>8683</v>
      </c>
      <c r="G3587" t="s">
        <v>8684</v>
      </c>
      <c r="H3587" t="s">
        <v>8685</v>
      </c>
      <c r="I3587" t="s">
        <v>5478</v>
      </c>
      <c r="J3587" t="s">
        <v>5479</v>
      </c>
      <c r="K3587" t="s">
        <v>5480</v>
      </c>
      <c r="L3587" t="s">
        <v>5481</v>
      </c>
    </row>
    <row r="3588" spans="1:12" x14ac:dyDescent="0.3">
      <c r="A3588" t="s">
        <v>8686</v>
      </c>
      <c r="B3588" t="s">
        <v>14</v>
      </c>
      <c r="C3588" t="s">
        <v>8687</v>
      </c>
      <c r="D3588" t="s">
        <v>16</v>
      </c>
      <c r="E3588" t="s">
        <v>5684</v>
      </c>
      <c r="F3588" t="s">
        <v>5684</v>
      </c>
      <c r="G3588" t="s">
        <v>5684</v>
      </c>
      <c r="H3588" t="s">
        <v>18</v>
      </c>
      <c r="I3588" t="s">
        <v>8688</v>
      </c>
      <c r="J3588" t="s">
        <v>8689</v>
      </c>
      <c r="K3588" t="s">
        <v>8690</v>
      </c>
      <c r="L3588" t="s">
        <v>8691</v>
      </c>
    </row>
    <row r="3589" spans="1:12" x14ac:dyDescent="0.3">
      <c r="A3589" t="s">
        <v>8692</v>
      </c>
      <c r="B3589" t="s">
        <v>14</v>
      </c>
      <c r="C3589" t="s">
        <v>101</v>
      </c>
      <c r="D3589" t="s">
        <v>16</v>
      </c>
      <c r="E3589" t="e">
        <f>-그림에 의한 심리진단, 사례연구-미술심리매체 KFD에 의한 심리진단 및 사례분석-대상별 미술심리 실습 및 분석-워크숍진행미술심리 상담 및 실습을 통하여 미술심리 상담기법을 습득할 수 있도록하여 상담자의 전문성을 높이고 미술심리상담사를 양성함</f>
        <v>#NAME?</v>
      </c>
      <c r="F3589" t="e">
        <f>-그림에 의한 심리진단, 사례연구-미술심리매체 KFD에 의한 심리진단 및 사례분석-대상별 미술심리 실습 및 분석-워크숍진행미술심리 상담 및 실습을 통하여 미술심리 상담기법을 습득할 수 있도록하여 상담자의 전문성을 높이고 미술심리상담사를 양성함</f>
        <v>#NAME?</v>
      </c>
      <c r="G3589" t="s">
        <v>18</v>
      </c>
      <c r="H3589" t="s">
        <v>18</v>
      </c>
      <c r="I3589" t="s">
        <v>6084</v>
      </c>
      <c r="J3589" t="s">
        <v>6085</v>
      </c>
      <c r="K3589" t="s">
        <v>6086</v>
      </c>
      <c r="L3589" t="s">
        <v>6087</v>
      </c>
    </row>
    <row r="3590" spans="1:12" x14ac:dyDescent="0.3">
      <c r="A3590" t="s">
        <v>8693</v>
      </c>
      <c r="B3590" t="s">
        <v>14</v>
      </c>
      <c r="C3590" t="s">
        <v>2496</v>
      </c>
      <c r="D3590" t="s">
        <v>16</v>
      </c>
      <c r="E3590" t="s">
        <v>8694</v>
      </c>
      <c r="F3590" t="s">
        <v>8695</v>
      </c>
      <c r="G3590" t="s">
        <v>8696</v>
      </c>
      <c r="H3590" t="s">
        <v>18</v>
      </c>
      <c r="I3590" t="s">
        <v>5943</v>
      </c>
      <c r="J3590" t="s">
        <v>5944</v>
      </c>
      <c r="K3590" t="s">
        <v>5945</v>
      </c>
      <c r="L3590" t="s">
        <v>5946</v>
      </c>
    </row>
    <row r="3591" spans="1:12" x14ac:dyDescent="0.3">
      <c r="A3591" t="s">
        <v>8697</v>
      </c>
      <c r="B3591" t="s">
        <v>14</v>
      </c>
      <c r="C3591" t="s">
        <v>830</v>
      </c>
      <c r="D3591" t="s">
        <v>33</v>
      </c>
      <c r="E3591" t="s">
        <v>8698</v>
      </c>
      <c r="F3591" t="s">
        <v>8699</v>
      </c>
      <c r="G3591" t="s">
        <v>8700</v>
      </c>
      <c r="H3591" t="s">
        <v>18</v>
      </c>
      <c r="I3591" t="s">
        <v>841</v>
      </c>
      <c r="J3591" t="s">
        <v>842</v>
      </c>
      <c r="K3591" t="s">
        <v>843</v>
      </c>
      <c r="L3591" t="s">
        <v>844</v>
      </c>
    </row>
    <row r="3592" spans="1:12" x14ac:dyDescent="0.3">
      <c r="A3592" t="s">
        <v>8701</v>
      </c>
      <c r="B3592" t="s">
        <v>14</v>
      </c>
      <c r="C3592" t="s">
        <v>273</v>
      </c>
      <c r="D3592" t="s">
        <v>16</v>
      </c>
      <c r="E3592" t="s">
        <v>8702</v>
      </c>
      <c r="F3592" t="s">
        <v>8702</v>
      </c>
      <c r="G3592" t="s">
        <v>8702</v>
      </c>
      <c r="H3592" t="s">
        <v>18</v>
      </c>
      <c r="I3592" t="s">
        <v>8703</v>
      </c>
      <c r="J3592" t="s">
        <v>8704</v>
      </c>
      <c r="K3592" t="s">
        <v>8705</v>
      </c>
      <c r="L3592" t="s">
        <v>8706</v>
      </c>
    </row>
    <row r="3593" spans="1:12" x14ac:dyDescent="0.3">
      <c r="A3593" t="s">
        <v>8707</v>
      </c>
      <c r="B3593" t="s">
        <v>14</v>
      </c>
      <c r="C3593" t="s">
        <v>830</v>
      </c>
      <c r="D3593" t="s">
        <v>33</v>
      </c>
      <c r="E3593" t="s">
        <v>8708</v>
      </c>
      <c r="F3593" t="s">
        <v>8709</v>
      </c>
      <c r="G3593" t="s">
        <v>8710</v>
      </c>
      <c r="H3593" t="s">
        <v>18</v>
      </c>
      <c r="I3593" t="s">
        <v>8580</v>
      </c>
      <c r="J3593" t="s">
        <v>18</v>
      </c>
      <c r="K3593" t="s">
        <v>8581</v>
      </c>
      <c r="L3593" t="s">
        <v>8582</v>
      </c>
    </row>
    <row r="3594" spans="1:12" x14ac:dyDescent="0.3">
      <c r="A3594" t="s">
        <v>8711</v>
      </c>
      <c r="B3594" t="s">
        <v>14</v>
      </c>
      <c r="C3594" t="s">
        <v>2302</v>
      </c>
      <c r="D3594" t="s">
        <v>16</v>
      </c>
      <c r="E3594" t="s">
        <v>8712</v>
      </c>
      <c r="F3594" t="s">
        <v>8713</v>
      </c>
      <c r="G3594" t="s">
        <v>8714</v>
      </c>
      <c r="H3594" t="s">
        <v>18</v>
      </c>
      <c r="I3594" t="s">
        <v>6375</v>
      </c>
      <c r="J3594" t="s">
        <v>6376</v>
      </c>
      <c r="K3594" t="s">
        <v>6377</v>
      </c>
      <c r="L3594" t="s">
        <v>6378</v>
      </c>
    </row>
    <row r="3595" spans="1:12" x14ac:dyDescent="0.3">
      <c r="A3595" t="s">
        <v>8715</v>
      </c>
      <c r="B3595" t="s">
        <v>14</v>
      </c>
      <c r="C3595" t="s">
        <v>65</v>
      </c>
      <c r="D3595" t="s">
        <v>16</v>
      </c>
      <c r="E3595" t="s">
        <v>6744</v>
      </c>
      <c r="F3595" t="s">
        <v>6744</v>
      </c>
      <c r="G3595" t="s">
        <v>6744</v>
      </c>
      <c r="H3595" t="s">
        <v>18</v>
      </c>
      <c r="I3595" t="s">
        <v>8688</v>
      </c>
      <c r="J3595" t="s">
        <v>8689</v>
      </c>
      <c r="K3595" t="s">
        <v>8690</v>
      </c>
      <c r="L3595" t="s">
        <v>8691</v>
      </c>
    </row>
    <row r="3596" spans="1:12" x14ac:dyDescent="0.3">
      <c r="A3596" t="s">
        <v>8716</v>
      </c>
      <c r="B3596" t="s">
        <v>14</v>
      </c>
      <c r="C3596" t="s">
        <v>8717</v>
      </c>
      <c r="D3596" t="s">
        <v>16</v>
      </c>
      <c r="E3596" t="s">
        <v>8718</v>
      </c>
      <c r="F3596" t="s">
        <v>8719</v>
      </c>
      <c r="G3596" t="s">
        <v>8720</v>
      </c>
      <c r="H3596" t="s">
        <v>8721</v>
      </c>
      <c r="I3596" t="s">
        <v>6438</v>
      </c>
      <c r="J3596" t="s">
        <v>6439</v>
      </c>
      <c r="K3596" t="s">
        <v>6440</v>
      </c>
      <c r="L3596" t="s">
        <v>6441</v>
      </c>
    </row>
    <row r="3597" spans="1:12" x14ac:dyDescent="0.3">
      <c r="A3597" t="s">
        <v>8722</v>
      </c>
      <c r="B3597" t="s">
        <v>14</v>
      </c>
      <c r="C3597" t="s">
        <v>8723</v>
      </c>
      <c r="D3597" t="s">
        <v>16</v>
      </c>
      <c r="E3597" t="s">
        <v>8724</v>
      </c>
      <c r="F3597" t="s">
        <v>8725</v>
      </c>
      <c r="G3597" t="s">
        <v>18</v>
      </c>
      <c r="H3597" t="s">
        <v>18</v>
      </c>
      <c r="I3597" t="s">
        <v>5564</v>
      </c>
      <c r="J3597" t="s">
        <v>5565</v>
      </c>
      <c r="K3597" t="s">
        <v>5566</v>
      </c>
      <c r="L3597" t="s">
        <v>5567</v>
      </c>
    </row>
    <row r="3598" spans="1:12" x14ac:dyDescent="0.3">
      <c r="A3598" t="s">
        <v>8726</v>
      </c>
      <c r="B3598" t="s">
        <v>14</v>
      </c>
      <c r="C3598" t="s">
        <v>8727</v>
      </c>
      <c r="D3598" t="s">
        <v>16</v>
      </c>
      <c r="E3598" t="s">
        <v>8728</v>
      </c>
      <c r="F3598" t="s">
        <v>8729</v>
      </c>
      <c r="G3598" t="s">
        <v>8730</v>
      </c>
      <c r="H3598" t="s">
        <v>18</v>
      </c>
      <c r="I3598" t="s">
        <v>8731</v>
      </c>
      <c r="J3598" t="s">
        <v>8732</v>
      </c>
      <c r="K3598" t="s">
        <v>8733</v>
      </c>
      <c r="L3598" t="s">
        <v>8734</v>
      </c>
    </row>
    <row r="3599" spans="1:12" x14ac:dyDescent="0.3">
      <c r="A3599" t="s">
        <v>8735</v>
      </c>
      <c r="B3599" t="s">
        <v>14</v>
      </c>
      <c r="C3599" t="s">
        <v>2896</v>
      </c>
      <c r="D3599" t="s">
        <v>33</v>
      </c>
      <c r="E3599" t="s">
        <v>8736</v>
      </c>
      <c r="F3599" t="s">
        <v>8737</v>
      </c>
      <c r="G3599" t="s">
        <v>18</v>
      </c>
      <c r="H3599" t="s">
        <v>18</v>
      </c>
      <c r="I3599" t="s">
        <v>8738</v>
      </c>
      <c r="J3599" t="s">
        <v>8739</v>
      </c>
      <c r="K3599" t="s">
        <v>8740</v>
      </c>
      <c r="L3599" t="s">
        <v>8741</v>
      </c>
    </row>
    <row r="3600" spans="1:12" x14ac:dyDescent="0.3">
      <c r="A3600" t="s">
        <v>8742</v>
      </c>
      <c r="B3600" t="s">
        <v>14</v>
      </c>
      <c r="C3600" t="s">
        <v>8743</v>
      </c>
      <c r="D3600" t="s">
        <v>79</v>
      </c>
      <c r="E3600" t="s">
        <v>8744</v>
      </c>
      <c r="F3600" t="s">
        <v>8745</v>
      </c>
      <c r="G3600" t="s">
        <v>18</v>
      </c>
      <c r="H3600" t="s">
        <v>18</v>
      </c>
      <c r="I3600" t="s">
        <v>6396</v>
      </c>
      <c r="J3600" t="s">
        <v>6397</v>
      </c>
      <c r="K3600" t="s">
        <v>6398</v>
      </c>
      <c r="L3600" t="s">
        <v>6399</v>
      </c>
    </row>
    <row r="3601" spans="1:12" x14ac:dyDescent="0.3">
      <c r="A3601" t="s">
        <v>8746</v>
      </c>
      <c r="B3601" t="s">
        <v>14</v>
      </c>
      <c r="C3601" t="s">
        <v>8747</v>
      </c>
      <c r="D3601" t="s">
        <v>16</v>
      </c>
      <c r="E3601" t="s">
        <v>8748</v>
      </c>
      <c r="F3601" t="s">
        <v>8749</v>
      </c>
      <c r="G3601" t="s">
        <v>18</v>
      </c>
      <c r="H3601" t="s">
        <v>18</v>
      </c>
      <c r="I3601" t="s">
        <v>8319</v>
      </c>
      <c r="J3601" t="s">
        <v>8320</v>
      </c>
      <c r="K3601" t="s">
        <v>8321</v>
      </c>
      <c r="L3601" t="s">
        <v>8322</v>
      </c>
    </row>
    <row r="3602" spans="1:12" x14ac:dyDescent="0.3">
      <c r="A3602" t="s">
        <v>8750</v>
      </c>
      <c r="B3602" t="s">
        <v>14</v>
      </c>
      <c r="C3602" t="s">
        <v>101</v>
      </c>
      <c r="D3602" t="s">
        <v>16</v>
      </c>
      <c r="E3602" t="s">
        <v>8751</v>
      </c>
      <c r="F3602" t="s">
        <v>8752</v>
      </c>
      <c r="G3602" t="s">
        <v>8753</v>
      </c>
      <c r="H3602" t="s">
        <v>18</v>
      </c>
      <c r="I3602" t="s">
        <v>7253</v>
      </c>
      <c r="J3602" t="s">
        <v>7254</v>
      </c>
      <c r="K3602" t="s">
        <v>7255</v>
      </c>
      <c r="L3602" t="s">
        <v>7256</v>
      </c>
    </row>
    <row r="3603" spans="1:12" x14ac:dyDescent="0.3">
      <c r="A3603" t="s">
        <v>8754</v>
      </c>
      <c r="B3603" t="s">
        <v>14</v>
      </c>
      <c r="C3603" t="s">
        <v>8755</v>
      </c>
      <c r="D3603" t="s">
        <v>33</v>
      </c>
      <c r="E3603" t="s">
        <v>8756</v>
      </c>
      <c r="F3603" t="s">
        <v>8757</v>
      </c>
      <c r="G3603" t="s">
        <v>8758</v>
      </c>
      <c r="H3603" t="s">
        <v>18</v>
      </c>
      <c r="I3603" t="s">
        <v>8759</v>
      </c>
      <c r="J3603" t="s">
        <v>8760</v>
      </c>
      <c r="K3603" t="s">
        <v>8761</v>
      </c>
      <c r="L3603" t="s">
        <v>8762</v>
      </c>
    </row>
    <row r="3604" spans="1:12" x14ac:dyDescent="0.3">
      <c r="A3604" t="s">
        <v>8763</v>
      </c>
      <c r="B3604" t="s">
        <v>14</v>
      </c>
      <c r="C3604" t="s">
        <v>445</v>
      </c>
      <c r="D3604" t="s">
        <v>16</v>
      </c>
      <c r="E3604" t="s">
        <v>8764</v>
      </c>
      <c r="F3604" t="s">
        <v>8765</v>
      </c>
      <c r="G3604" t="s">
        <v>8766</v>
      </c>
      <c r="H3604" t="s">
        <v>8767</v>
      </c>
      <c r="I3604" t="s">
        <v>8248</v>
      </c>
      <c r="J3604" t="s">
        <v>8249</v>
      </c>
      <c r="K3604" t="s">
        <v>8250</v>
      </c>
      <c r="L3604" t="s">
        <v>8251</v>
      </c>
    </row>
    <row r="3605" spans="1:12" x14ac:dyDescent="0.3">
      <c r="A3605" t="s">
        <v>8768</v>
      </c>
      <c r="B3605" t="s">
        <v>14</v>
      </c>
      <c r="C3605" t="s">
        <v>8769</v>
      </c>
      <c r="D3605" t="s">
        <v>16</v>
      </c>
      <c r="E3605" t="s">
        <v>8770</v>
      </c>
      <c r="F3605" t="s">
        <v>8771</v>
      </c>
      <c r="G3605" t="s">
        <v>8772</v>
      </c>
      <c r="H3605" t="s">
        <v>18</v>
      </c>
      <c r="I3605" t="s">
        <v>8773</v>
      </c>
      <c r="J3605" t="s">
        <v>18</v>
      </c>
      <c r="K3605" t="s">
        <v>6860</v>
      </c>
      <c r="L3605" t="s">
        <v>6861</v>
      </c>
    </row>
    <row r="3606" spans="1:12" x14ac:dyDescent="0.3">
      <c r="A3606" t="s">
        <v>8774</v>
      </c>
      <c r="B3606" t="s">
        <v>14</v>
      </c>
      <c r="C3606" t="s">
        <v>5639</v>
      </c>
      <c r="D3606" t="s">
        <v>16</v>
      </c>
      <c r="E3606" t="s">
        <v>8775</v>
      </c>
      <c r="F3606" t="s">
        <v>8776</v>
      </c>
      <c r="G3606" t="s">
        <v>8775</v>
      </c>
      <c r="H3606" t="s">
        <v>18</v>
      </c>
      <c r="I3606" t="s">
        <v>5889</v>
      </c>
      <c r="J3606" t="s">
        <v>5890</v>
      </c>
      <c r="K3606" t="s">
        <v>5891</v>
      </c>
      <c r="L3606" t="s">
        <v>5892</v>
      </c>
    </row>
    <row r="3607" spans="1:12" x14ac:dyDescent="0.3">
      <c r="A3607" t="s">
        <v>8777</v>
      </c>
      <c r="B3607" t="s">
        <v>14</v>
      </c>
      <c r="C3607" t="s">
        <v>2896</v>
      </c>
      <c r="D3607" t="s">
        <v>33</v>
      </c>
      <c r="E3607" t="s">
        <v>8778</v>
      </c>
      <c r="F3607" t="s">
        <v>8778</v>
      </c>
      <c r="G3607" t="s">
        <v>8778</v>
      </c>
      <c r="H3607" t="s">
        <v>18</v>
      </c>
      <c r="I3607" t="s">
        <v>5750</v>
      </c>
      <c r="J3607" t="s">
        <v>5751</v>
      </c>
      <c r="K3607" t="s">
        <v>5752</v>
      </c>
      <c r="L3607" t="s">
        <v>5753</v>
      </c>
    </row>
    <row r="3608" spans="1:12" x14ac:dyDescent="0.3">
      <c r="A3608" t="s">
        <v>8779</v>
      </c>
      <c r="B3608" t="s">
        <v>14</v>
      </c>
      <c r="C3608" t="s">
        <v>101</v>
      </c>
      <c r="D3608" t="s">
        <v>16</v>
      </c>
      <c r="E3608" t="s">
        <v>8780</v>
      </c>
      <c r="F3608" t="s">
        <v>8781</v>
      </c>
      <c r="G3608" t="s">
        <v>8782</v>
      </c>
      <c r="H3608" t="s">
        <v>8783</v>
      </c>
      <c r="I3608" t="s">
        <v>8784</v>
      </c>
      <c r="J3608" t="s">
        <v>8785</v>
      </c>
      <c r="K3608" t="s">
        <v>8786</v>
      </c>
      <c r="L3608" t="s">
        <v>8787</v>
      </c>
    </row>
    <row r="3609" spans="1:12" x14ac:dyDescent="0.3">
      <c r="A3609" t="s">
        <v>8788</v>
      </c>
      <c r="B3609" t="s">
        <v>14</v>
      </c>
      <c r="C3609" t="s">
        <v>273</v>
      </c>
      <c r="D3609" t="s">
        <v>16</v>
      </c>
      <c r="E3609" t="s">
        <v>8789</v>
      </c>
      <c r="F3609" t="s">
        <v>8790</v>
      </c>
      <c r="G3609" t="s">
        <v>8791</v>
      </c>
      <c r="H3609" t="s">
        <v>8792</v>
      </c>
      <c r="I3609" t="s">
        <v>8784</v>
      </c>
      <c r="J3609" t="s">
        <v>8785</v>
      </c>
      <c r="K3609" t="s">
        <v>8786</v>
      </c>
      <c r="L3609" t="s">
        <v>8787</v>
      </c>
    </row>
    <row r="3610" spans="1:12" x14ac:dyDescent="0.3">
      <c r="A3610" t="s">
        <v>8793</v>
      </c>
      <c r="B3610" t="s">
        <v>14</v>
      </c>
      <c r="C3610" t="s">
        <v>101</v>
      </c>
      <c r="D3610" t="s">
        <v>16</v>
      </c>
      <c r="E3610" t="s">
        <v>8794</v>
      </c>
      <c r="F3610" t="s">
        <v>8795</v>
      </c>
      <c r="G3610" t="s">
        <v>18</v>
      </c>
      <c r="H3610" t="s">
        <v>18</v>
      </c>
      <c r="I3610" t="s">
        <v>7584</v>
      </c>
      <c r="J3610" t="s">
        <v>7585</v>
      </c>
      <c r="K3610" t="s">
        <v>7586</v>
      </c>
      <c r="L3610" t="s">
        <v>7587</v>
      </c>
    </row>
    <row r="3611" spans="1:12" x14ac:dyDescent="0.3">
      <c r="A3611" t="s">
        <v>8796</v>
      </c>
      <c r="B3611" t="s">
        <v>14</v>
      </c>
      <c r="C3611" t="s">
        <v>8797</v>
      </c>
      <c r="D3611" t="s">
        <v>33</v>
      </c>
      <c r="E3611" t="s">
        <v>8798</v>
      </c>
      <c r="F3611" t="s">
        <v>8799</v>
      </c>
      <c r="G3611" t="s">
        <v>18</v>
      </c>
      <c r="H3611" t="s">
        <v>18</v>
      </c>
      <c r="I3611" t="s">
        <v>7620</v>
      </c>
      <c r="J3611" t="s">
        <v>7621</v>
      </c>
      <c r="K3611" t="s">
        <v>7622</v>
      </c>
      <c r="L3611" t="s">
        <v>7623</v>
      </c>
    </row>
    <row r="3612" spans="1:12" x14ac:dyDescent="0.3">
      <c r="A3612" t="s">
        <v>8800</v>
      </c>
      <c r="B3612" t="s">
        <v>14</v>
      </c>
      <c r="C3612" t="s">
        <v>273</v>
      </c>
      <c r="D3612" t="s">
        <v>16</v>
      </c>
      <c r="E3612" t="s">
        <v>8801</v>
      </c>
      <c r="F3612" t="s">
        <v>8802</v>
      </c>
      <c r="G3612" t="s">
        <v>18</v>
      </c>
      <c r="H3612" t="s">
        <v>18</v>
      </c>
      <c r="I3612" t="s">
        <v>8803</v>
      </c>
      <c r="J3612" t="s">
        <v>8804</v>
      </c>
      <c r="K3612" t="s">
        <v>8805</v>
      </c>
      <c r="L3612" t="s">
        <v>8806</v>
      </c>
    </row>
    <row r="3613" spans="1:12" x14ac:dyDescent="0.3">
      <c r="A3613" t="s">
        <v>8807</v>
      </c>
      <c r="B3613" t="s">
        <v>14</v>
      </c>
      <c r="C3613" t="s">
        <v>3840</v>
      </c>
      <c r="D3613" t="s">
        <v>33</v>
      </c>
      <c r="E3613" t="s">
        <v>8808</v>
      </c>
      <c r="F3613" t="s">
        <v>8808</v>
      </c>
      <c r="G3613" t="s">
        <v>18</v>
      </c>
      <c r="H3613" t="s">
        <v>18</v>
      </c>
      <c r="I3613" t="s">
        <v>7584</v>
      </c>
      <c r="J3613" t="s">
        <v>7585</v>
      </c>
      <c r="K3613" t="s">
        <v>7586</v>
      </c>
      <c r="L3613" t="s">
        <v>7587</v>
      </c>
    </row>
    <row r="3614" spans="1:12" x14ac:dyDescent="0.3">
      <c r="A3614" t="s">
        <v>8809</v>
      </c>
      <c r="B3614" t="s">
        <v>14</v>
      </c>
      <c r="C3614" t="s">
        <v>8810</v>
      </c>
      <c r="D3614" t="s">
        <v>79</v>
      </c>
      <c r="E3614" t="s">
        <v>8811</v>
      </c>
      <c r="F3614" t="s">
        <v>8811</v>
      </c>
      <c r="G3614" t="s">
        <v>18</v>
      </c>
      <c r="H3614" t="s">
        <v>18</v>
      </c>
      <c r="I3614" t="s">
        <v>6547</v>
      </c>
      <c r="J3614" t="s">
        <v>6548</v>
      </c>
      <c r="K3614" t="s">
        <v>6549</v>
      </c>
      <c r="L3614" t="s">
        <v>6550</v>
      </c>
    </row>
    <row r="3615" spans="1:12" x14ac:dyDescent="0.3">
      <c r="A3615" t="s">
        <v>8812</v>
      </c>
      <c r="B3615" t="s">
        <v>14</v>
      </c>
      <c r="C3615" t="s">
        <v>4337</v>
      </c>
      <c r="D3615" t="s">
        <v>16</v>
      </c>
      <c r="E3615" t="s">
        <v>8813</v>
      </c>
      <c r="F3615" t="s">
        <v>8813</v>
      </c>
      <c r="G3615" t="s">
        <v>8814</v>
      </c>
      <c r="H3615" t="s">
        <v>18</v>
      </c>
      <c r="I3615" t="s">
        <v>5574</v>
      </c>
      <c r="J3615" t="s">
        <v>5575</v>
      </c>
      <c r="K3615" t="s">
        <v>5576</v>
      </c>
      <c r="L3615" t="s">
        <v>5577</v>
      </c>
    </row>
    <row r="3616" spans="1:12" x14ac:dyDescent="0.3">
      <c r="A3616" t="s">
        <v>8815</v>
      </c>
      <c r="B3616" t="s">
        <v>14</v>
      </c>
      <c r="C3616" t="s">
        <v>43</v>
      </c>
      <c r="D3616" t="s">
        <v>16</v>
      </c>
      <c r="E3616" t="s">
        <v>8816</v>
      </c>
      <c r="F3616" t="s">
        <v>8817</v>
      </c>
      <c r="G3616" t="s">
        <v>18</v>
      </c>
      <c r="H3616" t="s">
        <v>18</v>
      </c>
      <c r="I3616" t="s">
        <v>5564</v>
      </c>
      <c r="J3616" t="s">
        <v>5565</v>
      </c>
      <c r="K3616" t="s">
        <v>5566</v>
      </c>
      <c r="L3616" t="s">
        <v>5567</v>
      </c>
    </row>
    <row r="3617" spans="1:12" x14ac:dyDescent="0.3">
      <c r="A3617" t="s">
        <v>8818</v>
      </c>
      <c r="B3617" t="s">
        <v>14</v>
      </c>
      <c r="C3617" t="s">
        <v>2896</v>
      </c>
      <c r="D3617" t="s">
        <v>33</v>
      </c>
      <c r="E3617" t="s">
        <v>8819</v>
      </c>
      <c r="F3617" t="s">
        <v>8820</v>
      </c>
      <c r="G3617" t="s">
        <v>8821</v>
      </c>
      <c r="H3617" t="s">
        <v>18</v>
      </c>
      <c r="I3617" t="s">
        <v>7977</v>
      </c>
      <c r="J3617" t="s">
        <v>7978</v>
      </c>
      <c r="K3617" t="s">
        <v>7979</v>
      </c>
      <c r="L3617" t="s">
        <v>7980</v>
      </c>
    </row>
    <row r="3618" spans="1:12" x14ac:dyDescent="0.3">
      <c r="A3618" t="s">
        <v>8822</v>
      </c>
      <c r="B3618" t="s">
        <v>14</v>
      </c>
      <c r="C3618" t="s">
        <v>830</v>
      </c>
      <c r="D3618" t="s">
        <v>33</v>
      </c>
      <c r="E3618" t="s">
        <v>8708</v>
      </c>
      <c r="F3618" t="s">
        <v>8823</v>
      </c>
      <c r="G3618" t="s">
        <v>8824</v>
      </c>
      <c r="H3618" t="s">
        <v>18</v>
      </c>
      <c r="I3618" t="s">
        <v>5935</v>
      </c>
      <c r="J3618" t="s">
        <v>18</v>
      </c>
      <c r="K3618" t="s">
        <v>5936</v>
      </c>
      <c r="L3618" t="s">
        <v>5937</v>
      </c>
    </row>
    <row r="3619" spans="1:12" x14ac:dyDescent="0.3">
      <c r="A3619" t="s">
        <v>8825</v>
      </c>
      <c r="B3619" t="s">
        <v>14</v>
      </c>
      <c r="C3619" t="s">
        <v>413</v>
      </c>
      <c r="D3619" t="s">
        <v>16</v>
      </c>
      <c r="E3619" t="s">
        <v>8826</v>
      </c>
      <c r="F3619" t="s">
        <v>8826</v>
      </c>
      <c r="G3619" t="s">
        <v>18</v>
      </c>
      <c r="H3619" t="s">
        <v>18</v>
      </c>
      <c r="I3619" t="s">
        <v>5750</v>
      </c>
      <c r="J3619" t="s">
        <v>5751</v>
      </c>
      <c r="K3619" t="s">
        <v>5752</v>
      </c>
      <c r="L3619" t="s">
        <v>5753</v>
      </c>
    </row>
    <row r="3620" spans="1:12" x14ac:dyDescent="0.3">
      <c r="A3620" t="s">
        <v>8827</v>
      </c>
      <c r="B3620" t="s">
        <v>14</v>
      </c>
      <c r="C3620" t="s">
        <v>8828</v>
      </c>
      <c r="D3620" t="s">
        <v>16</v>
      </c>
      <c r="E3620" t="e">
        <f>-아동상담 영역에서 문제 개입을 위한 진단, 평가 및 상담-아동상담 영역에서 개인 및 잡단의 자아실현, 적응강황에 대한 조력 및 지도-다양한 영역에서 심리적 부적응 및 장애를 겪는 개인 또는 집단에 대한 진단, 평가 및 상담-아동상담 영역에서 아동상담전문가2급, 아동상담사 교육 및 지도-아동상담에 대한 연구-상담기관의 설립 및 운영</f>
        <v>#NAME?</v>
      </c>
      <c r="F3620" t="e">
        <f>-아동상담 영역에서 문제 개입을 위한 진단, 평가 및 상담-아동상담 영역에서 개인 및 잡단의 자아실현, 적응강황에 대한 조력 및 지도-다양한 영역에서 심리적 부적응 및 장애를 겪는 개인 또는 집단에 대한 진단, 평가 및 상담-아동상담 영역에서 아동상담전문가2급, 아동상담사 교육 및 지도-아동상담에 대한 연구-상담기관의 설립 및 운영</f>
        <v>#NAME?</v>
      </c>
      <c r="G3620" t="e">
        <f>-아동상담 영역에서 개인 및 잡단의 자아실현, 적응강황에 대한 조력 및 지도-아동상담 영역에서 심리적 부적응 및 장애를 겪는 개인 또는 집단에 대한 진단, 평가 및 상담-아동상담에 대한 연구-상담기관의 설립 및 운영</f>
        <v>#NAME?</v>
      </c>
      <c r="H3620" t="e">
        <f>-아동상담 영역에서 개인 및 잡단의 자아실현, 적응강황에 대한 조력 및 지도-다양한 영역에서 심리적 부적응 및 장애를 겪는 개인 또는 집단에 대한 진단, 평가 및 상담-아동상담에 대한 연구보조-상담행정업무</f>
        <v>#NAME?</v>
      </c>
      <c r="I3620" t="s">
        <v>74</v>
      </c>
      <c r="J3620" t="s">
        <v>6217</v>
      </c>
      <c r="K3620" t="s">
        <v>6218</v>
      </c>
      <c r="L3620" t="s">
        <v>6219</v>
      </c>
    </row>
    <row r="3621" spans="1:12" x14ac:dyDescent="0.3">
      <c r="A3621" t="s">
        <v>8829</v>
      </c>
      <c r="B3621" t="s">
        <v>14</v>
      </c>
      <c r="C3621" t="s">
        <v>273</v>
      </c>
      <c r="D3621" t="s">
        <v>16</v>
      </c>
      <c r="E3621" t="s">
        <v>8830</v>
      </c>
      <c r="F3621" t="s">
        <v>8831</v>
      </c>
      <c r="G3621" t="s">
        <v>8832</v>
      </c>
      <c r="H3621" t="s">
        <v>18</v>
      </c>
      <c r="I3621" t="s">
        <v>8773</v>
      </c>
      <c r="J3621" t="s">
        <v>18</v>
      </c>
      <c r="K3621" t="s">
        <v>6860</v>
      </c>
      <c r="L3621" t="s">
        <v>6861</v>
      </c>
    </row>
    <row r="3622" spans="1:12" x14ac:dyDescent="0.3">
      <c r="A3622" t="s">
        <v>8833</v>
      </c>
      <c r="B3622" t="s">
        <v>14</v>
      </c>
      <c r="C3622" t="s">
        <v>434</v>
      </c>
      <c r="D3622" t="s">
        <v>16</v>
      </c>
      <c r="E3622" t="s">
        <v>8834</v>
      </c>
      <c r="F3622" t="s">
        <v>8834</v>
      </c>
      <c r="G3622" t="s">
        <v>8835</v>
      </c>
      <c r="H3622" t="s">
        <v>18</v>
      </c>
      <c r="I3622" t="s">
        <v>7866</v>
      </c>
      <c r="J3622" t="s">
        <v>2941</v>
      </c>
      <c r="K3622" t="s">
        <v>7867</v>
      </c>
      <c r="L3622" t="s">
        <v>7868</v>
      </c>
    </row>
    <row r="3623" spans="1:12" x14ac:dyDescent="0.3">
      <c r="A3623" t="s">
        <v>8836</v>
      </c>
      <c r="B3623" t="s">
        <v>14</v>
      </c>
      <c r="C3623" t="s">
        <v>273</v>
      </c>
      <c r="D3623" t="s">
        <v>16</v>
      </c>
      <c r="E3623" t="s">
        <v>8837</v>
      </c>
      <c r="F3623" t="s">
        <v>8838</v>
      </c>
      <c r="G3623" t="s">
        <v>8839</v>
      </c>
      <c r="H3623" t="s">
        <v>18</v>
      </c>
      <c r="I3623" t="s">
        <v>8248</v>
      </c>
      <c r="J3623" t="s">
        <v>8249</v>
      </c>
      <c r="K3623" t="s">
        <v>8250</v>
      </c>
      <c r="L3623" t="s">
        <v>8251</v>
      </c>
    </row>
    <row r="3624" spans="1:12" x14ac:dyDescent="0.3">
      <c r="A3624" t="s">
        <v>8840</v>
      </c>
      <c r="B3624" t="s">
        <v>14</v>
      </c>
      <c r="C3624" t="s">
        <v>8841</v>
      </c>
      <c r="D3624" t="s">
        <v>16</v>
      </c>
      <c r="E3624" t="s">
        <v>8842</v>
      </c>
      <c r="F3624" t="s">
        <v>8843</v>
      </c>
      <c r="G3624" t="s">
        <v>8844</v>
      </c>
      <c r="H3624" t="s">
        <v>18</v>
      </c>
      <c r="I3624" t="s">
        <v>8546</v>
      </c>
      <c r="J3624" t="s">
        <v>8547</v>
      </c>
      <c r="K3624" t="s">
        <v>8548</v>
      </c>
      <c r="L3624" t="s">
        <v>8549</v>
      </c>
    </row>
    <row r="3625" spans="1:12" x14ac:dyDescent="0.3">
      <c r="A3625" t="s">
        <v>8845</v>
      </c>
      <c r="B3625" t="s">
        <v>14</v>
      </c>
      <c r="C3625" t="s">
        <v>3525</v>
      </c>
      <c r="D3625" t="s">
        <v>79</v>
      </c>
      <c r="E3625" t="s">
        <v>8846</v>
      </c>
      <c r="F3625" t="s">
        <v>8847</v>
      </c>
      <c r="G3625" t="s">
        <v>8848</v>
      </c>
      <c r="H3625" t="s">
        <v>8849</v>
      </c>
      <c r="I3625" t="s">
        <v>8850</v>
      </c>
      <c r="J3625" t="s">
        <v>8851</v>
      </c>
      <c r="K3625" t="s">
        <v>8852</v>
      </c>
      <c r="L3625" t="s">
        <v>8853</v>
      </c>
    </row>
    <row r="3626" spans="1:12" x14ac:dyDescent="0.3">
      <c r="A3626" t="s">
        <v>8854</v>
      </c>
      <c r="B3626" t="s">
        <v>14</v>
      </c>
      <c r="C3626" t="s">
        <v>1084</v>
      </c>
      <c r="D3626" t="s">
        <v>33</v>
      </c>
      <c r="E3626" t="s">
        <v>8855</v>
      </c>
      <c r="F3626" t="s">
        <v>8855</v>
      </c>
      <c r="G3626" t="s">
        <v>18</v>
      </c>
      <c r="H3626" t="s">
        <v>18</v>
      </c>
      <c r="I3626" t="s">
        <v>5966</v>
      </c>
      <c r="J3626" t="s">
        <v>18</v>
      </c>
      <c r="K3626" t="s">
        <v>5967</v>
      </c>
      <c r="L3626" t="s">
        <v>5968</v>
      </c>
    </row>
    <row r="3627" spans="1:12" x14ac:dyDescent="0.3">
      <c r="A3627" t="s">
        <v>8856</v>
      </c>
      <c r="B3627" t="s">
        <v>14</v>
      </c>
      <c r="C3627" t="s">
        <v>463</v>
      </c>
      <c r="D3627" t="s">
        <v>16</v>
      </c>
      <c r="E3627" t="s">
        <v>8857</v>
      </c>
      <c r="F3627" t="s">
        <v>8858</v>
      </c>
      <c r="G3627" t="s">
        <v>8859</v>
      </c>
      <c r="H3627" t="s">
        <v>18</v>
      </c>
      <c r="I3627" t="s">
        <v>8248</v>
      </c>
      <c r="J3627" t="s">
        <v>8249</v>
      </c>
      <c r="K3627" t="s">
        <v>8250</v>
      </c>
      <c r="L3627" t="s">
        <v>8251</v>
      </c>
    </row>
    <row r="3628" spans="1:12" x14ac:dyDescent="0.3">
      <c r="A3628" t="s">
        <v>8860</v>
      </c>
      <c r="B3628" t="s">
        <v>14</v>
      </c>
      <c r="C3628" t="s">
        <v>8861</v>
      </c>
      <c r="D3628" t="s">
        <v>79</v>
      </c>
      <c r="E3628" t="s">
        <v>8862</v>
      </c>
      <c r="F3628" t="s">
        <v>8863</v>
      </c>
      <c r="G3628" t="s">
        <v>8864</v>
      </c>
      <c r="H3628" t="s">
        <v>18</v>
      </c>
      <c r="I3628" t="s">
        <v>841</v>
      </c>
      <c r="J3628" t="s">
        <v>842</v>
      </c>
      <c r="K3628" t="s">
        <v>843</v>
      </c>
      <c r="L3628" t="s">
        <v>844</v>
      </c>
    </row>
    <row r="3629" spans="1:12" x14ac:dyDescent="0.3">
      <c r="A3629" t="s">
        <v>8865</v>
      </c>
      <c r="B3629" t="s">
        <v>14</v>
      </c>
      <c r="C3629" t="s">
        <v>8866</v>
      </c>
      <c r="D3629" t="s">
        <v>16</v>
      </c>
      <c r="E3629" t="s">
        <v>8867</v>
      </c>
      <c r="F3629" t="s">
        <v>8868</v>
      </c>
      <c r="G3629" t="s">
        <v>8869</v>
      </c>
      <c r="H3629" t="s">
        <v>8870</v>
      </c>
      <c r="I3629" t="s">
        <v>5618</v>
      </c>
      <c r="J3629" t="s">
        <v>5619</v>
      </c>
      <c r="K3629" t="s">
        <v>5620</v>
      </c>
      <c r="L3629" t="s">
        <v>5621</v>
      </c>
    </row>
    <row r="3630" spans="1:12" x14ac:dyDescent="0.3">
      <c r="A3630" t="s">
        <v>8871</v>
      </c>
      <c r="B3630" t="s">
        <v>14</v>
      </c>
      <c r="C3630" t="s">
        <v>8872</v>
      </c>
      <c r="D3630" t="s">
        <v>16</v>
      </c>
      <c r="E3630" t="s">
        <v>8873</v>
      </c>
      <c r="F3630" t="s">
        <v>8873</v>
      </c>
      <c r="G3630" t="s">
        <v>18</v>
      </c>
      <c r="H3630" t="s">
        <v>18</v>
      </c>
      <c r="I3630" t="s">
        <v>8874</v>
      </c>
      <c r="J3630" t="s">
        <v>8875</v>
      </c>
      <c r="K3630" t="s">
        <v>8876</v>
      </c>
      <c r="L3630" t="s">
        <v>8877</v>
      </c>
    </row>
    <row r="3631" spans="1:12" x14ac:dyDescent="0.3">
      <c r="A3631" t="s">
        <v>8878</v>
      </c>
      <c r="B3631" t="s">
        <v>14</v>
      </c>
      <c r="C3631" t="s">
        <v>8879</v>
      </c>
      <c r="D3631" t="s">
        <v>1317</v>
      </c>
      <c r="E3631" t="s">
        <v>8880</v>
      </c>
      <c r="F3631" t="s">
        <v>8881</v>
      </c>
      <c r="G3631" t="s">
        <v>8882</v>
      </c>
      <c r="H3631" t="s">
        <v>18</v>
      </c>
      <c r="I3631" t="s">
        <v>8883</v>
      </c>
      <c r="J3631" t="s">
        <v>8884</v>
      </c>
      <c r="K3631" t="s">
        <v>8885</v>
      </c>
      <c r="L3631" t="s">
        <v>8886</v>
      </c>
    </row>
    <row r="3632" spans="1:12" x14ac:dyDescent="0.3">
      <c r="A3632" t="s">
        <v>8887</v>
      </c>
      <c r="B3632" t="s">
        <v>14</v>
      </c>
      <c r="C3632" t="s">
        <v>65</v>
      </c>
      <c r="D3632" t="s">
        <v>16</v>
      </c>
      <c r="E3632" t="s">
        <v>8888</v>
      </c>
      <c r="F3632" t="s">
        <v>8888</v>
      </c>
      <c r="G3632" t="s">
        <v>18</v>
      </c>
      <c r="H3632" t="s">
        <v>18</v>
      </c>
      <c r="I3632" t="s">
        <v>7193</v>
      </c>
      <c r="J3632" t="s">
        <v>7194</v>
      </c>
      <c r="K3632" t="s">
        <v>7195</v>
      </c>
      <c r="L3632" t="s">
        <v>7196</v>
      </c>
    </row>
    <row r="3633" spans="1:12" x14ac:dyDescent="0.3">
      <c r="A3633" t="s">
        <v>8889</v>
      </c>
      <c r="B3633" t="s">
        <v>14</v>
      </c>
      <c r="C3633" t="s">
        <v>188</v>
      </c>
      <c r="D3633" t="s">
        <v>16</v>
      </c>
      <c r="E3633" t="s">
        <v>8890</v>
      </c>
      <c r="F3633" t="s">
        <v>8891</v>
      </c>
      <c r="G3633" t="s">
        <v>18</v>
      </c>
      <c r="H3633" t="s">
        <v>18</v>
      </c>
      <c r="I3633" t="s">
        <v>8892</v>
      </c>
      <c r="J3633" t="s">
        <v>8893</v>
      </c>
      <c r="K3633" t="s">
        <v>8894</v>
      </c>
      <c r="L3633" t="s">
        <v>8895</v>
      </c>
    </row>
    <row r="3634" spans="1:12" x14ac:dyDescent="0.3">
      <c r="A3634" t="s">
        <v>8896</v>
      </c>
      <c r="B3634" t="s">
        <v>14</v>
      </c>
      <c r="C3634" t="s">
        <v>93</v>
      </c>
      <c r="D3634" t="s">
        <v>94</v>
      </c>
      <c r="E3634" t="s">
        <v>8897</v>
      </c>
      <c r="F3634" t="s">
        <v>8898</v>
      </c>
      <c r="G3634" t="s">
        <v>18</v>
      </c>
      <c r="H3634" t="s">
        <v>18</v>
      </c>
      <c r="I3634" t="s">
        <v>8899</v>
      </c>
      <c r="J3634" t="s">
        <v>8900</v>
      </c>
      <c r="K3634" t="s">
        <v>8901</v>
      </c>
      <c r="L3634" t="s">
        <v>8902</v>
      </c>
    </row>
    <row r="3635" spans="1:12" x14ac:dyDescent="0.3">
      <c r="A3635" t="s">
        <v>8903</v>
      </c>
      <c r="B3635" t="s">
        <v>14</v>
      </c>
      <c r="C3635" t="s">
        <v>8904</v>
      </c>
      <c r="D3635" t="s">
        <v>16</v>
      </c>
      <c r="E3635" t="s">
        <v>8905</v>
      </c>
      <c r="F3635" t="s">
        <v>8906</v>
      </c>
      <c r="G3635" t="s">
        <v>18</v>
      </c>
      <c r="H3635" t="s">
        <v>18</v>
      </c>
      <c r="I3635" t="s">
        <v>8907</v>
      </c>
      <c r="J3635" t="s">
        <v>8908</v>
      </c>
      <c r="K3635" t="s">
        <v>8909</v>
      </c>
      <c r="L3635" t="s">
        <v>8910</v>
      </c>
    </row>
    <row r="3636" spans="1:12" x14ac:dyDescent="0.3">
      <c r="A3636" t="s">
        <v>8911</v>
      </c>
      <c r="B3636" t="s">
        <v>14</v>
      </c>
      <c r="C3636" t="s">
        <v>8912</v>
      </c>
      <c r="D3636" t="s">
        <v>16</v>
      </c>
      <c r="E3636" t="s">
        <v>8913</v>
      </c>
      <c r="F3636" t="s">
        <v>8913</v>
      </c>
      <c r="G3636" t="s">
        <v>18</v>
      </c>
      <c r="H3636" t="s">
        <v>18</v>
      </c>
      <c r="I3636" t="s">
        <v>8914</v>
      </c>
      <c r="J3636" t="s">
        <v>8915</v>
      </c>
      <c r="K3636" t="s">
        <v>8916</v>
      </c>
      <c r="L3636" t="s">
        <v>8917</v>
      </c>
    </row>
    <row r="3637" spans="1:12" x14ac:dyDescent="0.3">
      <c r="A3637" t="s">
        <v>8918</v>
      </c>
      <c r="B3637" t="s">
        <v>14</v>
      </c>
      <c r="C3637" t="s">
        <v>273</v>
      </c>
      <c r="D3637" t="s">
        <v>16</v>
      </c>
      <c r="E3637" t="s">
        <v>8919</v>
      </c>
      <c r="F3637" t="s">
        <v>8920</v>
      </c>
      <c r="G3637" t="s">
        <v>18</v>
      </c>
      <c r="H3637" t="s">
        <v>18</v>
      </c>
      <c r="I3637" t="s">
        <v>4672</v>
      </c>
      <c r="J3637" t="s">
        <v>4673</v>
      </c>
      <c r="K3637" t="s">
        <v>4674</v>
      </c>
      <c r="L3637" t="s">
        <v>4675</v>
      </c>
    </row>
    <row r="3638" spans="1:12" x14ac:dyDescent="0.3">
      <c r="A3638" t="s">
        <v>8921</v>
      </c>
      <c r="B3638" t="s">
        <v>14</v>
      </c>
      <c r="C3638" t="s">
        <v>8922</v>
      </c>
      <c r="D3638" t="s">
        <v>16</v>
      </c>
      <c r="E3638" t="s">
        <v>8923</v>
      </c>
      <c r="F3638" t="s">
        <v>8924</v>
      </c>
      <c r="G3638" t="s">
        <v>8925</v>
      </c>
      <c r="H3638" t="s">
        <v>18</v>
      </c>
      <c r="I3638" t="s">
        <v>8773</v>
      </c>
      <c r="J3638" t="s">
        <v>18</v>
      </c>
      <c r="K3638" t="s">
        <v>6860</v>
      </c>
      <c r="L3638" t="s">
        <v>6861</v>
      </c>
    </row>
    <row r="3639" spans="1:12" x14ac:dyDescent="0.3">
      <c r="A3639" t="s">
        <v>8926</v>
      </c>
      <c r="B3639" t="s">
        <v>14</v>
      </c>
      <c r="C3639" t="s">
        <v>1740</v>
      </c>
      <c r="D3639" t="s">
        <v>16</v>
      </c>
      <c r="E3639" t="s">
        <v>7729</v>
      </c>
      <c r="F3639" t="s">
        <v>8927</v>
      </c>
      <c r="G3639" t="s">
        <v>8928</v>
      </c>
      <c r="H3639" t="s">
        <v>18</v>
      </c>
      <c r="I3639" t="s">
        <v>8580</v>
      </c>
      <c r="J3639" t="s">
        <v>18</v>
      </c>
      <c r="K3639" t="s">
        <v>8581</v>
      </c>
      <c r="L3639" t="s">
        <v>8582</v>
      </c>
    </row>
    <row r="3640" spans="1:12" x14ac:dyDescent="0.3">
      <c r="A3640" t="s">
        <v>8929</v>
      </c>
      <c r="B3640" t="s">
        <v>14</v>
      </c>
      <c r="C3640" t="s">
        <v>3840</v>
      </c>
      <c r="D3640" t="s">
        <v>33</v>
      </c>
      <c r="E3640" t="s">
        <v>8930</v>
      </c>
      <c r="F3640" t="s">
        <v>8931</v>
      </c>
      <c r="G3640" t="s">
        <v>8932</v>
      </c>
      <c r="H3640" t="s">
        <v>18</v>
      </c>
      <c r="I3640" t="s">
        <v>529</v>
      </c>
      <c r="J3640" t="s">
        <v>530</v>
      </c>
      <c r="K3640" t="s">
        <v>531</v>
      </c>
      <c r="L3640" t="s">
        <v>532</v>
      </c>
    </row>
    <row r="3641" spans="1:12" x14ac:dyDescent="0.3">
      <c r="A3641" t="s">
        <v>8933</v>
      </c>
      <c r="B3641" t="s">
        <v>14</v>
      </c>
      <c r="C3641" t="s">
        <v>108</v>
      </c>
      <c r="D3641" t="s">
        <v>16</v>
      </c>
      <c r="E3641" t="s">
        <v>8934</v>
      </c>
      <c r="F3641" t="s">
        <v>8934</v>
      </c>
      <c r="G3641" t="s">
        <v>18</v>
      </c>
      <c r="H3641" t="s">
        <v>18</v>
      </c>
      <c r="I3641" t="s">
        <v>7193</v>
      </c>
      <c r="J3641" t="s">
        <v>7194</v>
      </c>
      <c r="K3641" t="s">
        <v>7195</v>
      </c>
      <c r="L3641" t="s">
        <v>7196</v>
      </c>
    </row>
    <row r="3642" spans="1:12" x14ac:dyDescent="0.3">
      <c r="A3642" t="s">
        <v>8935</v>
      </c>
      <c r="B3642" t="s">
        <v>14</v>
      </c>
      <c r="C3642" t="s">
        <v>341</v>
      </c>
      <c r="D3642" t="s">
        <v>16</v>
      </c>
      <c r="E3642" t="s">
        <v>8936</v>
      </c>
      <c r="F3642" t="s">
        <v>8937</v>
      </c>
      <c r="G3642" t="s">
        <v>18</v>
      </c>
      <c r="H3642" t="s">
        <v>18</v>
      </c>
      <c r="I3642" t="s">
        <v>5564</v>
      </c>
      <c r="J3642" t="s">
        <v>5565</v>
      </c>
      <c r="K3642" t="s">
        <v>5566</v>
      </c>
      <c r="L3642" t="s">
        <v>5567</v>
      </c>
    </row>
    <row r="3643" spans="1:12" x14ac:dyDescent="0.3">
      <c r="A3643" t="s">
        <v>8938</v>
      </c>
      <c r="B3643" t="s">
        <v>14</v>
      </c>
      <c r="C3643" t="s">
        <v>463</v>
      </c>
      <c r="D3643" t="s">
        <v>16</v>
      </c>
      <c r="E3643" t="s">
        <v>8939</v>
      </c>
      <c r="F3643" t="s">
        <v>8940</v>
      </c>
      <c r="G3643" t="s">
        <v>18</v>
      </c>
      <c r="H3643" t="s">
        <v>18</v>
      </c>
      <c r="I3643" t="s">
        <v>6108</v>
      </c>
      <c r="J3643" t="s">
        <v>6109</v>
      </c>
      <c r="K3643" t="s">
        <v>6110</v>
      </c>
      <c r="L3643" t="s">
        <v>6111</v>
      </c>
    </row>
    <row r="3644" spans="1:12" x14ac:dyDescent="0.3">
      <c r="A3644" t="s">
        <v>8941</v>
      </c>
      <c r="B3644" t="s">
        <v>14</v>
      </c>
      <c r="C3644" t="s">
        <v>413</v>
      </c>
      <c r="D3644" t="s">
        <v>16</v>
      </c>
      <c r="E3644" t="s">
        <v>8942</v>
      </c>
      <c r="F3644" t="s">
        <v>8943</v>
      </c>
      <c r="G3644" t="s">
        <v>18</v>
      </c>
      <c r="H3644" t="s">
        <v>18</v>
      </c>
      <c r="I3644" t="s">
        <v>8944</v>
      </c>
      <c r="J3644" t="s">
        <v>18</v>
      </c>
      <c r="K3644" t="s">
        <v>8945</v>
      </c>
      <c r="L3644" t="s">
        <v>8946</v>
      </c>
    </row>
    <row r="3645" spans="1:12" x14ac:dyDescent="0.3">
      <c r="A3645" t="s">
        <v>8947</v>
      </c>
      <c r="B3645" t="s">
        <v>14</v>
      </c>
      <c r="C3645" t="s">
        <v>413</v>
      </c>
      <c r="D3645" t="s">
        <v>16</v>
      </c>
      <c r="E3645" t="s">
        <v>8948</v>
      </c>
      <c r="F3645" t="s">
        <v>8948</v>
      </c>
      <c r="G3645" t="s">
        <v>18</v>
      </c>
      <c r="H3645" t="s">
        <v>18</v>
      </c>
      <c r="I3645" t="s">
        <v>7783</v>
      </c>
      <c r="J3645" t="s">
        <v>7784</v>
      </c>
      <c r="K3645" t="s">
        <v>7785</v>
      </c>
      <c r="L3645" t="s">
        <v>7786</v>
      </c>
    </row>
    <row r="3646" spans="1:12" x14ac:dyDescent="0.3">
      <c r="A3646" t="s">
        <v>8949</v>
      </c>
      <c r="B3646" t="s">
        <v>14</v>
      </c>
      <c r="C3646" t="s">
        <v>93</v>
      </c>
      <c r="D3646" t="s">
        <v>94</v>
      </c>
      <c r="E3646" t="s">
        <v>8950</v>
      </c>
      <c r="F3646" t="s">
        <v>8951</v>
      </c>
      <c r="G3646" t="s">
        <v>6993</v>
      </c>
      <c r="H3646" t="s">
        <v>18</v>
      </c>
      <c r="I3646" t="s">
        <v>8688</v>
      </c>
      <c r="J3646" t="s">
        <v>8689</v>
      </c>
      <c r="K3646" t="s">
        <v>8690</v>
      </c>
      <c r="L3646" t="s">
        <v>8691</v>
      </c>
    </row>
    <row r="3647" spans="1:12" x14ac:dyDescent="0.3">
      <c r="A3647" t="s">
        <v>8952</v>
      </c>
      <c r="B3647" t="s">
        <v>14</v>
      </c>
      <c r="C3647" t="s">
        <v>1694</v>
      </c>
      <c r="D3647" t="s">
        <v>16</v>
      </c>
      <c r="E3647" t="s">
        <v>8953</v>
      </c>
      <c r="F3647" t="s">
        <v>8954</v>
      </c>
      <c r="G3647" t="s">
        <v>8955</v>
      </c>
      <c r="H3647" t="s">
        <v>18</v>
      </c>
      <c r="I3647" t="s">
        <v>8956</v>
      </c>
      <c r="J3647" t="s">
        <v>8957</v>
      </c>
      <c r="K3647" t="s">
        <v>8958</v>
      </c>
      <c r="L3647" t="s">
        <v>8959</v>
      </c>
    </row>
    <row r="3648" spans="1:12" x14ac:dyDescent="0.3">
      <c r="A3648" t="s">
        <v>8960</v>
      </c>
      <c r="B3648" t="s">
        <v>14</v>
      </c>
      <c r="C3648" t="s">
        <v>989</v>
      </c>
      <c r="D3648" t="s">
        <v>16</v>
      </c>
      <c r="E3648" t="s">
        <v>8961</v>
      </c>
      <c r="F3648" t="s">
        <v>8961</v>
      </c>
      <c r="G3648" t="s">
        <v>8962</v>
      </c>
      <c r="H3648" t="s">
        <v>18</v>
      </c>
      <c r="I3648" t="s">
        <v>8963</v>
      </c>
      <c r="J3648" t="s">
        <v>8964</v>
      </c>
      <c r="K3648" t="s">
        <v>8965</v>
      </c>
      <c r="L3648" t="s">
        <v>8966</v>
      </c>
    </row>
    <row r="3649" spans="1:12" x14ac:dyDescent="0.3">
      <c r="A3649" t="s">
        <v>8967</v>
      </c>
      <c r="B3649" t="s">
        <v>14</v>
      </c>
      <c r="C3649" t="s">
        <v>8968</v>
      </c>
      <c r="D3649" t="s">
        <v>33</v>
      </c>
      <c r="E3649" t="s">
        <v>8969</v>
      </c>
      <c r="F3649" t="s">
        <v>8970</v>
      </c>
      <c r="G3649" t="s">
        <v>8971</v>
      </c>
      <c r="H3649" t="s">
        <v>18</v>
      </c>
      <c r="I3649" t="s">
        <v>8972</v>
      </c>
      <c r="J3649" t="s">
        <v>8973</v>
      </c>
      <c r="K3649" t="s">
        <v>8974</v>
      </c>
      <c r="L3649" t="s">
        <v>8975</v>
      </c>
    </row>
    <row r="3650" spans="1:12" x14ac:dyDescent="0.3">
      <c r="A3650" t="s">
        <v>8976</v>
      </c>
      <c r="B3650" t="s">
        <v>14</v>
      </c>
      <c r="C3650" t="s">
        <v>8977</v>
      </c>
      <c r="D3650" t="s">
        <v>16</v>
      </c>
      <c r="E3650" t="s">
        <v>8978</v>
      </c>
      <c r="F3650" t="s">
        <v>8979</v>
      </c>
      <c r="G3650" t="s">
        <v>18</v>
      </c>
      <c r="H3650" t="s">
        <v>18</v>
      </c>
      <c r="I3650" t="s">
        <v>8980</v>
      </c>
      <c r="J3650" t="s">
        <v>8981</v>
      </c>
      <c r="K3650" t="s">
        <v>8982</v>
      </c>
      <c r="L3650" t="s">
        <v>8983</v>
      </c>
    </row>
    <row r="3651" spans="1:12" x14ac:dyDescent="0.3">
      <c r="A3651" t="s">
        <v>8984</v>
      </c>
      <c r="B3651" t="s">
        <v>14</v>
      </c>
      <c r="C3651" t="s">
        <v>8985</v>
      </c>
      <c r="D3651" t="s">
        <v>16</v>
      </c>
      <c r="E3651" t="s">
        <v>8986</v>
      </c>
      <c r="F3651" t="s">
        <v>8986</v>
      </c>
      <c r="G3651" t="s">
        <v>18</v>
      </c>
      <c r="H3651" t="s">
        <v>18</v>
      </c>
      <c r="I3651" t="s">
        <v>8987</v>
      </c>
      <c r="J3651" t="s">
        <v>8988</v>
      </c>
      <c r="K3651" t="s">
        <v>8989</v>
      </c>
      <c r="L3651" t="s">
        <v>8990</v>
      </c>
    </row>
    <row r="3652" spans="1:12" x14ac:dyDescent="0.3">
      <c r="A3652" t="s">
        <v>8991</v>
      </c>
      <c r="B3652" t="s">
        <v>14</v>
      </c>
      <c r="C3652" t="s">
        <v>8576</v>
      </c>
      <c r="D3652" t="s">
        <v>33</v>
      </c>
      <c r="E3652" t="s">
        <v>8992</v>
      </c>
      <c r="F3652" t="s">
        <v>8993</v>
      </c>
      <c r="G3652" t="s">
        <v>8579</v>
      </c>
      <c r="H3652" t="s">
        <v>18</v>
      </c>
      <c r="I3652" t="s">
        <v>5935</v>
      </c>
      <c r="J3652" t="s">
        <v>18</v>
      </c>
      <c r="K3652" t="s">
        <v>5936</v>
      </c>
      <c r="L3652" t="s">
        <v>5937</v>
      </c>
    </row>
    <row r="3653" spans="1:12" x14ac:dyDescent="0.3">
      <c r="A3653" t="s">
        <v>8994</v>
      </c>
      <c r="B3653" t="s">
        <v>14</v>
      </c>
      <c r="C3653" t="s">
        <v>273</v>
      </c>
      <c r="D3653" t="s">
        <v>16</v>
      </c>
      <c r="E3653" t="s">
        <v>8995</v>
      </c>
      <c r="F3653" t="s">
        <v>8996</v>
      </c>
      <c r="G3653" t="s">
        <v>18</v>
      </c>
      <c r="H3653" t="s">
        <v>18</v>
      </c>
      <c r="I3653" t="s">
        <v>239</v>
      </c>
      <c r="J3653" t="s">
        <v>240</v>
      </c>
      <c r="K3653" t="s">
        <v>241</v>
      </c>
      <c r="L3653" t="s">
        <v>242</v>
      </c>
    </row>
    <row r="3654" spans="1:12" x14ac:dyDescent="0.3">
      <c r="A3654" t="s">
        <v>8997</v>
      </c>
      <c r="B3654" t="s">
        <v>14</v>
      </c>
      <c r="C3654" t="s">
        <v>101</v>
      </c>
      <c r="D3654" t="s">
        <v>16</v>
      </c>
      <c r="E3654" t="s">
        <v>8998</v>
      </c>
      <c r="F3654" t="s">
        <v>8999</v>
      </c>
      <c r="G3654" t="s">
        <v>9000</v>
      </c>
      <c r="H3654" t="s">
        <v>18</v>
      </c>
      <c r="I3654" t="s">
        <v>5943</v>
      </c>
      <c r="J3654" t="s">
        <v>5944</v>
      </c>
      <c r="K3654" t="s">
        <v>5945</v>
      </c>
      <c r="L3654" t="s">
        <v>5946</v>
      </c>
    </row>
    <row r="3655" spans="1:12" x14ac:dyDescent="0.3">
      <c r="A3655" t="s">
        <v>9001</v>
      </c>
      <c r="B3655" t="s">
        <v>14</v>
      </c>
      <c r="C3655" t="s">
        <v>4060</v>
      </c>
      <c r="D3655" t="s">
        <v>16</v>
      </c>
      <c r="E3655" t="s">
        <v>9002</v>
      </c>
      <c r="F3655" t="s">
        <v>9003</v>
      </c>
      <c r="G3655" t="s">
        <v>9004</v>
      </c>
      <c r="H3655" t="s">
        <v>18</v>
      </c>
      <c r="I3655" t="s">
        <v>8383</v>
      </c>
      <c r="J3655" t="s">
        <v>4065</v>
      </c>
      <c r="K3655" t="s">
        <v>4066</v>
      </c>
      <c r="L3655" t="s">
        <v>8384</v>
      </c>
    </row>
    <row r="3656" spans="1:12" x14ac:dyDescent="0.3">
      <c r="A3656" t="s">
        <v>9005</v>
      </c>
      <c r="B3656" t="s">
        <v>14</v>
      </c>
      <c r="C3656" t="s">
        <v>4134</v>
      </c>
      <c r="D3656" t="s">
        <v>16</v>
      </c>
      <c r="E3656" t="s">
        <v>9006</v>
      </c>
      <c r="F3656" t="s">
        <v>9007</v>
      </c>
      <c r="G3656" t="s">
        <v>9008</v>
      </c>
      <c r="H3656" t="s">
        <v>9009</v>
      </c>
      <c r="I3656" t="s">
        <v>9010</v>
      </c>
      <c r="J3656" t="s">
        <v>18</v>
      </c>
      <c r="K3656" t="s">
        <v>9011</v>
      </c>
      <c r="L3656" t="s">
        <v>9012</v>
      </c>
    </row>
    <row r="3657" spans="1:12" x14ac:dyDescent="0.3">
      <c r="A3657" t="s">
        <v>9013</v>
      </c>
      <c r="B3657" t="s">
        <v>14</v>
      </c>
      <c r="C3657" t="s">
        <v>471</v>
      </c>
      <c r="D3657" t="s">
        <v>16</v>
      </c>
      <c r="E3657" t="s">
        <v>9014</v>
      </c>
      <c r="F3657" t="s">
        <v>9014</v>
      </c>
      <c r="G3657" t="s">
        <v>18</v>
      </c>
      <c r="H3657" t="s">
        <v>18</v>
      </c>
      <c r="I3657" t="s">
        <v>9015</v>
      </c>
      <c r="J3657" t="s">
        <v>9016</v>
      </c>
      <c r="K3657" t="s">
        <v>9017</v>
      </c>
      <c r="L3657" t="s">
        <v>9018</v>
      </c>
    </row>
    <row r="3658" spans="1:12" x14ac:dyDescent="0.3">
      <c r="A3658" t="s">
        <v>9019</v>
      </c>
      <c r="B3658" t="s">
        <v>14</v>
      </c>
      <c r="C3658" t="s">
        <v>638</v>
      </c>
      <c r="D3658" t="s">
        <v>16</v>
      </c>
      <c r="E3658" t="s">
        <v>9020</v>
      </c>
      <c r="F3658" t="s">
        <v>9021</v>
      </c>
      <c r="G3658" t="s">
        <v>18</v>
      </c>
      <c r="H3658" t="s">
        <v>18</v>
      </c>
      <c r="I3658" t="s">
        <v>5564</v>
      </c>
      <c r="J3658" t="s">
        <v>5565</v>
      </c>
      <c r="K3658" t="s">
        <v>5566</v>
      </c>
      <c r="L3658" t="s">
        <v>5567</v>
      </c>
    </row>
    <row r="3659" spans="1:12" x14ac:dyDescent="0.3">
      <c r="A3659" t="s">
        <v>9022</v>
      </c>
      <c r="B3659" t="s">
        <v>14</v>
      </c>
      <c r="C3659" t="s">
        <v>6653</v>
      </c>
      <c r="D3659" t="s">
        <v>94</v>
      </c>
      <c r="E3659" t="s">
        <v>9023</v>
      </c>
      <c r="F3659" t="s">
        <v>9024</v>
      </c>
      <c r="G3659" t="s">
        <v>9023</v>
      </c>
      <c r="H3659" t="s">
        <v>9025</v>
      </c>
      <c r="I3659" t="s">
        <v>6352</v>
      </c>
      <c r="J3659" t="s">
        <v>6353</v>
      </c>
      <c r="K3659" t="s">
        <v>6354</v>
      </c>
      <c r="L3659" t="s">
        <v>6355</v>
      </c>
    </row>
    <row r="3660" spans="1:12" x14ac:dyDescent="0.3">
      <c r="A3660" t="s">
        <v>9026</v>
      </c>
      <c r="B3660" t="s">
        <v>14</v>
      </c>
      <c r="C3660" t="s">
        <v>1975</v>
      </c>
      <c r="D3660" t="s">
        <v>33</v>
      </c>
      <c r="E3660" t="s">
        <v>9027</v>
      </c>
      <c r="F3660" t="s">
        <v>9027</v>
      </c>
      <c r="G3660" t="s">
        <v>18</v>
      </c>
      <c r="H3660" t="s">
        <v>18</v>
      </c>
      <c r="I3660" t="s">
        <v>4145</v>
      </c>
      <c r="J3660" t="s">
        <v>4146</v>
      </c>
      <c r="K3660" t="s">
        <v>4147</v>
      </c>
      <c r="L3660" t="s">
        <v>4148</v>
      </c>
    </row>
    <row r="3661" spans="1:12" x14ac:dyDescent="0.3">
      <c r="A3661" t="s">
        <v>9028</v>
      </c>
      <c r="B3661" t="s">
        <v>14</v>
      </c>
      <c r="C3661" t="s">
        <v>341</v>
      </c>
      <c r="D3661" t="s">
        <v>16</v>
      </c>
      <c r="E3661" t="s">
        <v>9029</v>
      </c>
      <c r="F3661" t="s">
        <v>9030</v>
      </c>
      <c r="G3661" t="s">
        <v>9031</v>
      </c>
      <c r="H3661" t="s">
        <v>18</v>
      </c>
      <c r="I3661" t="s">
        <v>5711</v>
      </c>
      <c r="J3661" t="s">
        <v>5712</v>
      </c>
      <c r="K3661" t="s">
        <v>5713</v>
      </c>
      <c r="L3661" t="s">
        <v>5714</v>
      </c>
    </row>
    <row r="3662" spans="1:12" x14ac:dyDescent="0.3">
      <c r="A3662" t="s">
        <v>9032</v>
      </c>
      <c r="B3662" t="s">
        <v>14</v>
      </c>
      <c r="C3662" t="s">
        <v>5956</v>
      </c>
      <c r="D3662" t="s">
        <v>16</v>
      </c>
      <c r="E3662" t="s">
        <v>9033</v>
      </c>
      <c r="F3662" t="s">
        <v>9034</v>
      </c>
      <c r="G3662" t="s">
        <v>18</v>
      </c>
      <c r="H3662" t="s">
        <v>18</v>
      </c>
      <c r="I3662" t="s">
        <v>6061</v>
      </c>
      <c r="J3662" t="s">
        <v>6062</v>
      </c>
      <c r="K3662" t="s">
        <v>6063</v>
      </c>
      <c r="L3662" t="s">
        <v>6064</v>
      </c>
    </row>
    <row r="3663" spans="1:12" x14ac:dyDescent="0.3">
      <c r="A3663" t="s">
        <v>9035</v>
      </c>
      <c r="B3663" t="s">
        <v>14</v>
      </c>
      <c r="C3663" t="s">
        <v>341</v>
      </c>
      <c r="D3663" t="s">
        <v>16</v>
      </c>
      <c r="E3663" t="s">
        <v>9036</v>
      </c>
      <c r="F3663" t="s">
        <v>9037</v>
      </c>
      <c r="G3663" t="s">
        <v>9038</v>
      </c>
      <c r="H3663" t="s">
        <v>18</v>
      </c>
      <c r="I3663" t="s">
        <v>8773</v>
      </c>
      <c r="J3663" t="s">
        <v>18</v>
      </c>
      <c r="K3663" t="s">
        <v>6860</v>
      </c>
      <c r="L3663" t="s">
        <v>6861</v>
      </c>
    </row>
    <row r="3664" spans="1:12" x14ac:dyDescent="0.3">
      <c r="A3664" t="s">
        <v>9039</v>
      </c>
      <c r="B3664" t="s">
        <v>14</v>
      </c>
      <c r="C3664" t="s">
        <v>93</v>
      </c>
      <c r="D3664" t="s">
        <v>94</v>
      </c>
      <c r="E3664" t="s">
        <v>9040</v>
      </c>
      <c r="F3664" t="s">
        <v>9041</v>
      </c>
      <c r="G3664" t="s">
        <v>9042</v>
      </c>
      <c r="H3664" t="s">
        <v>18</v>
      </c>
      <c r="I3664" t="s">
        <v>9043</v>
      </c>
      <c r="J3664" t="s">
        <v>18</v>
      </c>
      <c r="K3664" t="s">
        <v>1513</v>
      </c>
      <c r="L3664" t="s">
        <v>9044</v>
      </c>
    </row>
    <row r="3665" spans="1:12" x14ac:dyDescent="0.3">
      <c r="A3665" t="s">
        <v>9045</v>
      </c>
      <c r="B3665" t="s">
        <v>14</v>
      </c>
      <c r="C3665" t="s">
        <v>9046</v>
      </c>
      <c r="D3665" t="s">
        <v>16</v>
      </c>
      <c r="E3665" t="s">
        <v>9047</v>
      </c>
      <c r="F3665" t="s">
        <v>9048</v>
      </c>
      <c r="G3665" t="s">
        <v>18</v>
      </c>
      <c r="H3665" t="s">
        <v>18</v>
      </c>
      <c r="I3665" t="s">
        <v>5564</v>
      </c>
      <c r="J3665" t="s">
        <v>5565</v>
      </c>
      <c r="K3665" t="s">
        <v>5566</v>
      </c>
      <c r="L3665" t="s">
        <v>5567</v>
      </c>
    </row>
    <row r="3666" spans="1:12" x14ac:dyDescent="0.3">
      <c r="A3666" t="s">
        <v>9049</v>
      </c>
      <c r="B3666" t="s">
        <v>14</v>
      </c>
      <c r="C3666" t="s">
        <v>900</v>
      </c>
      <c r="D3666" t="s">
        <v>16</v>
      </c>
      <c r="E3666" t="s">
        <v>9050</v>
      </c>
      <c r="F3666" t="s">
        <v>9051</v>
      </c>
      <c r="G3666" t="s">
        <v>9051</v>
      </c>
      <c r="H3666" t="s">
        <v>18</v>
      </c>
      <c r="I3666" t="s">
        <v>5943</v>
      </c>
      <c r="J3666" t="s">
        <v>5944</v>
      </c>
      <c r="K3666" t="s">
        <v>5945</v>
      </c>
      <c r="L3666" t="s">
        <v>5946</v>
      </c>
    </row>
    <row r="3667" spans="1:12" x14ac:dyDescent="0.3">
      <c r="A3667" t="s">
        <v>9052</v>
      </c>
      <c r="B3667" t="s">
        <v>14</v>
      </c>
      <c r="C3667" t="s">
        <v>3840</v>
      </c>
      <c r="D3667" t="s">
        <v>33</v>
      </c>
      <c r="E3667" t="s">
        <v>9053</v>
      </c>
      <c r="F3667" t="s">
        <v>9054</v>
      </c>
      <c r="G3667" t="s">
        <v>9055</v>
      </c>
      <c r="H3667" t="s">
        <v>18</v>
      </c>
      <c r="I3667" t="s">
        <v>9056</v>
      </c>
      <c r="J3667" t="s">
        <v>9057</v>
      </c>
      <c r="K3667" t="s">
        <v>9058</v>
      </c>
      <c r="L3667" t="s">
        <v>9059</v>
      </c>
    </row>
    <row r="3668" spans="1:12" x14ac:dyDescent="0.3">
      <c r="A3668" t="s">
        <v>9060</v>
      </c>
      <c r="B3668" t="s">
        <v>14</v>
      </c>
      <c r="C3668" t="s">
        <v>9061</v>
      </c>
      <c r="D3668" t="s">
        <v>33</v>
      </c>
      <c r="E3668" t="s">
        <v>9062</v>
      </c>
      <c r="F3668" t="s">
        <v>9062</v>
      </c>
      <c r="G3668" t="s">
        <v>18</v>
      </c>
      <c r="H3668" t="s">
        <v>18</v>
      </c>
      <c r="I3668" t="s">
        <v>6547</v>
      </c>
      <c r="J3668" t="s">
        <v>6548</v>
      </c>
      <c r="K3668" t="s">
        <v>6549</v>
      </c>
      <c r="L3668" t="s">
        <v>6550</v>
      </c>
    </row>
    <row r="3669" spans="1:12" x14ac:dyDescent="0.3">
      <c r="A3669" t="s">
        <v>9063</v>
      </c>
      <c r="B3669" t="s">
        <v>14</v>
      </c>
      <c r="C3669" t="s">
        <v>9064</v>
      </c>
      <c r="D3669" t="s">
        <v>16</v>
      </c>
      <c r="E3669" t="s">
        <v>9065</v>
      </c>
      <c r="F3669" t="s">
        <v>9065</v>
      </c>
      <c r="G3669" t="s">
        <v>9065</v>
      </c>
      <c r="H3669" t="s">
        <v>18</v>
      </c>
      <c r="I3669" t="s">
        <v>5656</v>
      </c>
      <c r="J3669" t="s">
        <v>5657</v>
      </c>
      <c r="K3669" t="s">
        <v>5658</v>
      </c>
      <c r="L3669" t="s">
        <v>5659</v>
      </c>
    </row>
    <row r="3670" spans="1:12" x14ac:dyDescent="0.3">
      <c r="A3670" t="s">
        <v>9066</v>
      </c>
      <c r="B3670" t="s">
        <v>14</v>
      </c>
      <c r="C3670" t="s">
        <v>65</v>
      </c>
      <c r="D3670" t="s">
        <v>16</v>
      </c>
      <c r="E3670" t="s">
        <v>9067</v>
      </c>
      <c r="F3670" t="s">
        <v>9068</v>
      </c>
      <c r="G3670" t="s">
        <v>9069</v>
      </c>
      <c r="H3670" t="s">
        <v>9070</v>
      </c>
      <c r="I3670" t="s">
        <v>6153</v>
      </c>
      <c r="J3670" t="s">
        <v>6154</v>
      </c>
      <c r="K3670" t="s">
        <v>6155</v>
      </c>
      <c r="L3670" t="s">
        <v>6156</v>
      </c>
    </row>
    <row r="3671" spans="1:12" x14ac:dyDescent="0.3">
      <c r="A3671" t="s">
        <v>9071</v>
      </c>
      <c r="B3671" t="s">
        <v>14</v>
      </c>
      <c r="C3671" t="s">
        <v>1174</v>
      </c>
      <c r="D3671" t="s">
        <v>16</v>
      </c>
      <c r="E3671" t="s">
        <v>9072</v>
      </c>
      <c r="F3671" t="s">
        <v>9073</v>
      </c>
      <c r="G3671" t="s">
        <v>9073</v>
      </c>
      <c r="H3671" t="s">
        <v>18</v>
      </c>
      <c r="I3671" t="s">
        <v>5943</v>
      </c>
      <c r="J3671" t="s">
        <v>5944</v>
      </c>
      <c r="K3671" t="s">
        <v>5945</v>
      </c>
      <c r="L3671" t="s">
        <v>5946</v>
      </c>
    </row>
    <row r="3672" spans="1:12" x14ac:dyDescent="0.3">
      <c r="A3672" t="s">
        <v>9074</v>
      </c>
      <c r="B3672" t="s">
        <v>14</v>
      </c>
      <c r="C3672" t="s">
        <v>6897</v>
      </c>
      <c r="D3672" t="s">
        <v>16</v>
      </c>
      <c r="E3672" t="s">
        <v>9075</v>
      </c>
      <c r="F3672" t="s">
        <v>9075</v>
      </c>
      <c r="G3672" t="s">
        <v>9076</v>
      </c>
      <c r="H3672" t="s">
        <v>18</v>
      </c>
      <c r="I3672" t="s">
        <v>2255</v>
      </c>
      <c r="J3672" t="s">
        <v>2256</v>
      </c>
      <c r="K3672" t="s">
        <v>2257</v>
      </c>
      <c r="L3672" t="s">
        <v>2258</v>
      </c>
    </row>
    <row r="3673" spans="1:12" x14ac:dyDescent="0.3">
      <c r="A3673" t="s">
        <v>9077</v>
      </c>
      <c r="B3673" t="s">
        <v>14</v>
      </c>
      <c r="C3673" t="s">
        <v>1058</v>
      </c>
      <c r="D3673" t="s">
        <v>94</v>
      </c>
      <c r="E3673" t="s">
        <v>9078</v>
      </c>
      <c r="F3673" t="s">
        <v>9079</v>
      </c>
      <c r="G3673" t="s">
        <v>18</v>
      </c>
      <c r="H3673" t="s">
        <v>18</v>
      </c>
      <c r="I3673" t="s">
        <v>7327</v>
      </c>
      <c r="J3673" t="s">
        <v>7328</v>
      </c>
      <c r="K3673" t="s">
        <v>7329</v>
      </c>
      <c r="L3673" t="s">
        <v>7330</v>
      </c>
    </row>
    <row r="3674" spans="1:12" x14ac:dyDescent="0.3">
      <c r="A3674" t="s">
        <v>9080</v>
      </c>
      <c r="B3674" t="s">
        <v>14</v>
      </c>
      <c r="C3674" t="s">
        <v>101</v>
      </c>
      <c r="D3674" t="s">
        <v>16</v>
      </c>
      <c r="E3674" t="s">
        <v>9081</v>
      </c>
      <c r="F3674" t="s">
        <v>9081</v>
      </c>
      <c r="G3674" t="s">
        <v>18</v>
      </c>
      <c r="H3674" t="s">
        <v>18</v>
      </c>
      <c r="I3674" t="s">
        <v>6888</v>
      </c>
      <c r="J3674" t="s">
        <v>6889</v>
      </c>
      <c r="K3674" t="s">
        <v>6890</v>
      </c>
      <c r="L3674" t="s">
        <v>6891</v>
      </c>
    </row>
    <row r="3675" spans="1:12" x14ac:dyDescent="0.3">
      <c r="A3675" t="s">
        <v>9082</v>
      </c>
      <c r="B3675" t="s">
        <v>14</v>
      </c>
      <c r="C3675" t="s">
        <v>9083</v>
      </c>
      <c r="D3675" t="s">
        <v>33</v>
      </c>
      <c r="E3675" t="s">
        <v>9084</v>
      </c>
      <c r="F3675" t="s">
        <v>9085</v>
      </c>
      <c r="G3675" t="s">
        <v>18</v>
      </c>
      <c r="H3675" t="s">
        <v>18</v>
      </c>
      <c r="I3675" t="s">
        <v>5564</v>
      </c>
      <c r="J3675" t="s">
        <v>5565</v>
      </c>
      <c r="K3675" t="s">
        <v>5566</v>
      </c>
      <c r="L3675" t="s">
        <v>5567</v>
      </c>
    </row>
    <row r="3676" spans="1:12" x14ac:dyDescent="0.3">
      <c r="A3676" t="s">
        <v>9086</v>
      </c>
      <c r="B3676" t="s">
        <v>14</v>
      </c>
      <c r="C3676" t="s">
        <v>9087</v>
      </c>
      <c r="D3676" t="s">
        <v>16</v>
      </c>
      <c r="E3676" t="s">
        <v>9088</v>
      </c>
      <c r="F3676" t="s">
        <v>9089</v>
      </c>
      <c r="G3676" t="s">
        <v>9090</v>
      </c>
      <c r="H3676" t="s">
        <v>18</v>
      </c>
      <c r="I3676" t="s">
        <v>4768</v>
      </c>
      <c r="J3676" t="s">
        <v>4769</v>
      </c>
      <c r="K3676" t="s">
        <v>4770</v>
      </c>
      <c r="L3676" t="s">
        <v>4771</v>
      </c>
    </row>
    <row r="3677" spans="1:12" x14ac:dyDescent="0.3">
      <c r="A3677" t="s">
        <v>9091</v>
      </c>
      <c r="B3677" t="s">
        <v>14</v>
      </c>
      <c r="C3677" t="s">
        <v>93</v>
      </c>
      <c r="D3677" t="s">
        <v>94</v>
      </c>
      <c r="E3677" t="s">
        <v>9092</v>
      </c>
      <c r="F3677" t="s">
        <v>9093</v>
      </c>
      <c r="G3677" t="s">
        <v>9094</v>
      </c>
      <c r="H3677" t="s">
        <v>18</v>
      </c>
      <c r="I3677" t="s">
        <v>9095</v>
      </c>
      <c r="J3677" t="s">
        <v>9096</v>
      </c>
      <c r="K3677" t="s">
        <v>9097</v>
      </c>
      <c r="L3677" t="s">
        <v>9098</v>
      </c>
    </row>
    <row r="3678" spans="1:12" x14ac:dyDescent="0.3">
      <c r="A3678" t="s">
        <v>9099</v>
      </c>
      <c r="B3678" t="s">
        <v>14</v>
      </c>
      <c r="C3678" t="s">
        <v>1174</v>
      </c>
      <c r="D3678" t="s">
        <v>16</v>
      </c>
      <c r="E3678" t="s">
        <v>9100</v>
      </c>
      <c r="F3678" t="s">
        <v>9101</v>
      </c>
      <c r="G3678" t="s">
        <v>18</v>
      </c>
      <c r="H3678" t="s">
        <v>18</v>
      </c>
      <c r="I3678" t="s">
        <v>8413</v>
      </c>
      <c r="J3678" t="s">
        <v>8414</v>
      </c>
      <c r="K3678" t="s">
        <v>8415</v>
      </c>
      <c r="L3678" t="s">
        <v>8416</v>
      </c>
    </row>
    <row r="3679" spans="1:12" x14ac:dyDescent="0.3">
      <c r="A3679" t="s">
        <v>9102</v>
      </c>
      <c r="B3679" t="s">
        <v>14</v>
      </c>
      <c r="C3679" t="s">
        <v>2199</v>
      </c>
      <c r="D3679" t="s">
        <v>16</v>
      </c>
      <c r="E3679" t="s">
        <v>9103</v>
      </c>
      <c r="F3679" t="s">
        <v>9104</v>
      </c>
      <c r="G3679" t="s">
        <v>9105</v>
      </c>
      <c r="H3679" t="s">
        <v>9106</v>
      </c>
      <c r="I3679" t="s">
        <v>5720</v>
      </c>
      <c r="J3679" t="s">
        <v>5721</v>
      </c>
      <c r="K3679" t="s">
        <v>5722</v>
      </c>
      <c r="L3679" t="s">
        <v>5723</v>
      </c>
    </row>
    <row r="3680" spans="1:12" x14ac:dyDescent="0.3">
      <c r="A3680" t="s">
        <v>9107</v>
      </c>
      <c r="B3680" t="s">
        <v>14</v>
      </c>
      <c r="C3680" t="s">
        <v>3840</v>
      </c>
      <c r="D3680" t="s">
        <v>33</v>
      </c>
      <c r="E3680" t="s">
        <v>9108</v>
      </c>
      <c r="F3680" t="s">
        <v>9109</v>
      </c>
      <c r="G3680" t="s">
        <v>9110</v>
      </c>
      <c r="H3680" t="s">
        <v>18</v>
      </c>
      <c r="I3680" t="s">
        <v>5810</v>
      </c>
      <c r="J3680" t="s">
        <v>5811</v>
      </c>
      <c r="K3680" t="s">
        <v>5812</v>
      </c>
      <c r="L3680" t="s">
        <v>5813</v>
      </c>
    </row>
    <row r="3681" spans="1:12" x14ac:dyDescent="0.3">
      <c r="A3681" t="s">
        <v>9111</v>
      </c>
      <c r="B3681" t="s">
        <v>14</v>
      </c>
      <c r="C3681" t="s">
        <v>273</v>
      </c>
      <c r="D3681" t="s">
        <v>16</v>
      </c>
      <c r="E3681" t="s">
        <v>4678</v>
      </c>
      <c r="F3681" t="s">
        <v>4678</v>
      </c>
      <c r="G3681" t="s">
        <v>18</v>
      </c>
      <c r="H3681" t="s">
        <v>18</v>
      </c>
      <c r="I3681" t="s">
        <v>9112</v>
      </c>
      <c r="J3681" t="s">
        <v>9113</v>
      </c>
      <c r="K3681" t="s">
        <v>9114</v>
      </c>
      <c r="L3681" t="s">
        <v>9115</v>
      </c>
    </row>
    <row r="3682" spans="1:12" x14ac:dyDescent="0.3">
      <c r="A3682" t="s">
        <v>9116</v>
      </c>
      <c r="B3682" t="s">
        <v>14</v>
      </c>
      <c r="C3682" t="s">
        <v>463</v>
      </c>
      <c r="D3682" t="s">
        <v>16</v>
      </c>
      <c r="E3682" t="s">
        <v>9117</v>
      </c>
      <c r="F3682" t="s">
        <v>9118</v>
      </c>
      <c r="G3682" t="s">
        <v>9119</v>
      </c>
      <c r="H3682" t="s">
        <v>18</v>
      </c>
      <c r="I3682" t="s">
        <v>8773</v>
      </c>
      <c r="J3682" t="s">
        <v>18</v>
      </c>
      <c r="K3682" t="s">
        <v>6860</v>
      </c>
      <c r="L3682" t="s">
        <v>6861</v>
      </c>
    </row>
    <row r="3683" spans="1:12" x14ac:dyDescent="0.3">
      <c r="A3683" t="s">
        <v>9120</v>
      </c>
      <c r="B3683" t="s">
        <v>14</v>
      </c>
      <c r="C3683" t="s">
        <v>101</v>
      </c>
      <c r="D3683" t="s">
        <v>16</v>
      </c>
      <c r="E3683" t="s">
        <v>9121</v>
      </c>
      <c r="F3683" t="s">
        <v>9122</v>
      </c>
      <c r="G3683" t="s">
        <v>18</v>
      </c>
      <c r="H3683" t="s">
        <v>18</v>
      </c>
      <c r="I3683" t="s">
        <v>8914</v>
      </c>
      <c r="J3683" t="s">
        <v>8915</v>
      </c>
      <c r="K3683" t="s">
        <v>8916</v>
      </c>
      <c r="L3683" t="s">
        <v>8917</v>
      </c>
    </row>
    <row r="3684" spans="1:12" x14ac:dyDescent="0.3">
      <c r="A3684" t="s">
        <v>9123</v>
      </c>
      <c r="B3684" t="s">
        <v>14</v>
      </c>
      <c r="C3684" t="s">
        <v>463</v>
      </c>
      <c r="D3684" t="s">
        <v>16</v>
      </c>
      <c r="E3684" t="s">
        <v>9124</v>
      </c>
      <c r="F3684" t="s">
        <v>9124</v>
      </c>
      <c r="G3684" t="s">
        <v>18</v>
      </c>
      <c r="H3684" t="s">
        <v>18</v>
      </c>
      <c r="I3684" t="s">
        <v>7193</v>
      </c>
      <c r="J3684" t="s">
        <v>7194</v>
      </c>
      <c r="K3684" t="s">
        <v>7195</v>
      </c>
      <c r="L3684" t="s">
        <v>7196</v>
      </c>
    </row>
    <row r="3685" spans="1:12" x14ac:dyDescent="0.3">
      <c r="A3685" t="s">
        <v>9125</v>
      </c>
      <c r="B3685" t="s">
        <v>14</v>
      </c>
      <c r="C3685" t="s">
        <v>9126</v>
      </c>
      <c r="D3685" t="s">
        <v>33</v>
      </c>
      <c r="E3685" t="s">
        <v>9127</v>
      </c>
      <c r="F3685" t="s">
        <v>9128</v>
      </c>
      <c r="G3685" t="s">
        <v>9129</v>
      </c>
      <c r="H3685" t="s">
        <v>9130</v>
      </c>
      <c r="I3685" t="s">
        <v>9131</v>
      </c>
      <c r="J3685" t="s">
        <v>9132</v>
      </c>
      <c r="K3685" t="s">
        <v>9133</v>
      </c>
      <c r="L3685" t="s">
        <v>9134</v>
      </c>
    </row>
    <row r="3686" spans="1:12" x14ac:dyDescent="0.3">
      <c r="A3686" t="s">
        <v>9135</v>
      </c>
      <c r="B3686" t="s">
        <v>14</v>
      </c>
      <c r="C3686" t="s">
        <v>445</v>
      </c>
      <c r="D3686" t="s">
        <v>16</v>
      </c>
      <c r="E3686" t="s">
        <v>9136</v>
      </c>
      <c r="F3686" t="s">
        <v>9137</v>
      </c>
      <c r="G3686" t="s">
        <v>9138</v>
      </c>
      <c r="H3686" t="s">
        <v>18</v>
      </c>
      <c r="I3686" t="s">
        <v>8773</v>
      </c>
      <c r="J3686" t="s">
        <v>18</v>
      </c>
      <c r="K3686" t="s">
        <v>6860</v>
      </c>
      <c r="L3686" t="s">
        <v>6861</v>
      </c>
    </row>
    <row r="3687" spans="1:12" x14ac:dyDescent="0.3">
      <c r="A3687" t="s">
        <v>9139</v>
      </c>
      <c r="B3687" t="s">
        <v>14</v>
      </c>
      <c r="C3687" t="s">
        <v>15</v>
      </c>
      <c r="D3687" t="s">
        <v>16</v>
      </c>
      <c r="E3687" t="s">
        <v>8316</v>
      </c>
      <c r="F3687" t="s">
        <v>8316</v>
      </c>
      <c r="G3687" t="s">
        <v>18</v>
      </c>
      <c r="H3687" t="s">
        <v>18</v>
      </c>
      <c r="I3687" t="s">
        <v>6523</v>
      </c>
      <c r="J3687" t="s">
        <v>6524</v>
      </c>
      <c r="K3687" t="s">
        <v>6525</v>
      </c>
      <c r="L3687" t="s">
        <v>6526</v>
      </c>
    </row>
    <row r="3688" spans="1:12" x14ac:dyDescent="0.3">
      <c r="A3688" t="s">
        <v>9140</v>
      </c>
      <c r="B3688" t="s">
        <v>14</v>
      </c>
      <c r="C3688" t="s">
        <v>341</v>
      </c>
      <c r="D3688" t="s">
        <v>16</v>
      </c>
      <c r="E3688" t="s">
        <v>9141</v>
      </c>
      <c r="F3688" t="s">
        <v>9142</v>
      </c>
      <c r="G3688" t="s">
        <v>9143</v>
      </c>
      <c r="H3688" t="s">
        <v>9143</v>
      </c>
      <c r="I3688" t="s">
        <v>5478</v>
      </c>
      <c r="J3688" t="s">
        <v>5479</v>
      </c>
      <c r="K3688" t="s">
        <v>5480</v>
      </c>
      <c r="L3688" t="s">
        <v>5481</v>
      </c>
    </row>
    <row r="3689" spans="1:12" x14ac:dyDescent="0.3">
      <c r="A3689" t="s">
        <v>9144</v>
      </c>
      <c r="B3689" t="s">
        <v>14</v>
      </c>
      <c r="C3689" t="s">
        <v>9145</v>
      </c>
      <c r="D3689" t="s">
        <v>33</v>
      </c>
      <c r="E3689" t="s">
        <v>9146</v>
      </c>
      <c r="F3689" t="s">
        <v>9146</v>
      </c>
      <c r="G3689" t="s">
        <v>18</v>
      </c>
      <c r="H3689" t="s">
        <v>18</v>
      </c>
      <c r="I3689" t="s">
        <v>8914</v>
      </c>
      <c r="J3689" t="s">
        <v>8915</v>
      </c>
      <c r="K3689" t="s">
        <v>8916</v>
      </c>
      <c r="L3689" t="s">
        <v>8917</v>
      </c>
    </row>
    <row r="3690" spans="1:12" x14ac:dyDescent="0.3">
      <c r="A3690" t="s">
        <v>9147</v>
      </c>
      <c r="B3690" t="s">
        <v>14</v>
      </c>
      <c r="C3690" t="s">
        <v>5840</v>
      </c>
      <c r="D3690" t="s">
        <v>33</v>
      </c>
      <c r="E3690" t="s">
        <v>9148</v>
      </c>
      <c r="F3690" t="s">
        <v>9149</v>
      </c>
      <c r="G3690" t="s">
        <v>18</v>
      </c>
      <c r="H3690" t="s">
        <v>18</v>
      </c>
      <c r="I3690" t="s">
        <v>5564</v>
      </c>
      <c r="J3690" t="s">
        <v>5565</v>
      </c>
      <c r="K3690" t="s">
        <v>5566</v>
      </c>
      <c r="L3690" t="s">
        <v>5567</v>
      </c>
    </row>
    <row r="3691" spans="1:12" x14ac:dyDescent="0.3">
      <c r="A3691" t="s">
        <v>9150</v>
      </c>
      <c r="B3691" t="s">
        <v>14</v>
      </c>
      <c r="C3691" t="s">
        <v>9151</v>
      </c>
      <c r="D3691" t="s">
        <v>33</v>
      </c>
      <c r="E3691" t="s">
        <v>9152</v>
      </c>
      <c r="F3691" t="s">
        <v>9153</v>
      </c>
      <c r="G3691" t="e">
        <f>- 성격에 대한 바른 인식과 부적응 태도를 긍정적으로 변화할 수 있는 능력을 강화- 상담이론과 판독기법의 실제에 대하여 구체적으로 연구, 실제상담</f>
        <v>#NAME?</v>
      </c>
      <c r="H3691" t="s">
        <v>18</v>
      </c>
      <c r="I3691" t="s">
        <v>9154</v>
      </c>
      <c r="J3691" t="s">
        <v>9155</v>
      </c>
      <c r="K3691" t="s">
        <v>9156</v>
      </c>
      <c r="L3691" t="s">
        <v>9157</v>
      </c>
    </row>
    <row r="3692" spans="1:12" x14ac:dyDescent="0.3">
      <c r="A3692" t="s">
        <v>9158</v>
      </c>
      <c r="B3692" t="s">
        <v>14</v>
      </c>
      <c r="C3692" t="s">
        <v>15</v>
      </c>
      <c r="D3692" t="s">
        <v>16</v>
      </c>
      <c r="E3692" t="s">
        <v>9159</v>
      </c>
      <c r="F3692" t="s">
        <v>9159</v>
      </c>
      <c r="G3692" t="s">
        <v>18</v>
      </c>
      <c r="H3692" t="s">
        <v>18</v>
      </c>
      <c r="I3692" t="s">
        <v>7193</v>
      </c>
      <c r="J3692" t="s">
        <v>7194</v>
      </c>
      <c r="K3692" t="s">
        <v>7195</v>
      </c>
      <c r="L3692" t="s">
        <v>7196</v>
      </c>
    </row>
    <row r="3693" spans="1:12" x14ac:dyDescent="0.3">
      <c r="A3693" t="s">
        <v>9160</v>
      </c>
      <c r="B3693" t="s">
        <v>14</v>
      </c>
      <c r="C3693" t="s">
        <v>9161</v>
      </c>
      <c r="D3693" t="s">
        <v>16</v>
      </c>
      <c r="E3693" t="s">
        <v>9162</v>
      </c>
      <c r="F3693" t="s">
        <v>9163</v>
      </c>
      <c r="G3693" t="s">
        <v>9163</v>
      </c>
      <c r="H3693" t="s">
        <v>9164</v>
      </c>
      <c r="I3693" t="s">
        <v>9165</v>
      </c>
      <c r="J3693" t="s">
        <v>9166</v>
      </c>
      <c r="K3693" t="s">
        <v>9167</v>
      </c>
      <c r="L3693" t="s">
        <v>9168</v>
      </c>
    </row>
    <row r="3694" spans="1:12" x14ac:dyDescent="0.3">
      <c r="A3694" t="s">
        <v>9169</v>
      </c>
      <c r="B3694" t="s">
        <v>14</v>
      </c>
      <c r="C3694" t="s">
        <v>445</v>
      </c>
      <c r="D3694" t="s">
        <v>16</v>
      </c>
      <c r="E3694" t="s">
        <v>7951</v>
      </c>
      <c r="F3694" t="s">
        <v>7952</v>
      </c>
      <c r="G3694" t="s">
        <v>7953</v>
      </c>
      <c r="H3694" t="s">
        <v>7954</v>
      </c>
      <c r="I3694" t="s">
        <v>5478</v>
      </c>
      <c r="J3694" t="s">
        <v>5479</v>
      </c>
      <c r="K3694" t="s">
        <v>5480</v>
      </c>
      <c r="L3694" t="s">
        <v>5481</v>
      </c>
    </row>
    <row r="3695" spans="1:12" x14ac:dyDescent="0.3">
      <c r="A3695" t="s">
        <v>9170</v>
      </c>
      <c r="B3695" t="s">
        <v>14</v>
      </c>
      <c r="C3695" t="s">
        <v>3840</v>
      </c>
      <c r="D3695" t="s">
        <v>33</v>
      </c>
      <c r="E3695" t="s">
        <v>9171</v>
      </c>
      <c r="F3695" t="s">
        <v>9172</v>
      </c>
      <c r="G3695" t="s">
        <v>18</v>
      </c>
      <c r="H3695" t="s">
        <v>18</v>
      </c>
      <c r="I3695" t="s">
        <v>9173</v>
      </c>
      <c r="J3695" t="s">
        <v>18</v>
      </c>
      <c r="K3695" t="s">
        <v>9174</v>
      </c>
      <c r="L3695" t="s">
        <v>9175</v>
      </c>
    </row>
    <row r="3696" spans="1:12" x14ac:dyDescent="0.3">
      <c r="A3696" t="s">
        <v>9176</v>
      </c>
      <c r="B3696" t="s">
        <v>14</v>
      </c>
      <c r="C3696" t="s">
        <v>5078</v>
      </c>
      <c r="D3696" t="s">
        <v>16</v>
      </c>
      <c r="E3696" t="s">
        <v>9177</v>
      </c>
      <c r="F3696" t="s">
        <v>9178</v>
      </c>
      <c r="G3696" t="s">
        <v>9179</v>
      </c>
      <c r="H3696" t="s">
        <v>18</v>
      </c>
      <c r="I3696" t="s">
        <v>6108</v>
      </c>
      <c r="J3696" t="s">
        <v>6109</v>
      </c>
      <c r="K3696" t="s">
        <v>6110</v>
      </c>
      <c r="L3696" t="s">
        <v>6111</v>
      </c>
    </row>
    <row r="3697" spans="1:12" x14ac:dyDescent="0.3">
      <c r="A3697" t="s">
        <v>9180</v>
      </c>
      <c r="B3697" t="s">
        <v>14</v>
      </c>
      <c r="C3697" t="s">
        <v>4337</v>
      </c>
      <c r="D3697" t="s">
        <v>16</v>
      </c>
      <c r="E3697" t="s">
        <v>9181</v>
      </c>
      <c r="F3697" t="s">
        <v>9181</v>
      </c>
      <c r="G3697" t="s">
        <v>18</v>
      </c>
      <c r="H3697" t="s">
        <v>18</v>
      </c>
      <c r="I3697" t="s">
        <v>6547</v>
      </c>
      <c r="J3697" t="s">
        <v>6548</v>
      </c>
      <c r="K3697" t="s">
        <v>6549</v>
      </c>
      <c r="L3697" t="s">
        <v>6550</v>
      </c>
    </row>
    <row r="3698" spans="1:12" x14ac:dyDescent="0.3">
      <c r="A3698" t="s">
        <v>9182</v>
      </c>
      <c r="B3698" t="s">
        <v>14</v>
      </c>
      <c r="C3698" t="s">
        <v>8072</v>
      </c>
      <c r="D3698" t="s">
        <v>16</v>
      </c>
      <c r="E3698" t="s">
        <v>9183</v>
      </c>
      <c r="F3698" t="s">
        <v>9183</v>
      </c>
      <c r="G3698" t="s">
        <v>18</v>
      </c>
      <c r="H3698" t="s">
        <v>18</v>
      </c>
      <c r="I3698" t="s">
        <v>7327</v>
      </c>
      <c r="J3698" t="s">
        <v>7328</v>
      </c>
      <c r="K3698" t="s">
        <v>7329</v>
      </c>
      <c r="L3698" t="s">
        <v>7330</v>
      </c>
    </row>
    <row r="3699" spans="1:12" x14ac:dyDescent="0.3">
      <c r="A3699" t="s">
        <v>9184</v>
      </c>
      <c r="B3699" t="s">
        <v>14</v>
      </c>
      <c r="C3699" t="s">
        <v>101</v>
      </c>
      <c r="D3699" t="s">
        <v>16</v>
      </c>
      <c r="E3699" t="s">
        <v>9185</v>
      </c>
      <c r="F3699" t="s">
        <v>9186</v>
      </c>
      <c r="G3699" t="s">
        <v>9186</v>
      </c>
      <c r="H3699" t="s">
        <v>18</v>
      </c>
      <c r="I3699" t="s">
        <v>6061</v>
      </c>
      <c r="J3699" t="s">
        <v>6062</v>
      </c>
      <c r="K3699" t="s">
        <v>6063</v>
      </c>
      <c r="L3699" t="s">
        <v>6064</v>
      </c>
    </row>
    <row r="3700" spans="1:12" x14ac:dyDescent="0.3">
      <c r="A3700" t="s">
        <v>9187</v>
      </c>
      <c r="B3700" t="s">
        <v>14</v>
      </c>
      <c r="C3700" t="s">
        <v>273</v>
      </c>
      <c r="D3700" t="s">
        <v>16</v>
      </c>
      <c r="E3700" t="s">
        <v>9188</v>
      </c>
      <c r="F3700" t="s">
        <v>9189</v>
      </c>
      <c r="G3700" t="e">
        <f>- 내담자의 심리적 문제를 해결하고 정신건강을 촉진하기 위한 전문상담- 가족 및 집단 상담</f>
        <v>#NAME?</v>
      </c>
      <c r="H3700" t="s">
        <v>18</v>
      </c>
      <c r="I3700" t="s">
        <v>5943</v>
      </c>
      <c r="J3700" t="s">
        <v>5944</v>
      </c>
      <c r="K3700" t="s">
        <v>5945</v>
      </c>
      <c r="L3700" t="s">
        <v>5946</v>
      </c>
    </row>
    <row r="3701" spans="1:12" x14ac:dyDescent="0.3">
      <c r="A3701" t="s">
        <v>9190</v>
      </c>
      <c r="B3701" t="s">
        <v>14</v>
      </c>
      <c r="C3701" t="s">
        <v>8687</v>
      </c>
      <c r="D3701" t="s">
        <v>16</v>
      </c>
      <c r="E3701" t="s">
        <v>9191</v>
      </c>
      <c r="F3701" t="s">
        <v>9192</v>
      </c>
      <c r="G3701" t="s">
        <v>9193</v>
      </c>
      <c r="H3701" t="s">
        <v>18</v>
      </c>
      <c r="I3701" t="s">
        <v>9194</v>
      </c>
      <c r="J3701" t="s">
        <v>9195</v>
      </c>
      <c r="K3701" t="s">
        <v>9196</v>
      </c>
      <c r="L3701" t="s">
        <v>9197</v>
      </c>
    </row>
    <row r="3702" spans="1:12" x14ac:dyDescent="0.3">
      <c r="A3702" t="s">
        <v>9198</v>
      </c>
      <c r="B3702" t="s">
        <v>14</v>
      </c>
      <c r="C3702" t="s">
        <v>9199</v>
      </c>
      <c r="D3702" t="s">
        <v>16</v>
      </c>
      <c r="E3702" t="s">
        <v>9200</v>
      </c>
      <c r="F3702" t="s">
        <v>9201</v>
      </c>
      <c r="G3702" t="s">
        <v>18</v>
      </c>
      <c r="H3702" t="s">
        <v>18</v>
      </c>
      <c r="I3702" t="s">
        <v>9202</v>
      </c>
      <c r="J3702" t="s">
        <v>9203</v>
      </c>
      <c r="K3702" t="s">
        <v>9204</v>
      </c>
      <c r="L3702" t="s">
        <v>9205</v>
      </c>
    </row>
    <row r="3703" spans="1:12" x14ac:dyDescent="0.3">
      <c r="A3703" t="s">
        <v>9206</v>
      </c>
      <c r="B3703" t="s">
        <v>14</v>
      </c>
      <c r="C3703" t="s">
        <v>15</v>
      </c>
      <c r="D3703" t="s">
        <v>16</v>
      </c>
      <c r="E3703" t="s">
        <v>9207</v>
      </c>
      <c r="F3703" t="s">
        <v>9208</v>
      </c>
      <c r="G3703" t="s">
        <v>9209</v>
      </c>
      <c r="H3703" t="s">
        <v>18</v>
      </c>
      <c r="I3703" t="s">
        <v>9210</v>
      </c>
      <c r="J3703" t="s">
        <v>9211</v>
      </c>
      <c r="K3703" t="s">
        <v>9212</v>
      </c>
      <c r="L3703" t="s">
        <v>9213</v>
      </c>
    </row>
    <row r="3704" spans="1:12" x14ac:dyDescent="0.3">
      <c r="A3704" t="s">
        <v>9214</v>
      </c>
      <c r="B3704" t="s">
        <v>14</v>
      </c>
      <c r="C3704" t="s">
        <v>3840</v>
      </c>
      <c r="D3704" t="s">
        <v>33</v>
      </c>
      <c r="E3704" t="s">
        <v>9215</v>
      </c>
      <c r="F3704" t="s">
        <v>9216</v>
      </c>
      <c r="G3704" t="s">
        <v>18</v>
      </c>
      <c r="H3704" t="s">
        <v>18</v>
      </c>
      <c r="I3704" t="s">
        <v>9217</v>
      </c>
      <c r="J3704" t="s">
        <v>9218</v>
      </c>
      <c r="K3704" t="s">
        <v>9219</v>
      </c>
      <c r="L3704" t="s">
        <v>9220</v>
      </c>
    </row>
    <row r="3705" spans="1:12" x14ac:dyDescent="0.3">
      <c r="A3705" t="s">
        <v>9221</v>
      </c>
      <c r="B3705" t="s">
        <v>14</v>
      </c>
      <c r="C3705" t="s">
        <v>463</v>
      </c>
      <c r="D3705" t="s">
        <v>16</v>
      </c>
      <c r="E3705" t="s">
        <v>9222</v>
      </c>
      <c r="F3705" t="s">
        <v>9223</v>
      </c>
      <c r="G3705" t="s">
        <v>18</v>
      </c>
      <c r="H3705" t="s">
        <v>18</v>
      </c>
      <c r="I3705" t="s">
        <v>5564</v>
      </c>
      <c r="J3705" t="s">
        <v>5565</v>
      </c>
      <c r="K3705" t="s">
        <v>5566</v>
      </c>
      <c r="L3705" t="s">
        <v>5567</v>
      </c>
    </row>
    <row r="3706" spans="1:12" x14ac:dyDescent="0.3">
      <c r="A3706" t="s">
        <v>9224</v>
      </c>
      <c r="B3706" t="s">
        <v>14</v>
      </c>
      <c r="C3706" t="s">
        <v>65</v>
      </c>
      <c r="D3706" t="s">
        <v>16</v>
      </c>
      <c r="E3706" t="s">
        <v>9225</v>
      </c>
      <c r="F3706" t="s">
        <v>9225</v>
      </c>
      <c r="G3706" t="s">
        <v>18</v>
      </c>
      <c r="H3706" t="s">
        <v>18</v>
      </c>
      <c r="I3706" t="s">
        <v>6888</v>
      </c>
      <c r="J3706" t="s">
        <v>6889</v>
      </c>
      <c r="K3706" t="s">
        <v>6890</v>
      </c>
      <c r="L3706" t="s">
        <v>6891</v>
      </c>
    </row>
    <row r="3707" spans="1:12" x14ac:dyDescent="0.3">
      <c r="A3707" t="s">
        <v>9226</v>
      </c>
      <c r="B3707" t="s">
        <v>14</v>
      </c>
      <c r="C3707" t="s">
        <v>101</v>
      </c>
      <c r="D3707" t="s">
        <v>16</v>
      </c>
      <c r="E3707" t="s">
        <v>9227</v>
      </c>
      <c r="F3707" t="s">
        <v>9228</v>
      </c>
      <c r="G3707" t="s">
        <v>9229</v>
      </c>
      <c r="H3707" t="s">
        <v>18</v>
      </c>
      <c r="I3707" t="s">
        <v>8773</v>
      </c>
      <c r="J3707" t="s">
        <v>18</v>
      </c>
      <c r="K3707" t="s">
        <v>6860</v>
      </c>
      <c r="L3707" t="s">
        <v>6861</v>
      </c>
    </row>
    <row r="3708" spans="1:12" x14ac:dyDescent="0.3">
      <c r="A3708" t="s">
        <v>9230</v>
      </c>
      <c r="B3708" t="s">
        <v>14</v>
      </c>
      <c r="C3708" t="s">
        <v>273</v>
      </c>
      <c r="D3708" t="s">
        <v>16</v>
      </c>
      <c r="E3708" t="s">
        <v>9231</v>
      </c>
      <c r="F3708" t="s">
        <v>9232</v>
      </c>
      <c r="G3708" t="s">
        <v>9233</v>
      </c>
      <c r="H3708" t="s">
        <v>18</v>
      </c>
      <c r="I3708" t="s">
        <v>2537</v>
      </c>
      <c r="J3708" t="s">
        <v>2538</v>
      </c>
      <c r="K3708" t="s">
        <v>2539</v>
      </c>
      <c r="L3708" t="s">
        <v>2540</v>
      </c>
    </row>
    <row r="3709" spans="1:12" x14ac:dyDescent="0.3">
      <c r="A3709" t="s">
        <v>9234</v>
      </c>
      <c r="B3709" t="s">
        <v>14</v>
      </c>
      <c r="C3709" t="s">
        <v>8469</v>
      </c>
      <c r="D3709" t="s">
        <v>33</v>
      </c>
      <c r="E3709" t="s">
        <v>9235</v>
      </c>
      <c r="F3709" t="s">
        <v>9236</v>
      </c>
      <c r="G3709" t="s">
        <v>9237</v>
      </c>
      <c r="H3709" t="s">
        <v>9238</v>
      </c>
      <c r="I3709" t="s">
        <v>6041</v>
      </c>
      <c r="J3709" t="s">
        <v>6042</v>
      </c>
      <c r="K3709" t="s">
        <v>6043</v>
      </c>
      <c r="L3709" t="s">
        <v>6044</v>
      </c>
    </row>
    <row r="3710" spans="1:12" x14ac:dyDescent="0.3">
      <c r="A3710" t="s">
        <v>9239</v>
      </c>
      <c r="B3710" t="s">
        <v>14</v>
      </c>
      <c r="C3710" t="s">
        <v>9240</v>
      </c>
      <c r="D3710" t="s">
        <v>704</v>
      </c>
      <c r="E3710" t="s">
        <v>9241</v>
      </c>
      <c r="F3710" t="s">
        <v>9242</v>
      </c>
      <c r="G3710" t="s">
        <v>18</v>
      </c>
      <c r="H3710" t="s">
        <v>18</v>
      </c>
      <c r="I3710" t="s">
        <v>9243</v>
      </c>
      <c r="J3710" t="s">
        <v>9244</v>
      </c>
      <c r="K3710" t="s">
        <v>9245</v>
      </c>
      <c r="L3710" t="s">
        <v>9246</v>
      </c>
    </row>
    <row r="3711" spans="1:12" x14ac:dyDescent="0.3">
      <c r="A3711" t="s">
        <v>9247</v>
      </c>
      <c r="B3711" t="s">
        <v>14</v>
      </c>
      <c r="C3711" t="s">
        <v>8453</v>
      </c>
      <c r="D3711" t="s">
        <v>251</v>
      </c>
      <c r="E3711" t="s">
        <v>9248</v>
      </c>
      <c r="F3711" t="s">
        <v>9249</v>
      </c>
      <c r="G3711" t="s">
        <v>9250</v>
      </c>
      <c r="H3711" t="s">
        <v>9251</v>
      </c>
      <c r="I3711" t="s">
        <v>9252</v>
      </c>
      <c r="J3711" t="s">
        <v>9253</v>
      </c>
      <c r="K3711" t="s">
        <v>8460</v>
      </c>
      <c r="L3711" t="s">
        <v>9254</v>
      </c>
    </row>
    <row r="3712" spans="1:12" x14ac:dyDescent="0.3">
      <c r="A3712" t="s">
        <v>9255</v>
      </c>
      <c r="B3712" t="s">
        <v>14</v>
      </c>
      <c r="C3712" t="s">
        <v>2882</v>
      </c>
      <c r="D3712" t="s">
        <v>16</v>
      </c>
      <c r="E3712" t="s">
        <v>9256</v>
      </c>
      <c r="F3712" t="s">
        <v>9257</v>
      </c>
      <c r="G3712" t="s">
        <v>9258</v>
      </c>
      <c r="H3712" t="s">
        <v>18</v>
      </c>
      <c r="I3712" t="s">
        <v>841</v>
      </c>
      <c r="J3712" t="s">
        <v>842</v>
      </c>
      <c r="K3712" t="s">
        <v>843</v>
      </c>
      <c r="L3712" t="s">
        <v>844</v>
      </c>
    </row>
    <row r="3713" spans="1:12" x14ac:dyDescent="0.3">
      <c r="A3713" t="s">
        <v>9259</v>
      </c>
      <c r="B3713" t="s">
        <v>14</v>
      </c>
      <c r="C3713" t="s">
        <v>15</v>
      </c>
      <c r="D3713" t="s">
        <v>16</v>
      </c>
      <c r="E3713" t="s">
        <v>9260</v>
      </c>
      <c r="F3713" t="s">
        <v>9261</v>
      </c>
      <c r="G3713" t="s">
        <v>18</v>
      </c>
      <c r="H3713" t="s">
        <v>18</v>
      </c>
      <c r="I3713" t="s">
        <v>9262</v>
      </c>
      <c r="J3713" t="s">
        <v>18</v>
      </c>
      <c r="K3713" t="s">
        <v>9263</v>
      </c>
      <c r="L3713" t="s">
        <v>9264</v>
      </c>
    </row>
    <row r="3714" spans="1:12" x14ac:dyDescent="0.3">
      <c r="A3714" t="s">
        <v>9265</v>
      </c>
      <c r="B3714" t="s">
        <v>14</v>
      </c>
      <c r="C3714" t="s">
        <v>1554</v>
      </c>
      <c r="D3714" t="s">
        <v>16</v>
      </c>
      <c r="E3714" t="s">
        <v>9266</v>
      </c>
      <c r="F3714" t="s">
        <v>9266</v>
      </c>
      <c r="G3714" t="s">
        <v>9267</v>
      </c>
      <c r="H3714" t="s">
        <v>18</v>
      </c>
      <c r="I3714" t="s">
        <v>6032</v>
      </c>
      <c r="J3714" t="s">
        <v>6033</v>
      </c>
      <c r="K3714" t="s">
        <v>6034</v>
      </c>
      <c r="L3714" t="s">
        <v>6035</v>
      </c>
    </row>
    <row r="3715" spans="1:12" x14ac:dyDescent="0.3">
      <c r="A3715" t="s">
        <v>9268</v>
      </c>
      <c r="B3715" t="s">
        <v>14</v>
      </c>
      <c r="C3715" t="s">
        <v>9269</v>
      </c>
      <c r="D3715" t="s">
        <v>94</v>
      </c>
      <c r="E3715" t="s">
        <v>9270</v>
      </c>
      <c r="F3715" t="s">
        <v>9271</v>
      </c>
      <c r="G3715" t="s">
        <v>18</v>
      </c>
      <c r="H3715" t="s">
        <v>18</v>
      </c>
      <c r="I3715" t="s">
        <v>9272</v>
      </c>
      <c r="J3715" t="s">
        <v>9273</v>
      </c>
      <c r="K3715" t="s">
        <v>3023</v>
      </c>
      <c r="L3715" t="s">
        <v>9274</v>
      </c>
    </row>
    <row r="3716" spans="1:12" x14ac:dyDescent="0.3">
      <c r="A3716" t="s">
        <v>9275</v>
      </c>
      <c r="B3716" t="s">
        <v>14</v>
      </c>
      <c r="C3716" t="s">
        <v>273</v>
      </c>
      <c r="D3716" t="s">
        <v>16</v>
      </c>
      <c r="E3716" t="s">
        <v>9276</v>
      </c>
      <c r="F3716" t="s">
        <v>9277</v>
      </c>
      <c r="G3716" t="s">
        <v>9278</v>
      </c>
      <c r="H3716" t="s">
        <v>9279</v>
      </c>
      <c r="I3716" t="s">
        <v>8596</v>
      </c>
      <c r="J3716" t="s">
        <v>8597</v>
      </c>
      <c r="K3716" t="s">
        <v>8598</v>
      </c>
      <c r="L3716" t="s">
        <v>8599</v>
      </c>
    </row>
    <row r="3717" spans="1:12" x14ac:dyDescent="0.3">
      <c r="A3717" t="s">
        <v>9280</v>
      </c>
      <c r="B3717" t="s">
        <v>14</v>
      </c>
      <c r="C3717" t="s">
        <v>3840</v>
      </c>
      <c r="D3717" t="s">
        <v>33</v>
      </c>
      <c r="E3717" t="s">
        <v>9281</v>
      </c>
      <c r="F3717" t="s">
        <v>9282</v>
      </c>
      <c r="G3717" t="s">
        <v>18</v>
      </c>
      <c r="H3717" t="s">
        <v>18</v>
      </c>
      <c r="I3717" t="s">
        <v>9283</v>
      </c>
      <c r="J3717" t="s">
        <v>9284</v>
      </c>
      <c r="K3717" t="s">
        <v>9285</v>
      </c>
      <c r="L3717" t="s">
        <v>9286</v>
      </c>
    </row>
    <row r="3718" spans="1:12" x14ac:dyDescent="0.3">
      <c r="A3718" t="s">
        <v>9287</v>
      </c>
      <c r="B3718" t="s">
        <v>14</v>
      </c>
      <c r="C3718" t="s">
        <v>5078</v>
      </c>
      <c r="D3718" t="s">
        <v>16</v>
      </c>
      <c r="E3718" t="s">
        <v>9288</v>
      </c>
      <c r="F3718" t="s">
        <v>9289</v>
      </c>
      <c r="G3718" t="s">
        <v>9290</v>
      </c>
      <c r="H3718" t="s">
        <v>18</v>
      </c>
      <c r="I3718" t="s">
        <v>2595</v>
      </c>
      <c r="J3718" t="s">
        <v>2596</v>
      </c>
      <c r="K3718" t="s">
        <v>2597</v>
      </c>
      <c r="L3718" t="s">
        <v>2598</v>
      </c>
    </row>
    <row r="3719" spans="1:12" x14ac:dyDescent="0.3">
      <c r="A3719" t="s">
        <v>9291</v>
      </c>
      <c r="B3719" t="s">
        <v>14</v>
      </c>
      <c r="C3719" t="s">
        <v>471</v>
      </c>
      <c r="D3719" t="s">
        <v>16</v>
      </c>
      <c r="E3719" t="s">
        <v>9292</v>
      </c>
      <c r="F3719" t="s">
        <v>9292</v>
      </c>
      <c r="G3719" t="s">
        <v>18</v>
      </c>
      <c r="H3719" t="s">
        <v>18</v>
      </c>
      <c r="I3719" t="s">
        <v>9293</v>
      </c>
      <c r="J3719" t="s">
        <v>9294</v>
      </c>
      <c r="K3719" t="s">
        <v>9295</v>
      </c>
      <c r="L3719" t="s">
        <v>9296</v>
      </c>
    </row>
    <row r="3720" spans="1:12" x14ac:dyDescent="0.3">
      <c r="A3720" t="s">
        <v>9297</v>
      </c>
      <c r="B3720" t="s">
        <v>14</v>
      </c>
      <c r="C3720" t="s">
        <v>5840</v>
      </c>
      <c r="D3720" t="s">
        <v>33</v>
      </c>
      <c r="E3720" t="s">
        <v>6341</v>
      </c>
      <c r="F3720" t="s">
        <v>6341</v>
      </c>
      <c r="G3720" t="s">
        <v>18</v>
      </c>
      <c r="H3720" t="s">
        <v>18</v>
      </c>
      <c r="I3720" t="s">
        <v>8944</v>
      </c>
      <c r="J3720" t="s">
        <v>18</v>
      </c>
      <c r="K3720" t="s">
        <v>8945</v>
      </c>
      <c r="L3720" t="s">
        <v>8946</v>
      </c>
    </row>
    <row r="3721" spans="1:12" x14ac:dyDescent="0.3">
      <c r="A3721" t="s">
        <v>9298</v>
      </c>
      <c r="B3721" t="s">
        <v>14</v>
      </c>
      <c r="C3721" t="s">
        <v>273</v>
      </c>
      <c r="D3721" t="s">
        <v>16</v>
      </c>
      <c r="E3721" t="s">
        <v>9299</v>
      </c>
      <c r="F3721" t="s">
        <v>9300</v>
      </c>
      <c r="G3721" t="s">
        <v>18</v>
      </c>
      <c r="H3721" t="s">
        <v>18</v>
      </c>
      <c r="I3721" t="s">
        <v>7626</v>
      </c>
      <c r="J3721" t="s">
        <v>7627</v>
      </c>
      <c r="K3721" t="s">
        <v>7628</v>
      </c>
      <c r="L3721" t="s">
        <v>7629</v>
      </c>
    </row>
    <row r="3722" spans="1:12" x14ac:dyDescent="0.3">
      <c r="A3722" t="s">
        <v>9301</v>
      </c>
      <c r="B3722" t="s">
        <v>14</v>
      </c>
      <c r="C3722" t="s">
        <v>9302</v>
      </c>
      <c r="D3722" t="s">
        <v>94</v>
      </c>
      <c r="E3722" t="s">
        <v>9303</v>
      </c>
      <c r="F3722" t="s">
        <v>9303</v>
      </c>
      <c r="G3722" t="s">
        <v>18</v>
      </c>
      <c r="H3722" t="s">
        <v>18</v>
      </c>
      <c r="I3722" t="s">
        <v>1399</v>
      </c>
      <c r="J3722" t="s">
        <v>18</v>
      </c>
      <c r="K3722" t="s">
        <v>1400</v>
      </c>
      <c r="L3722" t="s">
        <v>1401</v>
      </c>
    </row>
    <row r="3723" spans="1:12" x14ac:dyDescent="0.3">
      <c r="A3723" t="s">
        <v>9304</v>
      </c>
      <c r="B3723" t="s">
        <v>14</v>
      </c>
      <c r="C3723" t="s">
        <v>951</v>
      </c>
      <c r="D3723" t="s">
        <v>16</v>
      </c>
      <c r="E3723" t="s">
        <v>9305</v>
      </c>
      <c r="F3723" t="s">
        <v>9306</v>
      </c>
      <c r="G3723" t="s">
        <v>9307</v>
      </c>
      <c r="H3723" t="s">
        <v>9308</v>
      </c>
      <c r="I3723" t="s">
        <v>7009</v>
      </c>
      <c r="J3723" t="s">
        <v>7010</v>
      </c>
      <c r="K3723" t="s">
        <v>7011</v>
      </c>
      <c r="L3723" t="s">
        <v>7012</v>
      </c>
    </row>
    <row r="3724" spans="1:12" x14ac:dyDescent="0.3">
      <c r="A3724" t="s">
        <v>9309</v>
      </c>
      <c r="B3724" t="s">
        <v>14</v>
      </c>
      <c r="C3724" t="s">
        <v>101</v>
      </c>
      <c r="D3724" t="s">
        <v>16</v>
      </c>
      <c r="E3724" t="s">
        <v>9310</v>
      </c>
      <c r="F3724" t="s">
        <v>9311</v>
      </c>
      <c r="G3724" t="s">
        <v>18</v>
      </c>
      <c r="H3724" t="s">
        <v>18</v>
      </c>
      <c r="I3724" t="s">
        <v>9312</v>
      </c>
      <c r="J3724" t="s">
        <v>9313</v>
      </c>
      <c r="K3724" t="s">
        <v>9314</v>
      </c>
      <c r="L3724" t="s">
        <v>9315</v>
      </c>
    </row>
    <row r="3725" spans="1:12" x14ac:dyDescent="0.3">
      <c r="A3725" t="s">
        <v>9316</v>
      </c>
      <c r="B3725" t="s">
        <v>14</v>
      </c>
      <c r="C3725" t="s">
        <v>273</v>
      </c>
      <c r="D3725" t="s">
        <v>16</v>
      </c>
      <c r="E3725" t="s">
        <v>9317</v>
      </c>
      <c r="F3725" t="s">
        <v>9318</v>
      </c>
      <c r="G3725" t="s">
        <v>18</v>
      </c>
      <c r="H3725" t="s">
        <v>18</v>
      </c>
      <c r="I3725" t="s">
        <v>449</v>
      </c>
      <c r="J3725" t="s">
        <v>450</v>
      </c>
      <c r="K3725" t="s">
        <v>451</v>
      </c>
      <c r="L3725" t="s">
        <v>452</v>
      </c>
    </row>
    <row r="3726" spans="1:12" x14ac:dyDescent="0.3">
      <c r="A3726" t="s">
        <v>9319</v>
      </c>
      <c r="B3726" t="s">
        <v>14</v>
      </c>
      <c r="C3726" t="s">
        <v>3840</v>
      </c>
      <c r="D3726" t="s">
        <v>33</v>
      </c>
      <c r="E3726" t="s">
        <v>9320</v>
      </c>
      <c r="F3726" t="s">
        <v>9321</v>
      </c>
      <c r="G3726" t="s">
        <v>18</v>
      </c>
      <c r="H3726" t="s">
        <v>18</v>
      </c>
      <c r="I3726" t="s">
        <v>5564</v>
      </c>
      <c r="J3726" t="s">
        <v>5565</v>
      </c>
      <c r="K3726" t="s">
        <v>5566</v>
      </c>
      <c r="L3726" t="s">
        <v>5567</v>
      </c>
    </row>
    <row r="3727" spans="1:12" x14ac:dyDescent="0.3">
      <c r="A3727" t="s">
        <v>9322</v>
      </c>
      <c r="B3727" t="s">
        <v>14</v>
      </c>
      <c r="C3727" t="s">
        <v>3840</v>
      </c>
      <c r="D3727" t="s">
        <v>33</v>
      </c>
      <c r="E3727" t="s">
        <v>9323</v>
      </c>
      <c r="F3727" t="s">
        <v>9324</v>
      </c>
      <c r="G3727" t="s">
        <v>9324</v>
      </c>
      <c r="H3727" t="s">
        <v>18</v>
      </c>
      <c r="I3727" t="s">
        <v>5612</v>
      </c>
      <c r="J3727" t="s">
        <v>5613</v>
      </c>
      <c r="K3727" t="s">
        <v>5614</v>
      </c>
      <c r="L3727" t="s">
        <v>5615</v>
      </c>
    </row>
    <row r="3728" spans="1:12" x14ac:dyDescent="0.3">
      <c r="A3728" t="s">
        <v>9325</v>
      </c>
      <c r="B3728" t="s">
        <v>14</v>
      </c>
      <c r="C3728" t="s">
        <v>3872</v>
      </c>
      <c r="D3728" t="s">
        <v>94</v>
      </c>
      <c r="E3728" t="s">
        <v>9326</v>
      </c>
      <c r="F3728" t="s">
        <v>9326</v>
      </c>
      <c r="G3728" t="s">
        <v>18</v>
      </c>
      <c r="H3728" t="s">
        <v>18</v>
      </c>
      <c r="I3728" t="s">
        <v>9327</v>
      </c>
      <c r="J3728" t="s">
        <v>18</v>
      </c>
      <c r="K3728" t="s">
        <v>9328</v>
      </c>
      <c r="L3728" t="s">
        <v>9329</v>
      </c>
    </row>
    <row r="3729" spans="1:12" x14ac:dyDescent="0.3">
      <c r="A3729" t="s">
        <v>9330</v>
      </c>
      <c r="B3729" t="s">
        <v>14</v>
      </c>
      <c r="C3729" t="s">
        <v>471</v>
      </c>
      <c r="D3729" t="s">
        <v>16</v>
      </c>
      <c r="E3729" t="s">
        <v>9331</v>
      </c>
      <c r="F3729" t="s">
        <v>9331</v>
      </c>
      <c r="G3729" t="s">
        <v>18</v>
      </c>
      <c r="H3729" t="s">
        <v>18</v>
      </c>
      <c r="I3729" t="s">
        <v>7193</v>
      </c>
      <c r="J3729" t="s">
        <v>7194</v>
      </c>
      <c r="K3729" t="s">
        <v>7195</v>
      </c>
      <c r="L3729" t="s">
        <v>7196</v>
      </c>
    </row>
    <row r="3730" spans="1:12" x14ac:dyDescent="0.3">
      <c r="A3730" t="s">
        <v>9332</v>
      </c>
      <c r="B3730" t="s">
        <v>14</v>
      </c>
      <c r="C3730" t="s">
        <v>65</v>
      </c>
      <c r="D3730" t="s">
        <v>16</v>
      </c>
      <c r="E3730" t="s">
        <v>9333</v>
      </c>
      <c r="F3730" t="s">
        <v>9334</v>
      </c>
      <c r="G3730" t="s">
        <v>9335</v>
      </c>
      <c r="H3730" t="s">
        <v>9336</v>
      </c>
      <c r="I3730" t="s">
        <v>7537</v>
      </c>
      <c r="J3730" t="s">
        <v>7538</v>
      </c>
      <c r="K3730" t="s">
        <v>7539</v>
      </c>
      <c r="L3730" t="s">
        <v>7540</v>
      </c>
    </row>
    <row r="3731" spans="1:12" x14ac:dyDescent="0.3">
      <c r="A3731" t="s">
        <v>9337</v>
      </c>
      <c r="B3731" t="s">
        <v>14</v>
      </c>
      <c r="C3731" t="s">
        <v>9338</v>
      </c>
      <c r="D3731" t="s">
        <v>94</v>
      </c>
      <c r="E3731" t="s">
        <v>9339</v>
      </c>
      <c r="F3731" t="s">
        <v>9340</v>
      </c>
      <c r="G3731" t="s">
        <v>9341</v>
      </c>
      <c r="H3731" t="s">
        <v>9342</v>
      </c>
      <c r="I3731" t="s">
        <v>6352</v>
      </c>
      <c r="J3731" t="s">
        <v>6353</v>
      </c>
      <c r="K3731" t="s">
        <v>6354</v>
      </c>
      <c r="L3731" t="s">
        <v>6355</v>
      </c>
    </row>
    <row r="3732" spans="1:12" x14ac:dyDescent="0.3">
      <c r="A3732" t="s">
        <v>9343</v>
      </c>
      <c r="B3732" t="s">
        <v>14</v>
      </c>
      <c r="C3732" t="s">
        <v>9344</v>
      </c>
      <c r="D3732" t="s">
        <v>16</v>
      </c>
      <c r="E3732" t="s">
        <v>9345</v>
      </c>
      <c r="F3732" t="s">
        <v>9346</v>
      </c>
      <c r="G3732" t="s">
        <v>9347</v>
      </c>
      <c r="H3732" t="s">
        <v>9348</v>
      </c>
      <c r="I3732" t="s">
        <v>9349</v>
      </c>
      <c r="J3732" t="s">
        <v>9350</v>
      </c>
      <c r="K3732" t="s">
        <v>9351</v>
      </c>
      <c r="L3732" t="s">
        <v>9352</v>
      </c>
    </row>
    <row r="3733" spans="1:12" x14ac:dyDescent="0.3">
      <c r="A3733" t="s">
        <v>9353</v>
      </c>
      <c r="B3733" t="s">
        <v>14</v>
      </c>
      <c r="C3733" t="s">
        <v>7109</v>
      </c>
      <c r="D3733" t="s">
        <v>79</v>
      </c>
      <c r="E3733" t="s">
        <v>9354</v>
      </c>
      <c r="F3733" t="s">
        <v>9354</v>
      </c>
      <c r="G3733" t="s">
        <v>9354</v>
      </c>
      <c r="H3733" t="s">
        <v>18</v>
      </c>
      <c r="I3733" t="s">
        <v>5750</v>
      </c>
      <c r="J3733" t="s">
        <v>5751</v>
      </c>
      <c r="K3733" t="s">
        <v>5752</v>
      </c>
      <c r="L3733" t="s">
        <v>5753</v>
      </c>
    </row>
    <row r="3734" spans="1:12" x14ac:dyDescent="0.3">
      <c r="A3734" t="s">
        <v>9355</v>
      </c>
      <c r="B3734" t="s">
        <v>14</v>
      </c>
      <c r="C3734" t="s">
        <v>93</v>
      </c>
      <c r="D3734" t="s">
        <v>94</v>
      </c>
      <c r="E3734" t="s">
        <v>9356</v>
      </c>
      <c r="F3734" t="s">
        <v>9357</v>
      </c>
      <c r="G3734" t="s">
        <v>9358</v>
      </c>
      <c r="H3734" t="s">
        <v>9359</v>
      </c>
      <c r="I3734" t="s">
        <v>6352</v>
      </c>
      <c r="J3734" t="s">
        <v>6353</v>
      </c>
      <c r="K3734" t="s">
        <v>6354</v>
      </c>
      <c r="L3734" t="s">
        <v>6355</v>
      </c>
    </row>
    <row r="3735" spans="1:12" x14ac:dyDescent="0.3">
      <c r="A3735" t="s">
        <v>9360</v>
      </c>
      <c r="B3735" t="s">
        <v>14</v>
      </c>
      <c r="C3735" t="s">
        <v>9361</v>
      </c>
      <c r="D3735" t="s">
        <v>33</v>
      </c>
      <c r="E3735" t="s">
        <v>9362</v>
      </c>
      <c r="F3735" t="s">
        <v>9363</v>
      </c>
      <c r="G3735" t="s">
        <v>9364</v>
      </c>
      <c r="H3735" t="s">
        <v>9365</v>
      </c>
      <c r="I3735" t="s">
        <v>7009</v>
      </c>
      <c r="J3735" t="s">
        <v>7010</v>
      </c>
      <c r="K3735" t="s">
        <v>7011</v>
      </c>
      <c r="L3735" t="s">
        <v>7012</v>
      </c>
    </row>
    <row r="3736" spans="1:12" x14ac:dyDescent="0.3">
      <c r="A3736" t="s">
        <v>9366</v>
      </c>
      <c r="B3736" t="s">
        <v>14</v>
      </c>
      <c r="C3736" t="s">
        <v>9367</v>
      </c>
      <c r="D3736" t="s">
        <v>33</v>
      </c>
      <c r="E3736" t="s">
        <v>9368</v>
      </c>
      <c r="F3736" t="s">
        <v>9369</v>
      </c>
      <c r="G3736" t="s">
        <v>9370</v>
      </c>
      <c r="H3736" t="s">
        <v>18</v>
      </c>
      <c r="I3736" t="s">
        <v>6438</v>
      </c>
      <c r="J3736" t="s">
        <v>6439</v>
      </c>
      <c r="K3736" t="s">
        <v>6440</v>
      </c>
      <c r="L3736" t="s">
        <v>6441</v>
      </c>
    </row>
    <row r="3737" spans="1:12" x14ac:dyDescent="0.3">
      <c r="A3737" t="s">
        <v>9371</v>
      </c>
      <c r="B3737" t="s">
        <v>14</v>
      </c>
      <c r="C3737" t="s">
        <v>463</v>
      </c>
      <c r="D3737" t="s">
        <v>16</v>
      </c>
      <c r="E3737" t="s">
        <v>9372</v>
      </c>
      <c r="F3737" t="s">
        <v>9372</v>
      </c>
      <c r="G3737" t="s">
        <v>18</v>
      </c>
      <c r="H3737" t="s">
        <v>18</v>
      </c>
      <c r="I3737" t="s">
        <v>9373</v>
      </c>
      <c r="J3737" t="s">
        <v>9374</v>
      </c>
      <c r="K3737" t="s">
        <v>9375</v>
      </c>
      <c r="L3737" t="s">
        <v>9376</v>
      </c>
    </row>
    <row r="3738" spans="1:12" x14ac:dyDescent="0.3">
      <c r="A3738" t="s">
        <v>9377</v>
      </c>
      <c r="B3738" t="s">
        <v>14</v>
      </c>
      <c r="C3738" t="s">
        <v>463</v>
      </c>
      <c r="D3738" t="s">
        <v>16</v>
      </c>
      <c r="E3738" t="s">
        <v>5932</v>
      </c>
      <c r="F3738" t="s">
        <v>5933</v>
      </c>
      <c r="G3738" t="s">
        <v>5934</v>
      </c>
      <c r="H3738" t="s">
        <v>18</v>
      </c>
      <c r="I3738" t="s">
        <v>8580</v>
      </c>
      <c r="J3738" t="s">
        <v>18</v>
      </c>
      <c r="K3738" t="s">
        <v>8581</v>
      </c>
      <c r="L3738" t="s">
        <v>8582</v>
      </c>
    </row>
    <row r="3739" spans="1:12" x14ac:dyDescent="0.3">
      <c r="A3739" t="s">
        <v>9378</v>
      </c>
      <c r="B3739" t="s">
        <v>14</v>
      </c>
      <c r="C3739" t="s">
        <v>471</v>
      </c>
      <c r="D3739" t="s">
        <v>16</v>
      </c>
      <c r="E3739" t="s">
        <v>604</v>
      </c>
      <c r="F3739" t="s">
        <v>604</v>
      </c>
      <c r="G3739" t="s">
        <v>18</v>
      </c>
      <c r="H3739" t="s">
        <v>18</v>
      </c>
      <c r="I3739" t="s">
        <v>9112</v>
      </c>
      <c r="J3739" t="s">
        <v>9113</v>
      </c>
      <c r="K3739" t="s">
        <v>9114</v>
      </c>
      <c r="L3739" t="s">
        <v>9115</v>
      </c>
    </row>
    <row r="3740" spans="1:12" x14ac:dyDescent="0.3">
      <c r="A3740" t="s">
        <v>9379</v>
      </c>
      <c r="B3740" t="s">
        <v>14</v>
      </c>
      <c r="C3740" t="s">
        <v>93</v>
      </c>
      <c r="D3740" t="s">
        <v>94</v>
      </c>
      <c r="E3740" t="s">
        <v>9380</v>
      </c>
      <c r="F3740" t="s">
        <v>9381</v>
      </c>
      <c r="G3740" t="s">
        <v>9382</v>
      </c>
      <c r="H3740" t="s">
        <v>18</v>
      </c>
      <c r="I3740" t="s">
        <v>9383</v>
      </c>
      <c r="J3740" t="s">
        <v>9384</v>
      </c>
      <c r="K3740" t="s">
        <v>9385</v>
      </c>
      <c r="L3740" t="s">
        <v>9386</v>
      </c>
    </row>
    <row r="3741" spans="1:12" x14ac:dyDescent="0.3">
      <c r="A3741" t="s">
        <v>9387</v>
      </c>
      <c r="B3741" t="s">
        <v>14</v>
      </c>
      <c r="C3741" t="s">
        <v>9388</v>
      </c>
      <c r="D3741" t="s">
        <v>94</v>
      </c>
      <c r="E3741" t="s">
        <v>9389</v>
      </c>
      <c r="F3741" t="s">
        <v>9389</v>
      </c>
      <c r="G3741" t="s">
        <v>9390</v>
      </c>
      <c r="H3741" t="s">
        <v>9391</v>
      </c>
      <c r="I3741" t="s">
        <v>9131</v>
      </c>
      <c r="J3741" t="s">
        <v>9132</v>
      </c>
      <c r="K3741" t="s">
        <v>9133</v>
      </c>
      <c r="L3741" t="s">
        <v>9134</v>
      </c>
    </row>
    <row r="3742" spans="1:12" x14ac:dyDescent="0.3">
      <c r="A3742" t="s">
        <v>9392</v>
      </c>
      <c r="B3742" t="s">
        <v>14</v>
      </c>
      <c r="C3742" t="s">
        <v>9393</v>
      </c>
      <c r="D3742" t="s">
        <v>33</v>
      </c>
      <c r="E3742" t="s">
        <v>9394</v>
      </c>
      <c r="F3742" t="s">
        <v>9395</v>
      </c>
      <c r="G3742" t="s">
        <v>9396</v>
      </c>
      <c r="H3742" t="s">
        <v>18</v>
      </c>
      <c r="I3742" t="s">
        <v>9397</v>
      </c>
      <c r="J3742" t="s">
        <v>9398</v>
      </c>
      <c r="K3742" t="s">
        <v>9399</v>
      </c>
      <c r="L3742" t="s">
        <v>9400</v>
      </c>
    </row>
    <row r="3743" spans="1:12" x14ac:dyDescent="0.3">
      <c r="A3743" t="s">
        <v>9401</v>
      </c>
      <c r="B3743" t="s">
        <v>14</v>
      </c>
      <c r="C3743" t="s">
        <v>1975</v>
      </c>
      <c r="D3743" t="s">
        <v>33</v>
      </c>
      <c r="E3743" t="s">
        <v>9402</v>
      </c>
      <c r="F3743" t="s">
        <v>9403</v>
      </c>
      <c r="G3743" t="s">
        <v>9404</v>
      </c>
      <c r="H3743" t="s">
        <v>18</v>
      </c>
      <c r="I3743" t="s">
        <v>6390</v>
      </c>
      <c r="J3743" t="s">
        <v>6391</v>
      </c>
      <c r="K3743" t="s">
        <v>6392</v>
      </c>
      <c r="L3743" t="s">
        <v>6393</v>
      </c>
    </row>
    <row r="3744" spans="1:12" x14ac:dyDescent="0.3">
      <c r="A3744" t="s">
        <v>9405</v>
      </c>
      <c r="B3744" t="s">
        <v>14</v>
      </c>
      <c r="C3744" t="s">
        <v>9406</v>
      </c>
      <c r="D3744" t="s">
        <v>94</v>
      </c>
      <c r="E3744" t="s">
        <v>9407</v>
      </c>
      <c r="F3744" t="s">
        <v>9408</v>
      </c>
      <c r="G3744" t="s">
        <v>9409</v>
      </c>
      <c r="H3744" t="s">
        <v>9410</v>
      </c>
      <c r="I3744" t="s">
        <v>5900</v>
      </c>
      <c r="J3744" t="s">
        <v>5901</v>
      </c>
      <c r="K3744" t="s">
        <v>5902</v>
      </c>
      <c r="L3744" t="s">
        <v>5903</v>
      </c>
    </row>
    <row r="3745" spans="1:12" x14ac:dyDescent="0.3">
      <c r="A3745" t="s">
        <v>9411</v>
      </c>
      <c r="B3745" t="s">
        <v>14</v>
      </c>
      <c r="C3745" t="s">
        <v>830</v>
      </c>
      <c r="D3745" t="s">
        <v>33</v>
      </c>
      <c r="E3745" t="s">
        <v>9412</v>
      </c>
      <c r="F3745" t="s">
        <v>9412</v>
      </c>
      <c r="G3745" t="s">
        <v>18</v>
      </c>
      <c r="H3745" t="s">
        <v>18</v>
      </c>
      <c r="I3745" t="s">
        <v>9413</v>
      </c>
      <c r="J3745" t="s">
        <v>18</v>
      </c>
      <c r="K3745" t="s">
        <v>9414</v>
      </c>
      <c r="L3745" t="s">
        <v>9415</v>
      </c>
    </row>
    <row r="3746" spans="1:12" x14ac:dyDescent="0.3">
      <c r="A3746" t="s">
        <v>9416</v>
      </c>
      <c r="B3746" t="s">
        <v>14</v>
      </c>
      <c r="C3746" t="s">
        <v>693</v>
      </c>
      <c r="D3746" t="s">
        <v>79</v>
      </c>
      <c r="E3746" t="s">
        <v>9417</v>
      </c>
      <c r="F3746" t="s">
        <v>9418</v>
      </c>
      <c r="G3746" t="s">
        <v>9419</v>
      </c>
      <c r="H3746" t="s">
        <v>9420</v>
      </c>
      <c r="I3746" t="s">
        <v>8850</v>
      </c>
      <c r="J3746" t="s">
        <v>8851</v>
      </c>
      <c r="K3746" t="s">
        <v>8852</v>
      </c>
      <c r="L3746" t="s">
        <v>8853</v>
      </c>
    </row>
    <row r="3747" spans="1:12" x14ac:dyDescent="0.3">
      <c r="A3747" t="s">
        <v>9421</v>
      </c>
      <c r="B3747" t="s">
        <v>14</v>
      </c>
      <c r="C3747" t="s">
        <v>9422</v>
      </c>
      <c r="D3747" t="s">
        <v>94</v>
      </c>
      <c r="E3747" t="s">
        <v>9423</v>
      </c>
      <c r="F3747" t="s">
        <v>9424</v>
      </c>
      <c r="G3747" t="s">
        <v>18</v>
      </c>
      <c r="H3747" t="s">
        <v>18</v>
      </c>
      <c r="I3747" t="s">
        <v>5564</v>
      </c>
      <c r="J3747" t="s">
        <v>5565</v>
      </c>
      <c r="K3747" t="s">
        <v>5566</v>
      </c>
      <c r="L3747" t="s">
        <v>5567</v>
      </c>
    </row>
    <row r="3748" spans="1:12" x14ac:dyDescent="0.3">
      <c r="A3748" t="s">
        <v>9425</v>
      </c>
      <c r="B3748" t="s">
        <v>14</v>
      </c>
      <c r="C3748" t="s">
        <v>3840</v>
      </c>
      <c r="D3748" t="s">
        <v>33</v>
      </c>
      <c r="E3748" t="s">
        <v>9426</v>
      </c>
      <c r="F3748" t="s">
        <v>9427</v>
      </c>
      <c r="G3748" t="s">
        <v>18</v>
      </c>
      <c r="H3748" t="s">
        <v>18</v>
      </c>
      <c r="I3748" t="s">
        <v>7626</v>
      </c>
      <c r="J3748" t="s">
        <v>7627</v>
      </c>
      <c r="K3748" t="s">
        <v>7628</v>
      </c>
      <c r="L3748" t="s">
        <v>7629</v>
      </c>
    </row>
    <row r="3749" spans="1:12" x14ac:dyDescent="0.3">
      <c r="A3749" t="s">
        <v>9428</v>
      </c>
      <c r="B3749" t="s">
        <v>14</v>
      </c>
      <c r="C3749" t="s">
        <v>9429</v>
      </c>
      <c r="D3749" t="s">
        <v>16</v>
      </c>
      <c r="E3749" t="s">
        <v>9430</v>
      </c>
      <c r="F3749" t="s">
        <v>9430</v>
      </c>
      <c r="G3749" t="s">
        <v>18</v>
      </c>
      <c r="H3749" t="s">
        <v>18</v>
      </c>
      <c r="I3749" t="s">
        <v>5802</v>
      </c>
      <c r="J3749" t="s">
        <v>18</v>
      </c>
      <c r="K3749" t="s">
        <v>5803</v>
      </c>
      <c r="L3749" t="s">
        <v>5804</v>
      </c>
    </row>
    <row r="3750" spans="1:12" x14ac:dyDescent="0.3">
      <c r="A3750" t="s">
        <v>9431</v>
      </c>
      <c r="B3750" t="s">
        <v>14</v>
      </c>
      <c r="C3750" t="s">
        <v>9432</v>
      </c>
      <c r="D3750" t="s">
        <v>16</v>
      </c>
      <c r="E3750" t="s">
        <v>9433</v>
      </c>
      <c r="F3750" t="s">
        <v>9434</v>
      </c>
      <c r="G3750" t="s">
        <v>9435</v>
      </c>
      <c r="H3750" t="s">
        <v>18</v>
      </c>
      <c r="I3750" t="s">
        <v>9436</v>
      </c>
      <c r="J3750" t="s">
        <v>18</v>
      </c>
      <c r="K3750" t="s">
        <v>9437</v>
      </c>
      <c r="L3750" t="s">
        <v>9438</v>
      </c>
    </row>
    <row r="3751" spans="1:12" x14ac:dyDescent="0.3">
      <c r="A3751" t="s">
        <v>9439</v>
      </c>
      <c r="B3751" t="s">
        <v>14</v>
      </c>
      <c r="C3751" t="s">
        <v>434</v>
      </c>
      <c r="D3751" t="s">
        <v>16</v>
      </c>
      <c r="E3751" t="s">
        <v>9440</v>
      </c>
      <c r="F3751" t="s">
        <v>9441</v>
      </c>
      <c r="G3751" t="s">
        <v>18</v>
      </c>
      <c r="H3751" t="s">
        <v>18</v>
      </c>
      <c r="I3751" t="s">
        <v>6547</v>
      </c>
      <c r="J3751" t="s">
        <v>6548</v>
      </c>
      <c r="K3751" t="s">
        <v>6549</v>
      </c>
      <c r="L3751" t="s">
        <v>6550</v>
      </c>
    </row>
    <row r="3752" spans="1:12" x14ac:dyDescent="0.3">
      <c r="A3752" t="s">
        <v>9442</v>
      </c>
      <c r="B3752" t="s">
        <v>14</v>
      </c>
      <c r="C3752" t="s">
        <v>9443</v>
      </c>
      <c r="D3752" t="s">
        <v>16</v>
      </c>
      <c r="E3752" t="s">
        <v>9444</v>
      </c>
      <c r="F3752" t="s">
        <v>9445</v>
      </c>
      <c r="G3752" t="s">
        <v>9446</v>
      </c>
      <c r="H3752" t="s">
        <v>18</v>
      </c>
      <c r="I3752" t="s">
        <v>9447</v>
      </c>
      <c r="J3752" t="s">
        <v>9448</v>
      </c>
      <c r="K3752" t="s">
        <v>9449</v>
      </c>
      <c r="L3752" t="s">
        <v>9450</v>
      </c>
    </row>
    <row r="3753" spans="1:12" x14ac:dyDescent="0.3">
      <c r="A3753" t="s">
        <v>9451</v>
      </c>
      <c r="B3753" t="s">
        <v>14</v>
      </c>
      <c r="C3753" t="s">
        <v>15</v>
      </c>
      <c r="D3753" t="s">
        <v>16</v>
      </c>
      <c r="E3753" t="s">
        <v>9452</v>
      </c>
      <c r="F3753" t="s">
        <v>9453</v>
      </c>
      <c r="G3753" t="s">
        <v>18</v>
      </c>
      <c r="H3753" t="s">
        <v>18</v>
      </c>
      <c r="I3753" t="s">
        <v>6108</v>
      </c>
      <c r="J3753" t="s">
        <v>6109</v>
      </c>
      <c r="K3753" t="s">
        <v>6110</v>
      </c>
      <c r="L3753" t="s">
        <v>6111</v>
      </c>
    </row>
    <row r="3754" spans="1:12" x14ac:dyDescent="0.3">
      <c r="A3754" t="s">
        <v>9454</v>
      </c>
      <c r="B3754" t="s">
        <v>14</v>
      </c>
      <c r="C3754" t="s">
        <v>101</v>
      </c>
      <c r="D3754" t="s">
        <v>16</v>
      </c>
      <c r="E3754" t="s">
        <v>9455</v>
      </c>
      <c r="F3754" t="s">
        <v>9456</v>
      </c>
      <c r="G3754" t="s">
        <v>9456</v>
      </c>
      <c r="H3754" t="s">
        <v>18</v>
      </c>
      <c r="I3754" t="s">
        <v>9457</v>
      </c>
      <c r="J3754" t="s">
        <v>9458</v>
      </c>
      <c r="K3754" t="s">
        <v>9459</v>
      </c>
      <c r="L3754" t="s">
        <v>9460</v>
      </c>
    </row>
    <row r="3755" spans="1:12" x14ac:dyDescent="0.3">
      <c r="A3755" t="s">
        <v>9461</v>
      </c>
      <c r="B3755" t="s">
        <v>14</v>
      </c>
      <c r="C3755" t="s">
        <v>445</v>
      </c>
      <c r="D3755" t="s">
        <v>16</v>
      </c>
      <c r="E3755" t="s">
        <v>9462</v>
      </c>
      <c r="F3755" t="e">
        <f>-색채심리 학습상담-임상 사례분석-색채를 이용한사고력 향상-색채심리상담의 전문가과정</f>
        <v>#NAME?</v>
      </c>
      <c r="G3755" t="e">
        <f>-색채 상담을 통한 내담자 심리적 안정도모-준 전문가 색채심리 상담사로서의 보조역활</f>
        <v>#NAME?</v>
      </c>
      <c r="H3755" t="s">
        <v>18</v>
      </c>
      <c r="I3755" t="s">
        <v>5793</v>
      </c>
      <c r="J3755" t="s">
        <v>5794</v>
      </c>
      <c r="K3755" t="s">
        <v>5795</v>
      </c>
      <c r="L3755" t="s">
        <v>5796</v>
      </c>
    </row>
    <row r="3756" spans="1:12" x14ac:dyDescent="0.3">
      <c r="A3756" t="s">
        <v>9463</v>
      </c>
      <c r="B3756" t="s">
        <v>14</v>
      </c>
      <c r="C3756" t="s">
        <v>9464</v>
      </c>
      <c r="D3756" t="s">
        <v>16</v>
      </c>
      <c r="E3756" t="s">
        <v>9465</v>
      </c>
      <c r="F3756" t="s">
        <v>9466</v>
      </c>
      <c r="G3756" t="s">
        <v>9466</v>
      </c>
      <c r="H3756" t="s">
        <v>9467</v>
      </c>
      <c r="I3756" t="s">
        <v>9468</v>
      </c>
      <c r="J3756" t="s">
        <v>18</v>
      </c>
      <c r="K3756" t="s">
        <v>9469</v>
      </c>
      <c r="L3756" t="s">
        <v>9470</v>
      </c>
    </row>
    <row r="3757" spans="1:12" x14ac:dyDescent="0.3">
      <c r="A3757" t="s">
        <v>9471</v>
      </c>
      <c r="B3757" t="s">
        <v>14</v>
      </c>
      <c r="C3757" t="s">
        <v>830</v>
      </c>
      <c r="D3757" t="s">
        <v>33</v>
      </c>
      <c r="E3757" t="s">
        <v>9472</v>
      </c>
      <c r="F3757" t="s">
        <v>9473</v>
      </c>
      <c r="G3757" t="s">
        <v>9474</v>
      </c>
      <c r="H3757" t="s">
        <v>18</v>
      </c>
      <c r="I3757" t="s">
        <v>2595</v>
      </c>
      <c r="J3757" t="s">
        <v>2596</v>
      </c>
      <c r="K3757" t="s">
        <v>2597</v>
      </c>
      <c r="L3757" t="s">
        <v>2598</v>
      </c>
    </row>
    <row r="3758" spans="1:12" x14ac:dyDescent="0.3">
      <c r="A3758" t="s">
        <v>9475</v>
      </c>
      <c r="B3758" t="s">
        <v>14</v>
      </c>
      <c r="C3758" t="s">
        <v>2896</v>
      </c>
      <c r="D3758" t="s">
        <v>33</v>
      </c>
      <c r="E3758" t="s">
        <v>9476</v>
      </c>
      <c r="F3758" t="s">
        <v>9476</v>
      </c>
      <c r="G3758" t="s">
        <v>9476</v>
      </c>
      <c r="H3758" t="s">
        <v>18</v>
      </c>
      <c r="I3758" t="s">
        <v>4376</v>
      </c>
      <c r="J3758" t="s">
        <v>4377</v>
      </c>
      <c r="K3758" t="s">
        <v>4378</v>
      </c>
      <c r="L3758" t="s">
        <v>4379</v>
      </c>
    </row>
    <row r="3759" spans="1:12" x14ac:dyDescent="0.3">
      <c r="A3759" t="s">
        <v>9477</v>
      </c>
      <c r="B3759" t="s">
        <v>14</v>
      </c>
      <c r="C3759" t="s">
        <v>101</v>
      </c>
      <c r="D3759" t="s">
        <v>16</v>
      </c>
      <c r="E3759" t="s">
        <v>9478</v>
      </c>
      <c r="F3759" t="s">
        <v>9478</v>
      </c>
      <c r="G3759" t="s">
        <v>9479</v>
      </c>
      <c r="H3759" t="s">
        <v>18</v>
      </c>
      <c r="I3759" t="s">
        <v>7193</v>
      </c>
      <c r="J3759" t="s">
        <v>7194</v>
      </c>
      <c r="K3759" t="s">
        <v>7195</v>
      </c>
      <c r="L3759" t="s">
        <v>7196</v>
      </c>
    </row>
    <row r="3760" spans="1:12" x14ac:dyDescent="0.3">
      <c r="A3760" t="s">
        <v>9480</v>
      </c>
      <c r="B3760" t="s">
        <v>14</v>
      </c>
      <c r="C3760" t="s">
        <v>830</v>
      </c>
      <c r="D3760" t="s">
        <v>33</v>
      </c>
      <c r="E3760" t="s">
        <v>9481</v>
      </c>
      <c r="F3760" t="s">
        <v>9482</v>
      </c>
      <c r="G3760" t="s">
        <v>9483</v>
      </c>
      <c r="H3760" t="s">
        <v>9484</v>
      </c>
      <c r="I3760" t="s">
        <v>7009</v>
      </c>
      <c r="J3760" t="s">
        <v>7010</v>
      </c>
      <c r="K3760" t="s">
        <v>7011</v>
      </c>
      <c r="L3760" t="s">
        <v>7012</v>
      </c>
    </row>
    <row r="3761" spans="1:12" x14ac:dyDescent="0.3">
      <c r="A3761" t="s">
        <v>9485</v>
      </c>
      <c r="B3761" t="s">
        <v>14</v>
      </c>
      <c r="C3761" t="s">
        <v>2565</v>
      </c>
      <c r="D3761" t="s">
        <v>16</v>
      </c>
      <c r="E3761" t="s">
        <v>9486</v>
      </c>
      <c r="F3761" t="s">
        <v>9486</v>
      </c>
      <c r="G3761" t="s">
        <v>18</v>
      </c>
      <c r="H3761" t="s">
        <v>18</v>
      </c>
      <c r="I3761" t="s">
        <v>9487</v>
      </c>
      <c r="J3761" t="s">
        <v>18</v>
      </c>
      <c r="K3761" t="s">
        <v>9488</v>
      </c>
      <c r="L3761" t="s">
        <v>9489</v>
      </c>
    </row>
    <row r="3762" spans="1:12" x14ac:dyDescent="0.3">
      <c r="A3762" t="s">
        <v>9490</v>
      </c>
      <c r="B3762" t="s">
        <v>14</v>
      </c>
      <c r="C3762" t="s">
        <v>618</v>
      </c>
      <c r="D3762" t="s">
        <v>16</v>
      </c>
      <c r="E3762" t="s">
        <v>9491</v>
      </c>
      <c r="F3762" t="s">
        <v>9492</v>
      </c>
      <c r="G3762" t="s">
        <v>9493</v>
      </c>
      <c r="H3762" t="s">
        <v>9494</v>
      </c>
      <c r="I3762" t="s">
        <v>8116</v>
      </c>
      <c r="J3762" t="s">
        <v>18</v>
      </c>
      <c r="K3762" t="s">
        <v>6759</v>
      </c>
      <c r="L3762" t="s">
        <v>6760</v>
      </c>
    </row>
    <row r="3763" spans="1:12" x14ac:dyDescent="0.3">
      <c r="A3763" t="s">
        <v>9495</v>
      </c>
      <c r="B3763" t="s">
        <v>14</v>
      </c>
      <c r="C3763" t="s">
        <v>101</v>
      </c>
      <c r="D3763" t="s">
        <v>16</v>
      </c>
      <c r="E3763" t="s">
        <v>9496</v>
      </c>
      <c r="F3763" t="s">
        <v>9496</v>
      </c>
      <c r="G3763" t="s">
        <v>9497</v>
      </c>
      <c r="H3763" t="s">
        <v>9498</v>
      </c>
      <c r="I3763" t="s">
        <v>8892</v>
      </c>
      <c r="J3763" t="s">
        <v>8893</v>
      </c>
      <c r="K3763" t="s">
        <v>8894</v>
      </c>
      <c r="L3763" t="s">
        <v>8895</v>
      </c>
    </row>
    <row r="3764" spans="1:12" x14ac:dyDescent="0.3">
      <c r="A3764" t="s">
        <v>9499</v>
      </c>
      <c r="B3764" t="s">
        <v>14</v>
      </c>
      <c r="C3764" t="s">
        <v>9500</v>
      </c>
      <c r="D3764" t="s">
        <v>16</v>
      </c>
      <c r="E3764" t="s">
        <v>9501</v>
      </c>
      <c r="F3764" t="s">
        <v>9502</v>
      </c>
      <c r="G3764" t="s">
        <v>9503</v>
      </c>
      <c r="H3764" t="s">
        <v>9504</v>
      </c>
      <c r="I3764" t="s">
        <v>9468</v>
      </c>
      <c r="J3764" t="s">
        <v>18</v>
      </c>
      <c r="K3764" t="s">
        <v>9469</v>
      </c>
      <c r="L3764" t="s">
        <v>9470</v>
      </c>
    </row>
    <row r="3765" spans="1:12" x14ac:dyDescent="0.3">
      <c r="A3765" t="s">
        <v>9505</v>
      </c>
      <c r="B3765" t="s">
        <v>14</v>
      </c>
      <c r="C3765" t="s">
        <v>2896</v>
      </c>
      <c r="D3765" t="s">
        <v>33</v>
      </c>
      <c r="E3765" t="s">
        <v>9506</v>
      </c>
      <c r="F3765" t="s">
        <v>9507</v>
      </c>
      <c r="G3765" t="s">
        <v>9507</v>
      </c>
      <c r="H3765" t="s">
        <v>18</v>
      </c>
      <c r="I3765" t="s">
        <v>9457</v>
      </c>
      <c r="J3765" t="s">
        <v>9458</v>
      </c>
      <c r="K3765" t="s">
        <v>9459</v>
      </c>
      <c r="L3765" t="s">
        <v>9460</v>
      </c>
    </row>
    <row r="3766" spans="1:12" x14ac:dyDescent="0.3">
      <c r="A3766" t="s">
        <v>9508</v>
      </c>
      <c r="B3766" t="s">
        <v>14</v>
      </c>
      <c r="C3766" t="s">
        <v>3840</v>
      </c>
      <c r="D3766" t="s">
        <v>33</v>
      </c>
      <c r="E3766" t="s">
        <v>9509</v>
      </c>
      <c r="F3766" t="s">
        <v>9510</v>
      </c>
      <c r="G3766" t="s">
        <v>9510</v>
      </c>
      <c r="H3766" t="s">
        <v>18</v>
      </c>
      <c r="I3766" t="s">
        <v>8096</v>
      </c>
      <c r="J3766" t="s">
        <v>8097</v>
      </c>
      <c r="K3766" t="s">
        <v>8098</v>
      </c>
      <c r="L3766" t="s">
        <v>8099</v>
      </c>
    </row>
    <row r="3767" spans="1:12" x14ac:dyDescent="0.3">
      <c r="A3767" t="s">
        <v>9511</v>
      </c>
      <c r="B3767" t="s">
        <v>14</v>
      </c>
      <c r="C3767" t="s">
        <v>93</v>
      </c>
      <c r="D3767" t="s">
        <v>94</v>
      </c>
      <c r="E3767" t="s">
        <v>9512</v>
      </c>
      <c r="F3767" t="s">
        <v>9513</v>
      </c>
      <c r="G3767" t="s">
        <v>9513</v>
      </c>
      <c r="H3767" t="s">
        <v>18</v>
      </c>
      <c r="I3767" t="s">
        <v>5846</v>
      </c>
      <c r="J3767" t="s">
        <v>5847</v>
      </c>
      <c r="K3767" t="s">
        <v>5848</v>
      </c>
      <c r="L3767" t="s">
        <v>780</v>
      </c>
    </row>
    <row r="3768" spans="1:12" x14ac:dyDescent="0.3">
      <c r="A3768" t="s">
        <v>9514</v>
      </c>
      <c r="B3768" t="s">
        <v>14</v>
      </c>
      <c r="C3768" t="s">
        <v>9515</v>
      </c>
      <c r="D3768" t="s">
        <v>33</v>
      </c>
      <c r="E3768" t="s">
        <v>9516</v>
      </c>
      <c r="F3768" t="s">
        <v>9517</v>
      </c>
      <c r="G3768" t="s">
        <v>18</v>
      </c>
      <c r="H3768" t="s">
        <v>18</v>
      </c>
      <c r="I3768" t="s">
        <v>5966</v>
      </c>
      <c r="J3768" t="s">
        <v>18</v>
      </c>
      <c r="K3768" t="s">
        <v>5967</v>
      </c>
      <c r="L3768" t="s">
        <v>5968</v>
      </c>
    </row>
    <row r="3769" spans="1:12" x14ac:dyDescent="0.3">
      <c r="A3769" t="s">
        <v>9518</v>
      </c>
      <c r="B3769" t="s">
        <v>14</v>
      </c>
      <c r="C3769" t="s">
        <v>3370</v>
      </c>
      <c r="D3769" t="s">
        <v>94</v>
      </c>
      <c r="E3769" t="s">
        <v>9519</v>
      </c>
      <c r="F3769" t="s">
        <v>9520</v>
      </c>
      <c r="G3769" t="s">
        <v>9521</v>
      </c>
      <c r="H3769" t="s">
        <v>18</v>
      </c>
      <c r="I3769" t="s">
        <v>5677</v>
      </c>
      <c r="J3769" t="s">
        <v>18</v>
      </c>
      <c r="K3769" t="s">
        <v>5678</v>
      </c>
      <c r="L3769" t="s">
        <v>5679</v>
      </c>
    </row>
    <row r="3770" spans="1:12" x14ac:dyDescent="0.3">
      <c r="A3770" t="s">
        <v>9522</v>
      </c>
      <c r="B3770" t="s">
        <v>14</v>
      </c>
      <c r="C3770" t="s">
        <v>9523</v>
      </c>
      <c r="D3770" t="s">
        <v>16</v>
      </c>
      <c r="E3770" t="s">
        <v>9524</v>
      </c>
      <c r="F3770" t="s">
        <v>9525</v>
      </c>
      <c r="G3770" t="s">
        <v>18</v>
      </c>
      <c r="H3770" t="s">
        <v>18</v>
      </c>
      <c r="I3770" t="s">
        <v>6547</v>
      </c>
      <c r="J3770" t="s">
        <v>6548</v>
      </c>
      <c r="K3770" t="s">
        <v>6549</v>
      </c>
      <c r="L3770" t="s">
        <v>6550</v>
      </c>
    </row>
    <row r="3771" spans="1:12" x14ac:dyDescent="0.3">
      <c r="A3771" t="s">
        <v>9526</v>
      </c>
      <c r="B3771" t="s">
        <v>14</v>
      </c>
      <c r="C3771" t="s">
        <v>9527</v>
      </c>
      <c r="D3771" t="s">
        <v>16</v>
      </c>
      <c r="E3771" t="s">
        <v>9528</v>
      </c>
      <c r="F3771" t="s">
        <v>9529</v>
      </c>
      <c r="G3771" t="s">
        <v>9530</v>
      </c>
      <c r="H3771" t="s">
        <v>9531</v>
      </c>
      <c r="I3771" t="s">
        <v>9532</v>
      </c>
      <c r="J3771" t="s">
        <v>18</v>
      </c>
      <c r="K3771" t="s">
        <v>9533</v>
      </c>
      <c r="L3771" t="s">
        <v>9534</v>
      </c>
    </row>
    <row r="3772" spans="1:12" x14ac:dyDescent="0.3">
      <c r="A3772" t="s">
        <v>9535</v>
      </c>
      <c r="B3772" t="s">
        <v>14</v>
      </c>
      <c r="C3772" t="s">
        <v>73</v>
      </c>
      <c r="D3772" t="s">
        <v>33</v>
      </c>
      <c r="E3772" t="s">
        <v>9536</v>
      </c>
      <c r="F3772" t="s">
        <v>9536</v>
      </c>
      <c r="G3772" t="s">
        <v>18</v>
      </c>
      <c r="H3772" t="s">
        <v>18</v>
      </c>
      <c r="I3772" t="s">
        <v>5750</v>
      </c>
      <c r="J3772" t="s">
        <v>5751</v>
      </c>
      <c r="K3772" t="s">
        <v>5752</v>
      </c>
      <c r="L3772" t="s">
        <v>5753</v>
      </c>
    </row>
    <row r="3773" spans="1:12" x14ac:dyDescent="0.3">
      <c r="A3773" t="s">
        <v>9537</v>
      </c>
      <c r="B3773" t="s">
        <v>14</v>
      </c>
      <c r="C3773" t="s">
        <v>9538</v>
      </c>
      <c r="D3773" t="s">
        <v>16</v>
      </c>
      <c r="E3773" t="s">
        <v>9539</v>
      </c>
      <c r="F3773" t="s">
        <v>9540</v>
      </c>
      <c r="G3773" t="s">
        <v>18</v>
      </c>
      <c r="H3773" t="s">
        <v>18</v>
      </c>
      <c r="I3773" t="s">
        <v>9541</v>
      </c>
      <c r="J3773" t="s">
        <v>9542</v>
      </c>
      <c r="K3773" t="s">
        <v>9543</v>
      </c>
      <c r="L3773" t="s">
        <v>9544</v>
      </c>
    </row>
    <row r="3774" spans="1:12" x14ac:dyDescent="0.3">
      <c r="A3774" t="s">
        <v>9545</v>
      </c>
      <c r="B3774" t="s">
        <v>14</v>
      </c>
      <c r="C3774" t="s">
        <v>2396</v>
      </c>
      <c r="D3774" t="s">
        <v>16</v>
      </c>
      <c r="E3774" t="s">
        <v>9546</v>
      </c>
      <c r="F3774" t="s">
        <v>9547</v>
      </c>
      <c r="G3774" t="s">
        <v>9548</v>
      </c>
      <c r="H3774" t="s">
        <v>18</v>
      </c>
      <c r="I3774" t="s">
        <v>8773</v>
      </c>
      <c r="J3774" t="s">
        <v>18</v>
      </c>
      <c r="K3774" t="s">
        <v>6860</v>
      </c>
      <c r="L3774" t="s">
        <v>6861</v>
      </c>
    </row>
    <row r="3775" spans="1:12" x14ac:dyDescent="0.3">
      <c r="A3775" t="s">
        <v>9549</v>
      </c>
      <c r="B3775" t="s">
        <v>14</v>
      </c>
      <c r="C3775" t="s">
        <v>101</v>
      </c>
      <c r="D3775" t="s">
        <v>16</v>
      </c>
      <c r="E3775" t="s">
        <v>9550</v>
      </c>
      <c r="F3775" t="s">
        <v>9551</v>
      </c>
      <c r="G3775" t="s">
        <v>18</v>
      </c>
      <c r="H3775" t="s">
        <v>18</v>
      </c>
      <c r="I3775" t="s">
        <v>449</v>
      </c>
      <c r="J3775" t="s">
        <v>450</v>
      </c>
      <c r="K3775" t="s">
        <v>451</v>
      </c>
      <c r="L3775" t="s">
        <v>452</v>
      </c>
    </row>
    <row r="3776" spans="1:12" x14ac:dyDescent="0.3">
      <c r="A3776" t="s">
        <v>9552</v>
      </c>
      <c r="B3776" t="s">
        <v>14</v>
      </c>
      <c r="C3776" t="s">
        <v>9553</v>
      </c>
      <c r="D3776" t="s">
        <v>16</v>
      </c>
      <c r="E3776" t="s">
        <v>9554</v>
      </c>
      <c r="F3776" t="s">
        <v>9554</v>
      </c>
      <c r="G3776" t="s">
        <v>18</v>
      </c>
      <c r="H3776" t="s">
        <v>18</v>
      </c>
      <c r="I3776" t="s">
        <v>6547</v>
      </c>
      <c r="J3776" t="s">
        <v>6548</v>
      </c>
      <c r="K3776" t="s">
        <v>6549</v>
      </c>
      <c r="L3776" t="s">
        <v>6550</v>
      </c>
    </row>
    <row r="3777" spans="1:12" x14ac:dyDescent="0.3">
      <c r="A3777" t="s">
        <v>9555</v>
      </c>
      <c r="B3777" t="s">
        <v>14</v>
      </c>
      <c r="C3777" t="s">
        <v>2896</v>
      </c>
      <c r="D3777" t="s">
        <v>33</v>
      </c>
      <c r="E3777" t="s">
        <v>9556</v>
      </c>
      <c r="F3777" t="s">
        <v>9557</v>
      </c>
      <c r="G3777" t="s">
        <v>9558</v>
      </c>
      <c r="H3777" t="s">
        <v>9559</v>
      </c>
      <c r="I3777" t="s">
        <v>7009</v>
      </c>
      <c r="J3777" t="s">
        <v>7010</v>
      </c>
      <c r="K3777" t="s">
        <v>7011</v>
      </c>
      <c r="L3777" t="s">
        <v>7012</v>
      </c>
    </row>
    <row r="3778" spans="1:12" x14ac:dyDescent="0.3">
      <c r="A3778" t="s">
        <v>9560</v>
      </c>
      <c r="B3778" t="s">
        <v>14</v>
      </c>
      <c r="C3778" t="s">
        <v>73</v>
      </c>
      <c r="D3778" t="s">
        <v>33</v>
      </c>
      <c r="E3778" t="s">
        <v>9561</v>
      </c>
      <c r="F3778" t="s">
        <v>9562</v>
      </c>
      <c r="G3778" t="s">
        <v>18</v>
      </c>
      <c r="H3778" t="s">
        <v>18</v>
      </c>
      <c r="I3778" t="s">
        <v>9563</v>
      </c>
      <c r="J3778" t="s">
        <v>9564</v>
      </c>
      <c r="K3778" t="s">
        <v>9565</v>
      </c>
      <c r="L3778" t="s">
        <v>9566</v>
      </c>
    </row>
    <row r="3779" spans="1:12" x14ac:dyDescent="0.3">
      <c r="A3779" t="s">
        <v>9567</v>
      </c>
      <c r="B3779" t="s">
        <v>14</v>
      </c>
      <c r="C3779" t="s">
        <v>9568</v>
      </c>
      <c r="D3779" t="s">
        <v>94</v>
      </c>
      <c r="E3779" t="s">
        <v>9569</v>
      </c>
      <c r="F3779" t="s">
        <v>9570</v>
      </c>
      <c r="G3779" t="s">
        <v>9571</v>
      </c>
      <c r="H3779" t="s">
        <v>9572</v>
      </c>
      <c r="I3779" t="s">
        <v>6352</v>
      </c>
      <c r="J3779" t="s">
        <v>6353</v>
      </c>
      <c r="K3779" t="s">
        <v>6354</v>
      </c>
      <c r="L3779" t="s">
        <v>6355</v>
      </c>
    </row>
    <row r="3780" spans="1:12" x14ac:dyDescent="0.3">
      <c r="A3780" t="s">
        <v>9573</v>
      </c>
      <c r="B3780" t="s">
        <v>14</v>
      </c>
      <c r="C3780" t="s">
        <v>4337</v>
      </c>
      <c r="D3780" t="s">
        <v>16</v>
      </c>
      <c r="E3780" t="s">
        <v>9574</v>
      </c>
      <c r="F3780" t="s">
        <v>9575</v>
      </c>
      <c r="G3780" t="s">
        <v>18</v>
      </c>
      <c r="H3780" t="s">
        <v>18</v>
      </c>
      <c r="I3780" t="s">
        <v>9217</v>
      </c>
      <c r="J3780" t="s">
        <v>9218</v>
      </c>
      <c r="K3780" t="s">
        <v>9219</v>
      </c>
      <c r="L3780" t="s">
        <v>9220</v>
      </c>
    </row>
    <row r="3781" spans="1:12" x14ac:dyDescent="0.3">
      <c r="A3781" t="s">
        <v>9576</v>
      </c>
      <c r="B3781" t="s">
        <v>14</v>
      </c>
      <c r="C3781" t="s">
        <v>9577</v>
      </c>
      <c r="D3781" t="s">
        <v>16</v>
      </c>
      <c r="E3781" t="s">
        <v>9578</v>
      </c>
      <c r="F3781" t="s">
        <v>9578</v>
      </c>
      <c r="G3781" t="s">
        <v>18</v>
      </c>
      <c r="H3781" t="s">
        <v>18</v>
      </c>
      <c r="I3781" t="s">
        <v>5662</v>
      </c>
      <c r="J3781" t="s">
        <v>5663</v>
      </c>
      <c r="K3781" t="s">
        <v>5664</v>
      </c>
      <c r="L3781" t="s">
        <v>5665</v>
      </c>
    </row>
    <row r="3782" spans="1:12" x14ac:dyDescent="0.3">
      <c r="A3782" t="s">
        <v>9579</v>
      </c>
      <c r="B3782" t="s">
        <v>14</v>
      </c>
      <c r="C3782" t="s">
        <v>73</v>
      </c>
      <c r="D3782" t="s">
        <v>33</v>
      </c>
      <c r="E3782" t="s">
        <v>9235</v>
      </c>
      <c r="F3782" t="s">
        <v>9580</v>
      </c>
      <c r="G3782" t="s">
        <v>9581</v>
      </c>
      <c r="H3782" t="s">
        <v>9582</v>
      </c>
      <c r="I3782" t="s">
        <v>6041</v>
      </c>
      <c r="J3782" t="s">
        <v>6042</v>
      </c>
      <c r="K3782" t="s">
        <v>6043</v>
      </c>
      <c r="L3782" t="s">
        <v>6044</v>
      </c>
    </row>
    <row r="3783" spans="1:12" x14ac:dyDescent="0.3">
      <c r="A3783" t="s">
        <v>9583</v>
      </c>
      <c r="B3783" t="s">
        <v>14</v>
      </c>
      <c r="C3783" t="s">
        <v>65</v>
      </c>
      <c r="D3783" t="s">
        <v>16</v>
      </c>
      <c r="E3783" t="s">
        <v>9584</v>
      </c>
      <c r="F3783" t="s">
        <v>9585</v>
      </c>
      <c r="G3783" t="s">
        <v>18</v>
      </c>
      <c r="H3783" t="s">
        <v>18</v>
      </c>
      <c r="I3783" t="s">
        <v>5564</v>
      </c>
      <c r="J3783" t="s">
        <v>5565</v>
      </c>
      <c r="K3783" t="s">
        <v>5566</v>
      </c>
      <c r="L3783" t="s">
        <v>5567</v>
      </c>
    </row>
    <row r="3784" spans="1:12" x14ac:dyDescent="0.3">
      <c r="A3784" t="s">
        <v>9586</v>
      </c>
      <c r="B3784" t="s">
        <v>14</v>
      </c>
      <c r="C3784" t="s">
        <v>445</v>
      </c>
      <c r="D3784" t="s">
        <v>16</v>
      </c>
      <c r="E3784" t="s">
        <v>9587</v>
      </c>
      <c r="F3784" t="s">
        <v>9588</v>
      </c>
      <c r="G3784" t="s">
        <v>9589</v>
      </c>
      <c r="H3784" t="s">
        <v>18</v>
      </c>
      <c r="I3784" t="s">
        <v>5677</v>
      </c>
      <c r="J3784" t="s">
        <v>18</v>
      </c>
      <c r="K3784" t="s">
        <v>5678</v>
      </c>
      <c r="L3784" t="s">
        <v>5679</v>
      </c>
    </row>
    <row r="3785" spans="1:12" x14ac:dyDescent="0.3">
      <c r="A3785" t="s">
        <v>9590</v>
      </c>
      <c r="B3785" t="s">
        <v>14</v>
      </c>
      <c r="C3785" t="s">
        <v>9591</v>
      </c>
      <c r="D3785" t="s">
        <v>16</v>
      </c>
      <c r="E3785" t="s">
        <v>9592</v>
      </c>
      <c r="F3785" t="s">
        <v>9593</v>
      </c>
      <c r="G3785" t="s">
        <v>9594</v>
      </c>
      <c r="H3785" t="s">
        <v>9595</v>
      </c>
      <c r="I3785" t="s">
        <v>5900</v>
      </c>
      <c r="J3785" t="s">
        <v>5901</v>
      </c>
      <c r="K3785" t="s">
        <v>5902</v>
      </c>
      <c r="L3785" t="s">
        <v>5903</v>
      </c>
    </row>
    <row r="3786" spans="1:12" x14ac:dyDescent="0.3">
      <c r="A3786" t="s">
        <v>9596</v>
      </c>
      <c r="B3786" t="s">
        <v>14</v>
      </c>
      <c r="C3786" t="s">
        <v>65</v>
      </c>
      <c r="D3786" t="s">
        <v>16</v>
      </c>
      <c r="E3786" t="s">
        <v>9597</v>
      </c>
      <c r="F3786" t="s">
        <v>9598</v>
      </c>
      <c r="G3786" t="s">
        <v>9599</v>
      </c>
      <c r="H3786" t="s">
        <v>18</v>
      </c>
      <c r="I3786" t="s">
        <v>841</v>
      </c>
      <c r="J3786" t="s">
        <v>842</v>
      </c>
      <c r="K3786" t="s">
        <v>843</v>
      </c>
      <c r="L3786" t="s">
        <v>844</v>
      </c>
    </row>
    <row r="3787" spans="1:12" x14ac:dyDescent="0.3">
      <c r="A3787" t="s">
        <v>9600</v>
      </c>
      <c r="B3787" t="s">
        <v>14</v>
      </c>
      <c r="C3787" t="s">
        <v>830</v>
      </c>
      <c r="D3787" t="s">
        <v>33</v>
      </c>
      <c r="E3787" t="s">
        <v>9601</v>
      </c>
      <c r="F3787" t="s">
        <v>9602</v>
      </c>
      <c r="G3787" t="s">
        <v>9602</v>
      </c>
      <c r="H3787" t="s">
        <v>9603</v>
      </c>
      <c r="I3787" t="s">
        <v>8850</v>
      </c>
      <c r="J3787" t="s">
        <v>8851</v>
      </c>
      <c r="K3787" t="s">
        <v>8852</v>
      </c>
      <c r="L3787" t="s">
        <v>8853</v>
      </c>
    </row>
    <row r="3788" spans="1:12" x14ac:dyDescent="0.3">
      <c r="A3788" t="s">
        <v>9604</v>
      </c>
      <c r="B3788" t="s">
        <v>14</v>
      </c>
      <c r="C3788" t="s">
        <v>3840</v>
      </c>
      <c r="D3788" t="s">
        <v>33</v>
      </c>
      <c r="E3788" t="s">
        <v>9605</v>
      </c>
      <c r="F3788" t="s">
        <v>9395</v>
      </c>
      <c r="G3788" t="s">
        <v>9396</v>
      </c>
      <c r="H3788" t="s">
        <v>18</v>
      </c>
      <c r="I3788" t="s">
        <v>9397</v>
      </c>
      <c r="J3788" t="s">
        <v>9398</v>
      </c>
      <c r="K3788" t="s">
        <v>9399</v>
      </c>
      <c r="L3788" t="s">
        <v>9400</v>
      </c>
    </row>
    <row r="3789" spans="1:12" x14ac:dyDescent="0.3">
      <c r="A3789" t="s">
        <v>9606</v>
      </c>
      <c r="B3789" t="s">
        <v>14</v>
      </c>
      <c r="C3789" t="s">
        <v>975</v>
      </c>
      <c r="D3789" t="s">
        <v>16</v>
      </c>
      <c r="E3789" t="s">
        <v>9607</v>
      </c>
      <c r="F3789" t="s">
        <v>9608</v>
      </c>
      <c r="G3789" t="s">
        <v>9609</v>
      </c>
      <c r="H3789" t="s">
        <v>18</v>
      </c>
      <c r="I3789" t="s">
        <v>841</v>
      </c>
      <c r="J3789" t="s">
        <v>842</v>
      </c>
      <c r="K3789" t="s">
        <v>843</v>
      </c>
      <c r="L3789" t="s">
        <v>844</v>
      </c>
    </row>
    <row r="3790" spans="1:12" x14ac:dyDescent="0.3">
      <c r="A3790" t="s">
        <v>9610</v>
      </c>
      <c r="B3790" t="s">
        <v>14</v>
      </c>
      <c r="C3790" t="s">
        <v>6726</v>
      </c>
      <c r="D3790" t="s">
        <v>33</v>
      </c>
      <c r="E3790" t="s">
        <v>9611</v>
      </c>
      <c r="F3790" t="s">
        <v>9612</v>
      </c>
      <c r="G3790" t="s">
        <v>18</v>
      </c>
      <c r="H3790" t="s">
        <v>18</v>
      </c>
      <c r="I3790" t="s">
        <v>9613</v>
      </c>
      <c r="J3790" t="s">
        <v>9614</v>
      </c>
      <c r="K3790" t="s">
        <v>9615</v>
      </c>
      <c r="L3790" t="s">
        <v>9616</v>
      </c>
    </row>
    <row r="3791" spans="1:12" x14ac:dyDescent="0.3">
      <c r="A3791" t="s">
        <v>9617</v>
      </c>
      <c r="B3791" t="s">
        <v>14</v>
      </c>
      <c r="C3791" t="s">
        <v>9618</v>
      </c>
      <c r="D3791" t="s">
        <v>79</v>
      </c>
      <c r="E3791" t="s">
        <v>9619</v>
      </c>
      <c r="F3791" t="s">
        <v>9619</v>
      </c>
      <c r="G3791" t="s">
        <v>18</v>
      </c>
      <c r="H3791" t="s">
        <v>18</v>
      </c>
      <c r="I3791" t="s">
        <v>5626</v>
      </c>
      <c r="J3791" t="s">
        <v>18</v>
      </c>
      <c r="K3791" t="s">
        <v>5627</v>
      </c>
      <c r="L3791" t="s">
        <v>5628</v>
      </c>
    </row>
    <row r="3792" spans="1:12" x14ac:dyDescent="0.3">
      <c r="A3792" t="s">
        <v>9620</v>
      </c>
      <c r="B3792" t="s">
        <v>14</v>
      </c>
      <c r="C3792" t="s">
        <v>273</v>
      </c>
      <c r="D3792" t="s">
        <v>16</v>
      </c>
      <c r="E3792" t="s">
        <v>9621</v>
      </c>
      <c r="F3792" t="s">
        <v>9622</v>
      </c>
      <c r="G3792" t="s">
        <v>9623</v>
      </c>
      <c r="H3792" t="s">
        <v>9624</v>
      </c>
      <c r="I3792" t="s">
        <v>8229</v>
      </c>
      <c r="J3792" t="s">
        <v>8230</v>
      </c>
      <c r="K3792" t="s">
        <v>8231</v>
      </c>
      <c r="L3792" t="s">
        <v>8232</v>
      </c>
    </row>
    <row r="3793" spans="1:12" x14ac:dyDescent="0.3">
      <c r="A3793" t="s">
        <v>9625</v>
      </c>
      <c r="B3793" t="s">
        <v>14</v>
      </c>
      <c r="C3793" t="s">
        <v>93</v>
      </c>
      <c r="D3793" t="s">
        <v>94</v>
      </c>
      <c r="E3793" t="s">
        <v>9626</v>
      </c>
      <c r="F3793" t="s">
        <v>9627</v>
      </c>
      <c r="G3793" t="s">
        <v>9628</v>
      </c>
      <c r="H3793" t="s">
        <v>9629</v>
      </c>
      <c r="I3793" t="s">
        <v>7300</v>
      </c>
      <c r="J3793" t="s">
        <v>7301</v>
      </c>
      <c r="K3793" t="s">
        <v>7302</v>
      </c>
      <c r="L3793" t="s">
        <v>7303</v>
      </c>
    </row>
    <row r="3794" spans="1:12" x14ac:dyDescent="0.3">
      <c r="A3794" t="s">
        <v>9630</v>
      </c>
      <c r="B3794" t="s">
        <v>14</v>
      </c>
      <c r="C3794" t="s">
        <v>6414</v>
      </c>
      <c r="D3794" t="s">
        <v>16</v>
      </c>
      <c r="E3794" t="s">
        <v>9631</v>
      </c>
      <c r="F3794" t="s">
        <v>9632</v>
      </c>
      <c r="G3794" t="s">
        <v>18</v>
      </c>
      <c r="H3794" t="s">
        <v>18</v>
      </c>
      <c r="I3794" t="s">
        <v>5632</v>
      </c>
      <c r="J3794" t="s">
        <v>5633</v>
      </c>
      <c r="K3794" t="s">
        <v>5634</v>
      </c>
      <c r="L3794" t="s">
        <v>5635</v>
      </c>
    </row>
    <row r="3795" spans="1:12" x14ac:dyDescent="0.3">
      <c r="A3795" t="s">
        <v>9633</v>
      </c>
      <c r="B3795" t="s">
        <v>14</v>
      </c>
      <c r="C3795" t="s">
        <v>2279</v>
      </c>
      <c r="D3795" t="s">
        <v>16</v>
      </c>
      <c r="E3795" t="s">
        <v>9634</v>
      </c>
      <c r="F3795" t="s">
        <v>9635</v>
      </c>
      <c r="G3795" t="s">
        <v>9636</v>
      </c>
      <c r="H3795" t="s">
        <v>9637</v>
      </c>
      <c r="I3795" t="s">
        <v>5900</v>
      </c>
      <c r="J3795" t="s">
        <v>5901</v>
      </c>
      <c r="K3795" t="s">
        <v>5902</v>
      </c>
      <c r="L3795" t="s">
        <v>5903</v>
      </c>
    </row>
    <row r="3796" spans="1:12" x14ac:dyDescent="0.3">
      <c r="A3796" t="s">
        <v>9638</v>
      </c>
      <c r="B3796" t="s">
        <v>14</v>
      </c>
      <c r="C3796" t="s">
        <v>101</v>
      </c>
      <c r="D3796" t="s">
        <v>16</v>
      </c>
      <c r="E3796" t="s">
        <v>5772</v>
      </c>
      <c r="F3796" t="s">
        <v>5772</v>
      </c>
      <c r="G3796" t="s">
        <v>18</v>
      </c>
      <c r="H3796" t="s">
        <v>18</v>
      </c>
      <c r="I3796" t="s">
        <v>9112</v>
      </c>
      <c r="J3796" t="s">
        <v>9113</v>
      </c>
      <c r="K3796" t="s">
        <v>9114</v>
      </c>
      <c r="L3796" t="s">
        <v>9115</v>
      </c>
    </row>
    <row r="3797" spans="1:12" x14ac:dyDescent="0.3">
      <c r="A3797" t="s">
        <v>9639</v>
      </c>
      <c r="B3797" t="s">
        <v>14</v>
      </c>
      <c r="C3797" t="s">
        <v>2727</v>
      </c>
      <c r="D3797" t="s">
        <v>16</v>
      </c>
      <c r="E3797" t="s">
        <v>9640</v>
      </c>
      <c r="F3797" t="s">
        <v>9641</v>
      </c>
      <c r="G3797" t="s">
        <v>9642</v>
      </c>
      <c r="H3797" t="s">
        <v>9643</v>
      </c>
      <c r="I3797" t="s">
        <v>8229</v>
      </c>
      <c r="J3797" t="s">
        <v>8230</v>
      </c>
      <c r="K3797" t="s">
        <v>8231</v>
      </c>
      <c r="L3797" t="s">
        <v>8232</v>
      </c>
    </row>
    <row r="3798" spans="1:12" x14ac:dyDescent="0.3">
      <c r="A3798" t="s">
        <v>9644</v>
      </c>
      <c r="B3798" t="s">
        <v>14</v>
      </c>
      <c r="C3798" t="s">
        <v>618</v>
      </c>
      <c r="D3798" t="s">
        <v>16</v>
      </c>
      <c r="E3798" t="s">
        <v>9645</v>
      </c>
      <c r="F3798" t="s">
        <v>9646</v>
      </c>
      <c r="G3798" t="s">
        <v>9647</v>
      </c>
      <c r="H3798" t="s">
        <v>9648</v>
      </c>
      <c r="I3798" t="s">
        <v>9649</v>
      </c>
      <c r="J3798" t="s">
        <v>9650</v>
      </c>
      <c r="K3798" t="s">
        <v>9651</v>
      </c>
      <c r="L3798" t="s">
        <v>9652</v>
      </c>
    </row>
    <row r="3799" spans="1:12" x14ac:dyDescent="0.3">
      <c r="A3799" t="s">
        <v>9653</v>
      </c>
      <c r="B3799" t="s">
        <v>14</v>
      </c>
      <c r="C3799" t="s">
        <v>413</v>
      </c>
      <c r="D3799" t="s">
        <v>16</v>
      </c>
      <c r="E3799" t="s">
        <v>9654</v>
      </c>
      <c r="F3799" t="s">
        <v>9655</v>
      </c>
      <c r="G3799" t="s">
        <v>9656</v>
      </c>
      <c r="H3799" t="s">
        <v>18</v>
      </c>
      <c r="I3799" t="s">
        <v>9349</v>
      </c>
      <c r="J3799" t="s">
        <v>9350</v>
      </c>
      <c r="K3799" t="s">
        <v>9351</v>
      </c>
      <c r="L3799" t="s">
        <v>9352</v>
      </c>
    </row>
    <row r="3800" spans="1:12" x14ac:dyDescent="0.3">
      <c r="A3800" t="s">
        <v>9657</v>
      </c>
      <c r="B3800" t="s">
        <v>14</v>
      </c>
      <c r="C3800" t="s">
        <v>273</v>
      </c>
      <c r="D3800" t="s">
        <v>16</v>
      </c>
      <c r="E3800" t="s">
        <v>9658</v>
      </c>
      <c r="F3800" t="s">
        <v>9658</v>
      </c>
      <c r="G3800" t="s">
        <v>9658</v>
      </c>
      <c r="H3800" t="s">
        <v>9658</v>
      </c>
      <c r="I3800" t="s">
        <v>9659</v>
      </c>
      <c r="J3800" t="s">
        <v>9660</v>
      </c>
      <c r="K3800" t="s">
        <v>9661</v>
      </c>
      <c r="L3800" t="s">
        <v>9662</v>
      </c>
    </row>
    <row r="3801" spans="1:12" x14ac:dyDescent="0.3">
      <c r="A3801" t="s">
        <v>9663</v>
      </c>
      <c r="B3801" t="s">
        <v>14</v>
      </c>
      <c r="C3801" t="s">
        <v>73</v>
      </c>
      <c r="D3801" t="s">
        <v>33</v>
      </c>
      <c r="E3801" t="s">
        <v>9664</v>
      </c>
      <c r="F3801" t="s">
        <v>9665</v>
      </c>
      <c r="G3801" t="s">
        <v>9666</v>
      </c>
      <c r="H3801" t="s">
        <v>18</v>
      </c>
      <c r="I3801" t="s">
        <v>9667</v>
      </c>
      <c r="J3801" t="s">
        <v>9668</v>
      </c>
      <c r="K3801" t="s">
        <v>9669</v>
      </c>
      <c r="L3801" t="s">
        <v>9670</v>
      </c>
    </row>
    <row r="3802" spans="1:12" x14ac:dyDescent="0.3">
      <c r="A3802" t="s">
        <v>9671</v>
      </c>
      <c r="B3802" t="s">
        <v>14</v>
      </c>
      <c r="C3802" t="s">
        <v>9672</v>
      </c>
      <c r="D3802" t="s">
        <v>16</v>
      </c>
      <c r="E3802" t="s">
        <v>9673</v>
      </c>
      <c r="F3802" t="s">
        <v>9674</v>
      </c>
      <c r="G3802" t="s">
        <v>9675</v>
      </c>
      <c r="H3802" t="s">
        <v>9676</v>
      </c>
      <c r="I3802" t="s">
        <v>5900</v>
      </c>
      <c r="J3802" t="s">
        <v>5901</v>
      </c>
      <c r="K3802" t="s">
        <v>5902</v>
      </c>
      <c r="L3802" t="s">
        <v>5903</v>
      </c>
    </row>
    <row r="3803" spans="1:12" x14ac:dyDescent="0.3">
      <c r="A3803" t="s">
        <v>9677</v>
      </c>
      <c r="B3803" t="s">
        <v>14</v>
      </c>
      <c r="C3803" t="s">
        <v>638</v>
      </c>
      <c r="D3803" t="s">
        <v>16</v>
      </c>
      <c r="E3803" t="s">
        <v>9678</v>
      </c>
      <c r="F3803" t="s">
        <v>9678</v>
      </c>
      <c r="G3803" t="s">
        <v>18</v>
      </c>
      <c r="H3803" t="s">
        <v>18</v>
      </c>
      <c r="I3803" t="s">
        <v>6547</v>
      </c>
      <c r="J3803" t="s">
        <v>6548</v>
      </c>
      <c r="K3803" t="s">
        <v>6549</v>
      </c>
      <c r="L3803" t="s">
        <v>6550</v>
      </c>
    </row>
    <row r="3804" spans="1:12" x14ac:dyDescent="0.3">
      <c r="A3804" t="s">
        <v>9679</v>
      </c>
      <c r="B3804" t="s">
        <v>14</v>
      </c>
      <c r="C3804" t="s">
        <v>9680</v>
      </c>
      <c r="D3804" t="s">
        <v>33</v>
      </c>
      <c r="E3804" t="s">
        <v>9681</v>
      </c>
      <c r="F3804" t="s">
        <v>9682</v>
      </c>
      <c r="G3804" t="s">
        <v>9683</v>
      </c>
      <c r="H3804" t="s">
        <v>9684</v>
      </c>
      <c r="I3804" t="s">
        <v>9685</v>
      </c>
      <c r="J3804" t="s">
        <v>9686</v>
      </c>
      <c r="K3804" t="s">
        <v>9687</v>
      </c>
      <c r="L3804" t="s">
        <v>9688</v>
      </c>
    </row>
    <row r="3805" spans="1:12" x14ac:dyDescent="0.3">
      <c r="A3805" t="s">
        <v>9689</v>
      </c>
      <c r="B3805" t="s">
        <v>14</v>
      </c>
      <c r="C3805" t="s">
        <v>471</v>
      </c>
      <c r="D3805" t="s">
        <v>16</v>
      </c>
      <c r="E3805" t="s">
        <v>9690</v>
      </c>
      <c r="F3805" t="s">
        <v>9691</v>
      </c>
      <c r="G3805" t="s">
        <v>18</v>
      </c>
      <c r="H3805" t="s">
        <v>18</v>
      </c>
      <c r="I3805" t="s">
        <v>449</v>
      </c>
      <c r="J3805" t="s">
        <v>450</v>
      </c>
      <c r="K3805" t="s">
        <v>451</v>
      </c>
      <c r="L3805" t="s">
        <v>452</v>
      </c>
    </row>
    <row r="3806" spans="1:12" x14ac:dyDescent="0.3">
      <c r="A3806" t="s">
        <v>9692</v>
      </c>
      <c r="B3806" t="s">
        <v>14</v>
      </c>
      <c r="C3806" t="s">
        <v>900</v>
      </c>
      <c r="D3806" t="s">
        <v>16</v>
      </c>
      <c r="E3806" t="s">
        <v>9693</v>
      </c>
      <c r="F3806" t="s">
        <v>9694</v>
      </c>
      <c r="G3806" t="s">
        <v>9695</v>
      </c>
      <c r="H3806" t="s">
        <v>18</v>
      </c>
      <c r="I3806" t="s">
        <v>2255</v>
      </c>
      <c r="J3806" t="s">
        <v>2256</v>
      </c>
      <c r="K3806" t="s">
        <v>2257</v>
      </c>
      <c r="L3806" t="s">
        <v>2258</v>
      </c>
    </row>
    <row r="3807" spans="1:12" x14ac:dyDescent="0.3">
      <c r="A3807" t="s">
        <v>9696</v>
      </c>
      <c r="B3807" t="s">
        <v>14</v>
      </c>
      <c r="C3807" t="s">
        <v>4620</v>
      </c>
      <c r="D3807" t="s">
        <v>94</v>
      </c>
      <c r="E3807" t="s">
        <v>9697</v>
      </c>
      <c r="F3807" t="s">
        <v>9698</v>
      </c>
      <c r="G3807" t="s">
        <v>9699</v>
      </c>
      <c r="H3807" t="s">
        <v>9700</v>
      </c>
      <c r="I3807" t="s">
        <v>9701</v>
      </c>
      <c r="J3807" t="s">
        <v>9702</v>
      </c>
      <c r="K3807" t="s">
        <v>9703</v>
      </c>
      <c r="L3807" t="s">
        <v>9704</v>
      </c>
    </row>
    <row r="3808" spans="1:12" x14ac:dyDescent="0.3">
      <c r="A3808" t="s">
        <v>9705</v>
      </c>
      <c r="B3808" t="s">
        <v>14</v>
      </c>
      <c r="C3808" t="s">
        <v>5703</v>
      </c>
      <c r="D3808" t="s">
        <v>16</v>
      </c>
      <c r="E3808" t="s">
        <v>9706</v>
      </c>
      <c r="F3808" t="s">
        <v>9707</v>
      </c>
      <c r="G3808" t="s">
        <v>9708</v>
      </c>
      <c r="H3808" t="s">
        <v>18</v>
      </c>
      <c r="I3808" t="s">
        <v>5793</v>
      </c>
      <c r="J3808" t="s">
        <v>5794</v>
      </c>
      <c r="K3808" t="s">
        <v>5795</v>
      </c>
      <c r="L3808" t="s">
        <v>5796</v>
      </c>
    </row>
    <row r="3809" spans="1:12" x14ac:dyDescent="0.3">
      <c r="A3809" t="s">
        <v>9709</v>
      </c>
      <c r="B3809" t="s">
        <v>14</v>
      </c>
      <c r="C3809" t="s">
        <v>273</v>
      </c>
      <c r="D3809" t="s">
        <v>16</v>
      </c>
      <c r="E3809" t="s">
        <v>9710</v>
      </c>
      <c r="F3809" t="s">
        <v>9711</v>
      </c>
      <c r="G3809" t="s">
        <v>9712</v>
      </c>
      <c r="H3809" t="s">
        <v>18</v>
      </c>
      <c r="I3809" t="s">
        <v>7193</v>
      </c>
      <c r="J3809" t="s">
        <v>7194</v>
      </c>
      <c r="K3809" t="s">
        <v>7195</v>
      </c>
      <c r="L3809" t="s">
        <v>7196</v>
      </c>
    </row>
    <row r="3810" spans="1:12" x14ac:dyDescent="0.3">
      <c r="A3810" t="s">
        <v>9713</v>
      </c>
      <c r="B3810" t="s">
        <v>14</v>
      </c>
      <c r="C3810" t="s">
        <v>1554</v>
      </c>
      <c r="D3810" t="s">
        <v>16</v>
      </c>
      <c r="E3810" t="s">
        <v>9714</v>
      </c>
      <c r="F3810" t="s">
        <v>9715</v>
      </c>
      <c r="G3810" t="s">
        <v>9716</v>
      </c>
      <c r="H3810" t="s">
        <v>18</v>
      </c>
      <c r="I3810" t="s">
        <v>9659</v>
      </c>
      <c r="J3810" t="s">
        <v>9660</v>
      </c>
      <c r="K3810" t="s">
        <v>9661</v>
      </c>
      <c r="L3810" t="s">
        <v>9662</v>
      </c>
    </row>
    <row r="3811" spans="1:12" x14ac:dyDescent="0.3">
      <c r="A3811" t="s">
        <v>9717</v>
      </c>
      <c r="B3811" t="s">
        <v>14</v>
      </c>
      <c r="C3811" t="s">
        <v>93</v>
      </c>
      <c r="D3811" t="s">
        <v>94</v>
      </c>
      <c r="E3811" t="s">
        <v>9718</v>
      </c>
      <c r="F3811" t="s">
        <v>9719</v>
      </c>
      <c r="G3811" t="s">
        <v>9720</v>
      </c>
      <c r="H3811" t="s">
        <v>9721</v>
      </c>
      <c r="I3811" t="s">
        <v>8850</v>
      </c>
      <c r="J3811" t="s">
        <v>8851</v>
      </c>
      <c r="K3811" t="s">
        <v>8852</v>
      </c>
      <c r="L3811" t="s">
        <v>8853</v>
      </c>
    </row>
    <row r="3812" spans="1:12" x14ac:dyDescent="0.3">
      <c r="A3812" t="s">
        <v>9722</v>
      </c>
      <c r="B3812" t="s">
        <v>14</v>
      </c>
      <c r="C3812" t="s">
        <v>93</v>
      </c>
      <c r="D3812" t="s">
        <v>94</v>
      </c>
      <c r="E3812" t="s">
        <v>9723</v>
      </c>
      <c r="F3812" t="s">
        <v>9723</v>
      </c>
      <c r="G3812" t="s">
        <v>18</v>
      </c>
      <c r="H3812" t="s">
        <v>18</v>
      </c>
      <c r="I3812" t="s">
        <v>5978</v>
      </c>
      <c r="J3812" t="s">
        <v>5979</v>
      </c>
      <c r="K3812" t="s">
        <v>5980</v>
      </c>
      <c r="L3812" t="s">
        <v>5981</v>
      </c>
    </row>
    <row r="3813" spans="1:12" x14ac:dyDescent="0.3">
      <c r="A3813" t="s">
        <v>9724</v>
      </c>
      <c r="B3813" t="s">
        <v>14</v>
      </c>
      <c r="C3813" t="s">
        <v>9725</v>
      </c>
      <c r="D3813" t="s">
        <v>79</v>
      </c>
      <c r="E3813" t="s">
        <v>7118</v>
      </c>
      <c r="F3813" t="s">
        <v>9726</v>
      </c>
      <c r="G3813" t="s">
        <v>9727</v>
      </c>
      <c r="H3813" t="s">
        <v>18</v>
      </c>
      <c r="I3813" t="s">
        <v>6327</v>
      </c>
      <c r="J3813" t="s">
        <v>6328</v>
      </c>
      <c r="K3813" t="s">
        <v>6329</v>
      </c>
      <c r="L3813" t="s">
        <v>6330</v>
      </c>
    </row>
    <row r="3814" spans="1:12" x14ac:dyDescent="0.3">
      <c r="A3814" t="s">
        <v>9728</v>
      </c>
      <c r="B3814" t="s">
        <v>14</v>
      </c>
      <c r="C3814" t="s">
        <v>273</v>
      </c>
      <c r="D3814" t="s">
        <v>16</v>
      </c>
      <c r="E3814" t="s">
        <v>9729</v>
      </c>
      <c r="F3814" t="s">
        <v>9730</v>
      </c>
      <c r="G3814" t="s">
        <v>9731</v>
      </c>
      <c r="H3814" t="s">
        <v>18</v>
      </c>
      <c r="I3814" t="s">
        <v>5612</v>
      </c>
      <c r="J3814" t="s">
        <v>5613</v>
      </c>
      <c r="K3814" t="s">
        <v>5614</v>
      </c>
      <c r="L3814" t="s">
        <v>5615</v>
      </c>
    </row>
    <row r="3815" spans="1:12" x14ac:dyDescent="0.3">
      <c r="A3815" t="s">
        <v>9732</v>
      </c>
      <c r="B3815" t="s">
        <v>14</v>
      </c>
      <c r="C3815" t="s">
        <v>5639</v>
      </c>
      <c r="D3815" t="s">
        <v>16</v>
      </c>
      <c r="E3815" t="s">
        <v>9733</v>
      </c>
      <c r="F3815" t="s">
        <v>9734</v>
      </c>
      <c r="G3815" t="s">
        <v>9735</v>
      </c>
      <c r="H3815" t="s">
        <v>9735</v>
      </c>
      <c r="I3815" t="s">
        <v>9736</v>
      </c>
      <c r="J3815" t="s">
        <v>9737</v>
      </c>
      <c r="K3815" t="s">
        <v>9738</v>
      </c>
      <c r="L3815" t="s">
        <v>9739</v>
      </c>
    </row>
    <row r="3816" spans="1:12" x14ac:dyDescent="0.3">
      <c r="A3816" t="s">
        <v>9740</v>
      </c>
      <c r="B3816" t="s">
        <v>14</v>
      </c>
      <c r="C3816" t="s">
        <v>1975</v>
      </c>
      <c r="D3816" t="s">
        <v>33</v>
      </c>
      <c r="E3816" t="s">
        <v>9741</v>
      </c>
      <c r="F3816" t="s">
        <v>9742</v>
      </c>
      <c r="G3816" t="s">
        <v>18</v>
      </c>
      <c r="H3816" t="s">
        <v>18</v>
      </c>
      <c r="I3816" t="s">
        <v>5632</v>
      </c>
      <c r="J3816" t="s">
        <v>5633</v>
      </c>
      <c r="K3816" t="s">
        <v>5634</v>
      </c>
      <c r="L3816" t="s">
        <v>5635</v>
      </c>
    </row>
    <row r="3817" spans="1:12" x14ac:dyDescent="0.3">
      <c r="A3817" t="s">
        <v>9743</v>
      </c>
      <c r="B3817" t="s">
        <v>14</v>
      </c>
      <c r="C3817" t="s">
        <v>9161</v>
      </c>
      <c r="D3817" t="s">
        <v>16</v>
      </c>
      <c r="E3817" t="s">
        <v>9744</v>
      </c>
      <c r="F3817" t="s">
        <v>9744</v>
      </c>
      <c r="G3817" t="s">
        <v>18</v>
      </c>
      <c r="H3817" t="s">
        <v>18</v>
      </c>
      <c r="I3817" t="s">
        <v>6547</v>
      </c>
      <c r="J3817" t="s">
        <v>6548</v>
      </c>
      <c r="K3817" t="s">
        <v>6549</v>
      </c>
      <c r="L3817" t="s">
        <v>6550</v>
      </c>
    </row>
    <row r="3818" spans="1:12" x14ac:dyDescent="0.3">
      <c r="A3818" t="s">
        <v>9745</v>
      </c>
      <c r="B3818" t="s">
        <v>14</v>
      </c>
      <c r="C3818" t="s">
        <v>9746</v>
      </c>
      <c r="D3818" t="s">
        <v>94</v>
      </c>
      <c r="E3818" t="s">
        <v>9747</v>
      </c>
      <c r="F3818" t="s">
        <v>9748</v>
      </c>
      <c r="G3818" t="s">
        <v>9749</v>
      </c>
      <c r="H3818" t="s">
        <v>9750</v>
      </c>
      <c r="I3818" t="s">
        <v>8296</v>
      </c>
      <c r="J3818" t="s">
        <v>8297</v>
      </c>
      <c r="K3818" t="s">
        <v>8298</v>
      </c>
      <c r="L3818" t="s">
        <v>8299</v>
      </c>
    </row>
    <row r="3819" spans="1:12" x14ac:dyDescent="0.3">
      <c r="A3819" t="s">
        <v>9751</v>
      </c>
      <c r="B3819" t="s">
        <v>14</v>
      </c>
      <c r="C3819" t="s">
        <v>273</v>
      </c>
      <c r="D3819" t="s">
        <v>16</v>
      </c>
      <c r="E3819" t="s">
        <v>9752</v>
      </c>
      <c r="F3819" t="s">
        <v>9753</v>
      </c>
      <c r="G3819" t="s">
        <v>9754</v>
      </c>
      <c r="H3819" t="s">
        <v>18</v>
      </c>
      <c r="I3819" t="s">
        <v>9755</v>
      </c>
      <c r="J3819" t="s">
        <v>9756</v>
      </c>
      <c r="K3819" t="s">
        <v>9757</v>
      </c>
      <c r="L3819" t="s">
        <v>9758</v>
      </c>
    </row>
    <row r="3820" spans="1:12" x14ac:dyDescent="0.3">
      <c r="A3820" t="s">
        <v>9759</v>
      </c>
      <c r="B3820" t="s">
        <v>14</v>
      </c>
      <c r="C3820" t="s">
        <v>1021</v>
      </c>
      <c r="D3820" t="s">
        <v>16</v>
      </c>
      <c r="E3820" t="s">
        <v>9760</v>
      </c>
      <c r="F3820" t="s">
        <v>9761</v>
      </c>
      <c r="G3820" t="s">
        <v>18</v>
      </c>
      <c r="H3820" t="s">
        <v>18</v>
      </c>
      <c r="I3820" t="s">
        <v>9312</v>
      </c>
      <c r="J3820" t="s">
        <v>9313</v>
      </c>
      <c r="K3820" t="s">
        <v>9314</v>
      </c>
      <c r="L3820" t="s">
        <v>9315</v>
      </c>
    </row>
    <row r="3821" spans="1:12" x14ac:dyDescent="0.3">
      <c r="A3821" t="s">
        <v>9762</v>
      </c>
      <c r="B3821" t="s">
        <v>14</v>
      </c>
      <c r="C3821" t="s">
        <v>471</v>
      </c>
      <c r="D3821" t="s">
        <v>16</v>
      </c>
      <c r="E3821" t="s">
        <v>9763</v>
      </c>
      <c r="F3821" t="s">
        <v>9763</v>
      </c>
      <c r="G3821" t="s">
        <v>18</v>
      </c>
      <c r="H3821" t="s">
        <v>18</v>
      </c>
      <c r="I3821" t="s">
        <v>8914</v>
      </c>
      <c r="J3821" t="s">
        <v>8915</v>
      </c>
      <c r="K3821" t="s">
        <v>8916</v>
      </c>
      <c r="L3821" t="s">
        <v>8917</v>
      </c>
    </row>
    <row r="3822" spans="1:12" x14ac:dyDescent="0.3">
      <c r="A3822" t="s">
        <v>9764</v>
      </c>
      <c r="B3822" t="s">
        <v>14</v>
      </c>
      <c r="C3822" t="s">
        <v>9765</v>
      </c>
      <c r="D3822" t="s">
        <v>16</v>
      </c>
      <c r="E3822" t="s">
        <v>9766</v>
      </c>
      <c r="F3822" t="e">
        <f>-결혼이주여성, 다문화가정자녀, 외국인근로자, 내국인에게 미술심리상담을 체   계적으로 접근 -국제미술심리상담프로그램 연구개발-국제미술심리상담 관련 행정 및 운영</f>
        <v>#NAME?</v>
      </c>
      <c r="G3822" t="s">
        <v>9767</v>
      </c>
      <c r="H3822" t="s">
        <v>18</v>
      </c>
      <c r="I3822" t="s">
        <v>9768</v>
      </c>
      <c r="J3822" t="s">
        <v>9769</v>
      </c>
      <c r="K3822" t="s">
        <v>9770</v>
      </c>
      <c r="L3822" t="s">
        <v>9771</v>
      </c>
    </row>
    <row r="3823" spans="1:12" x14ac:dyDescent="0.3">
      <c r="A3823" t="s">
        <v>9772</v>
      </c>
      <c r="B3823" t="s">
        <v>14</v>
      </c>
      <c r="C3823" t="s">
        <v>9773</v>
      </c>
      <c r="D3823" t="s">
        <v>33</v>
      </c>
      <c r="E3823" t="s">
        <v>9774</v>
      </c>
      <c r="F3823" t="s">
        <v>9775</v>
      </c>
      <c r="G3823" t="s">
        <v>9776</v>
      </c>
      <c r="H3823" t="s">
        <v>18</v>
      </c>
      <c r="I3823" t="s">
        <v>9777</v>
      </c>
      <c r="J3823" t="s">
        <v>9778</v>
      </c>
      <c r="K3823" t="s">
        <v>9779</v>
      </c>
      <c r="L3823" t="s">
        <v>9780</v>
      </c>
    </row>
    <row r="3824" spans="1:12" x14ac:dyDescent="0.3">
      <c r="A3824" t="s">
        <v>9781</v>
      </c>
      <c r="B3824" t="s">
        <v>14</v>
      </c>
      <c r="C3824" t="s">
        <v>273</v>
      </c>
      <c r="D3824" t="s">
        <v>16</v>
      </c>
      <c r="E3824" t="s">
        <v>9782</v>
      </c>
      <c r="F3824" t="s">
        <v>9783</v>
      </c>
      <c r="G3824" t="s">
        <v>9784</v>
      </c>
      <c r="H3824" t="s">
        <v>18</v>
      </c>
      <c r="I3824" t="s">
        <v>5846</v>
      </c>
      <c r="J3824" t="s">
        <v>5847</v>
      </c>
      <c r="K3824" t="s">
        <v>5848</v>
      </c>
      <c r="L3824" t="s">
        <v>780</v>
      </c>
    </row>
    <row r="3825" spans="1:12" x14ac:dyDescent="0.3">
      <c r="A3825" t="s">
        <v>9785</v>
      </c>
      <c r="B3825" t="s">
        <v>14</v>
      </c>
      <c r="C3825" t="s">
        <v>471</v>
      </c>
      <c r="D3825" t="s">
        <v>33</v>
      </c>
      <c r="E3825" t="s">
        <v>9786</v>
      </c>
      <c r="F3825" t="s">
        <v>9787</v>
      </c>
      <c r="G3825" t="s">
        <v>18</v>
      </c>
      <c r="H3825" t="s">
        <v>18</v>
      </c>
      <c r="I3825" t="s">
        <v>6108</v>
      </c>
      <c r="J3825" t="s">
        <v>6109</v>
      </c>
      <c r="K3825" t="s">
        <v>6110</v>
      </c>
      <c r="L3825" t="s">
        <v>6111</v>
      </c>
    </row>
    <row r="3826" spans="1:12" x14ac:dyDescent="0.3">
      <c r="A3826" t="s">
        <v>9788</v>
      </c>
      <c r="B3826" t="s">
        <v>14</v>
      </c>
      <c r="C3826" t="s">
        <v>413</v>
      </c>
      <c r="D3826" t="s">
        <v>16</v>
      </c>
      <c r="E3826" t="s">
        <v>9789</v>
      </c>
      <c r="F3826" t="s">
        <v>9789</v>
      </c>
      <c r="G3826" t="s">
        <v>18</v>
      </c>
      <c r="H3826" t="s">
        <v>18</v>
      </c>
      <c r="I3826" t="s">
        <v>8914</v>
      </c>
      <c r="J3826" t="s">
        <v>8915</v>
      </c>
      <c r="K3826" t="s">
        <v>8916</v>
      </c>
      <c r="L3826" t="s">
        <v>8917</v>
      </c>
    </row>
    <row r="3827" spans="1:12" x14ac:dyDescent="0.3">
      <c r="A3827" t="s">
        <v>9790</v>
      </c>
      <c r="B3827" t="s">
        <v>14</v>
      </c>
      <c r="C3827" t="s">
        <v>471</v>
      </c>
      <c r="D3827" t="s">
        <v>16</v>
      </c>
      <c r="E3827" t="s">
        <v>9791</v>
      </c>
      <c r="F3827" t="s">
        <v>9792</v>
      </c>
      <c r="G3827" t="s">
        <v>9793</v>
      </c>
      <c r="H3827" t="s">
        <v>9794</v>
      </c>
      <c r="I3827" t="s">
        <v>9659</v>
      </c>
      <c r="J3827" t="s">
        <v>9660</v>
      </c>
      <c r="K3827" t="s">
        <v>9661</v>
      </c>
      <c r="L3827" t="s">
        <v>9662</v>
      </c>
    </row>
    <row r="3828" spans="1:12" x14ac:dyDescent="0.3">
      <c r="A3828" t="s">
        <v>9795</v>
      </c>
      <c r="B3828" t="s">
        <v>14</v>
      </c>
      <c r="C3828" t="s">
        <v>273</v>
      </c>
      <c r="D3828" t="s">
        <v>16</v>
      </c>
      <c r="E3828" t="s">
        <v>9796</v>
      </c>
      <c r="F3828" t="s">
        <v>9797</v>
      </c>
      <c r="G3828" t="s">
        <v>18</v>
      </c>
      <c r="H3828" t="s">
        <v>18</v>
      </c>
      <c r="I3828" t="s">
        <v>5632</v>
      </c>
      <c r="J3828" t="s">
        <v>5633</v>
      </c>
      <c r="K3828" t="s">
        <v>5634</v>
      </c>
      <c r="L3828" t="s">
        <v>5635</v>
      </c>
    </row>
    <row r="3829" spans="1:12" x14ac:dyDescent="0.3">
      <c r="A3829" t="s">
        <v>9798</v>
      </c>
      <c r="B3829" t="s">
        <v>14</v>
      </c>
      <c r="C3829" t="s">
        <v>6380</v>
      </c>
      <c r="D3829" t="s">
        <v>33</v>
      </c>
      <c r="E3829" t="s">
        <v>9799</v>
      </c>
      <c r="F3829" t="s">
        <v>9800</v>
      </c>
      <c r="G3829" t="s">
        <v>9801</v>
      </c>
      <c r="H3829" t="s">
        <v>18</v>
      </c>
      <c r="I3829" t="s">
        <v>9802</v>
      </c>
      <c r="J3829" t="s">
        <v>9803</v>
      </c>
      <c r="K3829" t="s">
        <v>9804</v>
      </c>
      <c r="L3829" t="s">
        <v>9805</v>
      </c>
    </row>
    <row r="3830" spans="1:12" x14ac:dyDescent="0.3">
      <c r="A3830" t="s">
        <v>9806</v>
      </c>
      <c r="B3830" t="s">
        <v>14</v>
      </c>
      <c r="C3830" t="s">
        <v>4967</v>
      </c>
      <c r="D3830" t="s">
        <v>33</v>
      </c>
      <c r="E3830" t="s">
        <v>9807</v>
      </c>
      <c r="F3830" t="s">
        <v>9808</v>
      </c>
      <c r="G3830" t="s">
        <v>9808</v>
      </c>
      <c r="H3830" t="s">
        <v>18</v>
      </c>
      <c r="I3830" t="s">
        <v>8892</v>
      </c>
      <c r="J3830" t="s">
        <v>8893</v>
      </c>
      <c r="K3830" t="s">
        <v>8894</v>
      </c>
      <c r="L3830" t="s">
        <v>8895</v>
      </c>
    </row>
    <row r="3831" spans="1:12" x14ac:dyDescent="0.3">
      <c r="A3831" t="s">
        <v>9809</v>
      </c>
      <c r="B3831" t="s">
        <v>14</v>
      </c>
      <c r="C3831" t="s">
        <v>9810</v>
      </c>
      <c r="D3831" t="s">
        <v>33</v>
      </c>
      <c r="E3831" t="s">
        <v>9811</v>
      </c>
      <c r="F3831" t="s">
        <v>9812</v>
      </c>
      <c r="G3831" t="s">
        <v>9813</v>
      </c>
      <c r="H3831" t="s">
        <v>9814</v>
      </c>
      <c r="I3831" t="s">
        <v>8176</v>
      </c>
      <c r="J3831" t="s">
        <v>18</v>
      </c>
      <c r="K3831" t="s">
        <v>8177</v>
      </c>
      <c r="L3831" t="s">
        <v>8178</v>
      </c>
    </row>
    <row r="3832" spans="1:12" x14ac:dyDescent="0.3">
      <c r="A3832" t="s">
        <v>9815</v>
      </c>
      <c r="B3832" t="s">
        <v>14</v>
      </c>
      <c r="C3832" t="s">
        <v>93</v>
      </c>
      <c r="D3832" t="s">
        <v>94</v>
      </c>
      <c r="E3832" t="s">
        <v>9816</v>
      </c>
      <c r="F3832" t="s">
        <v>9816</v>
      </c>
      <c r="G3832" t="s">
        <v>9513</v>
      </c>
      <c r="H3832" t="s">
        <v>18</v>
      </c>
      <c r="I3832" t="s">
        <v>5595</v>
      </c>
      <c r="J3832" t="s">
        <v>5596</v>
      </c>
      <c r="K3832" t="s">
        <v>5597</v>
      </c>
      <c r="L3832" t="s">
        <v>5598</v>
      </c>
    </row>
    <row r="3833" spans="1:12" x14ac:dyDescent="0.3">
      <c r="A3833" t="s">
        <v>9817</v>
      </c>
      <c r="B3833" t="s">
        <v>14</v>
      </c>
      <c r="C3833" t="s">
        <v>9818</v>
      </c>
      <c r="D3833" t="s">
        <v>16</v>
      </c>
      <c r="E3833" t="s">
        <v>9819</v>
      </c>
      <c r="F3833" t="s">
        <v>9820</v>
      </c>
      <c r="G3833" t="s">
        <v>9821</v>
      </c>
      <c r="H3833" t="s">
        <v>9822</v>
      </c>
      <c r="I3833" t="s">
        <v>8116</v>
      </c>
      <c r="J3833" t="s">
        <v>18</v>
      </c>
      <c r="K3833" t="s">
        <v>6759</v>
      </c>
      <c r="L3833" t="s">
        <v>6760</v>
      </c>
    </row>
    <row r="3834" spans="1:12" x14ac:dyDescent="0.3">
      <c r="A3834" t="s">
        <v>9823</v>
      </c>
      <c r="B3834" t="s">
        <v>14</v>
      </c>
      <c r="C3834" t="s">
        <v>7503</v>
      </c>
      <c r="D3834" t="s">
        <v>33</v>
      </c>
      <c r="E3834" t="s">
        <v>9824</v>
      </c>
      <c r="F3834" t="s">
        <v>9824</v>
      </c>
      <c r="G3834" t="s">
        <v>18</v>
      </c>
      <c r="H3834" t="s">
        <v>18</v>
      </c>
      <c r="I3834" t="s">
        <v>7033</v>
      </c>
      <c r="J3834" t="s">
        <v>18</v>
      </c>
      <c r="K3834" t="s">
        <v>7034</v>
      </c>
      <c r="L3834" t="s">
        <v>7035</v>
      </c>
    </row>
    <row r="3835" spans="1:12" x14ac:dyDescent="0.3">
      <c r="A3835" t="s">
        <v>9825</v>
      </c>
      <c r="B3835" t="s">
        <v>14</v>
      </c>
      <c r="C3835" t="s">
        <v>9826</v>
      </c>
      <c r="D3835" t="s">
        <v>79</v>
      </c>
      <c r="E3835" t="s">
        <v>9827</v>
      </c>
      <c r="F3835" t="s">
        <v>9828</v>
      </c>
      <c r="G3835" t="s">
        <v>18</v>
      </c>
      <c r="H3835" t="s">
        <v>18</v>
      </c>
      <c r="I3835" t="s">
        <v>9829</v>
      </c>
      <c r="J3835" t="s">
        <v>9830</v>
      </c>
      <c r="K3835" t="s">
        <v>9831</v>
      </c>
      <c r="L3835" t="s">
        <v>9832</v>
      </c>
    </row>
    <row r="3836" spans="1:12" x14ac:dyDescent="0.3">
      <c r="A3836" t="s">
        <v>9833</v>
      </c>
      <c r="B3836" t="s">
        <v>14</v>
      </c>
      <c r="C3836" t="s">
        <v>273</v>
      </c>
      <c r="D3836" t="s">
        <v>16</v>
      </c>
      <c r="E3836" t="s">
        <v>9834</v>
      </c>
      <c r="F3836" t="s">
        <v>9834</v>
      </c>
      <c r="G3836" t="s">
        <v>9835</v>
      </c>
      <c r="H3836" t="s">
        <v>18</v>
      </c>
      <c r="I3836" t="s">
        <v>359</v>
      </c>
      <c r="J3836" t="s">
        <v>360</v>
      </c>
      <c r="K3836" t="s">
        <v>361</v>
      </c>
      <c r="L3836" t="s">
        <v>362</v>
      </c>
    </row>
    <row r="3837" spans="1:12" x14ac:dyDescent="0.3">
      <c r="A3837" t="s">
        <v>9836</v>
      </c>
      <c r="B3837" t="s">
        <v>14</v>
      </c>
      <c r="C3837" t="s">
        <v>471</v>
      </c>
      <c r="D3837" t="s">
        <v>16</v>
      </c>
      <c r="E3837" t="s">
        <v>9837</v>
      </c>
      <c r="F3837" t="s">
        <v>9838</v>
      </c>
      <c r="G3837" t="s">
        <v>9839</v>
      </c>
      <c r="H3837" t="s">
        <v>9840</v>
      </c>
      <c r="I3837" t="s">
        <v>5595</v>
      </c>
      <c r="J3837" t="s">
        <v>5596</v>
      </c>
      <c r="K3837" t="s">
        <v>5597</v>
      </c>
      <c r="L3837" t="s">
        <v>5598</v>
      </c>
    </row>
    <row r="3838" spans="1:12" x14ac:dyDescent="0.3">
      <c r="A3838" t="s">
        <v>9841</v>
      </c>
      <c r="B3838" t="s">
        <v>14</v>
      </c>
      <c r="C3838" t="s">
        <v>830</v>
      </c>
      <c r="D3838" t="s">
        <v>33</v>
      </c>
      <c r="E3838" t="s">
        <v>9842</v>
      </c>
      <c r="F3838" t="s">
        <v>9843</v>
      </c>
      <c r="G3838" t="s">
        <v>9844</v>
      </c>
      <c r="H3838" t="s">
        <v>18</v>
      </c>
      <c r="I3838" t="s">
        <v>9845</v>
      </c>
      <c r="J3838" t="s">
        <v>9846</v>
      </c>
      <c r="K3838" t="s">
        <v>9847</v>
      </c>
      <c r="L3838" t="s">
        <v>9848</v>
      </c>
    </row>
    <row r="3839" spans="1:12" x14ac:dyDescent="0.3">
      <c r="A3839" t="s">
        <v>9849</v>
      </c>
      <c r="B3839" t="s">
        <v>14</v>
      </c>
      <c r="C3839" t="s">
        <v>101</v>
      </c>
      <c r="D3839" t="s">
        <v>16</v>
      </c>
      <c r="E3839" t="s">
        <v>9850</v>
      </c>
      <c r="F3839" t="s">
        <v>9851</v>
      </c>
      <c r="G3839" t="s">
        <v>9852</v>
      </c>
      <c r="H3839" t="s">
        <v>18</v>
      </c>
      <c r="I3839" t="s">
        <v>5632</v>
      </c>
      <c r="J3839" t="s">
        <v>5633</v>
      </c>
      <c r="K3839" t="s">
        <v>5634</v>
      </c>
      <c r="L3839" t="s">
        <v>5635</v>
      </c>
    </row>
    <row r="3840" spans="1:12" x14ac:dyDescent="0.3">
      <c r="A3840" t="s">
        <v>9853</v>
      </c>
      <c r="B3840" t="s">
        <v>14</v>
      </c>
      <c r="C3840" t="s">
        <v>101</v>
      </c>
      <c r="D3840" t="s">
        <v>16</v>
      </c>
      <c r="E3840" t="s">
        <v>9496</v>
      </c>
      <c r="F3840" t="s">
        <v>9854</v>
      </c>
      <c r="G3840" t="s">
        <v>9855</v>
      </c>
      <c r="H3840" t="s">
        <v>9856</v>
      </c>
      <c r="I3840" t="s">
        <v>5793</v>
      </c>
      <c r="J3840" t="s">
        <v>5794</v>
      </c>
      <c r="K3840" t="s">
        <v>5795</v>
      </c>
      <c r="L3840" t="s">
        <v>5796</v>
      </c>
    </row>
    <row r="3841" spans="1:12" x14ac:dyDescent="0.3">
      <c r="A3841" t="s">
        <v>9857</v>
      </c>
      <c r="B3841" t="s">
        <v>14</v>
      </c>
      <c r="C3841" t="s">
        <v>43</v>
      </c>
      <c r="D3841" t="s">
        <v>16</v>
      </c>
      <c r="E3841" t="s">
        <v>9858</v>
      </c>
      <c r="F3841" t="s">
        <v>9859</v>
      </c>
      <c r="G3841" t="s">
        <v>9860</v>
      </c>
      <c r="H3841" t="s">
        <v>9861</v>
      </c>
      <c r="I3841" t="s">
        <v>5478</v>
      </c>
      <c r="J3841" t="s">
        <v>5479</v>
      </c>
      <c r="K3841" t="s">
        <v>5480</v>
      </c>
      <c r="L3841" t="s">
        <v>5481</v>
      </c>
    </row>
    <row r="3842" spans="1:12" x14ac:dyDescent="0.3">
      <c r="A3842" t="s">
        <v>9862</v>
      </c>
      <c r="B3842" t="s">
        <v>14</v>
      </c>
      <c r="C3842" t="s">
        <v>273</v>
      </c>
      <c r="D3842" t="s">
        <v>16</v>
      </c>
      <c r="E3842" t="s">
        <v>9863</v>
      </c>
      <c r="F3842" t="s">
        <v>9863</v>
      </c>
      <c r="G3842" t="s">
        <v>9864</v>
      </c>
      <c r="H3842" t="s">
        <v>18</v>
      </c>
      <c r="I3842" t="s">
        <v>7916</v>
      </c>
      <c r="J3842" t="s">
        <v>7917</v>
      </c>
      <c r="K3842" t="s">
        <v>7918</v>
      </c>
      <c r="L3842" t="s">
        <v>7919</v>
      </c>
    </row>
    <row r="3843" spans="1:12" x14ac:dyDescent="0.3">
      <c r="A3843" t="s">
        <v>9865</v>
      </c>
      <c r="B3843" t="s">
        <v>14</v>
      </c>
      <c r="C3843" t="s">
        <v>1843</v>
      </c>
      <c r="D3843" t="s">
        <v>16</v>
      </c>
      <c r="E3843" t="s">
        <v>9866</v>
      </c>
      <c r="F3843" t="s">
        <v>9866</v>
      </c>
      <c r="G3843" t="s">
        <v>18</v>
      </c>
      <c r="H3843" t="s">
        <v>18</v>
      </c>
      <c r="I3843" t="s">
        <v>7783</v>
      </c>
      <c r="J3843" t="s">
        <v>7784</v>
      </c>
      <c r="K3843" t="s">
        <v>7785</v>
      </c>
      <c r="L3843" t="s">
        <v>7786</v>
      </c>
    </row>
    <row r="3844" spans="1:12" x14ac:dyDescent="0.3">
      <c r="A3844" t="s">
        <v>9867</v>
      </c>
      <c r="B3844" t="s">
        <v>14</v>
      </c>
      <c r="C3844" t="s">
        <v>434</v>
      </c>
      <c r="D3844" t="s">
        <v>16</v>
      </c>
      <c r="E3844" t="s">
        <v>9868</v>
      </c>
      <c r="F3844" t="s">
        <v>9869</v>
      </c>
      <c r="G3844" t="s">
        <v>18</v>
      </c>
      <c r="H3844" t="s">
        <v>18</v>
      </c>
      <c r="I3844" t="s">
        <v>5632</v>
      </c>
      <c r="J3844" t="s">
        <v>5633</v>
      </c>
      <c r="K3844" t="s">
        <v>5634</v>
      </c>
      <c r="L3844" t="s">
        <v>5635</v>
      </c>
    </row>
    <row r="3845" spans="1:12" x14ac:dyDescent="0.3">
      <c r="A3845" t="s">
        <v>9870</v>
      </c>
      <c r="B3845" t="s">
        <v>14</v>
      </c>
      <c r="C3845" t="s">
        <v>273</v>
      </c>
      <c r="D3845" t="s">
        <v>16</v>
      </c>
      <c r="E3845" t="s">
        <v>6028</v>
      </c>
      <c r="F3845" t="s">
        <v>6031</v>
      </c>
      <c r="G3845" t="s">
        <v>6030</v>
      </c>
      <c r="H3845" t="s">
        <v>6029</v>
      </c>
      <c r="I3845" t="s">
        <v>6390</v>
      </c>
      <c r="J3845" t="s">
        <v>6391</v>
      </c>
      <c r="K3845" t="s">
        <v>6392</v>
      </c>
      <c r="L3845" t="s">
        <v>6393</v>
      </c>
    </row>
    <row r="3846" spans="1:12" x14ac:dyDescent="0.3">
      <c r="A3846" t="s">
        <v>9871</v>
      </c>
      <c r="B3846" t="s">
        <v>14</v>
      </c>
      <c r="C3846" t="s">
        <v>9872</v>
      </c>
      <c r="D3846" t="s">
        <v>33</v>
      </c>
      <c r="E3846" t="s">
        <v>9873</v>
      </c>
      <c r="F3846" t="s">
        <v>9874</v>
      </c>
      <c r="G3846" t="s">
        <v>18</v>
      </c>
      <c r="H3846" t="s">
        <v>18</v>
      </c>
      <c r="I3846" t="s">
        <v>5677</v>
      </c>
      <c r="J3846" t="s">
        <v>18</v>
      </c>
      <c r="K3846" t="s">
        <v>5678</v>
      </c>
      <c r="L3846" t="s">
        <v>5679</v>
      </c>
    </row>
    <row r="3847" spans="1:12" x14ac:dyDescent="0.3">
      <c r="A3847" t="s">
        <v>9875</v>
      </c>
      <c r="B3847" t="s">
        <v>14</v>
      </c>
      <c r="C3847" t="s">
        <v>5078</v>
      </c>
      <c r="D3847" t="s">
        <v>16</v>
      </c>
      <c r="E3847" t="e">
        <f>-장애를 겪는 개인 혹은 집단에 대한 예술진단, 평가 및 전문상담-통합예술심리 학습 상담 분석과 평가-학술 교육프로그램 개발 연구 및 발표</f>
        <v>#NAME?</v>
      </c>
      <c r="F3847" t="e">
        <f>-장애를 겪는 개인 혹은 집단에 대한 예술진단, 평가 및 전문상담-통합예술심리 학습 상담 분석과 평가-학술 교육프로그램 개발 연구 및 발표-내담자의 문제해결을 촉진하기 위한 통합적 예술매체기법 활용직무</f>
        <v>#NAME?</v>
      </c>
      <c r="G3847" t="s">
        <v>18</v>
      </c>
      <c r="H3847" t="s">
        <v>18</v>
      </c>
      <c r="I3847" t="s">
        <v>9876</v>
      </c>
      <c r="J3847" t="s">
        <v>18</v>
      </c>
      <c r="K3847" t="s">
        <v>9877</v>
      </c>
      <c r="L3847" t="s">
        <v>9878</v>
      </c>
    </row>
    <row r="3848" spans="1:12" x14ac:dyDescent="0.3">
      <c r="A3848" t="s">
        <v>9879</v>
      </c>
      <c r="B3848" t="s">
        <v>14</v>
      </c>
      <c r="C3848" t="s">
        <v>273</v>
      </c>
      <c r="D3848" t="s">
        <v>16</v>
      </c>
      <c r="E3848" t="s">
        <v>9880</v>
      </c>
      <c r="F3848" t="s">
        <v>9881</v>
      </c>
      <c r="G3848" t="s">
        <v>9882</v>
      </c>
      <c r="H3848" t="s">
        <v>18</v>
      </c>
      <c r="I3848" t="s">
        <v>7086</v>
      </c>
      <c r="J3848" t="s">
        <v>18</v>
      </c>
      <c r="K3848" t="s">
        <v>7087</v>
      </c>
      <c r="L3848" t="s">
        <v>7088</v>
      </c>
    </row>
    <row r="3849" spans="1:12" x14ac:dyDescent="0.3">
      <c r="A3849" t="s">
        <v>9883</v>
      </c>
      <c r="B3849" t="s">
        <v>14</v>
      </c>
      <c r="C3849" t="s">
        <v>900</v>
      </c>
      <c r="D3849" t="s">
        <v>16</v>
      </c>
      <c r="E3849" t="s">
        <v>9884</v>
      </c>
      <c r="F3849" t="s">
        <v>9885</v>
      </c>
      <c r="G3849" t="s">
        <v>9886</v>
      </c>
      <c r="H3849" t="s">
        <v>9886</v>
      </c>
      <c r="I3849" t="s">
        <v>8596</v>
      </c>
      <c r="J3849" t="s">
        <v>8597</v>
      </c>
      <c r="K3849" t="s">
        <v>8598</v>
      </c>
      <c r="L3849" t="s">
        <v>8599</v>
      </c>
    </row>
    <row r="3850" spans="1:12" x14ac:dyDescent="0.3">
      <c r="A3850" t="s">
        <v>9887</v>
      </c>
      <c r="B3850" t="s">
        <v>14</v>
      </c>
      <c r="C3850" t="s">
        <v>273</v>
      </c>
      <c r="D3850" t="s">
        <v>16</v>
      </c>
      <c r="E3850" t="s">
        <v>9888</v>
      </c>
      <c r="F3850" t="s">
        <v>9889</v>
      </c>
      <c r="G3850" t="s">
        <v>18</v>
      </c>
      <c r="H3850" t="s">
        <v>18</v>
      </c>
      <c r="I3850" t="s">
        <v>9890</v>
      </c>
      <c r="J3850" t="s">
        <v>9891</v>
      </c>
      <c r="K3850" t="s">
        <v>9892</v>
      </c>
      <c r="L3850" t="s">
        <v>9893</v>
      </c>
    </row>
    <row r="3851" spans="1:12" x14ac:dyDescent="0.3">
      <c r="A3851" t="s">
        <v>9894</v>
      </c>
      <c r="B3851" t="s">
        <v>14</v>
      </c>
      <c r="C3851" t="s">
        <v>4134</v>
      </c>
      <c r="D3851" t="s">
        <v>16</v>
      </c>
      <c r="E3851" t="s">
        <v>9895</v>
      </c>
      <c r="F3851" t="s">
        <v>9896</v>
      </c>
      <c r="G3851" t="s">
        <v>9897</v>
      </c>
      <c r="H3851" t="s">
        <v>9898</v>
      </c>
      <c r="I3851" t="s">
        <v>9899</v>
      </c>
      <c r="J3851" t="s">
        <v>18</v>
      </c>
      <c r="K3851" t="s">
        <v>9900</v>
      </c>
      <c r="L3851" t="s">
        <v>9901</v>
      </c>
    </row>
    <row r="3852" spans="1:12" x14ac:dyDescent="0.3">
      <c r="A3852" t="s">
        <v>9902</v>
      </c>
      <c r="B3852" t="s">
        <v>14</v>
      </c>
      <c r="C3852" t="s">
        <v>9903</v>
      </c>
      <c r="D3852" t="s">
        <v>16</v>
      </c>
      <c r="E3852" t="s">
        <v>9904</v>
      </c>
      <c r="F3852" t="s">
        <v>9905</v>
      </c>
      <c r="G3852" t="s">
        <v>9906</v>
      </c>
      <c r="H3852" t="s">
        <v>18</v>
      </c>
      <c r="I3852" t="s">
        <v>9907</v>
      </c>
      <c r="J3852" t="s">
        <v>18</v>
      </c>
      <c r="K3852" t="s">
        <v>9908</v>
      </c>
      <c r="L3852" t="s">
        <v>9909</v>
      </c>
    </row>
    <row r="3853" spans="1:12" x14ac:dyDescent="0.3">
      <c r="A3853" t="s">
        <v>9910</v>
      </c>
      <c r="B3853" t="s">
        <v>14</v>
      </c>
      <c r="C3853" t="s">
        <v>43</v>
      </c>
      <c r="D3853" t="s">
        <v>16</v>
      </c>
      <c r="E3853" t="s">
        <v>9911</v>
      </c>
      <c r="F3853" t="s">
        <v>9911</v>
      </c>
      <c r="G3853" t="s">
        <v>9911</v>
      </c>
      <c r="H3853" t="s">
        <v>18</v>
      </c>
      <c r="I3853" t="s">
        <v>9373</v>
      </c>
      <c r="J3853" t="s">
        <v>9374</v>
      </c>
      <c r="K3853" t="s">
        <v>9375</v>
      </c>
      <c r="L3853" t="s">
        <v>9376</v>
      </c>
    </row>
    <row r="3854" spans="1:12" x14ac:dyDescent="0.3">
      <c r="A3854" t="s">
        <v>9912</v>
      </c>
      <c r="B3854" t="s">
        <v>14</v>
      </c>
      <c r="C3854" t="s">
        <v>463</v>
      </c>
      <c r="D3854" t="s">
        <v>16</v>
      </c>
      <c r="E3854" t="s">
        <v>9913</v>
      </c>
      <c r="F3854" t="s">
        <v>9914</v>
      </c>
      <c r="G3854" t="s">
        <v>9914</v>
      </c>
      <c r="H3854" t="s">
        <v>18</v>
      </c>
      <c r="I3854" t="s">
        <v>841</v>
      </c>
      <c r="J3854" t="s">
        <v>842</v>
      </c>
      <c r="K3854" t="s">
        <v>843</v>
      </c>
      <c r="L3854" t="s">
        <v>844</v>
      </c>
    </row>
    <row r="3855" spans="1:12" x14ac:dyDescent="0.3">
      <c r="A3855" t="s">
        <v>9915</v>
      </c>
      <c r="B3855" t="s">
        <v>14</v>
      </c>
      <c r="C3855" t="s">
        <v>9916</v>
      </c>
      <c r="D3855" t="s">
        <v>33</v>
      </c>
      <c r="E3855" t="s">
        <v>9917</v>
      </c>
      <c r="F3855" t="s">
        <v>9917</v>
      </c>
      <c r="G3855" t="s">
        <v>18</v>
      </c>
      <c r="H3855" t="s">
        <v>18</v>
      </c>
      <c r="I3855" t="s">
        <v>9918</v>
      </c>
      <c r="J3855" t="s">
        <v>9919</v>
      </c>
      <c r="K3855" t="s">
        <v>9920</v>
      </c>
      <c r="L3855" t="s">
        <v>9921</v>
      </c>
    </row>
    <row r="3856" spans="1:12" x14ac:dyDescent="0.3">
      <c r="A3856" t="s">
        <v>9922</v>
      </c>
      <c r="B3856" t="s">
        <v>14</v>
      </c>
      <c r="C3856" t="s">
        <v>9923</v>
      </c>
      <c r="D3856" t="s">
        <v>16</v>
      </c>
      <c r="E3856" t="s">
        <v>9924</v>
      </c>
      <c r="F3856" t="s">
        <v>9925</v>
      </c>
      <c r="G3856" t="s">
        <v>9926</v>
      </c>
      <c r="H3856" t="s">
        <v>9927</v>
      </c>
      <c r="I3856" t="s">
        <v>4376</v>
      </c>
      <c r="J3856" t="s">
        <v>4377</v>
      </c>
      <c r="K3856" t="s">
        <v>4378</v>
      </c>
      <c r="L3856" t="s">
        <v>4379</v>
      </c>
    </row>
    <row r="3857" spans="1:12" x14ac:dyDescent="0.3">
      <c r="A3857" t="s">
        <v>9928</v>
      </c>
      <c r="B3857" t="s">
        <v>14</v>
      </c>
      <c r="C3857" t="s">
        <v>3840</v>
      </c>
      <c r="D3857" t="s">
        <v>33</v>
      </c>
      <c r="E3857" t="s">
        <v>9929</v>
      </c>
      <c r="F3857" t="s">
        <v>9929</v>
      </c>
      <c r="G3857" t="s">
        <v>9930</v>
      </c>
      <c r="H3857" t="s">
        <v>18</v>
      </c>
      <c r="I3857" t="s">
        <v>9931</v>
      </c>
      <c r="J3857" t="s">
        <v>9932</v>
      </c>
      <c r="K3857" t="s">
        <v>9933</v>
      </c>
      <c r="L3857" t="s">
        <v>9934</v>
      </c>
    </row>
    <row r="3858" spans="1:12" x14ac:dyDescent="0.3">
      <c r="A3858" t="s">
        <v>9935</v>
      </c>
      <c r="B3858" t="s">
        <v>14</v>
      </c>
      <c r="C3858" t="s">
        <v>229</v>
      </c>
      <c r="D3858" t="s">
        <v>94</v>
      </c>
      <c r="E3858" t="s">
        <v>9936</v>
      </c>
      <c r="F3858" t="s">
        <v>9937</v>
      </c>
      <c r="G3858" t="s">
        <v>9938</v>
      </c>
      <c r="H3858" t="s">
        <v>9939</v>
      </c>
      <c r="I3858" t="s">
        <v>2255</v>
      </c>
      <c r="J3858" t="s">
        <v>2256</v>
      </c>
      <c r="K3858" t="s">
        <v>2257</v>
      </c>
      <c r="L3858" t="s">
        <v>2258</v>
      </c>
    </row>
    <row r="3859" spans="1:12" x14ac:dyDescent="0.3">
      <c r="A3859" t="s">
        <v>9940</v>
      </c>
      <c r="B3859" t="s">
        <v>14</v>
      </c>
      <c r="C3859" t="s">
        <v>471</v>
      </c>
      <c r="D3859" t="s">
        <v>16</v>
      </c>
      <c r="E3859" t="s">
        <v>9941</v>
      </c>
      <c r="F3859" t="s">
        <v>9942</v>
      </c>
      <c r="G3859" t="s">
        <v>18</v>
      </c>
      <c r="H3859" t="s">
        <v>18</v>
      </c>
      <c r="I3859" t="s">
        <v>5656</v>
      </c>
      <c r="J3859" t="s">
        <v>5657</v>
      </c>
      <c r="K3859" t="s">
        <v>5658</v>
      </c>
      <c r="L3859" t="s">
        <v>5659</v>
      </c>
    </row>
    <row r="3860" spans="1:12" x14ac:dyDescent="0.3">
      <c r="A3860" t="s">
        <v>9943</v>
      </c>
      <c r="B3860" t="s">
        <v>14</v>
      </c>
      <c r="C3860" t="s">
        <v>65</v>
      </c>
      <c r="D3860" t="s">
        <v>16</v>
      </c>
      <c r="E3860" t="s">
        <v>9944</v>
      </c>
      <c r="F3860" t="s">
        <v>9944</v>
      </c>
      <c r="G3860" t="s">
        <v>18</v>
      </c>
      <c r="H3860" t="s">
        <v>18</v>
      </c>
      <c r="I3860" t="s">
        <v>9373</v>
      </c>
      <c r="J3860" t="s">
        <v>9374</v>
      </c>
      <c r="K3860" t="s">
        <v>9375</v>
      </c>
      <c r="L3860" t="s">
        <v>9376</v>
      </c>
    </row>
    <row r="3861" spans="1:12" x14ac:dyDescent="0.3">
      <c r="A3861" t="s">
        <v>9945</v>
      </c>
      <c r="B3861" t="s">
        <v>14</v>
      </c>
      <c r="C3861" t="s">
        <v>101</v>
      </c>
      <c r="D3861" t="s">
        <v>16</v>
      </c>
      <c r="E3861" t="s">
        <v>9946</v>
      </c>
      <c r="F3861" t="s">
        <v>9946</v>
      </c>
      <c r="G3861" t="s">
        <v>18</v>
      </c>
      <c r="H3861" t="s">
        <v>18</v>
      </c>
      <c r="I3861" t="s">
        <v>6591</v>
      </c>
      <c r="J3861" t="s">
        <v>18</v>
      </c>
      <c r="K3861" t="s">
        <v>6592</v>
      </c>
      <c r="L3861" t="s">
        <v>6593</v>
      </c>
    </row>
    <row r="3862" spans="1:12" x14ac:dyDescent="0.3">
      <c r="A3862" t="s">
        <v>9947</v>
      </c>
      <c r="B3862" t="s">
        <v>14</v>
      </c>
      <c r="C3862" t="s">
        <v>1516</v>
      </c>
      <c r="D3862" t="s">
        <v>16</v>
      </c>
      <c r="E3862" t="s">
        <v>9948</v>
      </c>
      <c r="F3862" t="s">
        <v>9948</v>
      </c>
      <c r="G3862" t="s">
        <v>18</v>
      </c>
      <c r="H3862" t="s">
        <v>18</v>
      </c>
      <c r="I3862" t="s">
        <v>6941</v>
      </c>
      <c r="J3862" t="s">
        <v>6942</v>
      </c>
      <c r="K3862" t="s">
        <v>6943</v>
      </c>
      <c r="L3862" t="s">
        <v>6944</v>
      </c>
    </row>
    <row r="3863" spans="1:12" x14ac:dyDescent="0.3">
      <c r="A3863" t="s">
        <v>9949</v>
      </c>
      <c r="B3863" t="s">
        <v>14</v>
      </c>
      <c r="C3863" t="s">
        <v>101</v>
      </c>
      <c r="D3863" t="s">
        <v>16</v>
      </c>
      <c r="E3863" t="s">
        <v>9950</v>
      </c>
      <c r="F3863" t="s">
        <v>9951</v>
      </c>
      <c r="G3863" t="s">
        <v>9952</v>
      </c>
      <c r="H3863" t="s">
        <v>9953</v>
      </c>
      <c r="I3863" t="s">
        <v>9954</v>
      </c>
      <c r="J3863" t="s">
        <v>18</v>
      </c>
      <c r="K3863" t="s">
        <v>9955</v>
      </c>
      <c r="L3863" t="s">
        <v>9956</v>
      </c>
    </row>
    <row r="3864" spans="1:12" x14ac:dyDescent="0.3">
      <c r="A3864" t="s">
        <v>9957</v>
      </c>
      <c r="B3864" t="s">
        <v>14</v>
      </c>
      <c r="C3864" t="s">
        <v>43</v>
      </c>
      <c r="D3864" t="s">
        <v>16</v>
      </c>
      <c r="E3864" t="s">
        <v>9958</v>
      </c>
      <c r="F3864" t="s">
        <v>9959</v>
      </c>
      <c r="G3864" t="s">
        <v>9960</v>
      </c>
      <c r="H3864" t="s">
        <v>18</v>
      </c>
      <c r="I3864" t="s">
        <v>8580</v>
      </c>
      <c r="J3864" t="s">
        <v>18</v>
      </c>
      <c r="K3864" t="s">
        <v>8581</v>
      </c>
      <c r="L3864" t="s">
        <v>8582</v>
      </c>
    </row>
    <row r="3865" spans="1:12" x14ac:dyDescent="0.3">
      <c r="A3865" t="s">
        <v>9961</v>
      </c>
      <c r="B3865" t="s">
        <v>14</v>
      </c>
      <c r="C3865" t="s">
        <v>101</v>
      </c>
      <c r="D3865" t="s">
        <v>16</v>
      </c>
      <c r="E3865" t="e">
        <f>- 미술심리상담사: 심리적,정서적,사회적 장애를 겪고 있는 사람에게 그림이나 조소,디자인 등 미술활동의 시각적 이미지를 통해 개인 갈등을 조절하고 자기표현과 자아성장을 촉진시키며 자기상실,왜곡,방어,억제 등의 상황에서 보다 명확한 자기 안정을 찾아 건강한 사회 구성원이 될 수 있도록 도와주는 업무를 할 수 있도록 한다.</f>
        <v>#NAME?</v>
      </c>
      <c r="F3865" t="e">
        <f>- 미술심리상담사: 심리적,정서적,사회적 장애를 겪고 있는 사람에게 그림이나 조소,디자인 등 미술활동의 시각적 이미지를 통해 개인 갈등을 조절하고 자기표현과 자아성장을 촉진시키며 자기상실,왜곡,방어,억제 등의 상황에서 보다 명확한 자기 안정을 찾아 건강한 사회 구성원이 될 수 있도록 도와주는 업무를 할 수 있도록 한다.</f>
        <v>#NAME?</v>
      </c>
      <c r="G3865" t="s">
        <v>18</v>
      </c>
      <c r="H3865" t="s">
        <v>18</v>
      </c>
      <c r="I3865" t="s">
        <v>9962</v>
      </c>
      <c r="J3865" t="s">
        <v>18</v>
      </c>
      <c r="K3865" t="s">
        <v>9963</v>
      </c>
      <c r="L3865" t="s">
        <v>9964</v>
      </c>
    </row>
    <row r="3866" spans="1:12" x14ac:dyDescent="0.3">
      <c r="A3866" t="s">
        <v>9965</v>
      </c>
      <c r="B3866" t="s">
        <v>14</v>
      </c>
      <c r="C3866" t="s">
        <v>1554</v>
      </c>
      <c r="D3866" t="s">
        <v>16</v>
      </c>
      <c r="E3866" t="s">
        <v>9966</v>
      </c>
      <c r="F3866" t="s">
        <v>9966</v>
      </c>
      <c r="G3866" t="s">
        <v>18</v>
      </c>
      <c r="H3866" t="s">
        <v>18</v>
      </c>
      <c r="I3866" t="s">
        <v>9373</v>
      </c>
      <c r="J3866" t="s">
        <v>9374</v>
      </c>
      <c r="K3866" t="s">
        <v>9375</v>
      </c>
      <c r="L3866" t="s">
        <v>9376</v>
      </c>
    </row>
    <row r="3867" spans="1:12" x14ac:dyDescent="0.3">
      <c r="A3867" t="s">
        <v>9967</v>
      </c>
      <c r="B3867" t="s">
        <v>14</v>
      </c>
      <c r="C3867" t="s">
        <v>101</v>
      </c>
      <c r="D3867" t="s">
        <v>16</v>
      </c>
      <c r="E3867" t="s">
        <v>9968</v>
      </c>
      <c r="F3867" t="s">
        <v>9969</v>
      </c>
      <c r="G3867" t="s">
        <v>9970</v>
      </c>
      <c r="H3867" t="s">
        <v>18</v>
      </c>
      <c r="I3867" t="s">
        <v>359</v>
      </c>
      <c r="J3867" t="s">
        <v>360</v>
      </c>
      <c r="K3867" t="s">
        <v>361</v>
      </c>
      <c r="L3867" t="s">
        <v>362</v>
      </c>
    </row>
    <row r="3868" spans="1:12" x14ac:dyDescent="0.3">
      <c r="A3868" t="s">
        <v>9971</v>
      </c>
      <c r="B3868" t="s">
        <v>14</v>
      </c>
      <c r="C3868" t="s">
        <v>4209</v>
      </c>
      <c r="D3868" t="s">
        <v>16</v>
      </c>
      <c r="E3868" t="s">
        <v>9972</v>
      </c>
      <c r="F3868" t="s">
        <v>9973</v>
      </c>
      <c r="G3868" t="s">
        <v>18</v>
      </c>
      <c r="H3868" t="s">
        <v>18</v>
      </c>
      <c r="I3868" t="s">
        <v>5632</v>
      </c>
      <c r="J3868" t="s">
        <v>5633</v>
      </c>
      <c r="K3868" t="s">
        <v>5634</v>
      </c>
      <c r="L3868" t="s">
        <v>5635</v>
      </c>
    </row>
    <row r="3869" spans="1:12" x14ac:dyDescent="0.3">
      <c r="A3869" t="s">
        <v>9974</v>
      </c>
      <c r="B3869" t="s">
        <v>14</v>
      </c>
      <c r="C3869" t="s">
        <v>9975</v>
      </c>
      <c r="D3869" t="s">
        <v>79</v>
      </c>
      <c r="E3869" t="s">
        <v>9976</v>
      </c>
      <c r="F3869" t="s">
        <v>9977</v>
      </c>
      <c r="G3869" t="s">
        <v>9978</v>
      </c>
      <c r="H3869" t="s">
        <v>9979</v>
      </c>
      <c r="I3869" t="s">
        <v>9980</v>
      </c>
      <c r="J3869" t="s">
        <v>9981</v>
      </c>
      <c r="K3869" t="s">
        <v>9982</v>
      </c>
      <c r="L3869" t="s">
        <v>9983</v>
      </c>
    </row>
    <row r="3870" spans="1:12" x14ac:dyDescent="0.3">
      <c r="A3870" t="s">
        <v>9984</v>
      </c>
      <c r="B3870" t="s">
        <v>14</v>
      </c>
      <c r="C3870" t="s">
        <v>9985</v>
      </c>
      <c r="D3870" t="s">
        <v>16</v>
      </c>
      <c r="E3870" t="s">
        <v>9986</v>
      </c>
      <c r="F3870" t="s">
        <v>9986</v>
      </c>
      <c r="G3870" t="s">
        <v>18</v>
      </c>
      <c r="H3870" t="s">
        <v>18</v>
      </c>
      <c r="I3870" t="s">
        <v>6547</v>
      </c>
      <c r="J3870" t="s">
        <v>6548</v>
      </c>
      <c r="K3870" t="s">
        <v>6549</v>
      </c>
      <c r="L3870" t="s">
        <v>6550</v>
      </c>
    </row>
    <row r="3871" spans="1:12" x14ac:dyDescent="0.3">
      <c r="A3871" t="s">
        <v>9987</v>
      </c>
      <c r="B3871" t="s">
        <v>14</v>
      </c>
      <c r="C3871" t="s">
        <v>9988</v>
      </c>
      <c r="D3871" t="s">
        <v>33</v>
      </c>
      <c r="E3871" t="s">
        <v>9989</v>
      </c>
      <c r="F3871" t="s">
        <v>9989</v>
      </c>
      <c r="G3871" t="s">
        <v>18</v>
      </c>
      <c r="H3871" t="s">
        <v>18</v>
      </c>
      <c r="I3871" t="s">
        <v>7193</v>
      </c>
      <c r="J3871" t="s">
        <v>7194</v>
      </c>
      <c r="K3871" t="s">
        <v>7195</v>
      </c>
      <c r="L3871" t="s">
        <v>7196</v>
      </c>
    </row>
    <row r="3872" spans="1:12" x14ac:dyDescent="0.3">
      <c r="A3872" t="s">
        <v>9990</v>
      </c>
      <c r="B3872" t="s">
        <v>14</v>
      </c>
      <c r="C3872" t="s">
        <v>101</v>
      </c>
      <c r="D3872" t="s">
        <v>16</v>
      </c>
      <c r="E3872" t="s">
        <v>9991</v>
      </c>
      <c r="F3872" t="s">
        <v>9992</v>
      </c>
      <c r="G3872" t="s">
        <v>7640</v>
      </c>
      <c r="H3872" t="s">
        <v>9993</v>
      </c>
      <c r="I3872" t="s">
        <v>7642</v>
      </c>
      <c r="J3872" t="s">
        <v>7643</v>
      </c>
      <c r="K3872" t="s">
        <v>7644</v>
      </c>
      <c r="L3872" t="s">
        <v>7645</v>
      </c>
    </row>
    <row r="3873" spans="1:12" x14ac:dyDescent="0.3">
      <c r="A3873" t="s">
        <v>9994</v>
      </c>
      <c r="B3873" t="s">
        <v>14</v>
      </c>
      <c r="C3873" t="s">
        <v>471</v>
      </c>
      <c r="D3873" t="s">
        <v>16</v>
      </c>
      <c r="E3873" t="e">
        <f>- 아동심리상담사: 아동들의 정신건강과 정서장애와 관련된 문제로 일상생활에 적응하지 못하고 인지, 정서, 행동상의 장애를 일으키는 사람들은 물론 정상적인 아동들도 과학적 측정도구나 각종 심리검사 방법을 활용하여 종합적으로 진단하고 그 결과에 따라 상담을 통해 아동 발달과 학습지도의 업무를 할 수 있도록 한다.</f>
        <v>#NAME?</v>
      </c>
      <c r="F3873" t="e">
        <f>- 아동심리상담사: 아동들의 정신건강과 정서장애와 관련된 문제로 일상생활에 적응하지 못하고 인지, 정서, 행동상의 장애를 일으키는 사람들은 물론 정상적인 아동들도 과학적 측정도구나 각종 심리검사 방법을 활용하여 종합적으로 진단하고 그 결과에 따라 상담을 통해 아동 발달과 학습지도의 업무를 할 수 있도록 한다.</f>
        <v>#NAME?</v>
      </c>
      <c r="G3873" t="s">
        <v>18</v>
      </c>
      <c r="H3873" t="s">
        <v>18</v>
      </c>
      <c r="I3873" t="s">
        <v>9962</v>
      </c>
      <c r="J3873" t="s">
        <v>18</v>
      </c>
      <c r="K3873" t="s">
        <v>9963</v>
      </c>
      <c r="L3873" t="s">
        <v>9964</v>
      </c>
    </row>
    <row r="3874" spans="1:12" x14ac:dyDescent="0.3">
      <c r="A3874" t="s">
        <v>9995</v>
      </c>
      <c r="B3874" t="s">
        <v>14</v>
      </c>
      <c r="C3874" t="s">
        <v>9996</v>
      </c>
      <c r="D3874" t="s">
        <v>16</v>
      </c>
      <c r="E3874" t="s">
        <v>9997</v>
      </c>
      <c r="F3874" t="s">
        <v>9997</v>
      </c>
      <c r="G3874" t="s">
        <v>18</v>
      </c>
      <c r="H3874" t="s">
        <v>18</v>
      </c>
      <c r="I3874" t="s">
        <v>9998</v>
      </c>
      <c r="J3874" t="s">
        <v>18</v>
      </c>
      <c r="K3874" t="s">
        <v>9999</v>
      </c>
      <c r="L3874" t="s">
        <v>10000</v>
      </c>
    </row>
    <row r="3875" spans="1:12" x14ac:dyDescent="0.3">
      <c r="A3875" t="s">
        <v>10001</v>
      </c>
      <c r="B3875" t="s">
        <v>14</v>
      </c>
      <c r="C3875" t="s">
        <v>10002</v>
      </c>
      <c r="D3875" t="s">
        <v>33</v>
      </c>
      <c r="E3875" t="s">
        <v>10003</v>
      </c>
      <c r="F3875" t="s">
        <v>10004</v>
      </c>
      <c r="G3875" t="s">
        <v>10004</v>
      </c>
      <c r="H3875" t="s">
        <v>18</v>
      </c>
      <c r="I3875" t="s">
        <v>10005</v>
      </c>
      <c r="J3875" t="s">
        <v>10006</v>
      </c>
      <c r="K3875" t="s">
        <v>10007</v>
      </c>
      <c r="L3875" t="s">
        <v>10008</v>
      </c>
    </row>
    <row r="3876" spans="1:12" x14ac:dyDescent="0.3">
      <c r="A3876" t="s">
        <v>10009</v>
      </c>
      <c r="B3876" t="s">
        <v>14</v>
      </c>
      <c r="C3876" t="s">
        <v>73</v>
      </c>
      <c r="D3876" t="s">
        <v>33</v>
      </c>
      <c r="E3876" t="s">
        <v>10010</v>
      </c>
      <c r="F3876" t="s">
        <v>10011</v>
      </c>
      <c r="G3876" t="s">
        <v>10012</v>
      </c>
      <c r="H3876" t="s">
        <v>18</v>
      </c>
      <c r="I3876" t="s">
        <v>7327</v>
      </c>
      <c r="J3876" t="s">
        <v>7328</v>
      </c>
      <c r="K3876" t="s">
        <v>7329</v>
      </c>
      <c r="L3876" t="s">
        <v>7330</v>
      </c>
    </row>
    <row r="3877" spans="1:12" x14ac:dyDescent="0.3">
      <c r="A3877" t="s">
        <v>10013</v>
      </c>
      <c r="B3877" t="s">
        <v>14</v>
      </c>
      <c r="C3877" t="s">
        <v>101</v>
      </c>
      <c r="D3877" t="s">
        <v>16</v>
      </c>
      <c r="E3877" t="s">
        <v>10014</v>
      </c>
      <c r="F3877" t="s">
        <v>10015</v>
      </c>
      <c r="G3877" t="s">
        <v>10016</v>
      </c>
      <c r="H3877" t="s">
        <v>18</v>
      </c>
      <c r="I3877" t="s">
        <v>10017</v>
      </c>
      <c r="J3877" t="s">
        <v>10018</v>
      </c>
      <c r="K3877" t="s">
        <v>10019</v>
      </c>
      <c r="L3877" t="s">
        <v>10020</v>
      </c>
    </row>
    <row r="3878" spans="1:12" x14ac:dyDescent="0.3">
      <c r="A3878" t="s">
        <v>10021</v>
      </c>
      <c r="B3878" t="s">
        <v>14</v>
      </c>
      <c r="C3878" t="s">
        <v>471</v>
      </c>
      <c r="D3878" t="s">
        <v>16</v>
      </c>
      <c r="E3878" t="s">
        <v>10022</v>
      </c>
      <c r="F3878" t="s">
        <v>10022</v>
      </c>
      <c r="G3878" t="s">
        <v>10022</v>
      </c>
      <c r="H3878" t="s">
        <v>18</v>
      </c>
      <c r="I3878" t="s">
        <v>10023</v>
      </c>
      <c r="J3878" t="s">
        <v>10024</v>
      </c>
      <c r="K3878" t="s">
        <v>7636</v>
      </c>
      <c r="L3878" t="s">
        <v>10025</v>
      </c>
    </row>
    <row r="3879" spans="1:12" x14ac:dyDescent="0.3">
      <c r="A3879" t="s">
        <v>10026</v>
      </c>
      <c r="B3879" t="s">
        <v>14</v>
      </c>
      <c r="C3879" t="s">
        <v>463</v>
      </c>
      <c r="D3879" t="s">
        <v>16</v>
      </c>
      <c r="E3879" t="s">
        <v>10027</v>
      </c>
      <c r="F3879" t="s">
        <v>10028</v>
      </c>
      <c r="G3879" t="s">
        <v>10029</v>
      </c>
      <c r="H3879" t="s">
        <v>18</v>
      </c>
      <c r="I3879" t="s">
        <v>10030</v>
      </c>
      <c r="J3879" t="s">
        <v>10031</v>
      </c>
      <c r="K3879" t="s">
        <v>10032</v>
      </c>
      <c r="L3879" t="s">
        <v>10033</v>
      </c>
    </row>
    <row r="3880" spans="1:12" x14ac:dyDescent="0.3">
      <c r="A3880" t="s">
        <v>10034</v>
      </c>
      <c r="B3880" t="s">
        <v>14</v>
      </c>
      <c r="C3880" t="s">
        <v>273</v>
      </c>
      <c r="D3880" t="s">
        <v>16</v>
      </c>
      <c r="E3880" t="s">
        <v>10035</v>
      </c>
      <c r="F3880" t="s">
        <v>10036</v>
      </c>
      <c r="G3880" t="s">
        <v>10037</v>
      </c>
      <c r="H3880" t="s">
        <v>18</v>
      </c>
      <c r="I3880" t="s">
        <v>9667</v>
      </c>
      <c r="J3880" t="s">
        <v>9668</v>
      </c>
      <c r="K3880" t="s">
        <v>9669</v>
      </c>
      <c r="L3880" t="s">
        <v>9670</v>
      </c>
    </row>
    <row r="3881" spans="1:12" x14ac:dyDescent="0.3">
      <c r="A3881" t="s">
        <v>10038</v>
      </c>
      <c r="B3881" t="s">
        <v>14</v>
      </c>
      <c r="C3881" t="s">
        <v>10039</v>
      </c>
      <c r="D3881" t="s">
        <v>16</v>
      </c>
      <c r="E3881" t="s">
        <v>10040</v>
      </c>
      <c r="F3881" t="s">
        <v>10041</v>
      </c>
      <c r="G3881" t="s">
        <v>10042</v>
      </c>
      <c r="H3881" t="s">
        <v>18</v>
      </c>
      <c r="I3881" t="s">
        <v>10043</v>
      </c>
      <c r="J3881" t="s">
        <v>10044</v>
      </c>
      <c r="K3881" t="s">
        <v>10045</v>
      </c>
      <c r="L3881" t="s">
        <v>10046</v>
      </c>
    </row>
    <row r="3882" spans="1:12" x14ac:dyDescent="0.3">
      <c r="A3882" t="s">
        <v>10047</v>
      </c>
      <c r="B3882" t="s">
        <v>14</v>
      </c>
      <c r="C3882" t="s">
        <v>10048</v>
      </c>
      <c r="D3882" t="s">
        <v>94</v>
      </c>
      <c r="E3882" t="s">
        <v>10049</v>
      </c>
      <c r="F3882" t="s">
        <v>10050</v>
      </c>
      <c r="G3882" t="s">
        <v>10051</v>
      </c>
      <c r="H3882" t="s">
        <v>18</v>
      </c>
      <c r="I3882" t="s">
        <v>5720</v>
      </c>
      <c r="J3882" t="s">
        <v>5721</v>
      </c>
      <c r="K3882" t="s">
        <v>5722</v>
      </c>
      <c r="L3882" t="s">
        <v>5723</v>
      </c>
    </row>
    <row r="3883" spans="1:12" x14ac:dyDescent="0.3">
      <c r="A3883" t="s">
        <v>10052</v>
      </c>
      <c r="B3883" t="s">
        <v>14</v>
      </c>
      <c r="C3883" t="s">
        <v>10053</v>
      </c>
      <c r="D3883" t="s">
        <v>16</v>
      </c>
      <c r="E3883" t="s">
        <v>10054</v>
      </c>
      <c r="F3883" t="s">
        <v>10054</v>
      </c>
      <c r="G3883" t="s">
        <v>18</v>
      </c>
      <c r="H3883" t="s">
        <v>18</v>
      </c>
      <c r="I3883" t="s">
        <v>7175</v>
      </c>
      <c r="J3883" t="s">
        <v>7176</v>
      </c>
      <c r="K3883" t="s">
        <v>7177</v>
      </c>
      <c r="L3883" t="s">
        <v>7178</v>
      </c>
    </row>
    <row r="3884" spans="1:12" x14ac:dyDescent="0.3">
      <c r="A3884" t="s">
        <v>10055</v>
      </c>
      <c r="B3884" t="s">
        <v>14</v>
      </c>
      <c r="C3884" t="s">
        <v>7265</v>
      </c>
      <c r="D3884" t="s">
        <v>79</v>
      </c>
      <c r="E3884" t="s">
        <v>10056</v>
      </c>
      <c r="F3884" t="s">
        <v>10056</v>
      </c>
      <c r="G3884" t="s">
        <v>10056</v>
      </c>
      <c r="H3884" t="s">
        <v>18</v>
      </c>
      <c r="I3884" t="s">
        <v>5750</v>
      </c>
      <c r="J3884" t="s">
        <v>5751</v>
      </c>
      <c r="K3884" t="s">
        <v>5752</v>
      </c>
      <c r="L3884" t="s">
        <v>5753</v>
      </c>
    </row>
    <row r="3885" spans="1:12" x14ac:dyDescent="0.3">
      <c r="A3885" t="s">
        <v>10057</v>
      </c>
      <c r="B3885" t="s">
        <v>14</v>
      </c>
      <c r="C3885" t="s">
        <v>220</v>
      </c>
      <c r="D3885" t="s">
        <v>16</v>
      </c>
      <c r="E3885" t="s">
        <v>10058</v>
      </c>
      <c r="F3885" t="s">
        <v>10059</v>
      </c>
      <c r="G3885" t="s">
        <v>18</v>
      </c>
      <c r="H3885" t="s">
        <v>18</v>
      </c>
      <c r="I3885" t="s">
        <v>6061</v>
      </c>
      <c r="J3885" t="s">
        <v>6062</v>
      </c>
      <c r="K3885" t="s">
        <v>6063</v>
      </c>
      <c r="L3885" t="s">
        <v>6064</v>
      </c>
    </row>
    <row r="3886" spans="1:12" x14ac:dyDescent="0.3">
      <c r="A3886" t="s">
        <v>10060</v>
      </c>
      <c r="B3886" t="s">
        <v>14</v>
      </c>
      <c r="C3886" t="s">
        <v>2727</v>
      </c>
      <c r="D3886" t="s">
        <v>33</v>
      </c>
      <c r="E3886" t="s">
        <v>10061</v>
      </c>
      <c r="F3886" t="s">
        <v>10062</v>
      </c>
      <c r="G3886" t="s">
        <v>10063</v>
      </c>
      <c r="H3886" t="s">
        <v>18</v>
      </c>
      <c r="I3886" t="s">
        <v>841</v>
      </c>
      <c r="J3886" t="s">
        <v>842</v>
      </c>
      <c r="K3886" t="s">
        <v>843</v>
      </c>
      <c r="L3886" t="s">
        <v>844</v>
      </c>
    </row>
    <row r="3887" spans="1:12" x14ac:dyDescent="0.3">
      <c r="A3887" t="s">
        <v>10064</v>
      </c>
      <c r="B3887" t="s">
        <v>14</v>
      </c>
      <c r="C3887" t="s">
        <v>10065</v>
      </c>
      <c r="D3887" t="s">
        <v>94</v>
      </c>
      <c r="E3887" t="s">
        <v>10066</v>
      </c>
      <c r="F3887" t="s">
        <v>10067</v>
      </c>
      <c r="G3887" t="s">
        <v>18</v>
      </c>
      <c r="H3887" t="s">
        <v>18</v>
      </c>
      <c r="I3887" t="s">
        <v>8036</v>
      </c>
      <c r="J3887" t="s">
        <v>8037</v>
      </c>
      <c r="K3887" t="s">
        <v>8038</v>
      </c>
      <c r="L3887" t="s">
        <v>8039</v>
      </c>
    </row>
    <row r="3888" spans="1:12" x14ac:dyDescent="0.3">
      <c r="A3888" t="s">
        <v>10068</v>
      </c>
      <c r="B3888" t="s">
        <v>14</v>
      </c>
      <c r="C3888" t="s">
        <v>5758</v>
      </c>
      <c r="D3888" t="s">
        <v>16</v>
      </c>
      <c r="E3888" t="s">
        <v>10069</v>
      </c>
      <c r="F3888" t="s">
        <v>10069</v>
      </c>
      <c r="G3888" t="s">
        <v>10070</v>
      </c>
      <c r="H3888" t="s">
        <v>18</v>
      </c>
      <c r="I3888" t="s">
        <v>3926</v>
      </c>
      <c r="J3888" t="s">
        <v>3927</v>
      </c>
      <c r="K3888" t="s">
        <v>3928</v>
      </c>
      <c r="L3888" t="s">
        <v>3929</v>
      </c>
    </row>
    <row r="3889" spans="1:12" x14ac:dyDescent="0.3">
      <c r="A3889" t="s">
        <v>10071</v>
      </c>
      <c r="B3889" t="s">
        <v>14</v>
      </c>
      <c r="C3889" t="s">
        <v>10072</v>
      </c>
      <c r="D3889" t="s">
        <v>79</v>
      </c>
      <c r="E3889" t="s">
        <v>10073</v>
      </c>
      <c r="F3889" t="s">
        <v>10074</v>
      </c>
      <c r="G3889" t="s">
        <v>18</v>
      </c>
      <c r="H3889" t="s">
        <v>18</v>
      </c>
      <c r="I3889" t="s">
        <v>10075</v>
      </c>
      <c r="J3889" t="s">
        <v>18</v>
      </c>
      <c r="K3889" t="s">
        <v>10076</v>
      </c>
      <c r="L3889" t="s">
        <v>10077</v>
      </c>
    </row>
    <row r="3890" spans="1:12" x14ac:dyDescent="0.3">
      <c r="A3890" t="s">
        <v>10078</v>
      </c>
      <c r="B3890" t="s">
        <v>14</v>
      </c>
      <c r="C3890" t="s">
        <v>1554</v>
      </c>
      <c r="D3890" t="s">
        <v>16</v>
      </c>
      <c r="E3890" t="s">
        <v>9714</v>
      </c>
      <c r="F3890" t="s">
        <v>9715</v>
      </c>
      <c r="G3890" t="s">
        <v>9716</v>
      </c>
      <c r="H3890" t="s">
        <v>18</v>
      </c>
      <c r="I3890" t="s">
        <v>10079</v>
      </c>
      <c r="J3890" t="s">
        <v>9660</v>
      </c>
      <c r="K3890" t="s">
        <v>10080</v>
      </c>
      <c r="L3890" t="s">
        <v>10081</v>
      </c>
    </row>
    <row r="3891" spans="1:12" x14ac:dyDescent="0.3">
      <c r="A3891" t="s">
        <v>10082</v>
      </c>
      <c r="B3891" t="s">
        <v>14</v>
      </c>
      <c r="C3891" t="s">
        <v>10083</v>
      </c>
      <c r="D3891" t="s">
        <v>16</v>
      </c>
      <c r="E3891" t="s">
        <v>10084</v>
      </c>
      <c r="F3891" t="s">
        <v>10085</v>
      </c>
      <c r="G3891" t="s">
        <v>10086</v>
      </c>
      <c r="H3891" t="s">
        <v>18</v>
      </c>
      <c r="I3891" t="s">
        <v>10087</v>
      </c>
      <c r="J3891" t="s">
        <v>18</v>
      </c>
      <c r="K3891" t="s">
        <v>6193</v>
      </c>
      <c r="L3891" t="s">
        <v>10088</v>
      </c>
    </row>
    <row r="3892" spans="1:12" x14ac:dyDescent="0.3">
      <c r="A3892" t="s">
        <v>10089</v>
      </c>
      <c r="B3892" t="s">
        <v>14</v>
      </c>
      <c r="C3892" t="s">
        <v>101</v>
      </c>
      <c r="D3892" t="s">
        <v>16</v>
      </c>
      <c r="E3892" t="s">
        <v>8449</v>
      </c>
      <c r="F3892" t="s">
        <v>8449</v>
      </c>
      <c r="G3892" t="s">
        <v>10090</v>
      </c>
      <c r="H3892" t="s">
        <v>10091</v>
      </c>
      <c r="I3892" t="s">
        <v>9131</v>
      </c>
      <c r="J3892" t="s">
        <v>9132</v>
      </c>
      <c r="K3892" t="s">
        <v>9133</v>
      </c>
      <c r="L3892" t="s">
        <v>9134</v>
      </c>
    </row>
    <row r="3893" spans="1:12" x14ac:dyDescent="0.3">
      <c r="A3893" t="s">
        <v>10092</v>
      </c>
      <c r="B3893" t="s">
        <v>14</v>
      </c>
      <c r="C3893" t="s">
        <v>220</v>
      </c>
      <c r="D3893" t="s">
        <v>16</v>
      </c>
      <c r="E3893" t="s">
        <v>10093</v>
      </c>
      <c r="F3893" t="s">
        <v>10094</v>
      </c>
      <c r="G3893" t="s">
        <v>10095</v>
      </c>
      <c r="H3893" t="s">
        <v>18</v>
      </c>
      <c r="I3893" t="s">
        <v>7343</v>
      </c>
      <c r="J3893" t="s">
        <v>18</v>
      </c>
      <c r="K3893" t="s">
        <v>7344</v>
      </c>
      <c r="L3893" t="s">
        <v>7345</v>
      </c>
    </row>
    <row r="3894" spans="1:12" x14ac:dyDescent="0.3">
      <c r="A3894" t="s">
        <v>10096</v>
      </c>
      <c r="B3894" t="s">
        <v>14</v>
      </c>
      <c r="C3894" t="s">
        <v>273</v>
      </c>
      <c r="D3894" t="s">
        <v>16</v>
      </c>
      <c r="E3894" t="s">
        <v>10097</v>
      </c>
      <c r="F3894" t="s">
        <v>10098</v>
      </c>
      <c r="G3894" t="s">
        <v>18</v>
      </c>
      <c r="H3894" t="s">
        <v>18</v>
      </c>
      <c r="I3894" t="s">
        <v>10099</v>
      </c>
      <c r="J3894" t="s">
        <v>10100</v>
      </c>
      <c r="K3894" t="s">
        <v>10101</v>
      </c>
      <c r="L3894" t="s">
        <v>10102</v>
      </c>
    </row>
    <row r="3895" spans="1:12" x14ac:dyDescent="0.3">
      <c r="A3895" t="s">
        <v>10103</v>
      </c>
      <c r="B3895" t="s">
        <v>14</v>
      </c>
      <c r="C3895" t="s">
        <v>4649</v>
      </c>
      <c r="D3895" t="s">
        <v>94</v>
      </c>
      <c r="E3895" t="s">
        <v>10104</v>
      </c>
      <c r="F3895" t="s">
        <v>10105</v>
      </c>
      <c r="G3895" t="s">
        <v>10106</v>
      </c>
      <c r="H3895" t="s">
        <v>10107</v>
      </c>
      <c r="I3895" t="s">
        <v>7009</v>
      </c>
      <c r="J3895" t="s">
        <v>7010</v>
      </c>
      <c r="K3895" t="s">
        <v>7011</v>
      </c>
      <c r="L3895" t="s">
        <v>7012</v>
      </c>
    </row>
    <row r="3896" spans="1:12" x14ac:dyDescent="0.3">
      <c r="A3896" t="s">
        <v>10108</v>
      </c>
      <c r="B3896" t="s">
        <v>14</v>
      </c>
      <c r="C3896" t="s">
        <v>10109</v>
      </c>
      <c r="D3896" t="s">
        <v>16</v>
      </c>
      <c r="E3896" t="s">
        <v>10110</v>
      </c>
      <c r="F3896" t="s">
        <v>10110</v>
      </c>
      <c r="G3896" t="s">
        <v>18</v>
      </c>
      <c r="H3896" t="s">
        <v>18</v>
      </c>
      <c r="I3896" t="s">
        <v>1511</v>
      </c>
      <c r="J3896" t="s">
        <v>1512</v>
      </c>
      <c r="K3896" t="s">
        <v>1513</v>
      </c>
      <c r="L3896" t="s">
        <v>1514</v>
      </c>
    </row>
    <row r="3897" spans="1:12" x14ac:dyDescent="0.3">
      <c r="A3897" t="s">
        <v>10111</v>
      </c>
      <c r="B3897" t="s">
        <v>14</v>
      </c>
      <c r="C3897" t="s">
        <v>2882</v>
      </c>
      <c r="D3897" t="s">
        <v>16</v>
      </c>
      <c r="E3897" t="s">
        <v>10112</v>
      </c>
      <c r="F3897" t="s">
        <v>10113</v>
      </c>
      <c r="G3897" t="s">
        <v>10114</v>
      </c>
      <c r="H3897" t="s">
        <v>18</v>
      </c>
      <c r="I3897" t="s">
        <v>7112</v>
      </c>
      <c r="J3897" t="s">
        <v>7113</v>
      </c>
      <c r="K3897" t="s">
        <v>7114</v>
      </c>
      <c r="L3897" t="s">
        <v>7115</v>
      </c>
    </row>
    <row r="3898" spans="1:12" x14ac:dyDescent="0.3">
      <c r="A3898" t="s">
        <v>10115</v>
      </c>
      <c r="B3898" t="s">
        <v>14</v>
      </c>
      <c r="C3898" t="s">
        <v>65</v>
      </c>
      <c r="D3898" t="s">
        <v>16</v>
      </c>
      <c r="E3898" t="s">
        <v>10116</v>
      </c>
      <c r="F3898" t="s">
        <v>10117</v>
      </c>
      <c r="G3898" t="s">
        <v>10118</v>
      </c>
      <c r="H3898" t="s">
        <v>18</v>
      </c>
      <c r="I3898" t="s">
        <v>3195</v>
      </c>
      <c r="J3898" t="s">
        <v>3196</v>
      </c>
      <c r="K3898" t="s">
        <v>3197</v>
      </c>
      <c r="L3898" t="s">
        <v>3198</v>
      </c>
    </row>
    <row r="3899" spans="1:12" x14ac:dyDescent="0.3">
      <c r="A3899" t="s">
        <v>10119</v>
      </c>
      <c r="B3899" t="s">
        <v>14</v>
      </c>
      <c r="C3899" t="s">
        <v>471</v>
      </c>
      <c r="D3899" t="s">
        <v>16</v>
      </c>
      <c r="E3899" t="s">
        <v>10120</v>
      </c>
      <c r="F3899" t="s">
        <v>9792</v>
      </c>
      <c r="G3899" t="s">
        <v>9793</v>
      </c>
      <c r="H3899" t="s">
        <v>9794</v>
      </c>
      <c r="I3899" t="s">
        <v>10079</v>
      </c>
      <c r="J3899" t="s">
        <v>9660</v>
      </c>
      <c r="K3899" t="s">
        <v>10080</v>
      </c>
      <c r="L3899" t="s">
        <v>10081</v>
      </c>
    </row>
    <row r="3900" spans="1:12" x14ac:dyDescent="0.3">
      <c r="A3900" t="s">
        <v>10121</v>
      </c>
      <c r="B3900" t="s">
        <v>14</v>
      </c>
      <c r="C3900" t="s">
        <v>101</v>
      </c>
      <c r="D3900" t="s">
        <v>16</v>
      </c>
      <c r="E3900" t="s">
        <v>10122</v>
      </c>
      <c r="F3900" t="s">
        <v>10123</v>
      </c>
      <c r="G3900" t="s">
        <v>10124</v>
      </c>
      <c r="H3900" t="s">
        <v>10125</v>
      </c>
      <c r="I3900" t="s">
        <v>8803</v>
      </c>
      <c r="J3900" t="s">
        <v>8804</v>
      </c>
      <c r="K3900" t="s">
        <v>8805</v>
      </c>
      <c r="L3900" t="s">
        <v>8806</v>
      </c>
    </row>
    <row r="3901" spans="1:12" x14ac:dyDescent="0.3">
      <c r="A3901" t="s">
        <v>10126</v>
      </c>
      <c r="B3901" t="s">
        <v>14</v>
      </c>
      <c r="C3901" t="s">
        <v>10127</v>
      </c>
      <c r="D3901" t="s">
        <v>16</v>
      </c>
      <c r="E3901" t="s">
        <v>10128</v>
      </c>
      <c r="F3901" t="s">
        <v>10129</v>
      </c>
      <c r="G3901" t="s">
        <v>10130</v>
      </c>
      <c r="H3901" t="s">
        <v>10131</v>
      </c>
      <c r="I3901" t="s">
        <v>10132</v>
      </c>
      <c r="J3901" t="s">
        <v>10133</v>
      </c>
      <c r="K3901" t="s">
        <v>10134</v>
      </c>
      <c r="L3901" t="s">
        <v>10135</v>
      </c>
    </row>
    <row r="3902" spans="1:12" x14ac:dyDescent="0.3">
      <c r="A3902" t="s">
        <v>10136</v>
      </c>
      <c r="B3902" t="s">
        <v>14</v>
      </c>
      <c r="C3902" t="s">
        <v>10137</v>
      </c>
      <c r="D3902" t="s">
        <v>94</v>
      </c>
      <c r="E3902" t="s">
        <v>10138</v>
      </c>
      <c r="F3902" t="s">
        <v>10139</v>
      </c>
      <c r="G3902" t="s">
        <v>10140</v>
      </c>
      <c r="H3902" t="s">
        <v>18</v>
      </c>
      <c r="I3902" t="s">
        <v>5720</v>
      </c>
      <c r="J3902" t="s">
        <v>5721</v>
      </c>
      <c r="K3902" t="s">
        <v>5722</v>
      </c>
      <c r="L3902" t="s">
        <v>5723</v>
      </c>
    </row>
    <row r="3903" spans="1:12" x14ac:dyDescent="0.3">
      <c r="A3903" t="s">
        <v>10141</v>
      </c>
      <c r="B3903" t="s">
        <v>14</v>
      </c>
      <c r="C3903" t="s">
        <v>3840</v>
      </c>
      <c r="D3903" t="s">
        <v>33</v>
      </c>
      <c r="E3903" t="s">
        <v>10142</v>
      </c>
      <c r="F3903" t="s">
        <v>10143</v>
      </c>
      <c r="G3903" t="s">
        <v>10144</v>
      </c>
      <c r="H3903" t="s">
        <v>10145</v>
      </c>
      <c r="I3903" t="s">
        <v>7009</v>
      </c>
      <c r="J3903" t="s">
        <v>7010</v>
      </c>
      <c r="K3903" t="s">
        <v>7011</v>
      </c>
      <c r="L3903" t="s">
        <v>7012</v>
      </c>
    </row>
    <row r="3904" spans="1:12" x14ac:dyDescent="0.3">
      <c r="A3904" t="s">
        <v>10146</v>
      </c>
      <c r="B3904" t="s">
        <v>14</v>
      </c>
      <c r="C3904" t="s">
        <v>3525</v>
      </c>
      <c r="D3904" t="s">
        <v>79</v>
      </c>
      <c r="E3904" t="s">
        <v>10147</v>
      </c>
      <c r="F3904" t="s">
        <v>10148</v>
      </c>
      <c r="G3904" t="s">
        <v>10149</v>
      </c>
      <c r="H3904" t="s">
        <v>10150</v>
      </c>
      <c r="I3904" t="s">
        <v>6566</v>
      </c>
      <c r="J3904" t="s">
        <v>18</v>
      </c>
      <c r="K3904" t="s">
        <v>6567</v>
      </c>
      <c r="L3904" t="s">
        <v>6568</v>
      </c>
    </row>
    <row r="3905" spans="1:12" x14ac:dyDescent="0.3">
      <c r="A3905" t="s">
        <v>10151</v>
      </c>
      <c r="B3905" t="s">
        <v>14</v>
      </c>
      <c r="C3905" t="s">
        <v>93</v>
      </c>
      <c r="D3905" t="s">
        <v>94</v>
      </c>
      <c r="E3905" t="s">
        <v>10152</v>
      </c>
      <c r="F3905" t="s">
        <v>10153</v>
      </c>
      <c r="G3905" t="s">
        <v>10154</v>
      </c>
      <c r="H3905" t="s">
        <v>10155</v>
      </c>
      <c r="I3905" t="s">
        <v>7009</v>
      </c>
      <c r="J3905" t="s">
        <v>7010</v>
      </c>
      <c r="K3905" t="s">
        <v>7011</v>
      </c>
      <c r="L3905" t="s">
        <v>7012</v>
      </c>
    </row>
    <row r="3906" spans="1:12" x14ac:dyDescent="0.3">
      <c r="A3906" t="s">
        <v>10156</v>
      </c>
      <c r="B3906" t="s">
        <v>14</v>
      </c>
      <c r="C3906" t="s">
        <v>1975</v>
      </c>
      <c r="D3906" t="s">
        <v>33</v>
      </c>
      <c r="E3906" t="s">
        <v>9402</v>
      </c>
      <c r="F3906" t="s">
        <v>9404</v>
      </c>
      <c r="G3906" t="s">
        <v>9403</v>
      </c>
      <c r="H3906" t="s">
        <v>18</v>
      </c>
      <c r="I3906" t="s">
        <v>6032</v>
      </c>
      <c r="J3906" t="s">
        <v>6033</v>
      </c>
      <c r="K3906" t="s">
        <v>6034</v>
      </c>
      <c r="L3906" t="s">
        <v>6035</v>
      </c>
    </row>
    <row r="3907" spans="1:12" x14ac:dyDescent="0.3">
      <c r="A3907" t="s">
        <v>10157</v>
      </c>
      <c r="B3907" t="s">
        <v>14</v>
      </c>
      <c r="C3907" t="s">
        <v>5703</v>
      </c>
      <c r="D3907" t="s">
        <v>16</v>
      </c>
      <c r="E3907" t="s">
        <v>10158</v>
      </c>
      <c r="F3907" t="s">
        <v>10158</v>
      </c>
      <c r="G3907" t="s">
        <v>18</v>
      </c>
      <c r="H3907" t="s">
        <v>18</v>
      </c>
      <c r="I3907" t="s">
        <v>10075</v>
      </c>
      <c r="J3907" t="s">
        <v>18</v>
      </c>
      <c r="K3907" t="s">
        <v>10076</v>
      </c>
      <c r="L3907" t="s">
        <v>10077</v>
      </c>
    </row>
    <row r="3908" spans="1:12" x14ac:dyDescent="0.3">
      <c r="A3908" t="s">
        <v>10159</v>
      </c>
      <c r="B3908" t="s">
        <v>14</v>
      </c>
      <c r="C3908" t="s">
        <v>10160</v>
      </c>
      <c r="D3908" t="s">
        <v>33</v>
      </c>
      <c r="E3908" t="s">
        <v>10161</v>
      </c>
      <c r="F3908" t="s">
        <v>10161</v>
      </c>
      <c r="G3908" t="s">
        <v>10162</v>
      </c>
      <c r="H3908" t="s">
        <v>10163</v>
      </c>
      <c r="I3908" t="s">
        <v>9131</v>
      </c>
      <c r="J3908" t="s">
        <v>9132</v>
      </c>
      <c r="K3908" t="s">
        <v>9133</v>
      </c>
      <c r="L3908" t="s">
        <v>9134</v>
      </c>
    </row>
    <row r="3909" spans="1:12" x14ac:dyDescent="0.3">
      <c r="A3909" t="s">
        <v>10164</v>
      </c>
      <c r="B3909" t="s">
        <v>14</v>
      </c>
      <c r="C3909" t="s">
        <v>273</v>
      </c>
      <c r="D3909" t="s">
        <v>16</v>
      </c>
      <c r="E3909" t="s">
        <v>10165</v>
      </c>
      <c r="F3909" t="s">
        <v>10166</v>
      </c>
      <c r="G3909" t="s">
        <v>10167</v>
      </c>
      <c r="H3909" t="s">
        <v>18</v>
      </c>
      <c r="I3909" t="s">
        <v>2595</v>
      </c>
      <c r="J3909" t="s">
        <v>2596</v>
      </c>
      <c r="K3909" t="s">
        <v>2597</v>
      </c>
      <c r="L3909" t="s">
        <v>2598</v>
      </c>
    </row>
    <row r="3910" spans="1:12" x14ac:dyDescent="0.3">
      <c r="A3910" t="s">
        <v>10168</v>
      </c>
      <c r="B3910" t="s">
        <v>14</v>
      </c>
      <c r="C3910" t="s">
        <v>975</v>
      </c>
      <c r="D3910" t="s">
        <v>16</v>
      </c>
      <c r="E3910" t="s">
        <v>10169</v>
      </c>
      <c r="F3910" t="s">
        <v>10170</v>
      </c>
      <c r="G3910" t="s">
        <v>10171</v>
      </c>
      <c r="H3910" t="s">
        <v>18</v>
      </c>
      <c r="I3910" t="s">
        <v>8580</v>
      </c>
      <c r="J3910" t="s">
        <v>18</v>
      </c>
      <c r="K3910" t="s">
        <v>8581</v>
      </c>
      <c r="L3910" t="s">
        <v>8582</v>
      </c>
    </row>
    <row r="3911" spans="1:12" x14ac:dyDescent="0.3">
      <c r="A3911" t="s">
        <v>10172</v>
      </c>
      <c r="B3911" t="s">
        <v>14</v>
      </c>
      <c r="C3911" t="s">
        <v>463</v>
      </c>
      <c r="D3911" t="s">
        <v>16</v>
      </c>
      <c r="E3911" t="s">
        <v>10173</v>
      </c>
      <c r="F3911" t="s">
        <v>10174</v>
      </c>
      <c r="G3911" t="s">
        <v>10174</v>
      </c>
      <c r="H3911" t="s">
        <v>10175</v>
      </c>
      <c r="I3911" t="s">
        <v>5478</v>
      </c>
      <c r="J3911" t="s">
        <v>5479</v>
      </c>
      <c r="K3911" t="s">
        <v>5480</v>
      </c>
      <c r="L3911" t="s">
        <v>5481</v>
      </c>
    </row>
    <row r="3912" spans="1:12" x14ac:dyDescent="0.3">
      <c r="A3912" t="s">
        <v>10176</v>
      </c>
      <c r="B3912" t="s">
        <v>14</v>
      </c>
      <c r="C3912" t="s">
        <v>5956</v>
      </c>
      <c r="D3912" t="s">
        <v>16</v>
      </c>
      <c r="E3912" t="s">
        <v>10177</v>
      </c>
      <c r="F3912" t="s">
        <v>10178</v>
      </c>
      <c r="G3912" t="s">
        <v>10179</v>
      </c>
      <c r="H3912" t="s">
        <v>10180</v>
      </c>
      <c r="I3912" t="s">
        <v>993</v>
      </c>
      <c r="J3912" t="s">
        <v>994</v>
      </c>
      <c r="K3912" t="s">
        <v>995</v>
      </c>
      <c r="L3912" t="s">
        <v>996</v>
      </c>
    </row>
    <row r="3913" spans="1:12" x14ac:dyDescent="0.3">
      <c r="A3913" t="s">
        <v>10181</v>
      </c>
      <c r="B3913" t="s">
        <v>14</v>
      </c>
      <c r="C3913" t="s">
        <v>830</v>
      </c>
      <c r="D3913" t="s">
        <v>33</v>
      </c>
      <c r="E3913" t="s">
        <v>10182</v>
      </c>
      <c r="F3913" t="s">
        <v>10183</v>
      </c>
      <c r="G3913" t="s">
        <v>18</v>
      </c>
      <c r="H3913" t="s">
        <v>18</v>
      </c>
      <c r="I3913" t="s">
        <v>9217</v>
      </c>
      <c r="J3913" t="s">
        <v>9218</v>
      </c>
      <c r="K3913" t="s">
        <v>9219</v>
      </c>
      <c r="L3913" t="s">
        <v>9220</v>
      </c>
    </row>
    <row r="3914" spans="1:12" x14ac:dyDescent="0.3">
      <c r="A3914" t="s">
        <v>10184</v>
      </c>
      <c r="B3914" t="s">
        <v>14</v>
      </c>
      <c r="C3914" t="s">
        <v>471</v>
      </c>
      <c r="D3914" t="s">
        <v>16</v>
      </c>
      <c r="E3914" t="s">
        <v>10185</v>
      </c>
      <c r="F3914" t="s">
        <v>10185</v>
      </c>
      <c r="G3914" t="s">
        <v>10185</v>
      </c>
      <c r="H3914" t="s">
        <v>18</v>
      </c>
      <c r="I3914" t="s">
        <v>4376</v>
      </c>
      <c r="J3914" t="s">
        <v>4377</v>
      </c>
      <c r="K3914" t="s">
        <v>4378</v>
      </c>
      <c r="L3914" t="s">
        <v>4379</v>
      </c>
    </row>
    <row r="3915" spans="1:12" x14ac:dyDescent="0.3">
      <c r="A3915" t="s">
        <v>10186</v>
      </c>
      <c r="B3915" t="s">
        <v>14</v>
      </c>
      <c r="C3915" t="s">
        <v>15</v>
      </c>
      <c r="D3915" t="s">
        <v>16</v>
      </c>
      <c r="E3915" t="s">
        <v>10187</v>
      </c>
      <c r="F3915" t="s">
        <v>10188</v>
      </c>
      <c r="G3915" t="s">
        <v>10189</v>
      </c>
      <c r="H3915" t="s">
        <v>10190</v>
      </c>
      <c r="I3915" t="s">
        <v>9131</v>
      </c>
      <c r="J3915" t="s">
        <v>9132</v>
      </c>
      <c r="K3915" t="s">
        <v>9133</v>
      </c>
      <c r="L3915" t="s">
        <v>9134</v>
      </c>
    </row>
    <row r="3916" spans="1:12" x14ac:dyDescent="0.3">
      <c r="A3916" t="s">
        <v>10191</v>
      </c>
      <c r="B3916" t="s">
        <v>14</v>
      </c>
      <c r="C3916" t="s">
        <v>273</v>
      </c>
      <c r="D3916" t="s">
        <v>16</v>
      </c>
      <c r="E3916" t="s">
        <v>10192</v>
      </c>
      <c r="F3916" t="s">
        <v>10193</v>
      </c>
      <c r="G3916" t="s">
        <v>10194</v>
      </c>
      <c r="H3916" t="s">
        <v>18</v>
      </c>
      <c r="I3916" t="s">
        <v>10195</v>
      </c>
      <c r="J3916" t="s">
        <v>18</v>
      </c>
      <c r="K3916" t="s">
        <v>10196</v>
      </c>
      <c r="L3916" t="s">
        <v>10197</v>
      </c>
    </row>
    <row r="3917" spans="1:12" x14ac:dyDescent="0.3">
      <c r="A3917" t="s">
        <v>10198</v>
      </c>
      <c r="B3917" t="s">
        <v>14</v>
      </c>
      <c r="C3917" t="s">
        <v>3059</v>
      </c>
      <c r="D3917" t="s">
        <v>33</v>
      </c>
      <c r="E3917" t="s">
        <v>10199</v>
      </c>
      <c r="F3917" t="s">
        <v>10199</v>
      </c>
      <c r="G3917" t="s">
        <v>10199</v>
      </c>
      <c r="H3917" t="s">
        <v>18</v>
      </c>
      <c r="I3917" t="s">
        <v>5750</v>
      </c>
      <c r="J3917" t="s">
        <v>5751</v>
      </c>
      <c r="K3917" t="s">
        <v>5752</v>
      </c>
      <c r="L3917" t="s">
        <v>5753</v>
      </c>
    </row>
    <row r="3918" spans="1:12" x14ac:dyDescent="0.3">
      <c r="A3918" t="s">
        <v>10200</v>
      </c>
      <c r="B3918" t="s">
        <v>14</v>
      </c>
      <c r="C3918" t="s">
        <v>2715</v>
      </c>
      <c r="D3918" t="s">
        <v>16</v>
      </c>
      <c r="E3918" t="s">
        <v>10201</v>
      </c>
      <c r="F3918" t="s">
        <v>10201</v>
      </c>
      <c r="G3918" t="s">
        <v>10202</v>
      </c>
      <c r="H3918" t="s">
        <v>10203</v>
      </c>
      <c r="I3918" t="s">
        <v>9131</v>
      </c>
      <c r="J3918" t="s">
        <v>9132</v>
      </c>
      <c r="K3918" t="s">
        <v>9133</v>
      </c>
      <c r="L3918" t="s">
        <v>9134</v>
      </c>
    </row>
    <row r="3919" spans="1:12" x14ac:dyDescent="0.3">
      <c r="A3919" t="s">
        <v>10204</v>
      </c>
      <c r="B3919" t="s">
        <v>14</v>
      </c>
      <c r="C3919" t="s">
        <v>10205</v>
      </c>
      <c r="D3919" t="s">
        <v>251</v>
      </c>
      <c r="E3919" t="s">
        <v>10206</v>
      </c>
      <c r="F3919" t="s">
        <v>10207</v>
      </c>
      <c r="G3919" t="s">
        <v>18</v>
      </c>
      <c r="H3919" t="s">
        <v>18</v>
      </c>
      <c r="I3919" t="s">
        <v>5632</v>
      </c>
      <c r="J3919" t="s">
        <v>5633</v>
      </c>
      <c r="K3919" t="s">
        <v>5634</v>
      </c>
      <c r="L3919" t="s">
        <v>5635</v>
      </c>
    </row>
    <row r="3920" spans="1:12" x14ac:dyDescent="0.3">
      <c r="A3920" t="s">
        <v>10208</v>
      </c>
      <c r="B3920" t="s">
        <v>14</v>
      </c>
      <c r="C3920" t="s">
        <v>101</v>
      </c>
      <c r="D3920" t="s">
        <v>16</v>
      </c>
      <c r="E3920" t="s">
        <v>10209</v>
      </c>
      <c r="F3920" t="s">
        <v>10209</v>
      </c>
      <c r="G3920" t="s">
        <v>10210</v>
      </c>
      <c r="H3920" t="s">
        <v>18</v>
      </c>
      <c r="I3920" t="s">
        <v>10211</v>
      </c>
      <c r="J3920" t="s">
        <v>18</v>
      </c>
      <c r="K3920" t="s">
        <v>10212</v>
      </c>
      <c r="L3920" t="s">
        <v>10213</v>
      </c>
    </row>
    <row r="3921" spans="1:12" x14ac:dyDescent="0.3">
      <c r="A3921" t="s">
        <v>10214</v>
      </c>
      <c r="B3921" t="s">
        <v>14</v>
      </c>
      <c r="C3921" t="s">
        <v>989</v>
      </c>
      <c r="D3921" t="s">
        <v>16</v>
      </c>
      <c r="E3921" t="s">
        <v>10215</v>
      </c>
      <c r="F3921" t="s">
        <v>10216</v>
      </c>
      <c r="G3921" t="s">
        <v>10217</v>
      </c>
      <c r="H3921" t="s">
        <v>10218</v>
      </c>
      <c r="I3921" t="s">
        <v>2595</v>
      </c>
      <c r="J3921" t="s">
        <v>2596</v>
      </c>
      <c r="K3921" t="s">
        <v>2597</v>
      </c>
      <c r="L3921" t="s">
        <v>2598</v>
      </c>
    </row>
    <row r="3922" spans="1:12" x14ac:dyDescent="0.3">
      <c r="A3922" t="s">
        <v>10219</v>
      </c>
      <c r="B3922" t="s">
        <v>14</v>
      </c>
      <c r="C3922" t="s">
        <v>10220</v>
      </c>
      <c r="D3922" t="s">
        <v>33</v>
      </c>
      <c r="E3922" t="s">
        <v>10221</v>
      </c>
      <c r="F3922" t="s">
        <v>10222</v>
      </c>
      <c r="G3922" t="s">
        <v>10223</v>
      </c>
      <c r="H3922" t="s">
        <v>10224</v>
      </c>
      <c r="I3922" t="s">
        <v>10225</v>
      </c>
      <c r="J3922" t="s">
        <v>10226</v>
      </c>
      <c r="K3922" t="s">
        <v>10227</v>
      </c>
      <c r="L3922" t="s">
        <v>10228</v>
      </c>
    </row>
    <row r="3923" spans="1:12" x14ac:dyDescent="0.3">
      <c r="A3923" t="s">
        <v>10229</v>
      </c>
      <c r="B3923" t="s">
        <v>14</v>
      </c>
      <c r="C3923" t="s">
        <v>15</v>
      </c>
      <c r="D3923" t="s">
        <v>16</v>
      </c>
      <c r="E3923" t="s">
        <v>10230</v>
      </c>
      <c r="F3923" t="s">
        <v>10231</v>
      </c>
      <c r="G3923" t="s">
        <v>10232</v>
      </c>
      <c r="H3923" t="s">
        <v>10233</v>
      </c>
      <c r="I3923" t="s">
        <v>6020</v>
      </c>
      <c r="J3923" t="s">
        <v>6021</v>
      </c>
      <c r="K3923" t="s">
        <v>6022</v>
      </c>
      <c r="L3923" t="s">
        <v>6023</v>
      </c>
    </row>
    <row r="3924" spans="1:12" x14ac:dyDescent="0.3">
      <c r="A3924" t="s">
        <v>10234</v>
      </c>
      <c r="B3924" t="s">
        <v>14</v>
      </c>
      <c r="C3924" t="s">
        <v>445</v>
      </c>
      <c r="D3924" t="s">
        <v>16</v>
      </c>
      <c r="E3924" t="s">
        <v>10235</v>
      </c>
      <c r="F3924" t="s">
        <v>10236</v>
      </c>
      <c r="G3924" t="s">
        <v>10237</v>
      </c>
      <c r="H3924" t="s">
        <v>10238</v>
      </c>
      <c r="I3924" t="s">
        <v>5720</v>
      </c>
      <c r="J3924" t="s">
        <v>5721</v>
      </c>
      <c r="K3924" t="s">
        <v>5722</v>
      </c>
      <c r="L3924" t="s">
        <v>5723</v>
      </c>
    </row>
    <row r="3925" spans="1:12" x14ac:dyDescent="0.3">
      <c r="A3925" t="s">
        <v>10239</v>
      </c>
      <c r="B3925" t="s">
        <v>14</v>
      </c>
      <c r="C3925" t="s">
        <v>5259</v>
      </c>
      <c r="D3925" t="s">
        <v>16</v>
      </c>
      <c r="E3925" t="s">
        <v>10240</v>
      </c>
      <c r="F3925" t="s">
        <v>10240</v>
      </c>
      <c r="G3925" t="s">
        <v>18</v>
      </c>
      <c r="H3925" t="s">
        <v>18</v>
      </c>
      <c r="I3925" t="s">
        <v>7327</v>
      </c>
      <c r="J3925" t="s">
        <v>7328</v>
      </c>
      <c r="K3925" t="s">
        <v>7329</v>
      </c>
      <c r="L3925" t="s">
        <v>7330</v>
      </c>
    </row>
    <row r="3926" spans="1:12" x14ac:dyDescent="0.3">
      <c r="A3926" t="s">
        <v>10241</v>
      </c>
      <c r="B3926" t="s">
        <v>14</v>
      </c>
      <c r="C3926" t="s">
        <v>4134</v>
      </c>
      <c r="D3926" t="s">
        <v>16</v>
      </c>
      <c r="E3926" t="s">
        <v>10242</v>
      </c>
      <c r="F3926" t="s">
        <v>10242</v>
      </c>
      <c r="G3926" t="s">
        <v>18</v>
      </c>
      <c r="H3926" t="s">
        <v>18</v>
      </c>
      <c r="I3926" t="s">
        <v>10243</v>
      </c>
      <c r="J3926" t="s">
        <v>10244</v>
      </c>
      <c r="K3926" t="s">
        <v>10245</v>
      </c>
      <c r="L3926" t="s">
        <v>10246</v>
      </c>
    </row>
    <row r="3927" spans="1:12" x14ac:dyDescent="0.3">
      <c r="A3927" t="s">
        <v>10247</v>
      </c>
      <c r="B3927" t="s">
        <v>14</v>
      </c>
      <c r="C3927" t="s">
        <v>10248</v>
      </c>
      <c r="D3927" t="s">
        <v>16</v>
      </c>
      <c r="E3927" t="s">
        <v>10249</v>
      </c>
      <c r="F3927" t="s">
        <v>10250</v>
      </c>
      <c r="G3927" t="s">
        <v>10251</v>
      </c>
      <c r="H3927" t="s">
        <v>10252</v>
      </c>
      <c r="I3927" t="s">
        <v>5618</v>
      </c>
      <c r="J3927" t="s">
        <v>5619</v>
      </c>
      <c r="K3927" t="s">
        <v>5620</v>
      </c>
      <c r="L3927" t="s">
        <v>5621</v>
      </c>
    </row>
    <row r="3928" spans="1:12" x14ac:dyDescent="0.3">
      <c r="A3928" t="s">
        <v>10253</v>
      </c>
      <c r="B3928" t="s">
        <v>14</v>
      </c>
      <c r="C3928" t="s">
        <v>10254</v>
      </c>
      <c r="D3928" t="s">
        <v>33</v>
      </c>
      <c r="E3928" t="s">
        <v>10255</v>
      </c>
      <c r="F3928" t="s">
        <v>10256</v>
      </c>
      <c r="G3928" t="s">
        <v>18</v>
      </c>
      <c r="H3928" t="s">
        <v>18</v>
      </c>
      <c r="I3928" t="s">
        <v>5564</v>
      </c>
      <c r="J3928" t="s">
        <v>5565</v>
      </c>
      <c r="K3928" t="s">
        <v>5566</v>
      </c>
      <c r="L3928" t="s">
        <v>5567</v>
      </c>
    </row>
    <row r="3929" spans="1:12" x14ac:dyDescent="0.3">
      <c r="A3929" t="s">
        <v>10257</v>
      </c>
      <c r="B3929" t="s">
        <v>14</v>
      </c>
      <c r="C3929" t="s">
        <v>591</v>
      </c>
      <c r="D3929" t="s">
        <v>94</v>
      </c>
      <c r="E3929" t="s">
        <v>10258</v>
      </c>
      <c r="F3929" t="s">
        <v>10259</v>
      </c>
      <c r="G3929" t="s">
        <v>10260</v>
      </c>
      <c r="H3929" t="s">
        <v>10261</v>
      </c>
      <c r="I3929" t="s">
        <v>10262</v>
      </c>
      <c r="J3929" t="s">
        <v>10263</v>
      </c>
      <c r="K3929" t="s">
        <v>10264</v>
      </c>
      <c r="L3929" t="s">
        <v>10265</v>
      </c>
    </row>
    <row r="3930" spans="1:12" x14ac:dyDescent="0.3">
      <c r="A3930" t="s">
        <v>10266</v>
      </c>
      <c r="B3930" t="s">
        <v>14</v>
      </c>
      <c r="C3930" t="s">
        <v>10267</v>
      </c>
      <c r="D3930" t="s">
        <v>16</v>
      </c>
      <c r="E3930" t="s">
        <v>10268</v>
      </c>
      <c r="F3930" t="s">
        <v>10269</v>
      </c>
      <c r="G3930" t="s">
        <v>10270</v>
      </c>
      <c r="H3930" t="s">
        <v>18</v>
      </c>
      <c r="I3930" t="s">
        <v>10271</v>
      </c>
      <c r="J3930" t="s">
        <v>10272</v>
      </c>
      <c r="K3930" t="s">
        <v>10273</v>
      </c>
      <c r="L3930" t="s">
        <v>1140</v>
      </c>
    </row>
    <row r="3931" spans="1:12" x14ac:dyDescent="0.3">
      <c r="A3931" t="s">
        <v>10274</v>
      </c>
      <c r="B3931" t="s">
        <v>14</v>
      </c>
      <c r="C3931" t="s">
        <v>6414</v>
      </c>
      <c r="D3931" t="s">
        <v>16</v>
      </c>
      <c r="E3931" t="s">
        <v>10275</v>
      </c>
      <c r="F3931" t="s">
        <v>10275</v>
      </c>
      <c r="G3931" t="s">
        <v>18</v>
      </c>
      <c r="H3931" t="s">
        <v>18</v>
      </c>
      <c r="I3931" t="s">
        <v>6547</v>
      </c>
      <c r="J3931" t="s">
        <v>6548</v>
      </c>
      <c r="K3931" t="s">
        <v>6549</v>
      </c>
      <c r="L3931" t="s">
        <v>6550</v>
      </c>
    </row>
    <row r="3932" spans="1:12" x14ac:dyDescent="0.3">
      <c r="A3932" t="s">
        <v>10276</v>
      </c>
      <c r="B3932" t="s">
        <v>14</v>
      </c>
      <c r="C3932" t="s">
        <v>5078</v>
      </c>
      <c r="D3932" t="s">
        <v>16</v>
      </c>
      <c r="E3932" t="s">
        <v>10277</v>
      </c>
      <c r="F3932" t="s">
        <v>10278</v>
      </c>
      <c r="G3932" t="s">
        <v>10279</v>
      </c>
      <c r="H3932" t="s">
        <v>10280</v>
      </c>
      <c r="I3932" t="s">
        <v>6153</v>
      </c>
      <c r="J3932" t="s">
        <v>6154</v>
      </c>
      <c r="K3932" t="s">
        <v>6155</v>
      </c>
      <c r="L3932" t="s">
        <v>6156</v>
      </c>
    </row>
    <row r="3933" spans="1:12" x14ac:dyDescent="0.3">
      <c r="A3933" t="s">
        <v>10281</v>
      </c>
      <c r="B3933" t="s">
        <v>14</v>
      </c>
      <c r="C3933" t="s">
        <v>6414</v>
      </c>
      <c r="D3933" t="s">
        <v>16</v>
      </c>
      <c r="E3933" t="s">
        <v>10282</v>
      </c>
      <c r="F3933" t="s">
        <v>10283</v>
      </c>
      <c r="G3933" t="s">
        <v>10284</v>
      </c>
      <c r="H3933" t="s">
        <v>10285</v>
      </c>
      <c r="I3933" t="s">
        <v>5720</v>
      </c>
      <c r="J3933" t="s">
        <v>5721</v>
      </c>
      <c r="K3933" t="s">
        <v>5722</v>
      </c>
      <c r="L3933" t="s">
        <v>5723</v>
      </c>
    </row>
    <row r="3934" spans="1:12" x14ac:dyDescent="0.3">
      <c r="A3934" t="s">
        <v>10286</v>
      </c>
      <c r="B3934" t="s">
        <v>14</v>
      </c>
      <c r="C3934" t="s">
        <v>15</v>
      </c>
      <c r="D3934" t="s">
        <v>16</v>
      </c>
      <c r="E3934" t="s">
        <v>10287</v>
      </c>
      <c r="F3934" t="s">
        <v>10287</v>
      </c>
      <c r="G3934" t="s">
        <v>10287</v>
      </c>
      <c r="H3934" t="s">
        <v>18</v>
      </c>
      <c r="I3934" t="s">
        <v>45</v>
      </c>
      <c r="J3934" t="s">
        <v>46</v>
      </c>
      <c r="K3934" t="s">
        <v>47</v>
      </c>
      <c r="L3934" t="s">
        <v>48</v>
      </c>
    </row>
    <row r="3935" spans="1:12" x14ac:dyDescent="0.3">
      <c r="A3935" t="s">
        <v>10288</v>
      </c>
      <c r="B3935" t="s">
        <v>14</v>
      </c>
      <c r="C3935" t="s">
        <v>10289</v>
      </c>
      <c r="D3935" t="s">
        <v>16</v>
      </c>
      <c r="E3935" t="s">
        <v>10290</v>
      </c>
      <c r="F3935" t="s">
        <v>10290</v>
      </c>
      <c r="G3935" t="s">
        <v>18</v>
      </c>
      <c r="H3935" t="s">
        <v>18</v>
      </c>
      <c r="I3935" t="s">
        <v>5564</v>
      </c>
      <c r="J3935" t="s">
        <v>5565</v>
      </c>
      <c r="K3935" t="s">
        <v>5566</v>
      </c>
      <c r="L3935" t="s">
        <v>5567</v>
      </c>
    </row>
    <row r="3936" spans="1:12" x14ac:dyDescent="0.3">
      <c r="A3936" t="s">
        <v>10291</v>
      </c>
      <c r="B3936" t="s">
        <v>14</v>
      </c>
      <c r="C3936" t="s">
        <v>591</v>
      </c>
      <c r="D3936" t="s">
        <v>94</v>
      </c>
      <c r="E3936" t="s">
        <v>10292</v>
      </c>
      <c r="F3936" t="s">
        <v>10293</v>
      </c>
      <c r="G3936" t="s">
        <v>10294</v>
      </c>
      <c r="H3936" t="s">
        <v>10295</v>
      </c>
      <c r="I3936" t="s">
        <v>7009</v>
      </c>
      <c r="J3936" t="s">
        <v>7010</v>
      </c>
      <c r="K3936" t="s">
        <v>7011</v>
      </c>
      <c r="L3936" t="s">
        <v>7012</v>
      </c>
    </row>
    <row r="3937" spans="1:12" x14ac:dyDescent="0.3">
      <c r="A3937" t="s">
        <v>10296</v>
      </c>
      <c r="B3937" t="s">
        <v>14</v>
      </c>
      <c r="C3937" t="s">
        <v>463</v>
      </c>
      <c r="D3937" t="s">
        <v>16</v>
      </c>
      <c r="E3937" t="s">
        <v>10297</v>
      </c>
      <c r="F3937" t="s">
        <v>10298</v>
      </c>
      <c r="G3937" t="s">
        <v>10299</v>
      </c>
      <c r="H3937" t="s">
        <v>10300</v>
      </c>
      <c r="I3937" t="s">
        <v>5778</v>
      </c>
      <c r="J3937" t="s">
        <v>5779</v>
      </c>
      <c r="K3937" t="s">
        <v>5780</v>
      </c>
      <c r="L3937" t="s">
        <v>5781</v>
      </c>
    </row>
    <row r="3938" spans="1:12" x14ac:dyDescent="0.3">
      <c r="A3938" t="s">
        <v>10301</v>
      </c>
      <c r="B3938" t="s">
        <v>14</v>
      </c>
      <c r="C3938" t="s">
        <v>65</v>
      </c>
      <c r="D3938" t="s">
        <v>16</v>
      </c>
      <c r="E3938" t="s">
        <v>10302</v>
      </c>
      <c r="F3938" t="s">
        <v>10303</v>
      </c>
      <c r="G3938" t="s">
        <v>10304</v>
      </c>
      <c r="H3938" t="s">
        <v>10305</v>
      </c>
      <c r="I3938" t="s">
        <v>5778</v>
      </c>
      <c r="J3938" t="s">
        <v>5779</v>
      </c>
      <c r="K3938" t="s">
        <v>5780</v>
      </c>
      <c r="L3938" t="s">
        <v>5781</v>
      </c>
    </row>
    <row r="3939" spans="1:12" x14ac:dyDescent="0.3">
      <c r="A3939" t="s">
        <v>10306</v>
      </c>
      <c r="B3939" t="s">
        <v>14</v>
      </c>
      <c r="C3939" t="s">
        <v>10307</v>
      </c>
      <c r="D3939" t="s">
        <v>16</v>
      </c>
      <c r="E3939" t="s">
        <v>10308</v>
      </c>
      <c r="F3939" t="s">
        <v>10308</v>
      </c>
      <c r="G3939" t="s">
        <v>10309</v>
      </c>
      <c r="H3939" t="s">
        <v>10310</v>
      </c>
      <c r="I3939" t="s">
        <v>9131</v>
      </c>
      <c r="J3939" t="s">
        <v>9132</v>
      </c>
      <c r="K3939" t="s">
        <v>9133</v>
      </c>
      <c r="L3939" t="s">
        <v>9134</v>
      </c>
    </row>
    <row r="3940" spans="1:12" x14ac:dyDescent="0.3">
      <c r="A3940" t="s">
        <v>10311</v>
      </c>
      <c r="B3940" t="s">
        <v>14</v>
      </c>
      <c r="C3940" t="s">
        <v>900</v>
      </c>
      <c r="D3940" t="s">
        <v>16</v>
      </c>
      <c r="E3940" t="s">
        <v>10312</v>
      </c>
      <c r="F3940" t="s">
        <v>10313</v>
      </c>
      <c r="G3940" t="s">
        <v>10313</v>
      </c>
      <c r="H3940" t="s">
        <v>10313</v>
      </c>
      <c r="I3940" t="s">
        <v>5478</v>
      </c>
      <c r="J3940" t="s">
        <v>5479</v>
      </c>
      <c r="K3940" t="s">
        <v>5480</v>
      </c>
      <c r="L3940" t="s">
        <v>5481</v>
      </c>
    </row>
    <row r="3941" spans="1:12" x14ac:dyDescent="0.3">
      <c r="A3941" t="s">
        <v>10314</v>
      </c>
      <c r="B3941" t="s">
        <v>14</v>
      </c>
      <c r="C3941" t="s">
        <v>2396</v>
      </c>
      <c r="D3941" t="s">
        <v>16</v>
      </c>
      <c r="E3941" t="s">
        <v>10315</v>
      </c>
      <c r="F3941" t="s">
        <v>10316</v>
      </c>
      <c r="G3941" t="s">
        <v>10317</v>
      </c>
      <c r="H3941" t="s">
        <v>10318</v>
      </c>
      <c r="I3941" t="s">
        <v>5720</v>
      </c>
      <c r="J3941" t="s">
        <v>5721</v>
      </c>
      <c r="K3941" t="s">
        <v>5722</v>
      </c>
      <c r="L3941" t="s">
        <v>5723</v>
      </c>
    </row>
    <row r="3942" spans="1:12" x14ac:dyDescent="0.3">
      <c r="A3942" t="s">
        <v>10319</v>
      </c>
      <c r="B3942" t="s">
        <v>14</v>
      </c>
      <c r="C3942" t="s">
        <v>10320</v>
      </c>
      <c r="D3942" t="s">
        <v>16</v>
      </c>
      <c r="E3942" t="s">
        <v>10321</v>
      </c>
      <c r="F3942" t="s">
        <v>10322</v>
      </c>
      <c r="G3942" t="s">
        <v>10323</v>
      </c>
      <c r="H3942" t="s">
        <v>10324</v>
      </c>
      <c r="I3942" t="s">
        <v>2595</v>
      </c>
      <c r="J3942" t="s">
        <v>2596</v>
      </c>
      <c r="K3942" t="s">
        <v>2597</v>
      </c>
      <c r="L3942" t="s">
        <v>2598</v>
      </c>
    </row>
    <row r="3943" spans="1:12" x14ac:dyDescent="0.3">
      <c r="A3943" t="s">
        <v>10325</v>
      </c>
      <c r="B3943" t="s">
        <v>14</v>
      </c>
      <c r="C3943" t="s">
        <v>10326</v>
      </c>
      <c r="D3943" t="s">
        <v>79</v>
      </c>
      <c r="E3943" t="s">
        <v>10327</v>
      </c>
      <c r="F3943" t="s">
        <v>10327</v>
      </c>
      <c r="G3943" t="s">
        <v>18</v>
      </c>
      <c r="H3943" t="s">
        <v>18</v>
      </c>
      <c r="I3943" t="s">
        <v>10328</v>
      </c>
      <c r="J3943" t="s">
        <v>18</v>
      </c>
      <c r="K3943" t="s">
        <v>10329</v>
      </c>
      <c r="L3943" t="s">
        <v>10330</v>
      </c>
    </row>
    <row r="3944" spans="1:12" x14ac:dyDescent="0.3">
      <c r="A3944" t="s">
        <v>10331</v>
      </c>
      <c r="B3944" t="s">
        <v>14</v>
      </c>
      <c r="C3944" t="s">
        <v>413</v>
      </c>
      <c r="D3944" t="s">
        <v>16</v>
      </c>
      <c r="E3944" t="s">
        <v>10332</v>
      </c>
      <c r="F3944" t="e">
        <f>- 개인 또는 집단의 심리적 성숙과 사회적  적응능력향상을 위한 조력 및 지도- 심리적 어려움을 겪는 개인 또는 집단에 대한 진단, 평가 및 상담- 독서심리상담에 대한 연구</f>
        <v>#NAME?</v>
      </c>
      <c r="G3944" t="e">
        <f>- 지역사회 독서 심리상담교육, 사회병리적  문제에 대한 예방활동 및 심리상담- 학교 및 모든 사업장내의 인간관계자문 및   독서심리상담교육</f>
        <v>#NAME?</v>
      </c>
      <c r="H3944" t="e">
        <f>- 개인 또는 집단의 심리적 성숙과 사회적 적응능력향상을 위한 조력 및 지도- 지역사회 독서 심리상담교육, 사회병리적 문제에 대한 예방활동 및 심리상담- 모든 사업장 내의 인간관계 자문 및 독서  심리상담교육</f>
        <v>#NAME?</v>
      </c>
      <c r="I3944" t="s">
        <v>10333</v>
      </c>
      <c r="J3944" t="s">
        <v>10334</v>
      </c>
      <c r="K3944" t="s">
        <v>10335</v>
      </c>
      <c r="L3944" t="s">
        <v>10336</v>
      </c>
    </row>
    <row r="3945" spans="1:12" x14ac:dyDescent="0.3">
      <c r="A3945" t="s">
        <v>10337</v>
      </c>
      <c r="B3945" t="s">
        <v>14</v>
      </c>
      <c r="C3945" t="s">
        <v>3471</v>
      </c>
      <c r="D3945" t="s">
        <v>94</v>
      </c>
      <c r="E3945" t="s">
        <v>10338</v>
      </c>
      <c r="F3945" t="s">
        <v>10339</v>
      </c>
      <c r="G3945" t="s">
        <v>10340</v>
      </c>
      <c r="H3945" t="s">
        <v>18</v>
      </c>
      <c r="I3945" t="s">
        <v>5864</v>
      </c>
      <c r="J3945" t="s">
        <v>5865</v>
      </c>
      <c r="K3945" t="s">
        <v>5866</v>
      </c>
      <c r="L3945" t="s">
        <v>5867</v>
      </c>
    </row>
    <row r="3946" spans="1:12" x14ac:dyDescent="0.3">
      <c r="A3946" t="s">
        <v>10341</v>
      </c>
      <c r="B3946" t="s">
        <v>14</v>
      </c>
      <c r="C3946" t="s">
        <v>1554</v>
      </c>
      <c r="D3946" t="s">
        <v>16</v>
      </c>
      <c r="E3946" t="s">
        <v>10342</v>
      </c>
      <c r="F3946" t="s">
        <v>10343</v>
      </c>
      <c r="G3946" t="s">
        <v>10344</v>
      </c>
      <c r="H3946" t="s">
        <v>10345</v>
      </c>
      <c r="I3946" t="s">
        <v>5720</v>
      </c>
      <c r="J3946" t="s">
        <v>5721</v>
      </c>
      <c r="K3946" t="s">
        <v>5722</v>
      </c>
      <c r="L3946" t="s">
        <v>5723</v>
      </c>
    </row>
    <row r="3947" spans="1:12" x14ac:dyDescent="0.3">
      <c r="A3947" t="s">
        <v>10346</v>
      </c>
      <c r="B3947" t="s">
        <v>14</v>
      </c>
      <c r="C3947" t="s">
        <v>471</v>
      </c>
      <c r="D3947" t="s">
        <v>16</v>
      </c>
      <c r="E3947" t="s">
        <v>10347</v>
      </c>
      <c r="F3947" t="s">
        <v>10348</v>
      </c>
      <c r="G3947" t="s">
        <v>18</v>
      </c>
      <c r="H3947" t="s">
        <v>18</v>
      </c>
      <c r="I3947" t="s">
        <v>7327</v>
      </c>
      <c r="J3947" t="s">
        <v>7328</v>
      </c>
      <c r="K3947" t="s">
        <v>7329</v>
      </c>
      <c r="L3947" t="s">
        <v>7330</v>
      </c>
    </row>
    <row r="3948" spans="1:12" x14ac:dyDescent="0.3">
      <c r="A3948" t="s">
        <v>10349</v>
      </c>
      <c r="B3948" t="s">
        <v>14</v>
      </c>
      <c r="C3948" t="s">
        <v>15</v>
      </c>
      <c r="D3948" t="s">
        <v>16</v>
      </c>
      <c r="E3948" t="s">
        <v>10350</v>
      </c>
      <c r="F3948" t="s">
        <v>10351</v>
      </c>
      <c r="G3948" t="s">
        <v>18</v>
      </c>
      <c r="H3948" t="s">
        <v>18</v>
      </c>
      <c r="I3948" t="s">
        <v>6047</v>
      </c>
      <c r="J3948" t="s">
        <v>6048</v>
      </c>
      <c r="K3948" t="s">
        <v>6049</v>
      </c>
      <c r="L3948" t="s">
        <v>6050</v>
      </c>
    </row>
    <row r="3949" spans="1:12" x14ac:dyDescent="0.3">
      <c r="A3949" t="s">
        <v>10352</v>
      </c>
      <c r="B3949" t="s">
        <v>14</v>
      </c>
      <c r="C3949" t="s">
        <v>413</v>
      </c>
      <c r="D3949" t="s">
        <v>16</v>
      </c>
      <c r="E3949" t="s">
        <v>10353</v>
      </c>
      <c r="F3949" t="s">
        <v>10354</v>
      </c>
      <c r="G3949" t="s">
        <v>10355</v>
      </c>
      <c r="H3949" t="s">
        <v>18</v>
      </c>
      <c r="I3949" t="s">
        <v>5595</v>
      </c>
      <c r="J3949" t="s">
        <v>5596</v>
      </c>
      <c r="K3949" t="s">
        <v>5597</v>
      </c>
      <c r="L3949" t="s">
        <v>5598</v>
      </c>
    </row>
    <row r="3950" spans="1:12" x14ac:dyDescent="0.3">
      <c r="A3950" t="s">
        <v>10356</v>
      </c>
      <c r="B3950" t="s">
        <v>14</v>
      </c>
      <c r="C3950" t="s">
        <v>6588</v>
      </c>
      <c r="D3950" t="s">
        <v>33</v>
      </c>
      <c r="E3950" t="s">
        <v>10357</v>
      </c>
      <c r="F3950" t="s">
        <v>10358</v>
      </c>
      <c r="G3950" t="s">
        <v>10358</v>
      </c>
      <c r="H3950" t="s">
        <v>18</v>
      </c>
      <c r="I3950" t="s">
        <v>2780</v>
      </c>
      <c r="J3950" t="s">
        <v>2781</v>
      </c>
      <c r="K3950" t="s">
        <v>2782</v>
      </c>
      <c r="L3950" t="s">
        <v>2783</v>
      </c>
    </row>
    <row r="3951" spans="1:12" x14ac:dyDescent="0.3">
      <c r="A3951" t="s">
        <v>10359</v>
      </c>
      <c r="B3951" t="s">
        <v>14</v>
      </c>
      <c r="C3951" t="s">
        <v>10360</v>
      </c>
      <c r="D3951" t="s">
        <v>251</v>
      </c>
      <c r="E3951" t="s">
        <v>10361</v>
      </c>
      <c r="F3951" t="s">
        <v>10361</v>
      </c>
      <c r="G3951" t="s">
        <v>18</v>
      </c>
      <c r="H3951" t="s">
        <v>18</v>
      </c>
      <c r="I3951" t="s">
        <v>10362</v>
      </c>
      <c r="J3951" t="s">
        <v>10363</v>
      </c>
      <c r="K3951" t="s">
        <v>10364</v>
      </c>
      <c r="L3951" t="s">
        <v>10365</v>
      </c>
    </row>
    <row r="3952" spans="1:12" x14ac:dyDescent="0.3">
      <c r="A3952" t="s">
        <v>10366</v>
      </c>
      <c r="B3952" t="s">
        <v>14</v>
      </c>
      <c r="C3952" t="s">
        <v>3840</v>
      </c>
      <c r="D3952" t="s">
        <v>33</v>
      </c>
      <c r="E3952" t="s">
        <v>6046</v>
      </c>
      <c r="F3952" t="e">
        <f>- 학교폭력문제로 인해 어려움을 겪는 학생과 가족들에게 심리상담을 통한 삶의 질을 향상시키도록 노력 및 지도 - 학교폭력으로 심리적 어려움을 겪는 사람들에 대한 심리상담을 통한 심리적 안정 추구 - 학교폭력의 피해자 및 가해자들에 대한 심리치료의 효과에 관한 연구</f>
        <v>#NAME?</v>
      </c>
      <c r="G3952" t="e">
        <f>- 폭력예방 피해자 청소년 상담 및 예방 보조업무수행 - 학교폭력예방, 심리검사- 내담자 면담, 심리검사 실시- 상담기관에서 상담관련 업무 수행- 학교폭력 예방지도 보조강사- 감정검사 분석 수행직무</f>
        <v>#NAME?</v>
      </c>
      <c r="H3952" t="s">
        <v>18</v>
      </c>
      <c r="I3952" t="s">
        <v>5785</v>
      </c>
      <c r="J3952" t="s">
        <v>5786</v>
      </c>
      <c r="K3952" t="s">
        <v>5787</v>
      </c>
      <c r="L3952" t="s">
        <v>5788</v>
      </c>
    </row>
    <row r="3953" spans="1:12" x14ac:dyDescent="0.3">
      <c r="A3953" t="s">
        <v>10367</v>
      </c>
      <c r="B3953" t="s">
        <v>14</v>
      </c>
      <c r="C3953" t="s">
        <v>273</v>
      </c>
      <c r="D3953" t="s">
        <v>16</v>
      </c>
      <c r="E3953" t="s">
        <v>8054</v>
      </c>
      <c r="F3953" t="s">
        <v>8054</v>
      </c>
      <c r="G3953" t="s">
        <v>8055</v>
      </c>
      <c r="H3953" t="s">
        <v>18</v>
      </c>
      <c r="I3953" t="s">
        <v>5595</v>
      </c>
      <c r="J3953" t="s">
        <v>5596</v>
      </c>
      <c r="K3953" t="s">
        <v>5597</v>
      </c>
      <c r="L3953" t="s">
        <v>5598</v>
      </c>
    </row>
    <row r="3954" spans="1:12" x14ac:dyDescent="0.3">
      <c r="A3954" t="s">
        <v>10368</v>
      </c>
      <c r="B3954" t="s">
        <v>14</v>
      </c>
      <c r="C3954" t="s">
        <v>273</v>
      </c>
      <c r="D3954" t="s">
        <v>16</v>
      </c>
      <c r="E3954" t="s">
        <v>10369</v>
      </c>
      <c r="F3954" t="s">
        <v>10370</v>
      </c>
      <c r="G3954" t="s">
        <v>18</v>
      </c>
      <c r="H3954" t="s">
        <v>18</v>
      </c>
      <c r="I3954" t="s">
        <v>6047</v>
      </c>
      <c r="J3954" t="s">
        <v>6048</v>
      </c>
      <c r="K3954" t="s">
        <v>6049</v>
      </c>
      <c r="L3954" t="s">
        <v>6050</v>
      </c>
    </row>
    <row r="3955" spans="1:12" x14ac:dyDescent="0.3">
      <c r="A3955" t="s">
        <v>10371</v>
      </c>
      <c r="B3955" t="s">
        <v>14</v>
      </c>
      <c r="C3955" t="s">
        <v>10372</v>
      </c>
      <c r="D3955" t="s">
        <v>33</v>
      </c>
      <c r="E3955" t="s">
        <v>10373</v>
      </c>
      <c r="F3955" t="s">
        <v>10374</v>
      </c>
      <c r="G3955" t="s">
        <v>10375</v>
      </c>
      <c r="H3955" t="s">
        <v>18</v>
      </c>
      <c r="I3955" t="s">
        <v>6850</v>
      </c>
      <c r="J3955" t="s">
        <v>6851</v>
      </c>
      <c r="K3955" t="s">
        <v>6852</v>
      </c>
      <c r="L3955" t="s">
        <v>6853</v>
      </c>
    </row>
    <row r="3956" spans="1:12" x14ac:dyDescent="0.3">
      <c r="A3956" t="s">
        <v>10376</v>
      </c>
      <c r="B3956" t="s">
        <v>14</v>
      </c>
      <c r="C3956" t="s">
        <v>73</v>
      </c>
      <c r="D3956" t="s">
        <v>33</v>
      </c>
      <c r="E3956" t="s">
        <v>10377</v>
      </c>
      <c r="F3956" t="s">
        <v>10378</v>
      </c>
      <c r="G3956" t="s">
        <v>18</v>
      </c>
      <c r="H3956" t="s">
        <v>18</v>
      </c>
      <c r="I3956" t="s">
        <v>5662</v>
      </c>
      <c r="J3956" t="s">
        <v>5663</v>
      </c>
      <c r="K3956" t="s">
        <v>5664</v>
      </c>
      <c r="L3956" t="s">
        <v>5665</v>
      </c>
    </row>
    <row r="3957" spans="1:12" x14ac:dyDescent="0.3">
      <c r="A3957" t="s">
        <v>10379</v>
      </c>
      <c r="B3957" t="s">
        <v>14</v>
      </c>
      <c r="C3957" t="s">
        <v>4085</v>
      </c>
      <c r="D3957" t="s">
        <v>251</v>
      </c>
      <c r="E3957" t="s">
        <v>10380</v>
      </c>
      <c r="F3957" t="s">
        <v>10381</v>
      </c>
      <c r="G3957" t="s">
        <v>10382</v>
      </c>
      <c r="H3957" t="s">
        <v>10383</v>
      </c>
      <c r="I3957" t="s">
        <v>10384</v>
      </c>
      <c r="J3957" t="s">
        <v>10385</v>
      </c>
      <c r="K3957" t="s">
        <v>10386</v>
      </c>
      <c r="L3957" t="s">
        <v>10387</v>
      </c>
    </row>
    <row r="3958" spans="1:12" x14ac:dyDescent="0.3">
      <c r="A3958" t="s">
        <v>10388</v>
      </c>
      <c r="B3958" t="s">
        <v>14</v>
      </c>
      <c r="C3958" t="s">
        <v>3091</v>
      </c>
      <c r="D3958" t="s">
        <v>16</v>
      </c>
      <c r="E3958" t="s">
        <v>10389</v>
      </c>
      <c r="F3958" t="s">
        <v>10390</v>
      </c>
      <c r="G3958" t="s">
        <v>10390</v>
      </c>
      <c r="H3958" t="s">
        <v>10391</v>
      </c>
      <c r="I3958" t="s">
        <v>10392</v>
      </c>
      <c r="J3958" t="s">
        <v>3097</v>
      </c>
      <c r="K3958" t="s">
        <v>10393</v>
      </c>
      <c r="L3958" t="s">
        <v>10394</v>
      </c>
    </row>
    <row r="3959" spans="1:12" x14ac:dyDescent="0.3">
      <c r="A3959" t="s">
        <v>10395</v>
      </c>
      <c r="B3959" t="s">
        <v>14</v>
      </c>
      <c r="C3959" t="s">
        <v>10396</v>
      </c>
      <c r="D3959" t="s">
        <v>94</v>
      </c>
      <c r="E3959" t="s">
        <v>10397</v>
      </c>
      <c r="F3959" t="s">
        <v>10397</v>
      </c>
      <c r="G3959" t="s">
        <v>18</v>
      </c>
      <c r="H3959" t="s">
        <v>18</v>
      </c>
      <c r="I3959" t="s">
        <v>5564</v>
      </c>
      <c r="J3959" t="s">
        <v>5565</v>
      </c>
      <c r="K3959" t="s">
        <v>5566</v>
      </c>
      <c r="L3959" t="s">
        <v>5567</v>
      </c>
    </row>
    <row r="3960" spans="1:12" x14ac:dyDescent="0.3">
      <c r="A3960" t="s">
        <v>10398</v>
      </c>
      <c r="B3960" t="s">
        <v>14</v>
      </c>
      <c r="C3960" t="s">
        <v>3840</v>
      </c>
      <c r="D3960" t="s">
        <v>33</v>
      </c>
      <c r="E3960" t="s">
        <v>10399</v>
      </c>
      <c r="F3960" t="s">
        <v>10400</v>
      </c>
      <c r="G3960" t="s">
        <v>10400</v>
      </c>
      <c r="H3960" t="s">
        <v>18</v>
      </c>
      <c r="I3960" t="s">
        <v>3998</v>
      </c>
      <c r="J3960" t="s">
        <v>3999</v>
      </c>
      <c r="K3960" t="s">
        <v>4000</v>
      </c>
      <c r="L3960" t="s">
        <v>4001</v>
      </c>
    </row>
    <row r="3961" spans="1:12" x14ac:dyDescent="0.3">
      <c r="A3961" t="s">
        <v>10401</v>
      </c>
      <c r="B3961" t="s">
        <v>14</v>
      </c>
      <c r="C3961" t="s">
        <v>273</v>
      </c>
      <c r="D3961" t="s">
        <v>16</v>
      </c>
      <c r="E3961" t="s">
        <v>10402</v>
      </c>
      <c r="F3961" t="s">
        <v>10403</v>
      </c>
      <c r="G3961" t="s">
        <v>10404</v>
      </c>
      <c r="H3961" t="s">
        <v>10405</v>
      </c>
      <c r="I3961" t="s">
        <v>7009</v>
      </c>
      <c r="J3961" t="s">
        <v>7010</v>
      </c>
      <c r="K3961" t="s">
        <v>7011</v>
      </c>
      <c r="L3961" t="s">
        <v>7012</v>
      </c>
    </row>
    <row r="3962" spans="1:12" x14ac:dyDescent="0.3">
      <c r="A3962" t="s">
        <v>10406</v>
      </c>
      <c r="B3962" t="s">
        <v>14</v>
      </c>
      <c r="C3962" t="s">
        <v>10407</v>
      </c>
      <c r="D3962" t="s">
        <v>16</v>
      </c>
      <c r="E3962" t="s">
        <v>10408</v>
      </c>
      <c r="F3962" t="s">
        <v>10409</v>
      </c>
      <c r="G3962" t="s">
        <v>10410</v>
      </c>
      <c r="H3962" t="s">
        <v>18</v>
      </c>
      <c r="I3962" t="s">
        <v>7288</v>
      </c>
      <c r="J3962" t="s">
        <v>18</v>
      </c>
      <c r="K3962" t="s">
        <v>7289</v>
      </c>
      <c r="L3962" t="s">
        <v>7290</v>
      </c>
    </row>
    <row r="3963" spans="1:12" x14ac:dyDescent="0.3">
      <c r="A3963" t="s">
        <v>10411</v>
      </c>
      <c r="B3963" t="s">
        <v>14</v>
      </c>
      <c r="C3963" t="s">
        <v>15</v>
      </c>
      <c r="D3963" t="s">
        <v>16</v>
      </c>
      <c r="E3963" t="s">
        <v>10412</v>
      </c>
      <c r="F3963" t="s">
        <v>10413</v>
      </c>
      <c r="G3963" t="s">
        <v>18</v>
      </c>
      <c r="H3963" t="s">
        <v>18</v>
      </c>
      <c r="I3963" t="s">
        <v>10414</v>
      </c>
      <c r="J3963" t="s">
        <v>10415</v>
      </c>
      <c r="K3963" t="s">
        <v>10416</v>
      </c>
      <c r="L3963" t="s">
        <v>10417</v>
      </c>
    </row>
    <row r="3964" spans="1:12" x14ac:dyDescent="0.3">
      <c r="A3964" t="s">
        <v>10418</v>
      </c>
      <c r="B3964" t="s">
        <v>14</v>
      </c>
      <c r="C3964" t="s">
        <v>273</v>
      </c>
      <c r="D3964" t="s">
        <v>16</v>
      </c>
      <c r="E3964" t="s">
        <v>10419</v>
      </c>
      <c r="F3964" t="s">
        <v>10420</v>
      </c>
      <c r="G3964" t="s">
        <v>10421</v>
      </c>
      <c r="H3964" t="s">
        <v>18</v>
      </c>
      <c r="I3964" t="s">
        <v>9293</v>
      </c>
      <c r="J3964" t="s">
        <v>9294</v>
      </c>
      <c r="K3964" t="s">
        <v>9295</v>
      </c>
      <c r="L3964" t="s">
        <v>9296</v>
      </c>
    </row>
    <row r="3965" spans="1:12" x14ac:dyDescent="0.3">
      <c r="A3965" t="s">
        <v>10422</v>
      </c>
      <c r="B3965" t="s">
        <v>14</v>
      </c>
      <c r="C3965" t="s">
        <v>273</v>
      </c>
      <c r="D3965" t="s">
        <v>16</v>
      </c>
      <c r="E3965" t="s">
        <v>10423</v>
      </c>
      <c r="F3965" t="s">
        <v>10423</v>
      </c>
      <c r="G3965" t="s">
        <v>18</v>
      </c>
      <c r="H3965" t="s">
        <v>18</v>
      </c>
      <c r="I3965" t="s">
        <v>10424</v>
      </c>
      <c r="J3965" t="s">
        <v>10425</v>
      </c>
      <c r="K3965" t="s">
        <v>10426</v>
      </c>
      <c r="L3965" t="s">
        <v>10427</v>
      </c>
    </row>
    <row r="3966" spans="1:12" x14ac:dyDescent="0.3">
      <c r="A3966" t="s">
        <v>10428</v>
      </c>
      <c r="B3966" t="s">
        <v>14</v>
      </c>
      <c r="C3966" t="s">
        <v>830</v>
      </c>
      <c r="D3966" t="s">
        <v>33</v>
      </c>
      <c r="E3966" t="s">
        <v>10429</v>
      </c>
      <c r="F3966" t="s">
        <v>10429</v>
      </c>
      <c r="G3966" t="s">
        <v>18</v>
      </c>
      <c r="H3966" t="s">
        <v>18</v>
      </c>
      <c r="I3966" t="s">
        <v>5656</v>
      </c>
      <c r="J3966" t="s">
        <v>5657</v>
      </c>
      <c r="K3966" t="s">
        <v>5658</v>
      </c>
      <c r="L3966" t="s">
        <v>5659</v>
      </c>
    </row>
    <row r="3967" spans="1:12" x14ac:dyDescent="0.3">
      <c r="A3967" t="s">
        <v>10430</v>
      </c>
      <c r="B3967" t="s">
        <v>14</v>
      </c>
      <c r="C3967" t="s">
        <v>4337</v>
      </c>
      <c r="D3967" t="s">
        <v>16</v>
      </c>
      <c r="E3967" t="s">
        <v>10431</v>
      </c>
      <c r="F3967" t="s">
        <v>10432</v>
      </c>
      <c r="G3967" t="s">
        <v>10433</v>
      </c>
      <c r="H3967" t="s">
        <v>18</v>
      </c>
      <c r="I3967" t="s">
        <v>7343</v>
      </c>
      <c r="J3967" t="s">
        <v>18</v>
      </c>
      <c r="K3967" t="s">
        <v>7344</v>
      </c>
      <c r="L3967" t="s">
        <v>7345</v>
      </c>
    </row>
    <row r="3968" spans="1:12" x14ac:dyDescent="0.3">
      <c r="A3968" t="s">
        <v>10434</v>
      </c>
      <c r="B3968" t="s">
        <v>14</v>
      </c>
      <c r="C3968" t="s">
        <v>5956</v>
      </c>
      <c r="D3968" t="s">
        <v>16</v>
      </c>
      <c r="E3968" t="s">
        <v>10435</v>
      </c>
      <c r="F3968" t="s">
        <v>10436</v>
      </c>
      <c r="G3968" t="s">
        <v>10436</v>
      </c>
      <c r="H3968" t="s">
        <v>18</v>
      </c>
      <c r="I3968" t="s">
        <v>8096</v>
      </c>
      <c r="J3968" t="s">
        <v>8097</v>
      </c>
      <c r="K3968" t="s">
        <v>8098</v>
      </c>
      <c r="L3968" t="s">
        <v>8099</v>
      </c>
    </row>
    <row r="3969" spans="1:12" x14ac:dyDescent="0.3">
      <c r="A3969" t="s">
        <v>10437</v>
      </c>
      <c r="B3969" t="s">
        <v>14</v>
      </c>
      <c r="C3969" t="s">
        <v>471</v>
      </c>
      <c r="D3969" t="s">
        <v>16</v>
      </c>
      <c r="E3969" t="s">
        <v>10438</v>
      </c>
      <c r="F3969" t="s">
        <v>10439</v>
      </c>
      <c r="G3969" t="s">
        <v>18</v>
      </c>
      <c r="H3969" t="s">
        <v>18</v>
      </c>
      <c r="I3969" t="s">
        <v>6047</v>
      </c>
      <c r="J3969" t="s">
        <v>6048</v>
      </c>
      <c r="K3969" t="s">
        <v>6049</v>
      </c>
      <c r="L3969" t="s">
        <v>6050</v>
      </c>
    </row>
    <row r="3970" spans="1:12" x14ac:dyDescent="0.3">
      <c r="A3970" t="s">
        <v>10440</v>
      </c>
      <c r="B3970" t="s">
        <v>14</v>
      </c>
      <c r="C3970" t="s">
        <v>900</v>
      </c>
      <c r="D3970" t="s">
        <v>16</v>
      </c>
      <c r="E3970" t="s">
        <v>10441</v>
      </c>
      <c r="F3970" t="s">
        <v>10441</v>
      </c>
      <c r="G3970" t="s">
        <v>18</v>
      </c>
      <c r="H3970" t="s">
        <v>18</v>
      </c>
      <c r="I3970" t="s">
        <v>7217</v>
      </c>
      <c r="J3970" t="s">
        <v>7218</v>
      </c>
      <c r="K3970" t="s">
        <v>7219</v>
      </c>
      <c r="L3970" t="s">
        <v>7220</v>
      </c>
    </row>
    <row r="3971" spans="1:12" x14ac:dyDescent="0.3">
      <c r="A3971" t="s">
        <v>10442</v>
      </c>
      <c r="B3971" t="s">
        <v>14</v>
      </c>
      <c r="C3971" t="s">
        <v>2727</v>
      </c>
      <c r="D3971" t="s">
        <v>16</v>
      </c>
      <c r="E3971" t="s">
        <v>10443</v>
      </c>
      <c r="F3971" t="s">
        <v>10444</v>
      </c>
      <c r="G3971" t="s">
        <v>10445</v>
      </c>
      <c r="H3971" t="s">
        <v>10446</v>
      </c>
      <c r="I3971" t="s">
        <v>8850</v>
      </c>
      <c r="J3971" t="s">
        <v>8851</v>
      </c>
      <c r="K3971" t="s">
        <v>8852</v>
      </c>
      <c r="L3971" t="s">
        <v>8853</v>
      </c>
    </row>
    <row r="3972" spans="1:12" x14ac:dyDescent="0.3">
      <c r="A3972" t="s">
        <v>10447</v>
      </c>
      <c r="B3972" t="s">
        <v>14</v>
      </c>
      <c r="C3972" t="s">
        <v>1174</v>
      </c>
      <c r="D3972" t="s">
        <v>16</v>
      </c>
      <c r="E3972" t="s">
        <v>10448</v>
      </c>
      <c r="F3972" t="s">
        <v>10449</v>
      </c>
      <c r="G3972" t="s">
        <v>10450</v>
      </c>
      <c r="H3972" t="s">
        <v>18</v>
      </c>
      <c r="I3972" t="s">
        <v>3195</v>
      </c>
      <c r="J3972" t="s">
        <v>3196</v>
      </c>
      <c r="K3972" t="s">
        <v>3197</v>
      </c>
      <c r="L3972" t="s">
        <v>3198</v>
      </c>
    </row>
    <row r="3973" spans="1:12" x14ac:dyDescent="0.3">
      <c r="A3973" t="s">
        <v>10451</v>
      </c>
      <c r="B3973" t="s">
        <v>14</v>
      </c>
      <c r="C3973" t="s">
        <v>10452</v>
      </c>
      <c r="D3973" t="s">
        <v>16</v>
      </c>
      <c r="E3973" t="s">
        <v>10453</v>
      </c>
      <c r="F3973" t="s">
        <v>10454</v>
      </c>
      <c r="G3973" t="s">
        <v>18</v>
      </c>
      <c r="H3973" t="s">
        <v>18</v>
      </c>
      <c r="I3973" t="s">
        <v>10455</v>
      </c>
      <c r="J3973" t="s">
        <v>10456</v>
      </c>
      <c r="K3973" t="s">
        <v>10457</v>
      </c>
      <c r="L3973" t="s">
        <v>10458</v>
      </c>
    </row>
    <row r="3974" spans="1:12" x14ac:dyDescent="0.3">
      <c r="A3974" t="s">
        <v>10459</v>
      </c>
      <c r="B3974" t="s">
        <v>14</v>
      </c>
      <c r="C3974" t="s">
        <v>10460</v>
      </c>
      <c r="D3974" t="s">
        <v>33</v>
      </c>
      <c r="E3974" t="s">
        <v>10461</v>
      </c>
      <c r="F3974" t="s">
        <v>10462</v>
      </c>
      <c r="G3974" t="s">
        <v>10463</v>
      </c>
      <c r="H3974" t="s">
        <v>10464</v>
      </c>
      <c r="I3974" t="s">
        <v>10465</v>
      </c>
      <c r="J3974" t="s">
        <v>18</v>
      </c>
      <c r="K3974" t="s">
        <v>10466</v>
      </c>
      <c r="L3974" t="s">
        <v>10467</v>
      </c>
    </row>
    <row r="3975" spans="1:12" x14ac:dyDescent="0.3">
      <c r="A3975" t="s">
        <v>10468</v>
      </c>
      <c r="B3975" t="s">
        <v>14</v>
      </c>
      <c r="C3975" t="s">
        <v>10469</v>
      </c>
      <c r="D3975" t="s">
        <v>1317</v>
      </c>
      <c r="E3975" t="s">
        <v>10470</v>
      </c>
      <c r="F3975" t="s">
        <v>10471</v>
      </c>
      <c r="G3975" t="s">
        <v>18</v>
      </c>
      <c r="H3975" t="s">
        <v>18</v>
      </c>
      <c r="I3975" t="s">
        <v>7656</v>
      </c>
      <c r="J3975" t="s">
        <v>7657</v>
      </c>
      <c r="K3975" t="s">
        <v>7658</v>
      </c>
      <c r="L3975" t="s">
        <v>7659</v>
      </c>
    </row>
    <row r="3976" spans="1:12" x14ac:dyDescent="0.3">
      <c r="A3976" t="s">
        <v>10472</v>
      </c>
      <c r="B3976" t="s">
        <v>14</v>
      </c>
      <c r="C3976" t="s">
        <v>15</v>
      </c>
      <c r="D3976" t="s">
        <v>16</v>
      </c>
      <c r="E3976" t="s">
        <v>10187</v>
      </c>
      <c r="F3976" t="s">
        <v>8316</v>
      </c>
      <c r="G3976" t="s">
        <v>10473</v>
      </c>
      <c r="H3976" t="s">
        <v>18</v>
      </c>
      <c r="I3976" t="s">
        <v>5785</v>
      </c>
      <c r="J3976" t="s">
        <v>5786</v>
      </c>
      <c r="K3976" t="s">
        <v>5787</v>
      </c>
      <c r="L3976" t="s">
        <v>5788</v>
      </c>
    </row>
    <row r="3977" spans="1:12" x14ac:dyDescent="0.3">
      <c r="A3977" t="s">
        <v>10474</v>
      </c>
      <c r="B3977" t="s">
        <v>14</v>
      </c>
      <c r="C3977" t="s">
        <v>900</v>
      </c>
      <c r="D3977" t="s">
        <v>16</v>
      </c>
      <c r="E3977" t="s">
        <v>10475</v>
      </c>
      <c r="F3977" t="s">
        <v>10476</v>
      </c>
      <c r="G3977" t="s">
        <v>10477</v>
      </c>
      <c r="H3977" t="s">
        <v>18</v>
      </c>
      <c r="I3977" t="s">
        <v>841</v>
      </c>
      <c r="J3977" t="s">
        <v>842</v>
      </c>
      <c r="K3977" t="s">
        <v>843</v>
      </c>
      <c r="L3977" t="s">
        <v>844</v>
      </c>
    </row>
    <row r="3978" spans="1:12" x14ac:dyDescent="0.3">
      <c r="A3978" t="s">
        <v>10478</v>
      </c>
      <c r="B3978" t="s">
        <v>14</v>
      </c>
      <c r="C3978" t="s">
        <v>591</v>
      </c>
      <c r="D3978" t="s">
        <v>94</v>
      </c>
      <c r="E3978" t="s">
        <v>10479</v>
      </c>
      <c r="F3978" t="s">
        <v>10480</v>
      </c>
      <c r="G3978" t="s">
        <v>10481</v>
      </c>
      <c r="H3978" t="s">
        <v>10482</v>
      </c>
      <c r="I3978" t="s">
        <v>7537</v>
      </c>
      <c r="J3978" t="s">
        <v>7538</v>
      </c>
      <c r="K3978" t="s">
        <v>7539</v>
      </c>
      <c r="L3978" t="s">
        <v>7540</v>
      </c>
    </row>
    <row r="3979" spans="1:12" x14ac:dyDescent="0.3">
      <c r="A3979" t="s">
        <v>10483</v>
      </c>
      <c r="B3979" t="s">
        <v>14</v>
      </c>
      <c r="C3979" t="s">
        <v>244</v>
      </c>
      <c r="D3979" t="s">
        <v>33</v>
      </c>
      <c r="E3979" t="s">
        <v>10484</v>
      </c>
      <c r="F3979" t="s">
        <v>10485</v>
      </c>
      <c r="G3979" t="s">
        <v>10486</v>
      </c>
      <c r="H3979" t="s">
        <v>10487</v>
      </c>
      <c r="I3979" t="s">
        <v>10488</v>
      </c>
      <c r="J3979" t="s">
        <v>10489</v>
      </c>
      <c r="K3979" t="s">
        <v>10490</v>
      </c>
      <c r="L3979" t="s">
        <v>10491</v>
      </c>
    </row>
    <row r="3980" spans="1:12" x14ac:dyDescent="0.3">
      <c r="A3980" t="s">
        <v>10492</v>
      </c>
      <c r="B3980" t="s">
        <v>14</v>
      </c>
      <c r="C3980" t="s">
        <v>7930</v>
      </c>
      <c r="D3980" t="s">
        <v>16</v>
      </c>
      <c r="E3980" t="s">
        <v>10493</v>
      </c>
      <c r="F3980" t="s">
        <v>10493</v>
      </c>
      <c r="G3980" t="s">
        <v>10494</v>
      </c>
      <c r="H3980" t="s">
        <v>18</v>
      </c>
      <c r="I3980" t="s">
        <v>7288</v>
      </c>
      <c r="J3980" t="s">
        <v>18</v>
      </c>
      <c r="K3980" t="s">
        <v>7289</v>
      </c>
      <c r="L3980" t="s">
        <v>7290</v>
      </c>
    </row>
    <row r="3981" spans="1:12" x14ac:dyDescent="0.3">
      <c r="A3981" t="s">
        <v>10495</v>
      </c>
      <c r="B3981" t="s">
        <v>14</v>
      </c>
      <c r="C3981" t="s">
        <v>10496</v>
      </c>
      <c r="D3981" t="s">
        <v>33</v>
      </c>
      <c r="E3981" t="s">
        <v>10497</v>
      </c>
      <c r="F3981" t="s">
        <v>10498</v>
      </c>
      <c r="G3981" t="s">
        <v>10499</v>
      </c>
      <c r="H3981" t="s">
        <v>18</v>
      </c>
      <c r="I3981" t="s">
        <v>10488</v>
      </c>
      <c r="J3981" t="s">
        <v>10489</v>
      </c>
      <c r="K3981" t="s">
        <v>10490</v>
      </c>
      <c r="L3981" t="s">
        <v>10491</v>
      </c>
    </row>
    <row r="3982" spans="1:12" x14ac:dyDescent="0.3">
      <c r="A3982" t="s">
        <v>10500</v>
      </c>
      <c r="B3982" t="s">
        <v>14</v>
      </c>
      <c r="C3982" t="s">
        <v>43</v>
      </c>
      <c r="D3982" t="s">
        <v>16</v>
      </c>
      <c r="E3982" t="s">
        <v>10501</v>
      </c>
      <c r="F3982" t="s">
        <v>10502</v>
      </c>
      <c r="G3982" t="s">
        <v>10503</v>
      </c>
      <c r="H3982" t="s">
        <v>18</v>
      </c>
      <c r="I3982" t="s">
        <v>5793</v>
      </c>
      <c r="J3982" t="s">
        <v>5794</v>
      </c>
      <c r="K3982" t="s">
        <v>5795</v>
      </c>
      <c r="L3982" t="s">
        <v>5796</v>
      </c>
    </row>
    <row r="3983" spans="1:12" x14ac:dyDescent="0.3">
      <c r="A3983" t="s">
        <v>10504</v>
      </c>
      <c r="B3983" t="s">
        <v>14</v>
      </c>
      <c r="C3983" t="s">
        <v>15</v>
      </c>
      <c r="D3983" t="s">
        <v>16</v>
      </c>
      <c r="E3983" t="s">
        <v>10505</v>
      </c>
      <c r="F3983" t="s">
        <v>10506</v>
      </c>
      <c r="G3983" t="s">
        <v>10507</v>
      </c>
      <c r="H3983" t="s">
        <v>18</v>
      </c>
      <c r="I3983" t="s">
        <v>9293</v>
      </c>
      <c r="J3983" t="s">
        <v>9294</v>
      </c>
      <c r="K3983" t="s">
        <v>9295</v>
      </c>
      <c r="L3983" t="s">
        <v>9296</v>
      </c>
    </row>
    <row r="3984" spans="1:12" x14ac:dyDescent="0.3">
      <c r="A3984" t="s">
        <v>10508</v>
      </c>
      <c r="B3984" t="s">
        <v>14</v>
      </c>
      <c r="C3984" t="s">
        <v>413</v>
      </c>
      <c r="D3984" t="s">
        <v>16</v>
      </c>
      <c r="E3984" t="s">
        <v>10509</v>
      </c>
      <c r="F3984" t="s">
        <v>10510</v>
      </c>
      <c r="G3984" t="s">
        <v>18</v>
      </c>
      <c r="H3984" t="s">
        <v>18</v>
      </c>
      <c r="I3984" t="s">
        <v>10511</v>
      </c>
      <c r="J3984" t="s">
        <v>10512</v>
      </c>
      <c r="K3984" t="s">
        <v>10513</v>
      </c>
      <c r="L3984" t="s">
        <v>10514</v>
      </c>
    </row>
    <row r="3985" spans="1:12" x14ac:dyDescent="0.3">
      <c r="A3985" t="s">
        <v>10515</v>
      </c>
      <c r="B3985" t="s">
        <v>14</v>
      </c>
      <c r="C3985" t="s">
        <v>24</v>
      </c>
      <c r="D3985" t="s">
        <v>16</v>
      </c>
      <c r="E3985" t="s">
        <v>10516</v>
      </c>
      <c r="F3985" t="s">
        <v>10517</v>
      </c>
      <c r="G3985" t="s">
        <v>18</v>
      </c>
      <c r="H3985" t="s">
        <v>18</v>
      </c>
      <c r="I3985" t="s">
        <v>7327</v>
      </c>
      <c r="J3985" t="s">
        <v>7328</v>
      </c>
      <c r="K3985" t="s">
        <v>7329</v>
      </c>
      <c r="L3985" t="s">
        <v>7330</v>
      </c>
    </row>
    <row r="3986" spans="1:12" x14ac:dyDescent="0.3">
      <c r="A3986" t="s">
        <v>10518</v>
      </c>
      <c r="B3986" t="s">
        <v>14</v>
      </c>
      <c r="C3986" t="s">
        <v>10519</v>
      </c>
      <c r="D3986" t="s">
        <v>16</v>
      </c>
      <c r="E3986" t="s">
        <v>10520</v>
      </c>
      <c r="F3986" t="s">
        <v>10521</v>
      </c>
      <c r="G3986" t="s">
        <v>10522</v>
      </c>
      <c r="H3986" t="s">
        <v>10523</v>
      </c>
      <c r="I3986" t="s">
        <v>10524</v>
      </c>
      <c r="J3986" t="s">
        <v>10525</v>
      </c>
      <c r="K3986" t="s">
        <v>10526</v>
      </c>
      <c r="L3986" t="s">
        <v>10527</v>
      </c>
    </row>
    <row r="3987" spans="1:12" x14ac:dyDescent="0.3">
      <c r="A3987" t="s">
        <v>10528</v>
      </c>
      <c r="B3987" t="s">
        <v>14</v>
      </c>
      <c r="C3987" t="s">
        <v>101</v>
      </c>
      <c r="D3987" t="s">
        <v>16</v>
      </c>
      <c r="E3987" t="s">
        <v>10529</v>
      </c>
      <c r="F3987" t="s">
        <v>10530</v>
      </c>
      <c r="G3987" t="s">
        <v>10531</v>
      </c>
      <c r="H3987" t="s">
        <v>18</v>
      </c>
      <c r="I3987" t="s">
        <v>5785</v>
      </c>
      <c r="J3987" t="s">
        <v>5786</v>
      </c>
      <c r="K3987" t="s">
        <v>5787</v>
      </c>
      <c r="L3987" t="s">
        <v>5788</v>
      </c>
    </row>
    <row r="3988" spans="1:12" x14ac:dyDescent="0.3">
      <c r="A3988" t="s">
        <v>10532</v>
      </c>
      <c r="B3988" t="s">
        <v>14</v>
      </c>
      <c r="C3988" t="s">
        <v>273</v>
      </c>
      <c r="D3988" t="s">
        <v>16</v>
      </c>
      <c r="E3988" t="s">
        <v>10533</v>
      </c>
      <c r="F3988" t="s">
        <v>10534</v>
      </c>
      <c r="G3988" t="s">
        <v>10535</v>
      </c>
      <c r="H3988" t="s">
        <v>18</v>
      </c>
      <c r="I3988" t="s">
        <v>7506</v>
      </c>
      <c r="J3988" t="s">
        <v>7507</v>
      </c>
      <c r="K3988" t="s">
        <v>7508</v>
      </c>
      <c r="L3988" t="s">
        <v>7509</v>
      </c>
    </row>
    <row r="3989" spans="1:12" x14ac:dyDescent="0.3">
      <c r="A3989" t="s">
        <v>10536</v>
      </c>
      <c r="B3989" t="s">
        <v>14</v>
      </c>
      <c r="C3989" t="s">
        <v>8072</v>
      </c>
      <c r="D3989" t="s">
        <v>16</v>
      </c>
      <c r="E3989" t="s">
        <v>10537</v>
      </c>
      <c r="F3989" t="s">
        <v>10538</v>
      </c>
      <c r="G3989" t="s">
        <v>10539</v>
      </c>
      <c r="H3989" t="s">
        <v>18</v>
      </c>
      <c r="I3989" t="s">
        <v>9845</v>
      </c>
      <c r="J3989" t="s">
        <v>9846</v>
      </c>
      <c r="K3989" t="s">
        <v>9847</v>
      </c>
      <c r="L3989" t="s">
        <v>9848</v>
      </c>
    </row>
    <row r="3990" spans="1:12" x14ac:dyDescent="0.3">
      <c r="A3990" t="s">
        <v>10540</v>
      </c>
      <c r="B3990" t="s">
        <v>14</v>
      </c>
      <c r="C3990" t="s">
        <v>10541</v>
      </c>
      <c r="D3990" t="s">
        <v>33</v>
      </c>
      <c r="E3990" t="s">
        <v>10542</v>
      </c>
      <c r="F3990" t="s">
        <v>10543</v>
      </c>
      <c r="G3990" t="s">
        <v>18</v>
      </c>
      <c r="H3990" t="s">
        <v>18</v>
      </c>
      <c r="I3990" t="s">
        <v>7906</v>
      </c>
      <c r="J3990" t="s">
        <v>7907</v>
      </c>
      <c r="K3990" t="s">
        <v>7908</v>
      </c>
      <c r="L3990" t="s">
        <v>7909</v>
      </c>
    </row>
    <row r="3991" spans="1:12" x14ac:dyDescent="0.3">
      <c r="A3991" t="s">
        <v>10544</v>
      </c>
      <c r="B3991" t="s">
        <v>14</v>
      </c>
      <c r="C3991" t="s">
        <v>10545</v>
      </c>
      <c r="D3991" t="s">
        <v>33</v>
      </c>
      <c r="E3991" t="s">
        <v>10546</v>
      </c>
      <c r="F3991" t="s">
        <v>10547</v>
      </c>
      <c r="G3991" t="s">
        <v>18</v>
      </c>
      <c r="H3991" t="s">
        <v>18</v>
      </c>
      <c r="I3991" t="s">
        <v>7517</v>
      </c>
      <c r="J3991" t="s">
        <v>18</v>
      </c>
      <c r="K3991" t="s">
        <v>7518</v>
      </c>
      <c r="L3991" t="s">
        <v>7519</v>
      </c>
    </row>
    <row r="3992" spans="1:12" x14ac:dyDescent="0.3">
      <c r="A3992" t="s">
        <v>10548</v>
      </c>
      <c r="B3992" t="s">
        <v>14</v>
      </c>
      <c r="C3992" t="s">
        <v>6656</v>
      </c>
      <c r="D3992" t="s">
        <v>16</v>
      </c>
      <c r="E3992" t="s">
        <v>10549</v>
      </c>
      <c r="F3992" t="s">
        <v>10550</v>
      </c>
      <c r="G3992" t="s">
        <v>18</v>
      </c>
      <c r="H3992" t="s">
        <v>18</v>
      </c>
      <c r="I3992" t="s">
        <v>7517</v>
      </c>
      <c r="J3992" t="s">
        <v>18</v>
      </c>
      <c r="K3992" t="s">
        <v>7518</v>
      </c>
      <c r="L3992" t="s">
        <v>7519</v>
      </c>
    </row>
    <row r="3993" spans="1:12" x14ac:dyDescent="0.3">
      <c r="A3993" t="s">
        <v>10551</v>
      </c>
      <c r="B3993" t="s">
        <v>14</v>
      </c>
      <c r="C3993" t="s">
        <v>1554</v>
      </c>
      <c r="D3993" t="s">
        <v>16</v>
      </c>
      <c r="E3993" t="s">
        <v>10552</v>
      </c>
      <c r="F3993" t="s">
        <v>9267</v>
      </c>
      <c r="G3993" t="s">
        <v>9266</v>
      </c>
      <c r="H3993" t="s">
        <v>18</v>
      </c>
      <c r="I3993" t="s">
        <v>8248</v>
      </c>
      <c r="J3993" t="s">
        <v>8249</v>
      </c>
      <c r="K3993" t="s">
        <v>8250</v>
      </c>
      <c r="L3993" t="s">
        <v>8251</v>
      </c>
    </row>
    <row r="3994" spans="1:12" x14ac:dyDescent="0.3">
      <c r="A3994" t="s">
        <v>10553</v>
      </c>
      <c r="B3994" t="s">
        <v>14</v>
      </c>
      <c r="C3994" t="s">
        <v>10554</v>
      </c>
      <c r="D3994" t="s">
        <v>16</v>
      </c>
      <c r="E3994" t="s">
        <v>10555</v>
      </c>
      <c r="F3994" t="s">
        <v>8346</v>
      </c>
      <c r="G3994" t="s">
        <v>10556</v>
      </c>
      <c r="H3994" t="s">
        <v>18</v>
      </c>
      <c r="I3994" t="s">
        <v>7977</v>
      </c>
      <c r="J3994" t="s">
        <v>7978</v>
      </c>
      <c r="K3994" t="s">
        <v>7979</v>
      </c>
      <c r="L3994" t="s">
        <v>7980</v>
      </c>
    </row>
    <row r="3995" spans="1:12" x14ac:dyDescent="0.3">
      <c r="A3995" t="s">
        <v>10557</v>
      </c>
      <c r="B3995" t="s">
        <v>14</v>
      </c>
      <c r="C3995" t="s">
        <v>10558</v>
      </c>
      <c r="D3995" t="s">
        <v>94</v>
      </c>
      <c r="E3995" t="s">
        <v>10559</v>
      </c>
      <c r="F3995" t="s">
        <v>10560</v>
      </c>
      <c r="G3995" t="s">
        <v>10561</v>
      </c>
      <c r="H3995" t="s">
        <v>18</v>
      </c>
      <c r="I3995" t="s">
        <v>10562</v>
      </c>
      <c r="J3995" t="s">
        <v>10563</v>
      </c>
      <c r="K3995" t="s">
        <v>10564</v>
      </c>
      <c r="L3995" t="s">
        <v>10565</v>
      </c>
    </row>
    <row r="3996" spans="1:12" x14ac:dyDescent="0.3">
      <c r="A3996" t="s">
        <v>10566</v>
      </c>
      <c r="B3996" t="s">
        <v>14</v>
      </c>
      <c r="C3996" t="s">
        <v>1633</v>
      </c>
      <c r="D3996" t="s">
        <v>16</v>
      </c>
      <c r="E3996" t="s">
        <v>10567</v>
      </c>
      <c r="F3996" t="s">
        <v>10568</v>
      </c>
      <c r="G3996" t="s">
        <v>10569</v>
      </c>
      <c r="H3996" t="s">
        <v>18</v>
      </c>
      <c r="I3996" t="s">
        <v>7288</v>
      </c>
      <c r="J3996" t="s">
        <v>18</v>
      </c>
      <c r="K3996" t="s">
        <v>7289</v>
      </c>
      <c r="L3996" t="s">
        <v>7290</v>
      </c>
    </row>
    <row r="3997" spans="1:12" x14ac:dyDescent="0.3">
      <c r="A3997" t="s">
        <v>10570</v>
      </c>
      <c r="B3997" t="s">
        <v>14</v>
      </c>
      <c r="C3997" t="s">
        <v>10571</v>
      </c>
      <c r="D3997" t="s">
        <v>33</v>
      </c>
      <c r="E3997" t="s">
        <v>10572</v>
      </c>
      <c r="F3997" t="s">
        <v>10573</v>
      </c>
      <c r="G3997" t="s">
        <v>10574</v>
      </c>
      <c r="H3997" t="s">
        <v>18</v>
      </c>
      <c r="I3997" t="s">
        <v>10575</v>
      </c>
      <c r="J3997" t="s">
        <v>10576</v>
      </c>
      <c r="K3997" t="s">
        <v>10577</v>
      </c>
      <c r="L3997" t="s">
        <v>10578</v>
      </c>
    </row>
    <row r="3998" spans="1:12" x14ac:dyDescent="0.3">
      <c r="A3998" t="s">
        <v>10579</v>
      </c>
      <c r="B3998" t="s">
        <v>14</v>
      </c>
      <c r="C3998" t="s">
        <v>3840</v>
      </c>
      <c r="D3998" t="s">
        <v>33</v>
      </c>
      <c r="E3998" t="s">
        <v>10580</v>
      </c>
      <c r="F3998" t="s">
        <v>10581</v>
      </c>
      <c r="G3998" t="s">
        <v>10582</v>
      </c>
      <c r="H3998" t="s">
        <v>18</v>
      </c>
      <c r="I3998" t="s">
        <v>10583</v>
      </c>
      <c r="J3998" t="s">
        <v>10584</v>
      </c>
      <c r="K3998" t="s">
        <v>10585</v>
      </c>
      <c r="L3998" t="s">
        <v>10586</v>
      </c>
    </row>
    <row r="3999" spans="1:12" x14ac:dyDescent="0.3">
      <c r="A3999" t="s">
        <v>10587</v>
      </c>
      <c r="B3999" t="s">
        <v>14</v>
      </c>
      <c r="C3999" t="s">
        <v>10588</v>
      </c>
      <c r="D3999" t="s">
        <v>33</v>
      </c>
      <c r="E3999" t="s">
        <v>10589</v>
      </c>
      <c r="F3999" t="s">
        <v>10589</v>
      </c>
      <c r="G3999" t="s">
        <v>18</v>
      </c>
      <c r="H3999" t="s">
        <v>18</v>
      </c>
      <c r="I3999" t="s">
        <v>10590</v>
      </c>
      <c r="J3999" t="s">
        <v>10591</v>
      </c>
      <c r="K3999" t="s">
        <v>10592</v>
      </c>
      <c r="L3999" t="s">
        <v>10593</v>
      </c>
    </row>
    <row r="4000" spans="1:12" x14ac:dyDescent="0.3">
      <c r="A4000" t="s">
        <v>10594</v>
      </c>
      <c r="B4000" t="s">
        <v>14</v>
      </c>
      <c r="C4000" t="s">
        <v>6380</v>
      </c>
      <c r="D4000" t="s">
        <v>33</v>
      </c>
      <c r="E4000" t="s">
        <v>10595</v>
      </c>
      <c r="F4000" t="s">
        <v>10596</v>
      </c>
      <c r="G4000" t="s">
        <v>10597</v>
      </c>
      <c r="H4000" t="s">
        <v>10598</v>
      </c>
      <c r="I4000" t="s">
        <v>10599</v>
      </c>
      <c r="J4000" t="s">
        <v>10600</v>
      </c>
      <c r="K4000" t="s">
        <v>10601</v>
      </c>
      <c r="L4000" t="s">
        <v>10602</v>
      </c>
    </row>
    <row r="4001" spans="1:12" x14ac:dyDescent="0.3">
      <c r="A4001" t="s">
        <v>10603</v>
      </c>
      <c r="B4001" t="s">
        <v>14</v>
      </c>
      <c r="C4001" t="s">
        <v>93</v>
      </c>
      <c r="D4001" t="s">
        <v>94</v>
      </c>
      <c r="E4001" t="s">
        <v>10604</v>
      </c>
      <c r="F4001" t="s">
        <v>10605</v>
      </c>
      <c r="G4001" t="s">
        <v>10606</v>
      </c>
      <c r="H4001" t="s">
        <v>18</v>
      </c>
      <c r="I4001" t="s">
        <v>9768</v>
      </c>
      <c r="J4001" t="s">
        <v>9769</v>
      </c>
      <c r="K4001" t="s">
        <v>9770</v>
      </c>
      <c r="L4001" t="s">
        <v>9771</v>
      </c>
    </row>
    <row r="4002" spans="1:12" x14ac:dyDescent="0.3">
      <c r="A4002" t="s">
        <v>20042</v>
      </c>
      <c r="B4002" t="s">
        <v>14</v>
      </c>
      <c r="C4002" t="s">
        <v>20043</v>
      </c>
      <c r="D4002" t="s">
        <v>1317</v>
      </c>
      <c r="E4002" t="s">
        <v>20044</v>
      </c>
      <c r="F4002" t="s">
        <v>20045</v>
      </c>
      <c r="G4002" t="s">
        <v>18</v>
      </c>
      <c r="H4002" t="s">
        <v>18</v>
      </c>
      <c r="I4002" t="s">
        <v>239</v>
      </c>
      <c r="J4002" t="s">
        <v>240</v>
      </c>
      <c r="K4002" t="s">
        <v>241</v>
      </c>
      <c r="L4002" t="s">
        <v>242</v>
      </c>
    </row>
    <row r="4003" spans="1:12" x14ac:dyDescent="0.3">
      <c r="A4003" t="s">
        <v>19950</v>
      </c>
      <c r="B4003" t="s">
        <v>14</v>
      </c>
      <c r="C4003" t="s">
        <v>19951</v>
      </c>
      <c r="D4003" t="s">
        <v>33</v>
      </c>
      <c r="E4003" t="s">
        <v>19952</v>
      </c>
      <c r="F4003" t="s">
        <v>19953</v>
      </c>
      <c r="G4003" t="s">
        <v>18</v>
      </c>
      <c r="H4003" t="s">
        <v>18</v>
      </c>
      <c r="I4003" t="s">
        <v>9413</v>
      </c>
      <c r="J4003" t="s">
        <v>18</v>
      </c>
      <c r="K4003" t="s">
        <v>9414</v>
      </c>
      <c r="L4003" t="s">
        <v>9415</v>
      </c>
    </row>
    <row r="4004" spans="1:12" x14ac:dyDescent="0.3">
      <c r="A4004" t="s">
        <v>20763</v>
      </c>
      <c r="B4004" t="s">
        <v>14</v>
      </c>
      <c r="C4004" t="s">
        <v>273</v>
      </c>
      <c r="D4004" t="s">
        <v>16</v>
      </c>
      <c r="E4004" t="s">
        <v>20764</v>
      </c>
      <c r="F4004" t="s">
        <v>20765</v>
      </c>
      <c r="G4004" t="s">
        <v>20765</v>
      </c>
      <c r="H4004" t="s">
        <v>18</v>
      </c>
      <c r="I4004" t="s">
        <v>7895</v>
      </c>
      <c r="J4004" t="s">
        <v>7896</v>
      </c>
      <c r="K4004" t="s">
        <v>7897</v>
      </c>
      <c r="L4004" t="s">
        <v>7898</v>
      </c>
    </row>
    <row r="4005" spans="1:12" x14ac:dyDescent="0.3">
      <c r="A4005" t="s">
        <v>20702</v>
      </c>
      <c r="B4005" t="s">
        <v>14</v>
      </c>
      <c r="C4005" t="s">
        <v>101</v>
      </c>
      <c r="D4005" t="s">
        <v>16</v>
      </c>
      <c r="E4005" t="s">
        <v>20703</v>
      </c>
      <c r="F4005" t="s">
        <v>20704</v>
      </c>
      <c r="G4005" t="s">
        <v>20705</v>
      </c>
      <c r="H4005" t="s">
        <v>18</v>
      </c>
      <c r="I4005" t="s">
        <v>12583</v>
      </c>
      <c r="J4005" t="s">
        <v>12584</v>
      </c>
      <c r="K4005" t="s">
        <v>12585</v>
      </c>
      <c r="L4005" t="s">
        <v>12586</v>
      </c>
    </row>
    <row r="4006" spans="1:12" x14ac:dyDescent="0.3">
      <c r="A4006" t="s">
        <v>19971</v>
      </c>
      <c r="B4006" t="s">
        <v>14</v>
      </c>
      <c r="C4006" t="s">
        <v>73</v>
      </c>
      <c r="D4006" t="s">
        <v>33</v>
      </c>
      <c r="E4006" t="s">
        <v>19972</v>
      </c>
      <c r="F4006" t="s">
        <v>19973</v>
      </c>
      <c r="G4006" t="s">
        <v>18</v>
      </c>
      <c r="H4006" t="s">
        <v>18</v>
      </c>
      <c r="I4006" t="s">
        <v>19974</v>
      </c>
      <c r="J4006" t="s">
        <v>19975</v>
      </c>
      <c r="K4006" t="s">
        <v>19976</v>
      </c>
      <c r="L4006" t="s">
        <v>19977</v>
      </c>
    </row>
    <row r="4007" spans="1:12" x14ac:dyDescent="0.3">
      <c r="A4007" t="s">
        <v>22224</v>
      </c>
      <c r="B4007" t="s">
        <v>14</v>
      </c>
      <c r="C4007" t="s">
        <v>5259</v>
      </c>
      <c r="D4007" t="s">
        <v>16</v>
      </c>
      <c r="E4007" t="s">
        <v>22225</v>
      </c>
      <c r="F4007" t="s">
        <v>22225</v>
      </c>
      <c r="G4007" t="s">
        <v>18</v>
      </c>
      <c r="H4007" t="s">
        <v>18</v>
      </c>
      <c r="I4007" t="s">
        <v>15971</v>
      </c>
      <c r="J4007" t="s">
        <v>15972</v>
      </c>
      <c r="K4007" t="s">
        <v>15973</v>
      </c>
      <c r="L4007" t="s">
        <v>15974</v>
      </c>
    </row>
    <row r="4008" spans="1:12" x14ac:dyDescent="0.3">
      <c r="A4008" t="s">
        <v>20715</v>
      </c>
      <c r="B4008" t="s">
        <v>14</v>
      </c>
      <c r="C4008" t="s">
        <v>3840</v>
      </c>
      <c r="D4008" t="s">
        <v>33</v>
      </c>
      <c r="E4008" t="s">
        <v>20716</v>
      </c>
      <c r="F4008" t="s">
        <v>20717</v>
      </c>
      <c r="G4008" t="s">
        <v>18</v>
      </c>
      <c r="H4008" t="s">
        <v>18</v>
      </c>
      <c r="I4008" t="s">
        <v>20718</v>
      </c>
      <c r="J4008" t="s">
        <v>18</v>
      </c>
      <c r="K4008" t="s">
        <v>20719</v>
      </c>
      <c r="L4008" t="s">
        <v>20720</v>
      </c>
    </row>
    <row r="4009" spans="1:12" x14ac:dyDescent="0.3">
      <c r="A4009" t="s">
        <v>21578</v>
      </c>
      <c r="B4009" t="s">
        <v>14</v>
      </c>
      <c r="C4009" t="s">
        <v>4271</v>
      </c>
      <c r="D4009" t="s">
        <v>16</v>
      </c>
      <c r="E4009" t="s">
        <v>21579</v>
      </c>
      <c r="F4009" t="e">
        <f>- 아동상담, 부모상담, 행동치료, 집단상담- 영,유아,아동들의 이상심리 및 정서를 미술적 방법으로 상담 및 교육하는 전문가 양성을 지원하는 수준</f>
        <v>#NAME?</v>
      </c>
      <c r="G4009" t="s">
        <v>18</v>
      </c>
      <c r="H4009" t="s">
        <v>18</v>
      </c>
      <c r="I4009" t="s">
        <v>19974</v>
      </c>
      <c r="J4009" t="s">
        <v>19975</v>
      </c>
      <c r="K4009" t="s">
        <v>19976</v>
      </c>
      <c r="L4009" t="s">
        <v>19977</v>
      </c>
    </row>
    <row r="4010" spans="1:12" x14ac:dyDescent="0.3">
      <c r="A4010" t="s">
        <v>20151</v>
      </c>
      <c r="B4010" t="s">
        <v>14</v>
      </c>
      <c r="C4010" t="s">
        <v>20152</v>
      </c>
      <c r="D4010" t="s">
        <v>16</v>
      </c>
      <c r="E4010" t="s">
        <v>20153</v>
      </c>
      <c r="F4010" t="s">
        <v>20153</v>
      </c>
      <c r="G4010" t="s">
        <v>18</v>
      </c>
      <c r="H4010" t="s">
        <v>18</v>
      </c>
      <c r="I4010" t="s">
        <v>5900</v>
      </c>
      <c r="J4010" t="s">
        <v>5901</v>
      </c>
      <c r="K4010" t="s">
        <v>5902</v>
      </c>
      <c r="L4010" t="s">
        <v>5903</v>
      </c>
    </row>
    <row r="4011" spans="1:12" x14ac:dyDescent="0.3">
      <c r="A4011" t="s">
        <v>21090</v>
      </c>
      <c r="B4011" t="s">
        <v>14</v>
      </c>
      <c r="C4011" t="s">
        <v>101</v>
      </c>
      <c r="D4011" t="s">
        <v>16</v>
      </c>
      <c r="E4011" t="s">
        <v>21091</v>
      </c>
      <c r="F4011" t="s">
        <v>21091</v>
      </c>
      <c r="G4011" t="s">
        <v>21091</v>
      </c>
      <c r="H4011" t="s">
        <v>21091</v>
      </c>
      <c r="I4011" t="s">
        <v>8296</v>
      </c>
      <c r="J4011" t="s">
        <v>8297</v>
      </c>
      <c r="K4011" t="s">
        <v>8298</v>
      </c>
      <c r="L4011" t="s">
        <v>8299</v>
      </c>
    </row>
    <row r="4012" spans="1:12" x14ac:dyDescent="0.3">
      <c r="A4012" t="s">
        <v>22343</v>
      </c>
      <c r="B4012" t="s">
        <v>14</v>
      </c>
      <c r="C4012" t="s">
        <v>273</v>
      </c>
      <c r="D4012" t="s">
        <v>16</v>
      </c>
      <c r="E4012" t="s">
        <v>22344</v>
      </c>
      <c r="F4012" t="s">
        <v>22344</v>
      </c>
      <c r="G4012" t="s">
        <v>22345</v>
      </c>
      <c r="H4012" t="s">
        <v>22346</v>
      </c>
      <c r="I4012" t="s">
        <v>20926</v>
      </c>
      <c r="J4012" t="s">
        <v>20927</v>
      </c>
      <c r="K4012" t="s">
        <v>20928</v>
      </c>
      <c r="L4012" t="s">
        <v>20929</v>
      </c>
    </row>
    <row r="4013" spans="1:12" x14ac:dyDescent="0.3">
      <c r="A4013" t="s">
        <v>22546</v>
      </c>
      <c r="B4013" t="s">
        <v>14</v>
      </c>
      <c r="C4013" t="s">
        <v>101</v>
      </c>
      <c r="D4013" t="s">
        <v>16</v>
      </c>
      <c r="E4013" t="s">
        <v>22547</v>
      </c>
      <c r="F4013" t="e">
        <f>- 다양한 미술매체를 활용하여 내담자의 심리분석- 사례분석 및 사례발표를 통해 실제 사례에 대한 전문적인 상담 진행</f>
        <v>#NAME?</v>
      </c>
      <c r="G4013" t="s">
        <v>18</v>
      </c>
      <c r="H4013" t="s">
        <v>18</v>
      </c>
      <c r="I4013" t="s">
        <v>8738</v>
      </c>
      <c r="J4013" t="s">
        <v>8739</v>
      </c>
      <c r="K4013" t="s">
        <v>8740</v>
      </c>
      <c r="L4013" t="s">
        <v>8741</v>
      </c>
    </row>
    <row r="4014" spans="1:12" x14ac:dyDescent="0.3">
      <c r="A4014" t="s">
        <v>22663</v>
      </c>
      <c r="B4014" t="s">
        <v>14</v>
      </c>
      <c r="C4014" t="s">
        <v>22664</v>
      </c>
      <c r="D4014" t="s">
        <v>16</v>
      </c>
      <c r="E4014" t="s">
        <v>22665</v>
      </c>
      <c r="F4014" t="s">
        <v>22666</v>
      </c>
      <c r="G4014" t="s">
        <v>18</v>
      </c>
      <c r="H4014" t="s">
        <v>18</v>
      </c>
      <c r="I4014" t="s">
        <v>15536</v>
      </c>
      <c r="J4014" t="s">
        <v>15537</v>
      </c>
      <c r="K4014" t="s">
        <v>15538</v>
      </c>
      <c r="L4014" t="s">
        <v>15539</v>
      </c>
    </row>
    <row r="4015" spans="1:12" x14ac:dyDescent="0.3">
      <c r="A4015" t="s">
        <v>20225</v>
      </c>
      <c r="B4015" t="s">
        <v>14</v>
      </c>
      <c r="C4015" t="s">
        <v>4209</v>
      </c>
      <c r="D4015" t="s">
        <v>16</v>
      </c>
      <c r="E4015" t="s">
        <v>20226</v>
      </c>
      <c r="F4015" t="s">
        <v>20227</v>
      </c>
      <c r="G4015" t="s">
        <v>20227</v>
      </c>
      <c r="H4015" t="s">
        <v>18</v>
      </c>
      <c r="I4015" t="s">
        <v>20228</v>
      </c>
      <c r="J4015" t="s">
        <v>20229</v>
      </c>
      <c r="K4015" t="s">
        <v>20230</v>
      </c>
      <c r="L4015" t="s">
        <v>20231</v>
      </c>
    </row>
    <row r="4016" spans="1:12" ht="409.5" x14ac:dyDescent="0.3">
      <c r="A4016" t="s">
        <v>20699</v>
      </c>
      <c r="B4016" t="s">
        <v>14</v>
      </c>
      <c r="C4016" t="s">
        <v>273</v>
      </c>
      <c r="D4016" t="s">
        <v>16</v>
      </c>
      <c r="E4016" t="s">
        <v>20700</v>
      </c>
      <c r="F4016" s="2" t="s">
        <v>22712</v>
      </c>
      <c r="G4016" t="s">
        <v>20701</v>
      </c>
      <c r="H4016" t="s">
        <v>18</v>
      </c>
      <c r="I4016" t="s">
        <v>5810</v>
      </c>
      <c r="J4016" t="s">
        <v>5811</v>
      </c>
      <c r="K4016" t="s">
        <v>5812</v>
      </c>
      <c r="L4016" t="s">
        <v>5813</v>
      </c>
    </row>
    <row r="4017" spans="1:12" x14ac:dyDescent="0.3">
      <c r="A4017" t="s">
        <v>22440</v>
      </c>
      <c r="B4017" t="s">
        <v>14</v>
      </c>
      <c r="C4017" t="s">
        <v>22441</v>
      </c>
      <c r="D4017" t="s">
        <v>16</v>
      </c>
      <c r="E4017" t="s">
        <v>22442</v>
      </c>
      <c r="F4017" t="s">
        <v>22443</v>
      </c>
      <c r="G4017" t="s">
        <v>22444</v>
      </c>
      <c r="H4017" t="s">
        <v>18</v>
      </c>
      <c r="I4017" t="s">
        <v>21356</v>
      </c>
      <c r="J4017" t="s">
        <v>18</v>
      </c>
      <c r="K4017" t="s">
        <v>19897</v>
      </c>
      <c r="L4017" t="s">
        <v>20236</v>
      </c>
    </row>
    <row r="4018" spans="1:12" x14ac:dyDescent="0.3">
      <c r="A4018" t="s">
        <v>20026</v>
      </c>
      <c r="B4018" t="s">
        <v>14</v>
      </c>
      <c r="C4018" t="s">
        <v>341</v>
      </c>
      <c r="D4018" t="s">
        <v>16</v>
      </c>
      <c r="E4018" t="s">
        <v>20027</v>
      </c>
      <c r="F4018" t="s">
        <v>20028</v>
      </c>
      <c r="G4018" t="s">
        <v>20029</v>
      </c>
      <c r="H4018" t="s">
        <v>20030</v>
      </c>
      <c r="I4018" t="s">
        <v>2255</v>
      </c>
      <c r="J4018" t="s">
        <v>2256</v>
      </c>
      <c r="K4018" t="s">
        <v>2257</v>
      </c>
      <c r="L4018" t="s">
        <v>2258</v>
      </c>
    </row>
    <row r="4019" spans="1:12" x14ac:dyDescent="0.3">
      <c r="A4019" t="s">
        <v>20943</v>
      </c>
      <c r="B4019" t="s">
        <v>14</v>
      </c>
      <c r="C4019" t="s">
        <v>101</v>
      </c>
      <c r="D4019" t="s">
        <v>16</v>
      </c>
      <c r="E4019" t="s">
        <v>20944</v>
      </c>
      <c r="F4019" t="s">
        <v>20945</v>
      </c>
      <c r="G4019" t="s">
        <v>20946</v>
      </c>
      <c r="H4019" t="s">
        <v>18</v>
      </c>
      <c r="I4019" t="s">
        <v>4201</v>
      </c>
      <c r="J4019" t="s">
        <v>4202</v>
      </c>
      <c r="K4019" t="s">
        <v>4203</v>
      </c>
      <c r="L4019" t="s">
        <v>4204</v>
      </c>
    </row>
    <row r="4020" spans="1:12" x14ac:dyDescent="0.3">
      <c r="A4020" t="s">
        <v>22257</v>
      </c>
      <c r="B4020" t="s">
        <v>14</v>
      </c>
      <c r="C4020" t="s">
        <v>229</v>
      </c>
      <c r="D4020" t="s">
        <v>94</v>
      </c>
      <c r="E4020" t="s">
        <v>22258</v>
      </c>
      <c r="F4020" t="s">
        <v>22259</v>
      </c>
      <c r="G4020" t="s">
        <v>22259</v>
      </c>
      <c r="H4020" t="s">
        <v>18</v>
      </c>
      <c r="I4020" t="s">
        <v>2707</v>
      </c>
      <c r="J4020" t="s">
        <v>2708</v>
      </c>
      <c r="K4020" t="s">
        <v>2709</v>
      </c>
      <c r="L4020" t="s">
        <v>2710</v>
      </c>
    </row>
    <row r="4021" spans="1:12" x14ac:dyDescent="0.3">
      <c r="A4021" t="s">
        <v>21244</v>
      </c>
      <c r="B4021" t="s">
        <v>14</v>
      </c>
      <c r="C4021" t="s">
        <v>73</v>
      </c>
      <c r="D4021" t="s">
        <v>33</v>
      </c>
      <c r="E4021" t="s">
        <v>5593</v>
      </c>
      <c r="F4021" t="s">
        <v>5594</v>
      </c>
      <c r="G4021" t="s">
        <v>18</v>
      </c>
      <c r="H4021" t="s">
        <v>18</v>
      </c>
      <c r="I4021" t="s">
        <v>4080</v>
      </c>
      <c r="J4021" t="s">
        <v>4081</v>
      </c>
      <c r="K4021" t="s">
        <v>4082</v>
      </c>
      <c r="L4021" t="s">
        <v>4083</v>
      </c>
    </row>
    <row r="4022" spans="1:12" x14ac:dyDescent="0.3">
      <c r="A4022" t="s">
        <v>22423</v>
      </c>
      <c r="B4022" t="s">
        <v>14</v>
      </c>
      <c r="C4022" t="s">
        <v>591</v>
      </c>
      <c r="D4022" t="s">
        <v>94</v>
      </c>
      <c r="E4022" t="s">
        <v>22424</v>
      </c>
      <c r="F4022" t="s">
        <v>22425</v>
      </c>
      <c r="G4022" t="s">
        <v>22426</v>
      </c>
      <c r="H4022" t="s">
        <v>18</v>
      </c>
      <c r="I4022" t="s">
        <v>20654</v>
      </c>
      <c r="J4022" t="s">
        <v>20655</v>
      </c>
      <c r="K4022" t="s">
        <v>20656</v>
      </c>
      <c r="L4022" t="s">
        <v>20657</v>
      </c>
    </row>
    <row r="4023" spans="1:12" x14ac:dyDescent="0.3">
      <c r="A4023" t="s">
        <v>21417</v>
      </c>
      <c r="B4023" t="s">
        <v>14</v>
      </c>
      <c r="C4023" t="s">
        <v>11581</v>
      </c>
      <c r="D4023" t="s">
        <v>16</v>
      </c>
      <c r="E4023" t="s">
        <v>21418</v>
      </c>
      <c r="F4023" t="s">
        <v>21419</v>
      </c>
      <c r="G4023" t="s">
        <v>21420</v>
      </c>
      <c r="H4023" t="s">
        <v>18</v>
      </c>
      <c r="I4023" t="s">
        <v>14414</v>
      </c>
      <c r="J4023" t="s">
        <v>14415</v>
      </c>
      <c r="K4023" t="s">
        <v>14416</v>
      </c>
      <c r="L4023" t="s">
        <v>14417</v>
      </c>
    </row>
    <row r="4024" spans="1:12" x14ac:dyDescent="0.3">
      <c r="A4024" t="s">
        <v>20794</v>
      </c>
      <c r="B4024" t="s">
        <v>14</v>
      </c>
      <c r="C4024" t="s">
        <v>101</v>
      </c>
      <c r="D4024" t="s">
        <v>16</v>
      </c>
      <c r="E4024" t="s">
        <v>20795</v>
      </c>
      <c r="F4024" t="s">
        <v>20796</v>
      </c>
      <c r="G4024" t="e">
        <f>- 그림을 통한 심리 종합적인 이해- 미술매체를 통한 대상별, 유형별 심리상담 업무 가능여부 - 내담자 초기 면담 시 진단검사 및 평가능력 가능여부- 자질 및 윤리강령</f>
        <v>#NAME?</v>
      </c>
      <c r="H4024" t="e">
        <f>- 그림을 통한 심리문제에 대한 기초적인 이해- 심리진단 검사 용어 이해 및 해석 여부 - 내담자 초기 면담지에 기록 후 보고서 작성여부- 자질 및 윤리강령</f>
        <v>#NAME?</v>
      </c>
      <c r="I4024" t="s">
        <v>20797</v>
      </c>
      <c r="J4024" t="s">
        <v>20798</v>
      </c>
      <c r="K4024" t="s">
        <v>20799</v>
      </c>
      <c r="L4024" t="s">
        <v>20800</v>
      </c>
    </row>
    <row r="4025" spans="1:12" x14ac:dyDescent="0.3">
      <c r="A4025" t="s">
        <v>20563</v>
      </c>
      <c r="B4025" t="s">
        <v>14</v>
      </c>
      <c r="C4025" t="s">
        <v>3840</v>
      </c>
      <c r="D4025" t="s">
        <v>33</v>
      </c>
      <c r="E4025" t="s">
        <v>20564</v>
      </c>
      <c r="F4025" t="s">
        <v>20565</v>
      </c>
      <c r="G4025" t="s">
        <v>20566</v>
      </c>
      <c r="H4025" t="s">
        <v>20567</v>
      </c>
      <c r="I4025" t="s">
        <v>19907</v>
      </c>
      <c r="J4025" t="s">
        <v>19908</v>
      </c>
      <c r="K4025" t="s">
        <v>19909</v>
      </c>
      <c r="L4025" t="s">
        <v>19910</v>
      </c>
    </row>
    <row r="4026" spans="1:12" x14ac:dyDescent="0.3">
      <c r="A4026" t="s">
        <v>22331</v>
      </c>
      <c r="B4026" t="s">
        <v>14</v>
      </c>
      <c r="C4026" t="s">
        <v>989</v>
      </c>
      <c r="D4026" t="s">
        <v>16</v>
      </c>
      <c r="E4026" t="s">
        <v>22332</v>
      </c>
      <c r="F4026" t="s">
        <v>22333</v>
      </c>
      <c r="H4026" t="s">
        <v>18</v>
      </c>
      <c r="I4026" t="s">
        <v>20478</v>
      </c>
      <c r="J4026" t="s">
        <v>18</v>
      </c>
      <c r="K4026" t="s">
        <v>6860</v>
      </c>
      <c r="L4026" t="s">
        <v>20479</v>
      </c>
    </row>
    <row r="4027" spans="1:12" x14ac:dyDescent="0.3">
      <c r="A4027" t="s">
        <v>21916</v>
      </c>
      <c r="B4027" t="s">
        <v>14</v>
      </c>
      <c r="C4027" t="s">
        <v>2292</v>
      </c>
      <c r="D4027" t="s">
        <v>79</v>
      </c>
      <c r="E4027" t="s">
        <v>21917</v>
      </c>
      <c r="F4027" t="s">
        <v>21918</v>
      </c>
      <c r="G4027" t="s">
        <v>21919</v>
      </c>
      <c r="H4027" t="e">
        <f ca="1">-불교 신행상담 및 부문별 단기상담(전화상담, 사이버 상담, 청소년사이버 성상담 등)-불교상담에 관한 연구 -불교상담을 통한 봉사 활동</f>
        <v>#NAME?</v>
      </c>
      <c r="I4027" t="s">
        <v>2297</v>
      </c>
      <c r="J4027" t="s">
        <v>21920</v>
      </c>
      <c r="K4027" t="s">
        <v>2299</v>
      </c>
      <c r="L4027" t="s">
        <v>21921</v>
      </c>
    </row>
    <row r="4028" spans="1:12" x14ac:dyDescent="0.3">
      <c r="A4028" t="s">
        <v>21245</v>
      </c>
      <c r="B4028" t="s">
        <v>14</v>
      </c>
      <c r="C4028" t="s">
        <v>21246</v>
      </c>
      <c r="D4028" t="s">
        <v>94</v>
      </c>
      <c r="E4028" t="s">
        <v>21247</v>
      </c>
      <c r="F4028" t="s">
        <v>21248</v>
      </c>
      <c r="G4028" t="s">
        <v>21249</v>
      </c>
      <c r="H4028" t="s">
        <v>21249</v>
      </c>
      <c r="I4028" t="s">
        <v>45</v>
      </c>
      <c r="J4028" t="s">
        <v>46</v>
      </c>
      <c r="K4028" t="s">
        <v>47</v>
      </c>
      <c r="L4028" t="s">
        <v>48</v>
      </c>
    </row>
    <row r="4029" spans="1:12" x14ac:dyDescent="0.3">
      <c r="A4029" t="s">
        <v>22231</v>
      </c>
      <c r="B4029" t="s">
        <v>14</v>
      </c>
      <c r="C4029" t="s">
        <v>5395</v>
      </c>
      <c r="D4029" t="s">
        <v>94</v>
      </c>
      <c r="E4029" t="s">
        <v>22232</v>
      </c>
      <c r="F4029" t="s">
        <v>22233</v>
      </c>
      <c r="G4029" t="s">
        <v>22234</v>
      </c>
      <c r="H4029" t="s">
        <v>22235</v>
      </c>
      <c r="I4029" t="s">
        <v>10262</v>
      </c>
      <c r="J4029" t="s">
        <v>10263</v>
      </c>
      <c r="K4029" t="s">
        <v>10264</v>
      </c>
      <c r="L4029" t="s">
        <v>10265</v>
      </c>
    </row>
    <row r="4030" spans="1:12" x14ac:dyDescent="0.3">
      <c r="A4030" t="s">
        <v>20607</v>
      </c>
      <c r="B4030" t="s">
        <v>14</v>
      </c>
      <c r="C4030" t="s">
        <v>20608</v>
      </c>
      <c r="D4030" t="s">
        <v>16</v>
      </c>
      <c r="E4030" t="s">
        <v>20609</v>
      </c>
      <c r="F4030" t="s">
        <v>20610</v>
      </c>
      <c r="G4030" t="s">
        <v>20610</v>
      </c>
      <c r="H4030" t="s">
        <v>18</v>
      </c>
      <c r="I4030" t="s">
        <v>20611</v>
      </c>
      <c r="J4030" t="s">
        <v>20612</v>
      </c>
      <c r="K4030" t="s">
        <v>20613</v>
      </c>
      <c r="L4030" t="s">
        <v>20614</v>
      </c>
    </row>
    <row r="4031" spans="1:12" x14ac:dyDescent="0.3">
      <c r="A4031" t="s">
        <v>20304</v>
      </c>
      <c r="B4031" t="s">
        <v>14</v>
      </c>
      <c r="C4031" t="s">
        <v>93</v>
      </c>
      <c r="D4031" t="s">
        <v>94</v>
      </c>
      <c r="E4031" t="s">
        <v>20305</v>
      </c>
      <c r="F4031" t="s">
        <v>20306</v>
      </c>
      <c r="G4031" t="s">
        <v>20307</v>
      </c>
      <c r="H4031" t="s">
        <v>20308</v>
      </c>
      <c r="I4031" t="s">
        <v>7642</v>
      </c>
      <c r="J4031" t="s">
        <v>7643</v>
      </c>
      <c r="K4031" t="s">
        <v>7644</v>
      </c>
      <c r="L4031" t="s">
        <v>7645</v>
      </c>
    </row>
    <row r="4032" spans="1:12" x14ac:dyDescent="0.3">
      <c r="A4032" t="s">
        <v>20134</v>
      </c>
      <c r="B4032" t="s">
        <v>14</v>
      </c>
      <c r="C4032" t="s">
        <v>463</v>
      </c>
      <c r="D4032" t="s">
        <v>16</v>
      </c>
      <c r="E4032" t="s">
        <v>20135</v>
      </c>
      <c r="F4032" t="s">
        <v>20136</v>
      </c>
      <c r="G4032" t="s">
        <v>20137</v>
      </c>
      <c r="H4032" t="s">
        <v>20138</v>
      </c>
      <c r="I4032" t="s">
        <v>10023</v>
      </c>
      <c r="J4032" t="s">
        <v>10024</v>
      </c>
      <c r="K4032" t="s">
        <v>7636</v>
      </c>
      <c r="L4032" t="s">
        <v>10025</v>
      </c>
    </row>
    <row r="4033" spans="1:12" x14ac:dyDescent="0.3">
      <c r="A4033" t="s">
        <v>20941</v>
      </c>
      <c r="B4033" t="s">
        <v>14</v>
      </c>
      <c r="C4033" t="s">
        <v>17629</v>
      </c>
      <c r="D4033" t="s">
        <v>16</v>
      </c>
      <c r="E4033" t="s">
        <v>20942</v>
      </c>
      <c r="F4033" t="s">
        <v>6755</v>
      </c>
      <c r="G4033" t="s">
        <v>6756</v>
      </c>
      <c r="H4033" t="s">
        <v>18</v>
      </c>
      <c r="I4033" t="s">
        <v>6757</v>
      </c>
      <c r="J4033" t="s">
        <v>6758</v>
      </c>
      <c r="K4033" t="s">
        <v>6759</v>
      </c>
      <c r="L4033" t="s">
        <v>6760</v>
      </c>
    </row>
    <row r="4034" spans="1:12" x14ac:dyDescent="0.3">
      <c r="A4034" t="s">
        <v>22480</v>
      </c>
      <c r="B4034" t="s">
        <v>14</v>
      </c>
      <c r="C4034" t="s">
        <v>463</v>
      </c>
      <c r="D4034" t="s">
        <v>16</v>
      </c>
      <c r="E4034" t="s">
        <v>22481</v>
      </c>
      <c r="F4034" t="s">
        <v>22482</v>
      </c>
      <c r="G4034" t="s">
        <v>22483</v>
      </c>
      <c r="H4034" t="s">
        <v>22484</v>
      </c>
      <c r="I4034" t="s">
        <v>1511</v>
      </c>
      <c r="J4034" t="s">
        <v>1512</v>
      </c>
      <c r="K4034" t="s">
        <v>1513</v>
      </c>
      <c r="L4034" t="s">
        <v>1514</v>
      </c>
    </row>
    <row r="4035" spans="1:12" x14ac:dyDescent="0.3">
      <c r="A4035" t="s">
        <v>20568</v>
      </c>
      <c r="B4035" t="s">
        <v>14</v>
      </c>
      <c r="C4035" t="s">
        <v>11873</v>
      </c>
      <c r="D4035" t="s">
        <v>16</v>
      </c>
      <c r="E4035" t="s">
        <v>7340</v>
      </c>
      <c r="F4035" t="s">
        <v>20569</v>
      </c>
      <c r="G4035" t="s">
        <v>20570</v>
      </c>
      <c r="H4035" t="s">
        <v>20571</v>
      </c>
      <c r="I4035" t="s">
        <v>2780</v>
      </c>
      <c r="J4035" t="s">
        <v>2781</v>
      </c>
      <c r="K4035" t="s">
        <v>2782</v>
      </c>
      <c r="L4035" t="s">
        <v>2783</v>
      </c>
    </row>
    <row r="4036" spans="1:12" x14ac:dyDescent="0.3">
      <c r="A4036" t="s">
        <v>22689</v>
      </c>
      <c r="B4036" t="s">
        <v>14</v>
      </c>
      <c r="C4036" t="s">
        <v>273</v>
      </c>
      <c r="D4036" t="s">
        <v>16</v>
      </c>
      <c r="E4036" t="s">
        <v>22690</v>
      </c>
      <c r="F4036" t="e">
        <f>-초기면접 상담 및 심리검사 실시-개인, 집단상담 프로그램 운영 보조-아동, 청소년을 대상으로 한 상담활동 수행-상담실 행정업무 수행</f>
        <v>#NAME?</v>
      </c>
      <c r="G4036" t="e">
        <f>-집단상담지도 및 심리검사 진단, 평가-유형별, 대상별 개인 및 집단상담 운영-양성 교육 및 심성교육 프로그램 개발업무 수행-상담영역의 과학적인 조사, 분석, 연구</f>
        <v>#NAME?</v>
      </c>
      <c r="H4036" t="s">
        <v>18</v>
      </c>
      <c r="I4036" t="s">
        <v>22691</v>
      </c>
      <c r="J4036" t="s">
        <v>22692</v>
      </c>
      <c r="K4036" t="s">
        <v>22693</v>
      </c>
      <c r="L4036" t="s">
        <v>22694</v>
      </c>
    </row>
    <row r="4037" spans="1:12" x14ac:dyDescent="0.3">
      <c r="A4037" t="s">
        <v>20075</v>
      </c>
      <c r="B4037" t="s">
        <v>14</v>
      </c>
      <c r="C4037" t="s">
        <v>244</v>
      </c>
      <c r="D4037" t="s">
        <v>16</v>
      </c>
      <c r="E4037" t="s">
        <v>20076</v>
      </c>
      <c r="F4037" t="s">
        <v>20077</v>
      </c>
      <c r="G4037" t="s">
        <v>18</v>
      </c>
      <c r="H4037" t="s">
        <v>18</v>
      </c>
      <c r="I4037" t="s">
        <v>4027</v>
      </c>
      <c r="J4037" t="s">
        <v>20078</v>
      </c>
      <c r="K4037" t="s">
        <v>4029</v>
      </c>
      <c r="L4037" t="s">
        <v>20079</v>
      </c>
    </row>
    <row r="4038" spans="1:12" x14ac:dyDescent="0.3">
      <c r="A4038" t="s">
        <v>20091</v>
      </c>
      <c r="B4038" t="s">
        <v>14</v>
      </c>
      <c r="C4038" t="s">
        <v>6238</v>
      </c>
      <c r="D4038" t="s">
        <v>79</v>
      </c>
      <c r="E4038" t="s">
        <v>20092</v>
      </c>
      <c r="F4038" t="s">
        <v>20092</v>
      </c>
      <c r="G4038" t="s">
        <v>20092</v>
      </c>
      <c r="H4038" t="s">
        <v>20092</v>
      </c>
      <c r="I4038" t="s">
        <v>20093</v>
      </c>
      <c r="J4038" t="s">
        <v>18</v>
      </c>
      <c r="K4038" t="s">
        <v>20094</v>
      </c>
      <c r="L4038" t="s">
        <v>20095</v>
      </c>
    </row>
    <row r="4039" spans="1:12" x14ac:dyDescent="0.3">
      <c r="A4039" t="s">
        <v>19986</v>
      </c>
      <c r="B4039" t="s">
        <v>14</v>
      </c>
      <c r="C4039" t="s">
        <v>273</v>
      </c>
      <c r="D4039" t="s">
        <v>16</v>
      </c>
      <c r="E4039" t="s">
        <v>19987</v>
      </c>
      <c r="F4039" t="s">
        <v>19988</v>
      </c>
      <c r="G4039" t="s">
        <v>9784</v>
      </c>
      <c r="H4039" t="s">
        <v>18</v>
      </c>
      <c r="I4039" t="s">
        <v>19455</v>
      </c>
      <c r="J4039" t="s">
        <v>19456</v>
      </c>
      <c r="K4039" t="s">
        <v>19457</v>
      </c>
      <c r="L4039" t="s">
        <v>19458</v>
      </c>
    </row>
    <row r="4040" spans="1:12" x14ac:dyDescent="0.3">
      <c r="A4040" t="s">
        <v>21908</v>
      </c>
      <c r="B4040" t="s">
        <v>14</v>
      </c>
      <c r="C4040" t="s">
        <v>413</v>
      </c>
      <c r="D4040" t="s">
        <v>16</v>
      </c>
      <c r="E4040" t="s">
        <v>21909</v>
      </c>
      <c r="F4040" t="s">
        <v>21910</v>
      </c>
      <c r="G4040" t="s">
        <v>21911</v>
      </c>
      <c r="H4040" t="s">
        <v>21912</v>
      </c>
      <c r="I4040" t="s">
        <v>6310</v>
      </c>
      <c r="J4040" t="s">
        <v>18</v>
      </c>
      <c r="K4040" t="s">
        <v>6311</v>
      </c>
      <c r="L4040" t="s">
        <v>6312</v>
      </c>
    </row>
    <row r="4041" spans="1:12" x14ac:dyDescent="0.3">
      <c r="A4041" t="s">
        <v>20413</v>
      </c>
      <c r="B4041" t="s">
        <v>14</v>
      </c>
      <c r="C4041" t="s">
        <v>989</v>
      </c>
      <c r="D4041" t="s">
        <v>16</v>
      </c>
      <c r="E4041" t="s">
        <v>20414</v>
      </c>
      <c r="F4041" t="s">
        <v>20415</v>
      </c>
      <c r="G4041" t="s">
        <v>20415</v>
      </c>
      <c r="H4041" t="s">
        <v>20415</v>
      </c>
      <c r="I4041" t="s">
        <v>19907</v>
      </c>
      <c r="J4041" t="s">
        <v>19908</v>
      </c>
      <c r="K4041" t="s">
        <v>19909</v>
      </c>
      <c r="L4041" t="s">
        <v>19910</v>
      </c>
    </row>
    <row r="4042" spans="1:12" x14ac:dyDescent="0.3">
      <c r="A4042" t="s">
        <v>21064</v>
      </c>
      <c r="B4042" t="s">
        <v>14</v>
      </c>
      <c r="C4042" t="s">
        <v>21065</v>
      </c>
      <c r="D4042" t="s">
        <v>16</v>
      </c>
      <c r="E4042" t="s">
        <v>21066</v>
      </c>
      <c r="F4042" t="s">
        <v>21067</v>
      </c>
      <c r="G4042" t="s">
        <v>21068</v>
      </c>
      <c r="H4042" t="s">
        <v>21069</v>
      </c>
      <c r="I4042" t="s">
        <v>21070</v>
      </c>
      <c r="J4042" t="s">
        <v>21071</v>
      </c>
      <c r="K4042" t="s">
        <v>21072</v>
      </c>
      <c r="L4042" t="s">
        <v>21073</v>
      </c>
    </row>
    <row r="4043" spans="1:12" x14ac:dyDescent="0.3">
      <c r="A4043" t="s">
        <v>21189</v>
      </c>
      <c r="B4043" t="s">
        <v>14</v>
      </c>
      <c r="C4043" t="s">
        <v>3091</v>
      </c>
      <c r="D4043" t="s">
        <v>16</v>
      </c>
      <c r="E4043" t="s">
        <v>21190</v>
      </c>
      <c r="F4043" t="s">
        <v>21191</v>
      </c>
      <c r="G4043" t="s">
        <v>21192</v>
      </c>
      <c r="H4043" t="s">
        <v>18</v>
      </c>
      <c r="I4043" t="s">
        <v>21193</v>
      </c>
      <c r="J4043" t="s">
        <v>21194</v>
      </c>
      <c r="K4043" t="s">
        <v>21195</v>
      </c>
      <c r="L4043" t="s">
        <v>21196</v>
      </c>
    </row>
    <row r="4044" spans="1:12" x14ac:dyDescent="0.3">
      <c r="A4044" t="s">
        <v>21201</v>
      </c>
      <c r="B4044" t="s">
        <v>14</v>
      </c>
      <c r="C4044" t="s">
        <v>65</v>
      </c>
      <c r="D4044" t="s">
        <v>16</v>
      </c>
      <c r="E4044" t="s">
        <v>21202</v>
      </c>
      <c r="F4044" t="s">
        <v>6309</v>
      </c>
      <c r="G4044" t="s">
        <v>6309</v>
      </c>
      <c r="H4044" t="s">
        <v>6309</v>
      </c>
      <c r="I4044" t="s">
        <v>9383</v>
      </c>
      <c r="J4044" t="s">
        <v>9384</v>
      </c>
      <c r="K4044" t="s">
        <v>9385</v>
      </c>
      <c r="L4044" t="s">
        <v>9386</v>
      </c>
    </row>
    <row r="4045" spans="1:12" x14ac:dyDescent="0.3">
      <c r="A4045" t="s">
        <v>20309</v>
      </c>
      <c r="B4045" t="s">
        <v>14</v>
      </c>
      <c r="C4045" t="s">
        <v>3840</v>
      </c>
      <c r="D4045" t="s">
        <v>33</v>
      </c>
      <c r="E4045" t="s">
        <v>20310</v>
      </c>
      <c r="F4045" t="s">
        <v>20311</v>
      </c>
      <c r="G4045" t="s">
        <v>20311</v>
      </c>
      <c r="H4045" t="s">
        <v>18</v>
      </c>
      <c r="I4045" t="s">
        <v>9845</v>
      </c>
      <c r="J4045" t="s">
        <v>9846</v>
      </c>
      <c r="K4045" t="s">
        <v>9847</v>
      </c>
      <c r="L4045" t="s">
        <v>9848</v>
      </c>
    </row>
    <row r="4046" spans="1:12" x14ac:dyDescent="0.3">
      <c r="A4046" t="s">
        <v>20240</v>
      </c>
      <c r="B4046" t="s">
        <v>14</v>
      </c>
      <c r="C4046" t="s">
        <v>19589</v>
      </c>
      <c r="D4046" t="s">
        <v>704</v>
      </c>
      <c r="E4046" t="s">
        <v>20241</v>
      </c>
      <c r="F4046" t="s">
        <v>20242</v>
      </c>
      <c r="G4046" t="s">
        <v>20243</v>
      </c>
      <c r="H4046" t="s">
        <v>20244</v>
      </c>
      <c r="I4046" t="s">
        <v>19907</v>
      </c>
      <c r="J4046" t="s">
        <v>19908</v>
      </c>
      <c r="K4046" t="s">
        <v>19909</v>
      </c>
      <c r="L4046" t="s">
        <v>19910</v>
      </c>
    </row>
    <row r="4047" spans="1:12" x14ac:dyDescent="0.3">
      <c r="A4047" t="s">
        <v>21080</v>
      </c>
      <c r="B4047" t="s">
        <v>14</v>
      </c>
      <c r="C4047" t="s">
        <v>101</v>
      </c>
      <c r="D4047" t="s">
        <v>16</v>
      </c>
      <c r="E4047" t="s">
        <v>21044</v>
      </c>
      <c r="F4047" t="s">
        <v>21081</v>
      </c>
      <c r="G4047" t="s">
        <v>21082</v>
      </c>
      <c r="H4047" t="s">
        <v>18</v>
      </c>
      <c r="I4047" t="s">
        <v>5557</v>
      </c>
      <c r="J4047" t="s">
        <v>5558</v>
      </c>
      <c r="K4047" t="s">
        <v>5559</v>
      </c>
      <c r="L4047" t="s">
        <v>5560</v>
      </c>
    </row>
    <row r="4048" spans="1:12" x14ac:dyDescent="0.3">
      <c r="A4048" t="s">
        <v>21393</v>
      </c>
      <c r="B4048" t="s">
        <v>14</v>
      </c>
      <c r="C4048" t="s">
        <v>900</v>
      </c>
      <c r="D4048" t="s">
        <v>16</v>
      </c>
      <c r="E4048" t="s">
        <v>7359</v>
      </c>
      <c r="F4048" t="s">
        <v>21394</v>
      </c>
      <c r="G4048" t="s">
        <v>21395</v>
      </c>
      <c r="H4048" t="s">
        <v>7362</v>
      </c>
      <c r="I4048" t="s">
        <v>6310</v>
      </c>
      <c r="J4048" t="s">
        <v>18</v>
      </c>
      <c r="K4048" t="s">
        <v>6311</v>
      </c>
      <c r="L4048" t="s">
        <v>6312</v>
      </c>
    </row>
    <row r="4049" spans="1:12" x14ac:dyDescent="0.3">
      <c r="A4049" t="s">
        <v>21983</v>
      </c>
      <c r="B4049" t="s">
        <v>14</v>
      </c>
      <c r="C4049" t="s">
        <v>273</v>
      </c>
      <c r="D4049" t="s">
        <v>16</v>
      </c>
      <c r="E4049" t="s">
        <v>21984</v>
      </c>
      <c r="F4049" t="s">
        <v>21985</v>
      </c>
      <c r="G4049" t="s">
        <v>21986</v>
      </c>
      <c r="H4049" t="s">
        <v>18</v>
      </c>
      <c r="I4049" t="s">
        <v>21844</v>
      </c>
      <c r="J4049" t="s">
        <v>21845</v>
      </c>
      <c r="K4049" t="s">
        <v>21846</v>
      </c>
      <c r="L4049" t="s">
        <v>21847</v>
      </c>
    </row>
    <row r="4050" spans="1:12" x14ac:dyDescent="0.3">
      <c r="A4050" t="s">
        <v>22134</v>
      </c>
      <c r="B4050" t="s">
        <v>14</v>
      </c>
      <c r="C4050" t="s">
        <v>22135</v>
      </c>
      <c r="D4050" t="s">
        <v>16</v>
      </c>
      <c r="E4050" t="s">
        <v>22136</v>
      </c>
      <c r="F4050" t="s">
        <v>22137</v>
      </c>
      <c r="G4050" t="s">
        <v>18</v>
      </c>
      <c r="H4050" t="s">
        <v>18</v>
      </c>
      <c r="I4050" t="s">
        <v>8296</v>
      </c>
      <c r="J4050" t="s">
        <v>8297</v>
      </c>
      <c r="K4050" t="s">
        <v>8298</v>
      </c>
      <c r="L4050" t="s">
        <v>8299</v>
      </c>
    </row>
    <row r="4051" spans="1:12" x14ac:dyDescent="0.3">
      <c r="A4051" t="s">
        <v>21275</v>
      </c>
      <c r="B4051" t="s">
        <v>14</v>
      </c>
      <c r="C4051" t="s">
        <v>3840</v>
      </c>
      <c r="D4051" t="s">
        <v>33</v>
      </c>
      <c r="E4051" t="s">
        <v>21276</v>
      </c>
      <c r="F4051" t="s">
        <v>21277</v>
      </c>
      <c r="G4051" t="s">
        <v>21277</v>
      </c>
      <c r="H4051" t="s">
        <v>18</v>
      </c>
      <c r="I4051" t="s">
        <v>20083</v>
      </c>
      <c r="J4051" t="s">
        <v>18</v>
      </c>
      <c r="K4051" t="s">
        <v>20084</v>
      </c>
      <c r="L4051" t="s">
        <v>20085</v>
      </c>
    </row>
    <row r="4052" spans="1:12" x14ac:dyDescent="0.3">
      <c r="A4052" t="s">
        <v>21203</v>
      </c>
      <c r="B4052" t="s">
        <v>14</v>
      </c>
      <c r="C4052" t="s">
        <v>101</v>
      </c>
      <c r="D4052" t="s">
        <v>16</v>
      </c>
      <c r="E4052" t="s">
        <v>21204</v>
      </c>
      <c r="F4052" t="s">
        <v>21205</v>
      </c>
      <c r="G4052" t="s">
        <v>21206</v>
      </c>
      <c r="H4052" t="s">
        <v>21207</v>
      </c>
      <c r="I4052" t="s">
        <v>7288</v>
      </c>
      <c r="J4052" t="s">
        <v>18</v>
      </c>
      <c r="K4052" t="s">
        <v>7289</v>
      </c>
      <c r="L4052" t="s">
        <v>7290</v>
      </c>
    </row>
    <row r="4053" spans="1:12" x14ac:dyDescent="0.3">
      <c r="A4053" t="s">
        <v>20467</v>
      </c>
      <c r="B4053" t="s">
        <v>14</v>
      </c>
      <c r="C4053" t="s">
        <v>73</v>
      </c>
      <c r="D4053" t="s">
        <v>33</v>
      </c>
      <c r="E4053" t="s">
        <v>20468</v>
      </c>
      <c r="F4053" t="s">
        <v>20469</v>
      </c>
      <c r="G4053" t="s">
        <v>20470</v>
      </c>
      <c r="H4053" t="s">
        <v>18</v>
      </c>
      <c r="I4053" t="s">
        <v>20471</v>
      </c>
      <c r="J4053" t="s">
        <v>20472</v>
      </c>
      <c r="K4053" t="s">
        <v>20473</v>
      </c>
      <c r="L4053" t="s">
        <v>20474</v>
      </c>
    </row>
    <row r="4054" spans="1:12" x14ac:dyDescent="0.3">
      <c r="A4054" t="s">
        <v>20538</v>
      </c>
      <c r="B4054" t="s">
        <v>14</v>
      </c>
      <c r="C4054" t="s">
        <v>6726</v>
      </c>
      <c r="D4054" t="s">
        <v>33</v>
      </c>
      <c r="E4054" t="s">
        <v>20539</v>
      </c>
      <c r="F4054" t="s">
        <v>20540</v>
      </c>
      <c r="G4054" t="s">
        <v>20541</v>
      </c>
      <c r="H4054" t="s">
        <v>20542</v>
      </c>
      <c r="I4054" t="s">
        <v>19907</v>
      </c>
      <c r="J4054" t="s">
        <v>19908</v>
      </c>
      <c r="K4054" t="s">
        <v>19909</v>
      </c>
      <c r="L4054" t="s">
        <v>19910</v>
      </c>
    </row>
    <row r="4055" spans="1:12" x14ac:dyDescent="0.3">
      <c r="A4055" t="s">
        <v>21803</v>
      </c>
      <c r="B4055" t="s">
        <v>14</v>
      </c>
      <c r="C4055" t="s">
        <v>463</v>
      </c>
      <c r="D4055" t="s">
        <v>16</v>
      </c>
      <c r="E4055" t="s">
        <v>21804</v>
      </c>
      <c r="F4055" t="s">
        <v>21805</v>
      </c>
      <c r="G4055" t="s">
        <v>18</v>
      </c>
      <c r="H4055" t="s">
        <v>18</v>
      </c>
      <c r="I4055" t="s">
        <v>19120</v>
      </c>
      <c r="J4055" t="s">
        <v>19121</v>
      </c>
      <c r="K4055" t="s">
        <v>19122</v>
      </c>
      <c r="L4055" t="s">
        <v>19123</v>
      </c>
    </row>
    <row r="4056" spans="1:12" x14ac:dyDescent="0.3">
      <c r="A4056" t="s">
        <v>20315</v>
      </c>
      <c r="B4056" t="s">
        <v>14</v>
      </c>
      <c r="C4056" t="s">
        <v>15778</v>
      </c>
      <c r="D4056" t="s">
        <v>16</v>
      </c>
      <c r="E4056" t="s">
        <v>20316</v>
      </c>
      <c r="F4056" t="s">
        <v>20317</v>
      </c>
      <c r="G4056" t="s">
        <v>18</v>
      </c>
      <c r="H4056" t="s">
        <v>18</v>
      </c>
      <c r="I4056" t="s">
        <v>19673</v>
      </c>
      <c r="J4056" t="s">
        <v>19674</v>
      </c>
      <c r="K4056" t="s">
        <v>19675</v>
      </c>
      <c r="L4056" t="s">
        <v>19676</v>
      </c>
    </row>
    <row r="4057" spans="1:12" x14ac:dyDescent="0.3">
      <c r="A4057" t="s">
        <v>22677</v>
      </c>
      <c r="B4057" t="s">
        <v>14</v>
      </c>
      <c r="C4057" t="s">
        <v>273</v>
      </c>
      <c r="D4057" t="s">
        <v>16</v>
      </c>
      <c r="E4057" t="s">
        <v>22678</v>
      </c>
      <c r="F4057" t="s">
        <v>22679</v>
      </c>
      <c r="H4057" t="s">
        <v>18</v>
      </c>
      <c r="I4057" t="s">
        <v>6396</v>
      </c>
      <c r="J4057" t="s">
        <v>6397</v>
      </c>
      <c r="K4057" t="s">
        <v>6398</v>
      </c>
      <c r="L4057" t="s">
        <v>6399</v>
      </c>
    </row>
    <row r="4058" spans="1:12" x14ac:dyDescent="0.3">
      <c r="A4058" t="s">
        <v>20300</v>
      </c>
      <c r="B4058" t="s">
        <v>14</v>
      </c>
      <c r="C4058" t="s">
        <v>471</v>
      </c>
      <c r="D4058" t="s">
        <v>16</v>
      </c>
      <c r="E4058" t="s">
        <v>20301</v>
      </c>
      <c r="F4058" t="s">
        <v>20302</v>
      </c>
      <c r="G4058" t="s">
        <v>20303</v>
      </c>
      <c r="H4058" t="s">
        <v>9792</v>
      </c>
      <c r="I4058" t="s">
        <v>6310</v>
      </c>
      <c r="J4058" t="s">
        <v>18</v>
      </c>
      <c r="K4058" t="s">
        <v>6311</v>
      </c>
      <c r="L4058" t="s">
        <v>6312</v>
      </c>
    </row>
    <row r="4059" spans="1:12" x14ac:dyDescent="0.3">
      <c r="A4059" t="s">
        <v>22367</v>
      </c>
      <c r="B4059" t="s">
        <v>14</v>
      </c>
      <c r="C4059" t="s">
        <v>22368</v>
      </c>
      <c r="D4059" t="s">
        <v>16</v>
      </c>
      <c r="E4059" t="s">
        <v>22369</v>
      </c>
      <c r="F4059" t="s">
        <v>22370</v>
      </c>
      <c r="G4059" t="s">
        <v>18</v>
      </c>
      <c r="H4059" t="s">
        <v>18</v>
      </c>
      <c r="I4059" t="s">
        <v>15536</v>
      </c>
      <c r="J4059" t="s">
        <v>15537</v>
      </c>
      <c r="K4059" t="s">
        <v>15538</v>
      </c>
      <c r="L4059" t="s">
        <v>15539</v>
      </c>
    </row>
    <row r="4060" spans="1:12" x14ac:dyDescent="0.3">
      <c r="A4060" t="s">
        <v>21297</v>
      </c>
      <c r="B4060" t="s">
        <v>14</v>
      </c>
      <c r="C4060" t="s">
        <v>101</v>
      </c>
      <c r="D4060" t="s">
        <v>16</v>
      </c>
      <c r="E4060" t="s">
        <v>21298</v>
      </c>
      <c r="F4060" t="s">
        <v>21299</v>
      </c>
      <c r="G4060" t="s">
        <v>18</v>
      </c>
      <c r="H4060" t="s">
        <v>18</v>
      </c>
      <c r="I4060" t="s">
        <v>21300</v>
      </c>
      <c r="J4060" t="s">
        <v>21301</v>
      </c>
      <c r="K4060" t="s">
        <v>21302</v>
      </c>
      <c r="L4060" t="s">
        <v>21303</v>
      </c>
    </row>
    <row r="4061" spans="1:12" x14ac:dyDescent="0.3">
      <c r="A4061" t="s">
        <v>21674</v>
      </c>
      <c r="B4061" t="s">
        <v>14</v>
      </c>
      <c r="C4061" t="s">
        <v>8687</v>
      </c>
      <c r="D4061" t="s">
        <v>16</v>
      </c>
      <c r="E4061" t="s">
        <v>21675</v>
      </c>
      <c r="F4061" t="s">
        <v>21676</v>
      </c>
      <c r="G4061" t="s">
        <v>21677</v>
      </c>
      <c r="H4061" t="s">
        <v>18</v>
      </c>
      <c r="I4061" t="s">
        <v>21678</v>
      </c>
      <c r="J4061" t="s">
        <v>21679</v>
      </c>
      <c r="K4061" t="s">
        <v>21680</v>
      </c>
      <c r="L4061" t="s">
        <v>21681</v>
      </c>
    </row>
    <row r="4062" spans="1:12" x14ac:dyDescent="0.3">
      <c r="A4062" t="s">
        <v>21407</v>
      </c>
      <c r="B4062" t="s">
        <v>14</v>
      </c>
      <c r="C4062" t="s">
        <v>3872</v>
      </c>
      <c r="D4062" t="s">
        <v>94</v>
      </c>
      <c r="E4062" t="s">
        <v>21408</v>
      </c>
      <c r="F4062" t="s">
        <v>21409</v>
      </c>
      <c r="G4062" t="s">
        <v>18</v>
      </c>
      <c r="H4062" t="s">
        <v>18</v>
      </c>
      <c r="I4062" t="s">
        <v>6396</v>
      </c>
      <c r="J4062" t="s">
        <v>6397</v>
      </c>
      <c r="K4062" t="s">
        <v>6398</v>
      </c>
      <c r="L4062" t="s">
        <v>6399</v>
      </c>
    </row>
    <row r="4063" spans="1:12" x14ac:dyDescent="0.3">
      <c r="A4063" t="s">
        <v>21455</v>
      </c>
      <c r="B4063" t="s">
        <v>14</v>
      </c>
      <c r="C4063" t="s">
        <v>273</v>
      </c>
      <c r="D4063" t="s">
        <v>16</v>
      </c>
      <c r="E4063" t="s">
        <v>21456</v>
      </c>
      <c r="F4063" t="s">
        <v>21457</v>
      </c>
      <c r="G4063" t="s">
        <v>21458</v>
      </c>
      <c r="H4063" t="s">
        <v>18</v>
      </c>
      <c r="I4063" t="s">
        <v>21459</v>
      </c>
      <c r="J4063" t="s">
        <v>21460</v>
      </c>
      <c r="K4063" t="s">
        <v>21461</v>
      </c>
      <c r="L4063" t="s">
        <v>21462</v>
      </c>
    </row>
    <row r="4064" spans="1:12" x14ac:dyDescent="0.3">
      <c r="A4064" t="s">
        <v>20968</v>
      </c>
      <c r="B4064" t="s">
        <v>14</v>
      </c>
      <c r="C4064" t="s">
        <v>839</v>
      </c>
      <c r="D4064" t="s">
        <v>16</v>
      </c>
      <c r="E4064" t="s">
        <v>20969</v>
      </c>
      <c r="F4064" t="s">
        <v>20970</v>
      </c>
      <c r="G4064" t="s">
        <v>18</v>
      </c>
      <c r="H4064" t="s">
        <v>18</v>
      </c>
      <c r="I4064" t="s">
        <v>6547</v>
      </c>
      <c r="J4064" t="s">
        <v>6548</v>
      </c>
      <c r="K4064" t="s">
        <v>6549</v>
      </c>
      <c r="L4064" t="s">
        <v>6550</v>
      </c>
    </row>
    <row r="4065" spans="1:12" x14ac:dyDescent="0.3">
      <c r="A4065" t="s">
        <v>21282</v>
      </c>
      <c r="B4065" t="s">
        <v>14</v>
      </c>
      <c r="C4065" t="s">
        <v>341</v>
      </c>
      <c r="D4065" t="s">
        <v>16</v>
      </c>
      <c r="E4065" t="s">
        <v>7097</v>
      </c>
      <c r="F4065" t="s">
        <v>7097</v>
      </c>
      <c r="G4065" t="s">
        <v>7097</v>
      </c>
      <c r="H4065" t="s">
        <v>7097</v>
      </c>
      <c r="I4065" t="s">
        <v>20093</v>
      </c>
      <c r="J4065" t="s">
        <v>18</v>
      </c>
      <c r="K4065" t="s">
        <v>20094</v>
      </c>
      <c r="L4065" t="s">
        <v>20095</v>
      </c>
    </row>
    <row r="4066" spans="1:12" x14ac:dyDescent="0.3">
      <c r="A4066" t="s">
        <v>21732</v>
      </c>
      <c r="B4066" t="s">
        <v>14</v>
      </c>
      <c r="C4066" t="s">
        <v>21733</v>
      </c>
      <c r="D4066" t="s">
        <v>94</v>
      </c>
      <c r="E4066" t="s">
        <v>21734</v>
      </c>
      <c r="F4066" t="s">
        <v>21734</v>
      </c>
      <c r="G4066" t="s">
        <v>21734</v>
      </c>
      <c r="H4066" t="s">
        <v>21734</v>
      </c>
      <c r="I4066" t="s">
        <v>20093</v>
      </c>
      <c r="J4066" t="s">
        <v>18</v>
      </c>
      <c r="K4066" t="s">
        <v>20094</v>
      </c>
      <c r="L4066" t="s">
        <v>20095</v>
      </c>
    </row>
    <row r="4067" spans="1:12" x14ac:dyDescent="0.3">
      <c r="A4067" t="s">
        <v>20766</v>
      </c>
      <c r="B4067" t="s">
        <v>14</v>
      </c>
      <c r="C4067" t="s">
        <v>463</v>
      </c>
      <c r="D4067" t="s">
        <v>16</v>
      </c>
      <c r="E4067" t="s">
        <v>8080</v>
      </c>
      <c r="F4067" t="s">
        <v>20767</v>
      </c>
      <c r="G4067" t="s">
        <v>8082</v>
      </c>
      <c r="H4067" t="s">
        <v>8081</v>
      </c>
      <c r="I4067" t="s">
        <v>5720</v>
      </c>
      <c r="J4067" t="s">
        <v>5721</v>
      </c>
      <c r="K4067" t="s">
        <v>5722</v>
      </c>
      <c r="L4067" t="s">
        <v>5723</v>
      </c>
    </row>
    <row r="4068" spans="1:12" x14ac:dyDescent="0.3">
      <c r="A4068" t="s">
        <v>20662</v>
      </c>
      <c r="B4068" t="s">
        <v>14</v>
      </c>
      <c r="C4068" t="s">
        <v>5956</v>
      </c>
      <c r="D4068" t="s">
        <v>16</v>
      </c>
      <c r="E4068" t="s">
        <v>20663</v>
      </c>
      <c r="F4068" t="s">
        <v>20664</v>
      </c>
      <c r="G4068" t="s">
        <v>18</v>
      </c>
      <c r="H4068" t="s">
        <v>18</v>
      </c>
      <c r="I4068" t="s">
        <v>20665</v>
      </c>
      <c r="J4068" t="s">
        <v>20666</v>
      </c>
      <c r="K4068" t="s">
        <v>20667</v>
      </c>
      <c r="L4068" t="s">
        <v>20668</v>
      </c>
    </row>
    <row r="4069" spans="1:12" x14ac:dyDescent="0.3">
      <c r="A4069" t="s">
        <v>22069</v>
      </c>
      <c r="B4069" t="s">
        <v>14</v>
      </c>
      <c r="C4069" t="s">
        <v>6210</v>
      </c>
      <c r="D4069" t="s">
        <v>33</v>
      </c>
      <c r="E4069" t="s">
        <v>22070</v>
      </c>
      <c r="F4069" t="s">
        <v>22071</v>
      </c>
      <c r="G4069" t="s">
        <v>22072</v>
      </c>
      <c r="H4069" t="s">
        <v>22073</v>
      </c>
      <c r="I4069" t="s">
        <v>8296</v>
      </c>
      <c r="J4069" t="s">
        <v>8297</v>
      </c>
      <c r="K4069" t="s">
        <v>8298</v>
      </c>
      <c r="L4069" t="s">
        <v>8299</v>
      </c>
    </row>
    <row r="4070" spans="1:12" x14ac:dyDescent="0.3">
      <c r="A4070" t="s">
        <v>21221</v>
      </c>
      <c r="B4070" t="s">
        <v>14</v>
      </c>
      <c r="C4070" t="s">
        <v>21222</v>
      </c>
      <c r="D4070" t="s">
        <v>79</v>
      </c>
      <c r="E4070" t="s">
        <v>21223</v>
      </c>
      <c r="F4070" t="s">
        <v>21224</v>
      </c>
      <c r="G4070" t="s">
        <v>18</v>
      </c>
      <c r="H4070" t="s">
        <v>18</v>
      </c>
      <c r="I4070" t="s">
        <v>6396</v>
      </c>
      <c r="J4070" t="s">
        <v>6397</v>
      </c>
      <c r="K4070" t="s">
        <v>6398</v>
      </c>
      <c r="L4070" t="s">
        <v>6399</v>
      </c>
    </row>
    <row r="4071" spans="1:12" x14ac:dyDescent="0.3">
      <c r="A4071" t="s">
        <v>20142</v>
      </c>
      <c r="B4071" t="s">
        <v>14</v>
      </c>
      <c r="C4071" t="s">
        <v>463</v>
      </c>
      <c r="D4071" t="s">
        <v>16</v>
      </c>
      <c r="E4071" t="s">
        <v>20143</v>
      </c>
      <c r="F4071" t="s">
        <v>20144</v>
      </c>
      <c r="G4071" t="s">
        <v>20145</v>
      </c>
      <c r="H4071" t="s">
        <v>20146</v>
      </c>
      <c r="I4071" t="s">
        <v>2255</v>
      </c>
      <c r="J4071" t="s">
        <v>2256</v>
      </c>
      <c r="K4071" t="s">
        <v>2257</v>
      </c>
      <c r="L4071" t="s">
        <v>2258</v>
      </c>
    </row>
    <row r="4072" spans="1:12" x14ac:dyDescent="0.3">
      <c r="A4072" t="s">
        <v>20950</v>
      </c>
      <c r="B4072" t="s">
        <v>14</v>
      </c>
      <c r="C4072" t="s">
        <v>101</v>
      </c>
      <c r="D4072" t="s">
        <v>16</v>
      </c>
      <c r="E4072" t="s">
        <v>20951</v>
      </c>
      <c r="F4072" t="s">
        <v>20952</v>
      </c>
      <c r="G4072" t="s">
        <v>20953</v>
      </c>
      <c r="H4072" t="s">
        <v>18</v>
      </c>
      <c r="I4072" t="s">
        <v>20665</v>
      </c>
      <c r="J4072" t="s">
        <v>20666</v>
      </c>
      <c r="K4072" t="s">
        <v>20667</v>
      </c>
      <c r="L4072" t="s">
        <v>20668</v>
      </c>
    </row>
    <row r="4073" spans="1:12" x14ac:dyDescent="0.3">
      <c r="A4073" t="s">
        <v>20947</v>
      </c>
      <c r="B4073" t="s">
        <v>14</v>
      </c>
      <c r="C4073" t="s">
        <v>20948</v>
      </c>
      <c r="D4073" t="s">
        <v>16</v>
      </c>
      <c r="E4073" t="s">
        <v>20949</v>
      </c>
      <c r="F4073" t="s">
        <v>20949</v>
      </c>
      <c r="G4073" t="s">
        <v>20949</v>
      </c>
      <c r="H4073" t="s">
        <v>20949</v>
      </c>
      <c r="I4073" t="s">
        <v>20456</v>
      </c>
      <c r="J4073" t="s">
        <v>20457</v>
      </c>
      <c r="K4073" t="s">
        <v>20458</v>
      </c>
      <c r="L4073" t="s">
        <v>20459</v>
      </c>
    </row>
    <row r="4074" spans="1:12" x14ac:dyDescent="0.3">
      <c r="A4074" t="s">
        <v>21197</v>
      </c>
      <c r="B4074" t="s">
        <v>14</v>
      </c>
      <c r="C4074" t="s">
        <v>21198</v>
      </c>
      <c r="D4074" t="s">
        <v>33</v>
      </c>
      <c r="E4074" t="s">
        <v>21199</v>
      </c>
      <c r="F4074" t="s">
        <v>21200</v>
      </c>
      <c r="G4074" t="s">
        <v>18</v>
      </c>
      <c r="H4074" t="s">
        <v>18</v>
      </c>
      <c r="I4074" t="s">
        <v>15536</v>
      </c>
      <c r="J4074" t="s">
        <v>15537</v>
      </c>
      <c r="K4074" t="s">
        <v>15538</v>
      </c>
      <c r="L4074" t="s">
        <v>15539</v>
      </c>
    </row>
    <row r="4075" spans="1:12" x14ac:dyDescent="0.3">
      <c r="A4075" t="s">
        <v>19967</v>
      </c>
      <c r="B4075" t="s">
        <v>14</v>
      </c>
      <c r="C4075" t="s">
        <v>19968</v>
      </c>
      <c r="D4075" t="s">
        <v>16</v>
      </c>
      <c r="E4075" t="s">
        <v>19969</v>
      </c>
      <c r="F4075" t="s">
        <v>6756</v>
      </c>
      <c r="G4075" t="s">
        <v>19970</v>
      </c>
      <c r="H4075" t="s">
        <v>18</v>
      </c>
      <c r="I4075" t="s">
        <v>6757</v>
      </c>
      <c r="J4075" t="s">
        <v>6758</v>
      </c>
      <c r="K4075" t="s">
        <v>6759</v>
      </c>
      <c r="L4075" t="s">
        <v>6760</v>
      </c>
    </row>
    <row r="4076" spans="1:12" x14ac:dyDescent="0.3">
      <c r="A4076" t="s">
        <v>21146</v>
      </c>
      <c r="B4076" t="s">
        <v>14</v>
      </c>
      <c r="C4076" t="s">
        <v>21147</v>
      </c>
      <c r="D4076" t="s">
        <v>1317</v>
      </c>
      <c r="E4076" t="s">
        <v>21148</v>
      </c>
      <c r="F4076" t="s">
        <v>21149</v>
      </c>
      <c r="G4076" t="s">
        <v>21149</v>
      </c>
      <c r="H4076" t="s">
        <v>18</v>
      </c>
      <c r="I4076" t="s">
        <v>21150</v>
      </c>
      <c r="J4076" t="s">
        <v>21151</v>
      </c>
      <c r="K4076" t="s">
        <v>21152</v>
      </c>
      <c r="L4076" t="s">
        <v>21153</v>
      </c>
    </row>
    <row r="4077" spans="1:12" x14ac:dyDescent="0.3">
      <c r="A4077" t="s">
        <v>21391</v>
      </c>
      <c r="B4077" t="s">
        <v>14</v>
      </c>
      <c r="C4077" t="s">
        <v>341</v>
      </c>
      <c r="D4077" t="s">
        <v>16</v>
      </c>
      <c r="E4077" t="s">
        <v>21392</v>
      </c>
      <c r="F4077" t="s">
        <v>21392</v>
      </c>
      <c r="G4077" t="s">
        <v>21392</v>
      </c>
      <c r="H4077" t="s">
        <v>18</v>
      </c>
      <c r="I4077" t="s">
        <v>9373</v>
      </c>
      <c r="J4077" t="s">
        <v>9374</v>
      </c>
      <c r="K4077" t="s">
        <v>9375</v>
      </c>
      <c r="L4077" t="s">
        <v>9376</v>
      </c>
    </row>
    <row r="4078" spans="1:12" x14ac:dyDescent="0.3">
      <c r="A4078" t="s">
        <v>21267</v>
      </c>
      <c r="B4078" t="s">
        <v>14</v>
      </c>
      <c r="C4078" t="s">
        <v>21268</v>
      </c>
      <c r="D4078" t="s">
        <v>79</v>
      </c>
      <c r="E4078" t="s">
        <v>21269</v>
      </c>
      <c r="F4078" t="s">
        <v>21270</v>
      </c>
      <c r="G4078" t="s">
        <v>18</v>
      </c>
      <c r="H4078" t="s">
        <v>18</v>
      </c>
      <c r="I4078" t="s">
        <v>2802</v>
      </c>
      <c r="J4078" t="s">
        <v>18</v>
      </c>
      <c r="K4078" t="s">
        <v>2803</v>
      </c>
      <c r="L4078" t="s">
        <v>2804</v>
      </c>
    </row>
    <row r="4079" spans="1:12" x14ac:dyDescent="0.3">
      <c r="A4079" t="s">
        <v>20175</v>
      </c>
      <c r="B4079" t="s">
        <v>14</v>
      </c>
      <c r="C4079" t="s">
        <v>471</v>
      </c>
      <c r="D4079" t="s">
        <v>16</v>
      </c>
      <c r="E4079" t="s">
        <v>20176</v>
      </c>
      <c r="F4079" t="s">
        <v>20177</v>
      </c>
      <c r="G4079" t="s">
        <v>20178</v>
      </c>
      <c r="H4079" t="s">
        <v>18</v>
      </c>
      <c r="I4079" t="s">
        <v>7144</v>
      </c>
      <c r="J4079" t="s">
        <v>7145</v>
      </c>
      <c r="K4079" t="s">
        <v>7146</v>
      </c>
      <c r="L4079" t="s">
        <v>7147</v>
      </c>
    </row>
    <row r="4080" spans="1:12" x14ac:dyDescent="0.3">
      <c r="A4080" t="s">
        <v>21414</v>
      </c>
      <c r="B4080" t="s">
        <v>14</v>
      </c>
      <c r="C4080" t="s">
        <v>273</v>
      </c>
      <c r="D4080" t="s">
        <v>16</v>
      </c>
      <c r="E4080" t="s">
        <v>21415</v>
      </c>
      <c r="F4080" t="s">
        <v>21416</v>
      </c>
      <c r="G4080" t="s">
        <v>18</v>
      </c>
      <c r="H4080" t="s">
        <v>18</v>
      </c>
      <c r="I4080" t="s">
        <v>6798</v>
      </c>
      <c r="J4080" t="s">
        <v>18</v>
      </c>
      <c r="K4080" t="s">
        <v>6799</v>
      </c>
      <c r="L4080" t="s">
        <v>6800</v>
      </c>
    </row>
    <row r="4081" spans="1:12" x14ac:dyDescent="0.3">
      <c r="A4081" t="s">
        <v>20285</v>
      </c>
      <c r="B4081" t="s">
        <v>14</v>
      </c>
      <c r="C4081" t="s">
        <v>273</v>
      </c>
      <c r="D4081" t="s">
        <v>16</v>
      </c>
      <c r="E4081" t="s">
        <v>20286</v>
      </c>
      <c r="F4081" t="s">
        <v>20287</v>
      </c>
      <c r="G4081" t="s">
        <v>20288</v>
      </c>
      <c r="H4081" t="s">
        <v>18</v>
      </c>
      <c r="I4081" t="s">
        <v>20289</v>
      </c>
      <c r="J4081" t="s">
        <v>18</v>
      </c>
      <c r="K4081" t="s">
        <v>20290</v>
      </c>
      <c r="L4081" t="s">
        <v>20291</v>
      </c>
    </row>
    <row r="4082" spans="1:12" x14ac:dyDescent="0.3">
      <c r="A4082" t="s">
        <v>22086</v>
      </c>
      <c r="B4082" t="s">
        <v>14</v>
      </c>
      <c r="C4082" t="s">
        <v>273</v>
      </c>
      <c r="D4082" t="s">
        <v>16</v>
      </c>
      <c r="E4082" t="s">
        <v>22087</v>
      </c>
      <c r="F4082" t="s">
        <v>22088</v>
      </c>
      <c r="G4082" t="s">
        <v>22089</v>
      </c>
      <c r="H4082" t="s">
        <v>22090</v>
      </c>
      <c r="I4082" t="s">
        <v>5720</v>
      </c>
      <c r="J4082" t="s">
        <v>5721</v>
      </c>
      <c r="K4082" t="s">
        <v>5722</v>
      </c>
      <c r="L4082" t="s">
        <v>5723</v>
      </c>
    </row>
    <row r="4083" spans="1:12" x14ac:dyDescent="0.3">
      <c r="A4083" t="s">
        <v>20971</v>
      </c>
      <c r="B4083" t="s">
        <v>14</v>
      </c>
      <c r="C4083" t="s">
        <v>101</v>
      </c>
      <c r="D4083" t="s">
        <v>16</v>
      </c>
      <c r="E4083" t="s">
        <v>20972</v>
      </c>
      <c r="F4083" t="s">
        <v>20973</v>
      </c>
      <c r="G4083" t="s">
        <v>20974</v>
      </c>
      <c r="H4083" t="s">
        <v>18</v>
      </c>
      <c r="I4083" t="s">
        <v>20975</v>
      </c>
      <c r="J4083" t="s">
        <v>20976</v>
      </c>
      <c r="K4083" t="s">
        <v>20977</v>
      </c>
      <c r="L4083" t="s">
        <v>20978</v>
      </c>
    </row>
    <row r="4084" spans="1:12" x14ac:dyDescent="0.3">
      <c r="A4084" t="s">
        <v>22466</v>
      </c>
      <c r="B4084" t="s">
        <v>14</v>
      </c>
      <c r="C4084" t="s">
        <v>273</v>
      </c>
      <c r="D4084" t="s">
        <v>16</v>
      </c>
      <c r="E4084" t="s">
        <v>22467</v>
      </c>
      <c r="F4084" t="s">
        <v>22468</v>
      </c>
      <c r="G4084" t="s">
        <v>22469</v>
      </c>
      <c r="H4084" t="s">
        <v>18</v>
      </c>
      <c r="I4084" t="s">
        <v>6473</v>
      </c>
      <c r="J4084" t="s">
        <v>6474</v>
      </c>
      <c r="K4084" t="s">
        <v>6475</v>
      </c>
      <c r="L4084" t="s">
        <v>6476</v>
      </c>
    </row>
    <row r="4085" spans="1:12" x14ac:dyDescent="0.3">
      <c r="A4085" t="s">
        <v>22514</v>
      </c>
      <c r="B4085" t="s">
        <v>14</v>
      </c>
      <c r="C4085" t="s">
        <v>5956</v>
      </c>
      <c r="D4085" t="s">
        <v>16</v>
      </c>
      <c r="E4085" t="s">
        <v>22515</v>
      </c>
      <c r="F4085" t="s">
        <v>22516</v>
      </c>
      <c r="G4085" t="s">
        <v>22517</v>
      </c>
      <c r="H4085" t="s">
        <v>18</v>
      </c>
      <c r="I4085" t="s">
        <v>4390</v>
      </c>
      <c r="J4085" t="s">
        <v>4391</v>
      </c>
      <c r="K4085" t="s">
        <v>4392</v>
      </c>
      <c r="L4085" t="s">
        <v>4393</v>
      </c>
    </row>
    <row r="4086" spans="1:12" x14ac:dyDescent="0.3">
      <c r="A4086" t="s">
        <v>21828</v>
      </c>
      <c r="B4086" t="s">
        <v>14</v>
      </c>
      <c r="C4086" t="s">
        <v>341</v>
      </c>
      <c r="D4086" t="s">
        <v>16</v>
      </c>
      <c r="E4086" t="s">
        <v>21829</v>
      </c>
      <c r="F4086" t="s">
        <v>21830</v>
      </c>
      <c r="G4086" t="s">
        <v>21831</v>
      </c>
      <c r="H4086" t="s">
        <v>18</v>
      </c>
      <c r="I4086" t="s">
        <v>20677</v>
      </c>
      <c r="J4086" t="s">
        <v>18</v>
      </c>
      <c r="K4086" t="s">
        <v>20678</v>
      </c>
      <c r="L4086" t="s">
        <v>20679</v>
      </c>
    </row>
    <row r="4087" spans="1:12" x14ac:dyDescent="0.3">
      <c r="A4087" t="s">
        <v>22463</v>
      </c>
      <c r="B4087" t="s">
        <v>14</v>
      </c>
      <c r="C4087" t="s">
        <v>101</v>
      </c>
      <c r="D4087" t="s">
        <v>16</v>
      </c>
      <c r="E4087" t="e">
        <f>- 인간의 발달적 심리적 미술심리상담 프로그램 연구 개발 - 내담자 초기 상담 면담지 분석과 상담 프로그램 계획 및 운영 평가 - 보조상담사 교육지도업부 - 내담자의 문제해결을 촉진하기 위한 통합적 예술 미체 기법 활용직무 - 상담기관의 설립 및 운영 - 심리검사 실시 및 분석과 평가</f>
        <v>#NAME?</v>
      </c>
      <c r="F4087" t="s">
        <v>22464</v>
      </c>
      <c r="G4087" t="s">
        <v>22465</v>
      </c>
      <c r="H4087" t="s">
        <v>18</v>
      </c>
      <c r="I4087" t="s">
        <v>21844</v>
      </c>
      <c r="J4087" t="s">
        <v>21845</v>
      </c>
      <c r="K4087" t="s">
        <v>21846</v>
      </c>
      <c r="L4087" t="s">
        <v>21847</v>
      </c>
    </row>
    <row r="4088" spans="1:12" x14ac:dyDescent="0.3">
      <c r="A4088" t="s">
        <v>20297</v>
      </c>
      <c r="B4088" t="s">
        <v>14</v>
      </c>
      <c r="C4088" t="s">
        <v>4571</v>
      </c>
      <c r="D4088" t="s">
        <v>79</v>
      </c>
      <c r="E4088" t="s">
        <v>20298</v>
      </c>
      <c r="F4088" t="s">
        <v>20299</v>
      </c>
      <c r="G4088" t="s">
        <v>18</v>
      </c>
      <c r="H4088" t="s">
        <v>18</v>
      </c>
      <c r="I4088" t="s">
        <v>6547</v>
      </c>
      <c r="J4088" t="s">
        <v>6548</v>
      </c>
      <c r="K4088" t="s">
        <v>6549</v>
      </c>
      <c r="L4088" t="s">
        <v>6550</v>
      </c>
    </row>
    <row r="4089" spans="1:12" x14ac:dyDescent="0.3">
      <c r="A4089" t="s">
        <v>20003</v>
      </c>
      <c r="B4089" t="s">
        <v>14</v>
      </c>
      <c r="C4089" t="s">
        <v>2715</v>
      </c>
      <c r="D4089" t="s">
        <v>16</v>
      </c>
      <c r="E4089" t="s">
        <v>20004</v>
      </c>
      <c r="F4089" t="s">
        <v>20005</v>
      </c>
      <c r="G4089" t="s">
        <v>20006</v>
      </c>
      <c r="H4089" t="s">
        <v>18</v>
      </c>
      <c r="I4089" t="s">
        <v>20007</v>
      </c>
      <c r="J4089" t="s">
        <v>20008</v>
      </c>
      <c r="K4089" t="s">
        <v>20009</v>
      </c>
      <c r="L4089" t="s">
        <v>20010</v>
      </c>
    </row>
    <row r="4090" spans="1:12" x14ac:dyDescent="0.3">
      <c r="A4090" t="s">
        <v>19965</v>
      </c>
      <c r="B4090" t="s">
        <v>14</v>
      </c>
      <c r="C4090" t="s">
        <v>101</v>
      </c>
      <c r="D4090" t="s">
        <v>16</v>
      </c>
      <c r="E4090" t="s">
        <v>19966</v>
      </c>
      <c r="F4090" t="s">
        <v>19966</v>
      </c>
      <c r="G4090" t="s">
        <v>19966</v>
      </c>
      <c r="H4090" t="s">
        <v>18</v>
      </c>
      <c r="I4090" t="s">
        <v>19120</v>
      </c>
      <c r="J4090" t="s">
        <v>19121</v>
      </c>
      <c r="K4090" t="s">
        <v>19122</v>
      </c>
      <c r="L4090" t="s">
        <v>19123</v>
      </c>
    </row>
    <row r="4091" spans="1:12" x14ac:dyDescent="0.3">
      <c r="A4091" t="s">
        <v>20046</v>
      </c>
      <c r="B4091" t="s">
        <v>14</v>
      </c>
      <c r="C4091" t="s">
        <v>1174</v>
      </c>
      <c r="D4091" t="s">
        <v>16</v>
      </c>
      <c r="E4091" t="s">
        <v>20047</v>
      </c>
      <c r="F4091" t="s">
        <v>20048</v>
      </c>
      <c r="G4091" t="s">
        <v>20048</v>
      </c>
      <c r="H4091" t="s">
        <v>18</v>
      </c>
      <c r="I4091" t="s">
        <v>2707</v>
      </c>
      <c r="J4091" t="s">
        <v>2708</v>
      </c>
      <c r="K4091" t="s">
        <v>2709</v>
      </c>
      <c r="L4091" t="s">
        <v>2710</v>
      </c>
    </row>
    <row r="4092" spans="1:12" x14ac:dyDescent="0.3">
      <c r="A4092" t="s">
        <v>19869</v>
      </c>
      <c r="B4092" t="s">
        <v>14</v>
      </c>
      <c r="C4092" t="s">
        <v>341</v>
      </c>
      <c r="D4092" t="s">
        <v>16</v>
      </c>
      <c r="E4092" t="s">
        <v>19870</v>
      </c>
      <c r="F4092" t="s">
        <v>19870</v>
      </c>
      <c r="G4092" t="s">
        <v>19870</v>
      </c>
      <c r="H4092" t="s">
        <v>18</v>
      </c>
      <c r="I4092" t="s">
        <v>9383</v>
      </c>
      <c r="J4092" t="s">
        <v>9384</v>
      </c>
      <c r="K4092" t="s">
        <v>9385</v>
      </c>
      <c r="L4092" t="s">
        <v>9386</v>
      </c>
    </row>
    <row r="4093" spans="1:12" x14ac:dyDescent="0.3">
      <c r="A4093" t="s">
        <v>21635</v>
      </c>
      <c r="B4093" t="s">
        <v>14</v>
      </c>
      <c r="C4093" t="s">
        <v>21636</v>
      </c>
      <c r="D4093" t="s">
        <v>33</v>
      </c>
      <c r="E4093" t="s">
        <v>21637</v>
      </c>
      <c r="F4093" t="s">
        <v>21638</v>
      </c>
      <c r="G4093" t="s">
        <v>21639</v>
      </c>
      <c r="H4093" t="s">
        <v>21640</v>
      </c>
      <c r="I4093" t="s">
        <v>9613</v>
      </c>
      <c r="J4093" t="s">
        <v>9614</v>
      </c>
      <c r="K4093" t="s">
        <v>9615</v>
      </c>
      <c r="L4093" t="s">
        <v>9616</v>
      </c>
    </row>
    <row r="4094" spans="1:12" x14ac:dyDescent="0.3">
      <c r="A4094" t="s">
        <v>22141</v>
      </c>
      <c r="B4094" t="s">
        <v>14</v>
      </c>
      <c r="C4094" t="s">
        <v>22142</v>
      </c>
      <c r="D4094" t="s">
        <v>16</v>
      </c>
      <c r="E4094" t="s">
        <v>22143</v>
      </c>
      <c r="F4094" t="s">
        <v>22144</v>
      </c>
      <c r="G4094" t="s">
        <v>22144</v>
      </c>
      <c r="H4094" t="s">
        <v>18</v>
      </c>
      <c r="I4094" t="s">
        <v>19999</v>
      </c>
      <c r="J4094" t="s">
        <v>20000</v>
      </c>
      <c r="K4094" t="s">
        <v>20001</v>
      </c>
      <c r="L4094" t="s">
        <v>20002</v>
      </c>
    </row>
    <row r="4095" spans="1:12" x14ac:dyDescent="0.3">
      <c r="A4095" t="s">
        <v>20649</v>
      </c>
      <c r="B4095" t="s">
        <v>14</v>
      </c>
      <c r="C4095" t="s">
        <v>7960</v>
      </c>
      <c r="D4095" t="s">
        <v>16</v>
      </c>
      <c r="E4095" t="s">
        <v>20650</v>
      </c>
      <c r="F4095" t="s">
        <v>20651</v>
      </c>
      <c r="G4095" t="s">
        <v>20652</v>
      </c>
      <c r="H4095" t="s">
        <v>20653</v>
      </c>
      <c r="I4095" t="s">
        <v>20654</v>
      </c>
      <c r="J4095" t="s">
        <v>20655</v>
      </c>
      <c r="K4095" t="s">
        <v>20656</v>
      </c>
      <c r="L4095" t="s">
        <v>20657</v>
      </c>
    </row>
    <row r="4096" spans="1:12" x14ac:dyDescent="0.3">
      <c r="A4096" t="s">
        <v>20904</v>
      </c>
      <c r="B4096" t="s">
        <v>14</v>
      </c>
      <c r="C4096" t="s">
        <v>273</v>
      </c>
      <c r="D4096" t="s">
        <v>16</v>
      </c>
      <c r="E4096" t="s">
        <v>20353</v>
      </c>
      <c r="F4096" t="s">
        <v>20905</v>
      </c>
      <c r="G4096" t="s">
        <v>20906</v>
      </c>
      <c r="H4096" t="s">
        <v>18</v>
      </c>
      <c r="I4096" t="s">
        <v>2255</v>
      </c>
      <c r="J4096" t="s">
        <v>2256</v>
      </c>
      <c r="K4096" t="s">
        <v>2257</v>
      </c>
      <c r="L4096" t="s">
        <v>2258</v>
      </c>
    </row>
    <row r="4097" spans="1:12" x14ac:dyDescent="0.3">
      <c r="A4097" t="s">
        <v>21278</v>
      </c>
      <c r="B4097" t="s">
        <v>14</v>
      </c>
      <c r="C4097" t="s">
        <v>10137</v>
      </c>
      <c r="D4097" t="s">
        <v>94</v>
      </c>
      <c r="E4097" t="s">
        <v>21279</v>
      </c>
      <c r="F4097" t="s">
        <v>21279</v>
      </c>
      <c r="G4097" t="s">
        <v>21280</v>
      </c>
      <c r="H4097" t="s">
        <v>21281</v>
      </c>
      <c r="I4097" t="s">
        <v>9373</v>
      </c>
      <c r="J4097" t="s">
        <v>9374</v>
      </c>
      <c r="K4097" t="s">
        <v>9375</v>
      </c>
      <c r="L4097" t="s">
        <v>9376</v>
      </c>
    </row>
    <row r="4098" spans="1:12" x14ac:dyDescent="0.3">
      <c r="A4098" t="s">
        <v>20195</v>
      </c>
      <c r="B4098" t="s">
        <v>14</v>
      </c>
      <c r="C4098" t="s">
        <v>101</v>
      </c>
      <c r="D4098" t="s">
        <v>16</v>
      </c>
      <c r="E4098" t="s">
        <v>20196</v>
      </c>
      <c r="F4098" t="s">
        <v>20197</v>
      </c>
      <c r="G4098" t="s">
        <v>20198</v>
      </c>
      <c r="H4098" t="s">
        <v>20199</v>
      </c>
      <c r="I4098" t="s">
        <v>2255</v>
      </c>
      <c r="J4098" t="s">
        <v>2256</v>
      </c>
      <c r="K4098" t="s">
        <v>2257</v>
      </c>
      <c r="L4098" t="s">
        <v>2258</v>
      </c>
    </row>
    <row r="4099" spans="1:12" x14ac:dyDescent="0.3">
      <c r="A4099" t="s">
        <v>21336</v>
      </c>
      <c r="B4099" t="s">
        <v>14</v>
      </c>
      <c r="C4099" t="s">
        <v>16239</v>
      </c>
      <c r="D4099" t="s">
        <v>16</v>
      </c>
      <c r="E4099" t="s">
        <v>21337</v>
      </c>
      <c r="F4099" t="s">
        <v>21338</v>
      </c>
      <c r="G4099" t="s">
        <v>21339</v>
      </c>
      <c r="H4099" t="s">
        <v>18</v>
      </c>
      <c r="I4099" t="s">
        <v>21340</v>
      </c>
      <c r="J4099" t="s">
        <v>21341</v>
      </c>
      <c r="K4099" t="s">
        <v>21342</v>
      </c>
      <c r="L4099" t="s">
        <v>21343</v>
      </c>
    </row>
    <row r="4100" spans="1:12" x14ac:dyDescent="0.3">
      <c r="A4100" t="s">
        <v>21648</v>
      </c>
      <c r="B4100" t="s">
        <v>14</v>
      </c>
      <c r="C4100" t="s">
        <v>591</v>
      </c>
      <c r="D4100" t="s">
        <v>94</v>
      </c>
      <c r="E4100" t="s">
        <v>21649</v>
      </c>
      <c r="F4100" t="e">
        <f>- 부모교육 프로그램 정보제공 및 교육- 문제유형별 부모상담프로그램 연구- 부모교육훈련강사- 아동의 기질, 성격, 지능검사 실시 및 평가분석- 상담실 운영</f>
        <v>#NAME?</v>
      </c>
      <c r="G4100" t="s">
        <v>21650</v>
      </c>
      <c r="H4100" t="s">
        <v>18</v>
      </c>
      <c r="I4100" t="s">
        <v>3195</v>
      </c>
      <c r="J4100" t="s">
        <v>3196</v>
      </c>
      <c r="K4100" t="s">
        <v>3197</v>
      </c>
      <c r="L4100" t="s">
        <v>3198</v>
      </c>
    </row>
    <row r="4101" spans="1:12" x14ac:dyDescent="0.3">
      <c r="A4101" t="s">
        <v>21798</v>
      </c>
      <c r="B4101" t="s">
        <v>14</v>
      </c>
      <c r="C4101" t="s">
        <v>6414</v>
      </c>
      <c r="D4101" t="s">
        <v>16</v>
      </c>
      <c r="E4101" t="s">
        <v>21799</v>
      </c>
      <c r="F4101" t="s">
        <v>21800</v>
      </c>
      <c r="G4101" t="s">
        <v>21801</v>
      </c>
      <c r="H4101" t="s">
        <v>21802</v>
      </c>
      <c r="I4101" t="s">
        <v>10023</v>
      </c>
      <c r="J4101" t="s">
        <v>10024</v>
      </c>
      <c r="K4101" t="s">
        <v>7636</v>
      </c>
      <c r="L4101" t="s">
        <v>10025</v>
      </c>
    </row>
    <row r="4102" spans="1:12" x14ac:dyDescent="0.3">
      <c r="A4102" t="s">
        <v>21467</v>
      </c>
      <c r="B4102" t="s">
        <v>14</v>
      </c>
      <c r="C4102" t="s">
        <v>101</v>
      </c>
      <c r="D4102" t="s">
        <v>16</v>
      </c>
      <c r="E4102" t="s">
        <v>9456</v>
      </c>
      <c r="F4102" t="s">
        <v>21468</v>
      </c>
      <c r="G4102" t="s">
        <v>21469</v>
      </c>
      <c r="H4102" t="s">
        <v>18</v>
      </c>
      <c r="I4102" t="s">
        <v>14758</v>
      </c>
      <c r="J4102" t="s">
        <v>14759</v>
      </c>
      <c r="K4102" t="s">
        <v>14760</v>
      </c>
      <c r="L4102" t="s">
        <v>14761</v>
      </c>
    </row>
    <row r="4103" spans="1:12" x14ac:dyDescent="0.3">
      <c r="A4103" t="s">
        <v>20820</v>
      </c>
      <c r="B4103" t="s">
        <v>14</v>
      </c>
      <c r="C4103" t="s">
        <v>20821</v>
      </c>
      <c r="D4103" t="s">
        <v>16</v>
      </c>
      <c r="E4103" t="s">
        <v>20822</v>
      </c>
      <c r="F4103" t="s">
        <v>20822</v>
      </c>
      <c r="G4103" t="s">
        <v>20822</v>
      </c>
      <c r="H4103" t="s">
        <v>20822</v>
      </c>
      <c r="I4103" t="s">
        <v>9383</v>
      </c>
      <c r="J4103" t="s">
        <v>9384</v>
      </c>
      <c r="K4103" t="s">
        <v>9385</v>
      </c>
      <c r="L4103" t="s">
        <v>9386</v>
      </c>
    </row>
    <row r="4104" spans="1:12" x14ac:dyDescent="0.3">
      <c r="A4104" t="s">
        <v>21351</v>
      </c>
      <c r="B4104" t="s">
        <v>14</v>
      </c>
      <c r="C4104" t="s">
        <v>21352</v>
      </c>
      <c r="D4104" t="s">
        <v>16</v>
      </c>
      <c r="E4104" t="s">
        <v>21353</v>
      </c>
      <c r="F4104" t="s">
        <v>21354</v>
      </c>
      <c r="G4104" t="s">
        <v>21355</v>
      </c>
      <c r="H4104" t="s">
        <v>18</v>
      </c>
      <c r="I4104" t="s">
        <v>21356</v>
      </c>
      <c r="J4104" t="s">
        <v>18</v>
      </c>
      <c r="K4104" t="s">
        <v>19897</v>
      </c>
      <c r="L4104" t="s">
        <v>20236</v>
      </c>
    </row>
    <row r="4105" spans="1:12" x14ac:dyDescent="0.3">
      <c r="A4105" t="s">
        <v>22485</v>
      </c>
      <c r="B4105" t="s">
        <v>14</v>
      </c>
      <c r="C4105" t="s">
        <v>22486</v>
      </c>
      <c r="D4105" t="s">
        <v>170</v>
      </c>
      <c r="E4105" t="s">
        <v>22487</v>
      </c>
      <c r="F4105" t="s">
        <v>22488</v>
      </c>
      <c r="G4105" t="s">
        <v>22488</v>
      </c>
      <c r="H4105" t="s">
        <v>22489</v>
      </c>
      <c r="I4105" t="s">
        <v>22310</v>
      </c>
      <c r="J4105" t="s">
        <v>22311</v>
      </c>
      <c r="K4105" t="s">
        <v>22312</v>
      </c>
      <c r="L4105" t="s">
        <v>22313</v>
      </c>
    </row>
    <row r="4106" spans="1:12" x14ac:dyDescent="0.3">
      <c r="A4106" t="s">
        <v>22449</v>
      </c>
      <c r="B4106" t="s">
        <v>14</v>
      </c>
      <c r="C4106" t="s">
        <v>101</v>
      </c>
      <c r="D4106" t="s">
        <v>16</v>
      </c>
      <c r="E4106" t="s">
        <v>22450</v>
      </c>
      <c r="F4106" t="s">
        <v>22451</v>
      </c>
      <c r="G4106" t="s">
        <v>22452</v>
      </c>
      <c r="H4106" t="s">
        <v>22453</v>
      </c>
      <c r="I4106" t="s">
        <v>7009</v>
      </c>
      <c r="J4106" t="s">
        <v>7010</v>
      </c>
      <c r="K4106" t="s">
        <v>7011</v>
      </c>
      <c r="L4106" t="s">
        <v>7012</v>
      </c>
    </row>
    <row r="4107" spans="1:12" x14ac:dyDescent="0.3">
      <c r="A4107" t="s">
        <v>20017</v>
      </c>
      <c r="B4107" t="s">
        <v>14</v>
      </c>
      <c r="C4107" t="s">
        <v>951</v>
      </c>
      <c r="D4107" t="s">
        <v>16</v>
      </c>
      <c r="E4107" t="s">
        <v>20018</v>
      </c>
      <c r="F4107" t="s">
        <v>20018</v>
      </c>
      <c r="G4107" t="s">
        <v>18</v>
      </c>
      <c r="H4107" t="s">
        <v>18</v>
      </c>
      <c r="I4107" t="s">
        <v>6547</v>
      </c>
      <c r="J4107" t="s">
        <v>6548</v>
      </c>
      <c r="K4107" t="s">
        <v>6549</v>
      </c>
      <c r="L4107" t="s">
        <v>6550</v>
      </c>
    </row>
    <row r="4108" spans="1:12" x14ac:dyDescent="0.3">
      <c r="A4108" t="s">
        <v>20367</v>
      </c>
      <c r="B4108" t="s">
        <v>14</v>
      </c>
      <c r="C4108" t="s">
        <v>463</v>
      </c>
      <c r="D4108" t="s">
        <v>16</v>
      </c>
      <c r="E4108" t="s">
        <v>20368</v>
      </c>
      <c r="F4108" t="s">
        <v>20369</v>
      </c>
      <c r="G4108" t="s">
        <v>20370</v>
      </c>
      <c r="H4108" t="s">
        <v>20371</v>
      </c>
      <c r="I4108" t="s">
        <v>20372</v>
      </c>
      <c r="J4108" t="s">
        <v>20373</v>
      </c>
      <c r="K4108" t="s">
        <v>20374</v>
      </c>
      <c r="L4108" t="s">
        <v>20375</v>
      </c>
    </row>
    <row r="4109" spans="1:12" x14ac:dyDescent="0.3">
      <c r="A4109" t="s">
        <v>21633</v>
      </c>
      <c r="B4109" t="s">
        <v>14</v>
      </c>
      <c r="C4109" t="s">
        <v>463</v>
      </c>
      <c r="D4109" t="s">
        <v>16</v>
      </c>
      <c r="E4109" t="s">
        <v>21634</v>
      </c>
      <c r="F4109" t="s">
        <v>21634</v>
      </c>
      <c r="G4109" t="s">
        <v>21634</v>
      </c>
      <c r="H4109" t="s">
        <v>18</v>
      </c>
      <c r="I4109" t="s">
        <v>20093</v>
      </c>
      <c r="J4109" t="s">
        <v>18</v>
      </c>
      <c r="K4109" t="s">
        <v>20094</v>
      </c>
      <c r="L4109" t="s">
        <v>20095</v>
      </c>
    </row>
    <row r="4110" spans="1:12" x14ac:dyDescent="0.3">
      <c r="A4110" t="s">
        <v>22713</v>
      </c>
      <c r="B4110" t="s">
        <v>14</v>
      </c>
      <c r="C4110" t="s">
        <v>1554</v>
      </c>
      <c r="D4110" t="s">
        <v>33</v>
      </c>
      <c r="E4110" t="s">
        <v>22714</v>
      </c>
      <c r="F4110" t="s">
        <v>22715</v>
      </c>
      <c r="G4110" t="s">
        <v>18</v>
      </c>
      <c r="H4110" t="s">
        <v>18</v>
      </c>
      <c r="I4110" t="s">
        <v>2707</v>
      </c>
      <c r="J4110" t="s">
        <v>2708</v>
      </c>
      <c r="K4110" t="s">
        <v>2709</v>
      </c>
      <c r="L4110" t="s">
        <v>2710</v>
      </c>
    </row>
    <row r="4111" spans="1:12" x14ac:dyDescent="0.3">
      <c r="A4111" t="s">
        <v>19892</v>
      </c>
      <c r="B4111" t="s">
        <v>14</v>
      </c>
      <c r="C4111" t="s">
        <v>101</v>
      </c>
      <c r="D4111" t="s">
        <v>16</v>
      </c>
      <c r="E4111" t="s">
        <v>19893</v>
      </c>
      <c r="F4111" t="s">
        <v>19894</v>
      </c>
      <c r="G4111" t="s">
        <v>19895</v>
      </c>
      <c r="H4111" t="s">
        <v>18</v>
      </c>
      <c r="I4111" t="s">
        <v>19896</v>
      </c>
      <c r="J4111" t="s">
        <v>18</v>
      </c>
      <c r="K4111" t="s">
        <v>19897</v>
      </c>
      <c r="L4111" t="s">
        <v>19898</v>
      </c>
    </row>
    <row r="4112" spans="1:12" x14ac:dyDescent="0.3">
      <c r="A4112" t="s">
        <v>20863</v>
      </c>
      <c r="B4112" t="s">
        <v>14</v>
      </c>
      <c r="C4112" t="s">
        <v>101</v>
      </c>
      <c r="D4112" t="s">
        <v>16</v>
      </c>
      <c r="E4112" t="s">
        <v>20864</v>
      </c>
      <c r="F4112" t="s">
        <v>20865</v>
      </c>
      <c r="G4112" t="s">
        <v>20866</v>
      </c>
      <c r="H4112" t="s">
        <v>18</v>
      </c>
      <c r="I4112" t="s">
        <v>1635</v>
      </c>
      <c r="J4112" t="s">
        <v>18</v>
      </c>
      <c r="K4112" t="s">
        <v>1636</v>
      </c>
      <c r="L4112" t="s">
        <v>1637</v>
      </c>
    </row>
    <row r="4113" spans="1:12" x14ac:dyDescent="0.3">
      <c r="A4113" t="s">
        <v>20839</v>
      </c>
      <c r="B4113" t="s">
        <v>14</v>
      </c>
      <c r="C4113" t="s">
        <v>20840</v>
      </c>
      <c r="D4113" t="s">
        <v>2466</v>
      </c>
      <c r="E4113" t="s">
        <v>20841</v>
      </c>
      <c r="F4113" t="s">
        <v>20842</v>
      </c>
      <c r="G4113" t="s">
        <v>18</v>
      </c>
      <c r="H4113" t="s">
        <v>18</v>
      </c>
      <c r="I4113" t="s">
        <v>239</v>
      </c>
      <c r="J4113" t="s">
        <v>240</v>
      </c>
      <c r="K4113" t="s">
        <v>241</v>
      </c>
      <c r="L4113" t="s">
        <v>242</v>
      </c>
    </row>
    <row r="4114" spans="1:12" x14ac:dyDescent="0.3">
      <c r="A4114" t="s">
        <v>20637</v>
      </c>
      <c r="B4114" t="s">
        <v>14</v>
      </c>
      <c r="C4114" t="s">
        <v>19793</v>
      </c>
      <c r="D4114" t="s">
        <v>16</v>
      </c>
      <c r="E4114" t="s">
        <v>20638</v>
      </c>
      <c r="F4114" t="s">
        <v>20639</v>
      </c>
      <c r="G4114" t="s">
        <v>20640</v>
      </c>
      <c r="H4114" t="s">
        <v>20641</v>
      </c>
      <c r="I4114" t="s">
        <v>20642</v>
      </c>
      <c r="J4114" t="s">
        <v>20643</v>
      </c>
      <c r="K4114" t="s">
        <v>20644</v>
      </c>
      <c r="L4114" t="s">
        <v>20645</v>
      </c>
    </row>
    <row r="4115" spans="1:12" x14ac:dyDescent="0.3">
      <c r="A4115" t="s">
        <v>20684</v>
      </c>
      <c r="B4115" t="s">
        <v>14</v>
      </c>
      <c r="C4115" t="s">
        <v>1633</v>
      </c>
      <c r="D4115" t="s">
        <v>16</v>
      </c>
      <c r="E4115" t="s">
        <v>20685</v>
      </c>
      <c r="F4115" t="s">
        <v>6179</v>
      </c>
      <c r="G4115" t="s">
        <v>6178</v>
      </c>
      <c r="H4115" t="s">
        <v>18</v>
      </c>
      <c r="I4115" t="s">
        <v>6375</v>
      </c>
      <c r="J4115" t="s">
        <v>6376</v>
      </c>
      <c r="K4115" t="s">
        <v>6377</v>
      </c>
      <c r="L4115" t="s">
        <v>6378</v>
      </c>
    </row>
    <row r="4116" spans="1:12" x14ac:dyDescent="0.3">
      <c r="A4116" t="s">
        <v>20072</v>
      </c>
      <c r="B4116" t="s">
        <v>14</v>
      </c>
      <c r="C4116" t="s">
        <v>463</v>
      </c>
      <c r="D4116" t="s">
        <v>16</v>
      </c>
      <c r="E4116" t="s">
        <v>20073</v>
      </c>
      <c r="F4116" t="s">
        <v>10174</v>
      </c>
      <c r="G4116" t="s">
        <v>20074</v>
      </c>
      <c r="H4116" t="s">
        <v>18</v>
      </c>
      <c r="I4116" t="s">
        <v>19896</v>
      </c>
      <c r="J4116" t="s">
        <v>18</v>
      </c>
      <c r="K4116" t="s">
        <v>19897</v>
      </c>
      <c r="L4116" t="s">
        <v>19898</v>
      </c>
    </row>
    <row r="4117" spans="1:12" x14ac:dyDescent="0.3">
      <c r="A4117" t="s">
        <v>21609</v>
      </c>
      <c r="B4117" t="s">
        <v>14</v>
      </c>
      <c r="C4117" t="s">
        <v>101</v>
      </c>
      <c r="D4117" t="s">
        <v>16</v>
      </c>
      <c r="E4117" t="s">
        <v>21610</v>
      </c>
      <c r="F4117" t="s">
        <v>21611</v>
      </c>
      <c r="G4117" t="s">
        <v>18</v>
      </c>
      <c r="H4117" t="s">
        <v>18</v>
      </c>
      <c r="I4117" t="s">
        <v>9283</v>
      </c>
      <c r="J4117" t="s">
        <v>9284</v>
      </c>
      <c r="K4117" t="s">
        <v>9285</v>
      </c>
      <c r="L4117" t="s">
        <v>9286</v>
      </c>
    </row>
    <row r="4118" spans="1:12" x14ac:dyDescent="0.3">
      <c r="A4118" t="s">
        <v>21882</v>
      </c>
      <c r="B4118" t="s">
        <v>14</v>
      </c>
      <c r="C4118" t="s">
        <v>21883</v>
      </c>
      <c r="D4118" t="s">
        <v>79</v>
      </c>
      <c r="E4118" t="s">
        <v>21884</v>
      </c>
      <c r="F4118" t="s">
        <v>21885</v>
      </c>
      <c r="G4118" t="s">
        <v>21886</v>
      </c>
      <c r="H4118" t="s">
        <v>18</v>
      </c>
      <c r="I4118" t="s">
        <v>21356</v>
      </c>
      <c r="J4118" t="s">
        <v>18</v>
      </c>
      <c r="K4118" t="s">
        <v>19897</v>
      </c>
      <c r="L4118" t="s">
        <v>20236</v>
      </c>
    </row>
    <row r="4119" spans="1:12" x14ac:dyDescent="0.3">
      <c r="A4119" t="s">
        <v>20806</v>
      </c>
      <c r="B4119" t="s">
        <v>14</v>
      </c>
      <c r="C4119" t="s">
        <v>101</v>
      </c>
      <c r="D4119" t="s">
        <v>16</v>
      </c>
      <c r="E4119" t="s">
        <v>20807</v>
      </c>
      <c r="F4119" t="s">
        <v>20808</v>
      </c>
      <c r="G4119" t="s">
        <v>20809</v>
      </c>
      <c r="H4119" t="s">
        <v>20810</v>
      </c>
      <c r="I4119" t="s">
        <v>20811</v>
      </c>
      <c r="J4119" t="s">
        <v>20812</v>
      </c>
      <c r="K4119" t="s">
        <v>20813</v>
      </c>
      <c r="L4119" t="s">
        <v>20814</v>
      </c>
    </row>
    <row r="4120" spans="1:12" x14ac:dyDescent="0.3">
      <c r="A4120" t="s">
        <v>20826</v>
      </c>
      <c r="B4120" t="s">
        <v>14</v>
      </c>
      <c r="C4120" t="s">
        <v>5956</v>
      </c>
      <c r="D4120" t="s">
        <v>16</v>
      </c>
      <c r="E4120" t="s">
        <v>20827</v>
      </c>
      <c r="F4120" t="s">
        <v>20828</v>
      </c>
      <c r="G4120" t="s">
        <v>20829</v>
      </c>
      <c r="H4120" t="s">
        <v>18</v>
      </c>
      <c r="I4120" t="s">
        <v>12583</v>
      </c>
      <c r="J4120" t="s">
        <v>12584</v>
      </c>
      <c r="K4120" t="s">
        <v>12585</v>
      </c>
      <c r="L4120" t="s">
        <v>12586</v>
      </c>
    </row>
    <row r="4121" spans="1:12" x14ac:dyDescent="0.3">
      <c r="A4121" t="s">
        <v>22032</v>
      </c>
      <c r="B4121" t="s">
        <v>14</v>
      </c>
      <c r="C4121" t="s">
        <v>3840</v>
      </c>
      <c r="D4121" t="s">
        <v>33</v>
      </c>
      <c r="E4121" t="s">
        <v>21967</v>
      </c>
      <c r="F4121" t="s">
        <v>22033</v>
      </c>
      <c r="G4121" t="s">
        <v>22034</v>
      </c>
      <c r="H4121" t="s">
        <v>22035</v>
      </c>
      <c r="I4121" t="s">
        <v>6310</v>
      </c>
      <c r="J4121" t="s">
        <v>18</v>
      </c>
      <c r="K4121" t="s">
        <v>6311</v>
      </c>
      <c r="L4121" t="s">
        <v>6312</v>
      </c>
    </row>
    <row r="4122" spans="1:12" x14ac:dyDescent="0.3">
      <c r="A4122" t="s">
        <v>21682</v>
      </c>
      <c r="B4122" t="s">
        <v>14</v>
      </c>
      <c r="C4122" t="s">
        <v>21683</v>
      </c>
      <c r="D4122" t="s">
        <v>33</v>
      </c>
      <c r="E4122" t="s">
        <v>21684</v>
      </c>
      <c r="F4122" t="s">
        <v>21685</v>
      </c>
      <c r="G4122" t="s">
        <v>21686</v>
      </c>
      <c r="H4122" t="s">
        <v>18</v>
      </c>
      <c r="I4122" t="s">
        <v>21687</v>
      </c>
      <c r="J4122" t="s">
        <v>21688</v>
      </c>
      <c r="K4122" t="s">
        <v>21689</v>
      </c>
      <c r="L4122" t="s">
        <v>21690</v>
      </c>
    </row>
    <row r="4123" spans="1:12" x14ac:dyDescent="0.3">
      <c r="A4123" t="s">
        <v>20994</v>
      </c>
      <c r="B4123" t="s">
        <v>14</v>
      </c>
      <c r="C4123" t="s">
        <v>101</v>
      </c>
      <c r="D4123" t="s">
        <v>16</v>
      </c>
      <c r="E4123" t="s">
        <v>20995</v>
      </c>
      <c r="F4123" t="e">
        <f>- 미술을 상담의 매개체로 활용하여 긍정적 사고와 신념체계 형성- 심리검사 실시, 분석과 평가- 미술심리상담프로그램 연구 개발</f>
        <v>#NAME?</v>
      </c>
      <c r="G4123" t="e">
        <f>- 미술을 상담의 매개체로 활용하여 긍정적 사고와 신념체계 형성- 기본적 여건을 갖추고 임실습과정에 참여- 심리검사 실시, 분석, 평가</f>
        <v>#NAME?</v>
      </c>
      <c r="H4123" t="s">
        <v>18</v>
      </c>
      <c r="I4123" t="s">
        <v>20294</v>
      </c>
      <c r="J4123" t="s">
        <v>18</v>
      </c>
      <c r="K4123" t="s">
        <v>20295</v>
      </c>
      <c r="L4123" t="s">
        <v>20296</v>
      </c>
    </row>
    <row r="4124" spans="1:12" x14ac:dyDescent="0.3">
      <c r="A4124" t="s">
        <v>22431</v>
      </c>
      <c r="B4124" t="s">
        <v>14</v>
      </c>
      <c r="C4124" t="s">
        <v>22432</v>
      </c>
      <c r="D4124" t="s">
        <v>1317</v>
      </c>
      <c r="E4124" t="s">
        <v>22433</v>
      </c>
      <c r="F4124" t="s">
        <v>22434</v>
      </c>
      <c r="G4124" t="s">
        <v>22435</v>
      </c>
      <c r="H4124" t="s">
        <v>18</v>
      </c>
      <c r="I4124" t="s">
        <v>2255</v>
      </c>
      <c r="J4124" t="s">
        <v>2256</v>
      </c>
      <c r="K4124" t="s">
        <v>2257</v>
      </c>
      <c r="L4124" t="s">
        <v>2258</v>
      </c>
    </row>
    <row r="4125" spans="1:12" x14ac:dyDescent="0.3">
      <c r="A4125" t="s">
        <v>20780</v>
      </c>
      <c r="B4125" t="s">
        <v>14</v>
      </c>
      <c r="C4125" t="s">
        <v>43</v>
      </c>
      <c r="D4125" t="s">
        <v>16</v>
      </c>
      <c r="E4125" t="s">
        <v>20781</v>
      </c>
      <c r="F4125" t="s">
        <v>20782</v>
      </c>
      <c r="G4125" t="s">
        <v>20781</v>
      </c>
      <c r="H4125" t="s">
        <v>18</v>
      </c>
      <c r="I4125" t="s">
        <v>19896</v>
      </c>
      <c r="J4125" t="s">
        <v>18</v>
      </c>
      <c r="K4125" t="s">
        <v>19897</v>
      </c>
      <c r="L4125" t="s">
        <v>19898</v>
      </c>
    </row>
    <row r="4126" spans="1:12" x14ac:dyDescent="0.3">
      <c r="A4126" t="s">
        <v>20615</v>
      </c>
      <c r="B4126" t="s">
        <v>14</v>
      </c>
      <c r="C4126" t="s">
        <v>273</v>
      </c>
      <c r="D4126" t="s">
        <v>16</v>
      </c>
      <c r="E4126" t="s">
        <v>20616</v>
      </c>
      <c r="F4126" t="s">
        <v>20617</v>
      </c>
      <c r="G4126" t="s">
        <v>20618</v>
      </c>
      <c r="H4126" t="s">
        <v>20618</v>
      </c>
      <c r="I4126" t="s">
        <v>8759</v>
      </c>
      <c r="J4126" t="s">
        <v>8760</v>
      </c>
      <c r="K4126" t="s">
        <v>8761</v>
      </c>
      <c r="L4126" t="s">
        <v>8762</v>
      </c>
    </row>
    <row r="4127" spans="1:12" x14ac:dyDescent="0.3">
      <c r="A4127" t="s">
        <v>22417</v>
      </c>
      <c r="B4127" t="s">
        <v>14</v>
      </c>
      <c r="C4127" t="s">
        <v>22418</v>
      </c>
      <c r="D4127" t="s">
        <v>16</v>
      </c>
      <c r="E4127" t="s">
        <v>22419</v>
      </c>
      <c r="F4127" t="s">
        <v>22420</v>
      </c>
      <c r="G4127" t="s">
        <v>22421</v>
      </c>
      <c r="H4127" t="s">
        <v>22422</v>
      </c>
      <c r="I4127" t="s">
        <v>7437</v>
      </c>
      <c r="J4127" t="s">
        <v>18</v>
      </c>
      <c r="K4127" t="s">
        <v>7438</v>
      </c>
      <c r="L4127" t="s">
        <v>7439</v>
      </c>
    </row>
    <row r="4128" spans="1:12" x14ac:dyDescent="0.3">
      <c r="A4128" t="s">
        <v>21735</v>
      </c>
      <c r="B4128" t="s">
        <v>14</v>
      </c>
      <c r="C4128" t="s">
        <v>21736</v>
      </c>
      <c r="D4128" t="s">
        <v>33</v>
      </c>
      <c r="E4128" t="s">
        <v>21737</v>
      </c>
      <c r="F4128" t="s">
        <v>21738</v>
      </c>
      <c r="G4128" t="s">
        <v>21739</v>
      </c>
      <c r="H4128" t="s">
        <v>21740</v>
      </c>
      <c r="I4128" t="s">
        <v>9131</v>
      </c>
      <c r="J4128" t="s">
        <v>9132</v>
      </c>
      <c r="K4128" t="s">
        <v>9133</v>
      </c>
      <c r="L4128" t="s">
        <v>9134</v>
      </c>
    </row>
    <row r="4129" spans="1:12" x14ac:dyDescent="0.3">
      <c r="A4129" t="s">
        <v>21784</v>
      </c>
      <c r="B4129" t="s">
        <v>14</v>
      </c>
      <c r="C4129" t="s">
        <v>101</v>
      </c>
      <c r="D4129" t="s">
        <v>16</v>
      </c>
      <c r="E4129" t="s">
        <v>21785</v>
      </c>
      <c r="F4129" t="s">
        <v>21786</v>
      </c>
      <c r="G4129" t="s">
        <v>21787</v>
      </c>
      <c r="H4129" t="s">
        <v>18</v>
      </c>
      <c r="I4129" t="s">
        <v>20083</v>
      </c>
      <c r="J4129" t="s">
        <v>18</v>
      </c>
      <c r="K4129" t="s">
        <v>20084</v>
      </c>
      <c r="L4129" t="s">
        <v>20085</v>
      </c>
    </row>
    <row r="4130" spans="1:12" x14ac:dyDescent="0.3">
      <c r="A4130" t="s">
        <v>20400</v>
      </c>
      <c r="B4130" t="s">
        <v>14</v>
      </c>
      <c r="C4130" t="s">
        <v>5078</v>
      </c>
      <c r="D4130" t="s">
        <v>16</v>
      </c>
      <c r="E4130" t="s">
        <v>20401</v>
      </c>
      <c r="F4130" t="s">
        <v>20402</v>
      </c>
      <c r="G4130" t="s">
        <v>20403</v>
      </c>
      <c r="H4130" t="s">
        <v>20404</v>
      </c>
      <c r="I4130" t="s">
        <v>20405</v>
      </c>
      <c r="J4130" t="s">
        <v>20406</v>
      </c>
      <c r="K4130" t="s">
        <v>20407</v>
      </c>
      <c r="L4130" t="s">
        <v>20408</v>
      </c>
    </row>
    <row r="4131" spans="1:12" x14ac:dyDescent="0.3">
      <c r="A4131" t="s">
        <v>22115</v>
      </c>
      <c r="B4131" t="s">
        <v>14</v>
      </c>
      <c r="C4131" t="s">
        <v>65</v>
      </c>
      <c r="D4131" t="s">
        <v>16</v>
      </c>
      <c r="E4131" t="s">
        <v>22116</v>
      </c>
      <c r="F4131" t="s">
        <v>22117</v>
      </c>
      <c r="G4131" t="s">
        <v>22118</v>
      </c>
      <c r="H4131" t="s">
        <v>22119</v>
      </c>
      <c r="I4131" t="s">
        <v>5720</v>
      </c>
      <c r="J4131" t="s">
        <v>5721</v>
      </c>
      <c r="K4131" t="s">
        <v>5722</v>
      </c>
      <c r="L4131" t="s">
        <v>5723</v>
      </c>
    </row>
    <row r="4132" spans="1:12" x14ac:dyDescent="0.3">
      <c r="A4132" t="s">
        <v>20575</v>
      </c>
      <c r="B4132" t="s">
        <v>14</v>
      </c>
      <c r="C4132" t="s">
        <v>7780</v>
      </c>
      <c r="D4132" t="s">
        <v>79</v>
      </c>
      <c r="E4132" t="s">
        <v>20576</v>
      </c>
      <c r="F4132" t="s">
        <v>20577</v>
      </c>
      <c r="G4132" t="s">
        <v>20578</v>
      </c>
      <c r="H4132" t="s">
        <v>20579</v>
      </c>
      <c r="I4132" t="s">
        <v>6547</v>
      </c>
      <c r="J4132" t="s">
        <v>6548</v>
      </c>
      <c r="K4132" t="s">
        <v>6549</v>
      </c>
      <c r="L4132" t="s">
        <v>6550</v>
      </c>
    </row>
    <row r="4133" spans="1:12" x14ac:dyDescent="0.3">
      <c r="A4133" t="s">
        <v>22716</v>
      </c>
      <c r="B4133" t="s">
        <v>14</v>
      </c>
      <c r="C4133" t="s">
        <v>273</v>
      </c>
      <c r="D4133" t="s">
        <v>16</v>
      </c>
      <c r="E4133" t="s">
        <v>22717</v>
      </c>
      <c r="F4133" t="s">
        <v>22718</v>
      </c>
      <c r="G4133" t="s">
        <v>22719</v>
      </c>
      <c r="H4133" t="s">
        <v>18</v>
      </c>
      <c r="I4133" t="s">
        <v>7044</v>
      </c>
      <c r="J4133" t="s">
        <v>18</v>
      </c>
      <c r="K4133" t="s">
        <v>7045</v>
      </c>
      <c r="L4133" t="s">
        <v>7046</v>
      </c>
    </row>
    <row r="4134" spans="1:12" x14ac:dyDescent="0.3">
      <c r="A4134" t="s">
        <v>21001</v>
      </c>
      <c r="B4134" t="s">
        <v>14</v>
      </c>
      <c r="C4134" t="s">
        <v>101</v>
      </c>
      <c r="D4134" t="s">
        <v>16</v>
      </c>
      <c r="E4134" t="s">
        <v>21002</v>
      </c>
      <c r="F4134" t="s">
        <v>21003</v>
      </c>
      <c r="G4134" t="s">
        <v>21004</v>
      </c>
      <c r="H4134" t="s">
        <v>21005</v>
      </c>
      <c r="I4134" t="s">
        <v>8759</v>
      </c>
      <c r="J4134" t="s">
        <v>8760</v>
      </c>
      <c r="K4134" t="s">
        <v>8761</v>
      </c>
      <c r="L4134" t="s">
        <v>8762</v>
      </c>
    </row>
    <row r="4135" spans="1:12" x14ac:dyDescent="0.3">
      <c r="A4135" t="s">
        <v>21730</v>
      </c>
      <c r="B4135" t="s">
        <v>14</v>
      </c>
      <c r="C4135" t="s">
        <v>273</v>
      </c>
      <c r="D4135" t="s">
        <v>16</v>
      </c>
      <c r="E4135" t="s">
        <v>21731</v>
      </c>
      <c r="F4135" t="e">
        <f>- 상담을 필요로 하는 다양한 영역의 상담장면에서 내담자의 기본적인 성격성향 및 심리를 이해- 심리검사 실시 및 분석</f>
        <v>#NAME?</v>
      </c>
      <c r="G4135" t="s">
        <v>18</v>
      </c>
      <c r="H4135" t="s">
        <v>18</v>
      </c>
      <c r="I4135" t="s">
        <v>8738</v>
      </c>
      <c r="J4135" t="s">
        <v>8739</v>
      </c>
      <c r="K4135" t="s">
        <v>8740</v>
      </c>
      <c r="L4135" t="s">
        <v>8741</v>
      </c>
    </row>
    <row r="4136" spans="1:12" x14ac:dyDescent="0.3">
      <c r="A4136" t="s">
        <v>20526</v>
      </c>
      <c r="B4136" t="s">
        <v>14</v>
      </c>
      <c r="C4136" t="s">
        <v>20527</v>
      </c>
      <c r="D4136" t="s">
        <v>33</v>
      </c>
      <c r="E4136" t="s">
        <v>20528</v>
      </c>
      <c r="F4136" t="s">
        <v>20529</v>
      </c>
      <c r="G4136" t="s">
        <v>20530</v>
      </c>
      <c r="H4136" t="s">
        <v>20531</v>
      </c>
      <c r="I4136" t="s">
        <v>20532</v>
      </c>
      <c r="J4136" t="s">
        <v>18</v>
      </c>
      <c r="K4136" t="s">
        <v>20533</v>
      </c>
      <c r="L4136" t="s">
        <v>20534</v>
      </c>
    </row>
    <row r="4137" spans="1:12" x14ac:dyDescent="0.3">
      <c r="A4137" t="s">
        <v>21958</v>
      </c>
      <c r="B4137" t="s">
        <v>14</v>
      </c>
      <c r="C4137" t="s">
        <v>21864</v>
      </c>
      <c r="D4137" t="s">
        <v>33</v>
      </c>
      <c r="E4137" t="s">
        <v>21959</v>
      </c>
      <c r="F4137" t="s">
        <v>21960</v>
      </c>
      <c r="G4137" t="s">
        <v>21961</v>
      </c>
      <c r="H4137" t="s">
        <v>21962</v>
      </c>
      <c r="I4137" t="s">
        <v>21963</v>
      </c>
      <c r="J4137" t="s">
        <v>21964</v>
      </c>
      <c r="K4137" t="s">
        <v>10490</v>
      </c>
      <c r="L4137" t="s">
        <v>21965</v>
      </c>
    </row>
    <row r="4138" spans="1:12" x14ac:dyDescent="0.3">
      <c r="A4138" t="s">
        <v>21691</v>
      </c>
      <c r="B4138" t="s">
        <v>14</v>
      </c>
      <c r="C4138" t="s">
        <v>65</v>
      </c>
      <c r="D4138" t="s">
        <v>16</v>
      </c>
      <c r="E4138" t="s">
        <v>21692</v>
      </c>
      <c r="F4138" t="s">
        <v>6307</v>
      </c>
      <c r="G4138" t="s">
        <v>21693</v>
      </c>
      <c r="H4138" t="s">
        <v>21694</v>
      </c>
      <c r="I4138" t="s">
        <v>8296</v>
      </c>
      <c r="J4138" t="s">
        <v>8297</v>
      </c>
      <c r="K4138" t="s">
        <v>8298</v>
      </c>
      <c r="L4138" t="s">
        <v>8299</v>
      </c>
    </row>
    <row r="4139" spans="1:12" x14ac:dyDescent="0.3">
      <c r="A4139" t="s">
        <v>21443</v>
      </c>
      <c r="B4139" t="s">
        <v>14</v>
      </c>
      <c r="C4139" t="s">
        <v>21444</v>
      </c>
      <c r="D4139" t="s">
        <v>94</v>
      </c>
      <c r="E4139" t="s">
        <v>21445</v>
      </c>
      <c r="F4139" t="s">
        <v>21446</v>
      </c>
      <c r="G4139" t="s">
        <v>21446</v>
      </c>
      <c r="H4139" t="s">
        <v>21446</v>
      </c>
      <c r="I4139" t="s">
        <v>21447</v>
      </c>
      <c r="J4139" t="s">
        <v>21448</v>
      </c>
      <c r="K4139" t="s">
        <v>21449</v>
      </c>
      <c r="L4139" t="s">
        <v>21450</v>
      </c>
    </row>
    <row r="4140" spans="1:12" x14ac:dyDescent="0.3">
      <c r="A4140" t="s">
        <v>19981</v>
      </c>
      <c r="B4140" t="s">
        <v>14</v>
      </c>
      <c r="C4140" t="s">
        <v>93</v>
      </c>
      <c r="D4140" t="s">
        <v>94</v>
      </c>
      <c r="E4140" t="s">
        <v>9816</v>
      </c>
      <c r="F4140" t="s">
        <v>9513</v>
      </c>
      <c r="G4140" t="s">
        <v>9513</v>
      </c>
      <c r="H4140" t="s">
        <v>18</v>
      </c>
      <c r="I4140" t="s">
        <v>19982</v>
      </c>
      <c r="J4140" t="s">
        <v>19983</v>
      </c>
      <c r="K4140" t="s">
        <v>19984</v>
      </c>
      <c r="L4140" t="s">
        <v>19985</v>
      </c>
    </row>
    <row r="4141" spans="1:12" x14ac:dyDescent="0.3">
      <c r="A4141" t="s">
        <v>20011</v>
      </c>
      <c r="B4141" t="s">
        <v>14</v>
      </c>
      <c r="C4141" t="s">
        <v>471</v>
      </c>
      <c r="D4141" t="s">
        <v>16</v>
      </c>
      <c r="E4141" t="s">
        <v>20012</v>
      </c>
      <c r="F4141" t="s">
        <v>20012</v>
      </c>
      <c r="G4141" t="s">
        <v>20012</v>
      </c>
      <c r="H4141" t="s">
        <v>20012</v>
      </c>
      <c r="I4141" t="s">
        <v>9383</v>
      </c>
      <c r="J4141" t="s">
        <v>9384</v>
      </c>
      <c r="K4141" t="s">
        <v>9385</v>
      </c>
      <c r="L4141" t="s">
        <v>9386</v>
      </c>
    </row>
    <row r="4142" spans="1:12" x14ac:dyDescent="0.3">
      <c r="A4142" t="s">
        <v>20867</v>
      </c>
      <c r="B4142" t="s">
        <v>14</v>
      </c>
      <c r="C4142" t="s">
        <v>101</v>
      </c>
      <c r="D4142" t="s">
        <v>16</v>
      </c>
      <c r="E4142" t="s">
        <v>20868</v>
      </c>
      <c r="F4142" t="s">
        <v>20869</v>
      </c>
      <c r="G4142" t="s">
        <v>20870</v>
      </c>
      <c r="H4142" t="s">
        <v>18</v>
      </c>
      <c r="I4142" t="s">
        <v>9349</v>
      </c>
      <c r="J4142" t="s">
        <v>9350</v>
      </c>
      <c r="K4142" t="s">
        <v>9351</v>
      </c>
      <c r="L4142" t="s">
        <v>9352</v>
      </c>
    </row>
    <row r="4143" spans="1:12" x14ac:dyDescent="0.3">
      <c r="A4143" t="s">
        <v>21083</v>
      </c>
      <c r="B4143" t="s">
        <v>14</v>
      </c>
      <c r="C4143" t="s">
        <v>413</v>
      </c>
      <c r="D4143" t="s">
        <v>16</v>
      </c>
      <c r="E4143" t="s">
        <v>21084</v>
      </c>
      <c r="F4143" t="s">
        <v>21084</v>
      </c>
      <c r="G4143" t="s">
        <v>21084</v>
      </c>
      <c r="H4143" t="s">
        <v>21084</v>
      </c>
      <c r="I4143" t="s">
        <v>9383</v>
      </c>
      <c r="J4143" t="s">
        <v>9384</v>
      </c>
      <c r="K4143" t="s">
        <v>9385</v>
      </c>
      <c r="L4143" t="s">
        <v>9386</v>
      </c>
    </row>
    <row r="4144" spans="1:12" x14ac:dyDescent="0.3">
      <c r="A4144" t="s">
        <v>21559</v>
      </c>
      <c r="B4144" t="s">
        <v>14</v>
      </c>
      <c r="C4144" t="s">
        <v>7960</v>
      </c>
      <c r="D4144" t="s">
        <v>16</v>
      </c>
      <c r="E4144" t="s">
        <v>21560</v>
      </c>
      <c r="F4144" t="s">
        <v>21561</v>
      </c>
      <c r="G4144" t="s">
        <v>21562</v>
      </c>
      <c r="H4144" t="s">
        <v>21563</v>
      </c>
      <c r="I4144" t="s">
        <v>21564</v>
      </c>
      <c r="J4144" t="s">
        <v>21565</v>
      </c>
      <c r="K4144" t="s">
        <v>21566</v>
      </c>
      <c r="L4144" t="s">
        <v>21567</v>
      </c>
    </row>
    <row r="4145" spans="1:12" x14ac:dyDescent="0.3">
      <c r="A4145" t="s">
        <v>22220</v>
      </c>
      <c r="B4145" t="s">
        <v>14</v>
      </c>
      <c r="C4145" t="s">
        <v>8687</v>
      </c>
      <c r="D4145" t="s">
        <v>16</v>
      </c>
      <c r="E4145" t="s">
        <v>22221</v>
      </c>
      <c r="F4145" t="s">
        <v>22221</v>
      </c>
      <c r="G4145" t="s">
        <v>22222</v>
      </c>
      <c r="H4145" t="s">
        <v>22223</v>
      </c>
      <c r="I4145" t="s">
        <v>17140</v>
      </c>
      <c r="J4145" t="s">
        <v>17141</v>
      </c>
      <c r="K4145" t="s">
        <v>17142</v>
      </c>
      <c r="L4145" t="s">
        <v>17143</v>
      </c>
    </row>
    <row r="4146" spans="1:12" x14ac:dyDescent="0.3">
      <c r="A4146" t="s">
        <v>20388</v>
      </c>
      <c r="B4146" t="s">
        <v>14</v>
      </c>
      <c r="C4146" t="s">
        <v>2896</v>
      </c>
      <c r="D4146" t="s">
        <v>33</v>
      </c>
      <c r="E4146" t="s">
        <v>20389</v>
      </c>
      <c r="F4146" t="s">
        <v>20390</v>
      </c>
      <c r="G4146" t="s">
        <v>20391</v>
      </c>
      <c r="H4146" t="s">
        <v>20392</v>
      </c>
      <c r="I4146" t="s">
        <v>8296</v>
      </c>
      <c r="J4146" t="s">
        <v>8297</v>
      </c>
      <c r="K4146" t="s">
        <v>8298</v>
      </c>
      <c r="L4146" t="s">
        <v>8299</v>
      </c>
    </row>
    <row r="4147" spans="1:12" x14ac:dyDescent="0.3">
      <c r="A4147" t="s">
        <v>21890</v>
      </c>
      <c r="B4147" t="s">
        <v>14</v>
      </c>
      <c r="C4147" t="s">
        <v>273</v>
      </c>
      <c r="D4147" t="s">
        <v>16</v>
      </c>
      <c r="E4147" t="s">
        <v>21891</v>
      </c>
      <c r="F4147" t="s">
        <v>21892</v>
      </c>
      <c r="G4147" t="s">
        <v>18</v>
      </c>
      <c r="H4147" t="s">
        <v>18</v>
      </c>
      <c r="I4147" t="s">
        <v>9283</v>
      </c>
      <c r="J4147" t="s">
        <v>9284</v>
      </c>
      <c r="K4147" t="s">
        <v>9285</v>
      </c>
      <c r="L4147" t="s">
        <v>9286</v>
      </c>
    </row>
    <row r="4148" spans="1:12" x14ac:dyDescent="0.3">
      <c r="A4148" t="s">
        <v>21533</v>
      </c>
      <c r="B4148" t="s">
        <v>14</v>
      </c>
      <c r="C4148" t="s">
        <v>21534</v>
      </c>
      <c r="D4148" t="s">
        <v>16</v>
      </c>
      <c r="E4148" t="s">
        <v>21535</v>
      </c>
      <c r="F4148" t="s">
        <v>21536</v>
      </c>
      <c r="G4148" t="s">
        <v>21537</v>
      </c>
      <c r="H4148" t="s">
        <v>21538</v>
      </c>
      <c r="I4148" t="s">
        <v>8296</v>
      </c>
      <c r="J4148" t="s">
        <v>8297</v>
      </c>
      <c r="K4148" t="s">
        <v>8298</v>
      </c>
      <c r="L4148" t="s">
        <v>8299</v>
      </c>
    </row>
    <row r="4149" spans="1:12" x14ac:dyDescent="0.3">
      <c r="A4149" t="s">
        <v>21837</v>
      </c>
      <c r="B4149" t="s">
        <v>14</v>
      </c>
      <c r="C4149" t="s">
        <v>21838</v>
      </c>
      <c r="D4149" t="s">
        <v>16</v>
      </c>
      <c r="E4149" t="s">
        <v>21839</v>
      </c>
      <c r="F4149" t="s">
        <v>21840</v>
      </c>
      <c r="G4149" t="s">
        <v>21841</v>
      </c>
      <c r="H4149" t="s">
        <v>18</v>
      </c>
      <c r="I4149" t="s">
        <v>6710</v>
      </c>
      <c r="J4149" t="s">
        <v>6711</v>
      </c>
      <c r="K4149" t="s">
        <v>6712</v>
      </c>
      <c r="L4149" t="s">
        <v>6713</v>
      </c>
    </row>
    <row r="4150" spans="1:12" x14ac:dyDescent="0.3">
      <c r="A4150" t="s">
        <v>19921</v>
      </c>
      <c r="B4150" t="s">
        <v>14</v>
      </c>
      <c r="C4150" t="s">
        <v>463</v>
      </c>
      <c r="D4150" t="s">
        <v>16</v>
      </c>
      <c r="E4150" t="s">
        <v>19922</v>
      </c>
      <c r="F4150" t="e">
        <f>-음악을통해음악적반응을통해보이는클라이언트의정서,신체,사회,의사교류,그리고인지기능의상황에대해진단한다.진단평가를통해상담사는클라이언트의행동변화를위한상담목적과목표를설정하고그것을달성하기위해상담계획을수립한다.계속진행되는상담과정을환자의향상을평가하며상담을적용시켜간다.-환자문제분석,상담계획세우기,음악활동시행,상담과정평가</f>
        <v>#NAME?</v>
      </c>
      <c r="G4150" t="s">
        <v>19923</v>
      </c>
      <c r="H4150" t="e">
        <f>-음악을통해음악적반응을통해보이는클라이언트의정서,신체,사회,의사교류,그리고인지기능의상황에대해진단한다.진단평가를통해상담사는클라이언트의행동변화를위한상담목적과목표를설정하고그것을달성하기위해상담계획을수립한다.계속진행되는상담과정을환자의향상을평가하며상담을적용시켜간다.-환자문제분석,상담계획세우기,음악활동시행,상담과정평가</f>
        <v>#NAME?</v>
      </c>
      <c r="I4150" t="s">
        <v>19907</v>
      </c>
      <c r="J4150" t="s">
        <v>19908</v>
      </c>
      <c r="K4150" t="s">
        <v>19909</v>
      </c>
      <c r="L4150" t="s">
        <v>19910</v>
      </c>
    </row>
    <row r="4151" spans="1:12" x14ac:dyDescent="0.3">
      <c r="A4151" t="s">
        <v>20535</v>
      </c>
      <c r="B4151" t="s">
        <v>14</v>
      </c>
      <c r="C4151" t="s">
        <v>413</v>
      </c>
      <c r="D4151" t="s">
        <v>33</v>
      </c>
      <c r="E4151" t="s">
        <v>20536</v>
      </c>
      <c r="F4151" t="s">
        <v>20537</v>
      </c>
      <c r="G4151" t="s">
        <v>20537</v>
      </c>
      <c r="H4151" t="s">
        <v>18</v>
      </c>
      <c r="I4151" t="s">
        <v>19982</v>
      </c>
      <c r="J4151" t="s">
        <v>19983</v>
      </c>
      <c r="K4151" t="s">
        <v>19984</v>
      </c>
      <c r="L4151" t="s">
        <v>19985</v>
      </c>
    </row>
    <row r="4152" spans="1:12" x14ac:dyDescent="0.3">
      <c r="A4152" t="s">
        <v>21006</v>
      </c>
      <c r="B4152" t="s">
        <v>14</v>
      </c>
      <c r="C4152" t="s">
        <v>21007</v>
      </c>
      <c r="D4152" t="s">
        <v>16</v>
      </c>
      <c r="E4152" t="s">
        <v>21008</v>
      </c>
      <c r="F4152" t="s">
        <v>21009</v>
      </c>
      <c r="G4152" t="s">
        <v>21010</v>
      </c>
      <c r="I4152" t="s">
        <v>21011</v>
      </c>
      <c r="J4152" t="s">
        <v>21012</v>
      </c>
      <c r="K4152" t="s">
        <v>21013</v>
      </c>
      <c r="L4152" t="s">
        <v>21014</v>
      </c>
    </row>
    <row r="4153" spans="1:12" x14ac:dyDescent="0.3">
      <c r="A4153" t="s">
        <v>21966</v>
      </c>
      <c r="B4153" t="s">
        <v>14</v>
      </c>
      <c r="C4153" t="s">
        <v>3840</v>
      </c>
      <c r="D4153" t="s">
        <v>33</v>
      </c>
      <c r="E4153" t="s">
        <v>21967</v>
      </c>
      <c r="F4153" t="s">
        <v>21967</v>
      </c>
      <c r="G4153" t="s">
        <v>21967</v>
      </c>
      <c r="H4153" t="s">
        <v>21967</v>
      </c>
      <c r="I4153" t="s">
        <v>20093</v>
      </c>
      <c r="J4153" t="s">
        <v>18</v>
      </c>
      <c r="K4153" t="s">
        <v>20094</v>
      </c>
      <c r="L4153" t="s">
        <v>20095</v>
      </c>
    </row>
    <row r="4154" spans="1:12" x14ac:dyDescent="0.3">
      <c r="A4154" t="s">
        <v>21485</v>
      </c>
      <c r="B4154" t="s">
        <v>14</v>
      </c>
      <c r="C4154" t="s">
        <v>21486</v>
      </c>
      <c r="D4154" t="s">
        <v>79</v>
      </c>
      <c r="E4154" t="s">
        <v>21487</v>
      </c>
      <c r="F4154" t="s">
        <v>21488</v>
      </c>
      <c r="G4154" t="s">
        <v>21489</v>
      </c>
      <c r="H4154" t="s">
        <v>21490</v>
      </c>
      <c r="I4154" t="s">
        <v>19907</v>
      </c>
      <c r="J4154" t="s">
        <v>19908</v>
      </c>
      <c r="K4154" t="s">
        <v>19909</v>
      </c>
      <c r="L4154" t="s">
        <v>19910</v>
      </c>
    </row>
    <row r="4155" spans="1:12" x14ac:dyDescent="0.3">
      <c r="A4155" t="s">
        <v>21993</v>
      </c>
      <c r="B4155" t="s">
        <v>14</v>
      </c>
      <c r="C4155" t="s">
        <v>65</v>
      </c>
      <c r="D4155" t="s">
        <v>16</v>
      </c>
      <c r="E4155" t="s">
        <v>21994</v>
      </c>
      <c r="F4155" t="s">
        <v>21995</v>
      </c>
      <c r="G4155" t="s">
        <v>21996</v>
      </c>
      <c r="H4155" t="s">
        <v>21997</v>
      </c>
      <c r="I4155" t="s">
        <v>21998</v>
      </c>
      <c r="J4155" t="s">
        <v>21999</v>
      </c>
      <c r="K4155" t="s">
        <v>22000</v>
      </c>
      <c r="L4155" t="s">
        <v>22001</v>
      </c>
    </row>
    <row r="4156" spans="1:12" x14ac:dyDescent="0.3">
      <c r="A4156" t="s">
        <v>20262</v>
      </c>
      <c r="B4156" t="s">
        <v>14</v>
      </c>
      <c r="C4156" t="s">
        <v>273</v>
      </c>
      <c r="D4156" t="s">
        <v>16</v>
      </c>
      <c r="E4156" t="s">
        <v>20263</v>
      </c>
      <c r="F4156" t="s">
        <v>20238</v>
      </c>
      <c r="G4156" t="s">
        <v>20264</v>
      </c>
      <c r="H4156" t="s">
        <v>20238</v>
      </c>
      <c r="I4156" t="s">
        <v>19907</v>
      </c>
      <c r="J4156" t="s">
        <v>19908</v>
      </c>
      <c r="K4156" t="s">
        <v>19909</v>
      </c>
      <c r="L4156" t="s">
        <v>19910</v>
      </c>
    </row>
    <row r="4157" spans="1:12" x14ac:dyDescent="0.3">
      <c r="A4157" t="s">
        <v>20954</v>
      </c>
      <c r="B4157" t="s">
        <v>14</v>
      </c>
      <c r="C4157" t="s">
        <v>101</v>
      </c>
      <c r="D4157" t="s">
        <v>16</v>
      </c>
      <c r="E4157" t="s">
        <v>20955</v>
      </c>
      <c r="F4157" t="s">
        <v>20955</v>
      </c>
      <c r="G4157" t="s">
        <v>20955</v>
      </c>
      <c r="H4157" t="s">
        <v>20955</v>
      </c>
      <c r="I4157" t="s">
        <v>9383</v>
      </c>
      <c r="J4157" t="s">
        <v>9384</v>
      </c>
      <c r="K4157" t="s">
        <v>9385</v>
      </c>
      <c r="L4157" t="s">
        <v>9386</v>
      </c>
    </row>
    <row r="4158" spans="1:12" x14ac:dyDescent="0.3">
      <c r="A4158" t="s">
        <v>20804</v>
      </c>
      <c r="B4158" t="s">
        <v>14</v>
      </c>
      <c r="C4158" t="s">
        <v>2882</v>
      </c>
      <c r="D4158" t="s">
        <v>16</v>
      </c>
      <c r="E4158" t="s">
        <v>20805</v>
      </c>
      <c r="F4158" t="s">
        <v>20805</v>
      </c>
      <c r="G4158" t="s">
        <v>20805</v>
      </c>
      <c r="H4158" t="s">
        <v>20805</v>
      </c>
      <c r="I4158" t="s">
        <v>9383</v>
      </c>
      <c r="J4158" t="s">
        <v>9384</v>
      </c>
      <c r="K4158" t="s">
        <v>9385</v>
      </c>
      <c r="L4158" t="s">
        <v>9386</v>
      </c>
    </row>
    <row r="4159" spans="1:12" x14ac:dyDescent="0.3">
      <c r="A4159" t="s">
        <v>21720</v>
      </c>
      <c r="B4159" t="s">
        <v>14</v>
      </c>
      <c r="C4159" t="s">
        <v>21721</v>
      </c>
      <c r="D4159" t="s">
        <v>94</v>
      </c>
      <c r="E4159" t="s">
        <v>21722</v>
      </c>
      <c r="F4159" t="s">
        <v>21723</v>
      </c>
      <c r="G4159" t="s">
        <v>21724</v>
      </c>
      <c r="H4159" t="s">
        <v>18</v>
      </c>
      <c r="I4159" t="s">
        <v>6710</v>
      </c>
      <c r="J4159" t="s">
        <v>6711</v>
      </c>
      <c r="K4159" t="s">
        <v>6712</v>
      </c>
      <c r="L4159" t="s">
        <v>6713</v>
      </c>
    </row>
    <row r="4160" spans="1:12" x14ac:dyDescent="0.3">
      <c r="A4160" t="s">
        <v>19947</v>
      </c>
      <c r="B4160" t="s">
        <v>14</v>
      </c>
      <c r="C4160" t="s">
        <v>273</v>
      </c>
      <c r="D4160" t="s">
        <v>16</v>
      </c>
      <c r="E4160" t="s">
        <v>19948</v>
      </c>
      <c r="F4160" t="s">
        <v>19949</v>
      </c>
      <c r="G4160" t="s">
        <v>18</v>
      </c>
      <c r="H4160" t="s">
        <v>18</v>
      </c>
      <c r="I4160" t="s">
        <v>5951</v>
      </c>
      <c r="J4160" t="s">
        <v>5952</v>
      </c>
      <c r="K4160" t="s">
        <v>5953</v>
      </c>
      <c r="L4160" t="s">
        <v>5954</v>
      </c>
    </row>
    <row r="4161" spans="1:12" x14ac:dyDescent="0.3">
      <c r="A4161" t="s">
        <v>21644</v>
      </c>
      <c r="B4161" t="s">
        <v>14</v>
      </c>
      <c r="C4161" t="s">
        <v>101</v>
      </c>
      <c r="D4161" t="s">
        <v>16</v>
      </c>
      <c r="E4161" t="s">
        <v>21645</v>
      </c>
      <c r="F4161" t="s">
        <v>21646</v>
      </c>
      <c r="G4161" t="s">
        <v>21647</v>
      </c>
      <c r="H4161" t="s">
        <v>18</v>
      </c>
      <c r="I4161" t="s">
        <v>4390</v>
      </c>
      <c r="J4161" t="s">
        <v>4391</v>
      </c>
      <c r="K4161" t="s">
        <v>4392</v>
      </c>
      <c r="L4161" t="s">
        <v>4393</v>
      </c>
    </row>
    <row r="4162" spans="1:12" x14ac:dyDescent="0.3">
      <c r="A4162" t="s">
        <v>21142</v>
      </c>
      <c r="B4162" t="s">
        <v>14</v>
      </c>
      <c r="C4162" t="s">
        <v>709</v>
      </c>
      <c r="D4162" t="s">
        <v>16</v>
      </c>
      <c r="E4162" t="s">
        <v>21143</v>
      </c>
      <c r="F4162" t="s">
        <v>21144</v>
      </c>
      <c r="G4162" t="s">
        <v>21145</v>
      </c>
      <c r="H4162" t="s">
        <v>18</v>
      </c>
      <c r="I4162" t="s">
        <v>19455</v>
      </c>
      <c r="J4162" t="s">
        <v>19456</v>
      </c>
      <c r="K4162" t="s">
        <v>19457</v>
      </c>
      <c r="L4162" t="s">
        <v>19458</v>
      </c>
    </row>
    <row r="4163" spans="1:12" x14ac:dyDescent="0.3">
      <c r="A4163" t="s">
        <v>21046</v>
      </c>
      <c r="B4163" t="s">
        <v>14</v>
      </c>
      <c r="C4163" t="s">
        <v>2451</v>
      </c>
      <c r="D4163" t="s">
        <v>16</v>
      </c>
      <c r="E4163" t="s">
        <v>21047</v>
      </c>
      <c r="F4163" t="s">
        <v>21048</v>
      </c>
      <c r="G4163" t="s">
        <v>18</v>
      </c>
      <c r="H4163" t="s">
        <v>18</v>
      </c>
      <c r="I4163" t="s">
        <v>7327</v>
      </c>
      <c r="J4163" t="s">
        <v>7328</v>
      </c>
      <c r="K4163" t="s">
        <v>7329</v>
      </c>
      <c r="L4163" t="s">
        <v>7330</v>
      </c>
    </row>
    <row r="4164" spans="1:12" x14ac:dyDescent="0.3">
      <c r="A4164" t="s">
        <v>20619</v>
      </c>
      <c r="B4164" t="s">
        <v>14</v>
      </c>
      <c r="C4164" t="s">
        <v>7490</v>
      </c>
      <c r="D4164" t="s">
        <v>94</v>
      </c>
      <c r="E4164" t="s">
        <v>20620</v>
      </c>
      <c r="F4164" t="s">
        <v>20621</v>
      </c>
      <c r="G4164" t="s">
        <v>20621</v>
      </c>
      <c r="H4164" t="s">
        <v>20621</v>
      </c>
      <c r="I4164" t="s">
        <v>19907</v>
      </c>
      <c r="J4164" t="s">
        <v>19908</v>
      </c>
      <c r="K4164" t="s">
        <v>19909</v>
      </c>
      <c r="L4164" t="s">
        <v>19910</v>
      </c>
    </row>
    <row r="4165" spans="1:12" x14ac:dyDescent="0.3">
      <c r="A4165" t="s">
        <v>20823</v>
      </c>
      <c r="B4165" t="s">
        <v>14</v>
      </c>
      <c r="C4165" t="s">
        <v>101</v>
      </c>
      <c r="D4165" t="s">
        <v>16</v>
      </c>
      <c r="E4165" t="s">
        <v>20824</v>
      </c>
      <c r="F4165" t="s">
        <v>20824</v>
      </c>
      <c r="G4165" t="s">
        <v>20825</v>
      </c>
      <c r="H4165" t="s">
        <v>18</v>
      </c>
      <c r="I4165" t="s">
        <v>9373</v>
      </c>
      <c r="J4165" t="s">
        <v>9374</v>
      </c>
      <c r="K4165" t="s">
        <v>9375</v>
      </c>
      <c r="L4165" t="s">
        <v>9376</v>
      </c>
    </row>
    <row r="4166" spans="1:12" x14ac:dyDescent="0.3">
      <c r="A4166" t="s">
        <v>22328</v>
      </c>
      <c r="B4166" t="s">
        <v>14</v>
      </c>
      <c r="C4166" t="s">
        <v>10588</v>
      </c>
      <c r="D4166" t="s">
        <v>251</v>
      </c>
      <c r="E4166" t="s">
        <v>22329</v>
      </c>
      <c r="F4166" t="s">
        <v>22330</v>
      </c>
      <c r="H4166" t="s">
        <v>18</v>
      </c>
      <c r="I4166" t="s">
        <v>20478</v>
      </c>
      <c r="J4166" t="s">
        <v>18</v>
      </c>
      <c r="K4166" t="s">
        <v>6860</v>
      </c>
      <c r="L4166" t="s">
        <v>20479</v>
      </c>
    </row>
    <row r="4167" spans="1:12" x14ac:dyDescent="0.3">
      <c r="A4167" t="s">
        <v>21049</v>
      </c>
      <c r="B4167" t="s">
        <v>14</v>
      </c>
      <c r="C4167" t="s">
        <v>709</v>
      </c>
      <c r="D4167" t="s">
        <v>16</v>
      </c>
      <c r="E4167" t="s">
        <v>21050</v>
      </c>
      <c r="F4167" t="s">
        <v>21051</v>
      </c>
      <c r="G4167" t="s">
        <v>21052</v>
      </c>
      <c r="H4167" t="s">
        <v>18</v>
      </c>
      <c r="I4167" t="s">
        <v>7327</v>
      </c>
      <c r="J4167" t="s">
        <v>7328</v>
      </c>
      <c r="K4167" t="s">
        <v>7329</v>
      </c>
      <c r="L4167" t="s">
        <v>7330</v>
      </c>
    </row>
    <row r="4168" spans="1:12" x14ac:dyDescent="0.3">
      <c r="A4168" t="s">
        <v>20519</v>
      </c>
      <c r="B4168" t="s">
        <v>14</v>
      </c>
      <c r="C4168" t="s">
        <v>93</v>
      </c>
      <c r="D4168" t="s">
        <v>94</v>
      </c>
      <c r="E4168" t="s">
        <v>20520</v>
      </c>
      <c r="F4168" t="s">
        <v>20520</v>
      </c>
      <c r="G4168" t="s">
        <v>20520</v>
      </c>
      <c r="H4168" t="s">
        <v>20520</v>
      </c>
      <c r="I4168" t="s">
        <v>19907</v>
      </c>
      <c r="J4168" t="s">
        <v>19908</v>
      </c>
      <c r="K4168" t="s">
        <v>19909</v>
      </c>
      <c r="L4168" t="s">
        <v>19910</v>
      </c>
    </row>
    <row r="4169" spans="1:12" x14ac:dyDescent="0.3">
      <c r="A4169" t="s">
        <v>19885</v>
      </c>
      <c r="B4169" t="s">
        <v>14</v>
      </c>
      <c r="C4169" t="s">
        <v>273</v>
      </c>
      <c r="D4169" t="s">
        <v>16</v>
      </c>
      <c r="E4169" t="s">
        <v>19886</v>
      </c>
      <c r="F4169" t="s">
        <v>19887</v>
      </c>
      <c r="G4169" t="s">
        <v>18</v>
      </c>
      <c r="H4169" t="s">
        <v>18</v>
      </c>
      <c r="I4169" t="s">
        <v>19888</v>
      </c>
      <c r="J4169" t="s">
        <v>19889</v>
      </c>
      <c r="K4169" t="s">
        <v>19890</v>
      </c>
      <c r="L4169" t="s">
        <v>19891</v>
      </c>
    </row>
    <row r="4170" spans="1:12" x14ac:dyDescent="0.3">
      <c r="A4170" t="s">
        <v>22720</v>
      </c>
      <c r="B4170" t="s">
        <v>14</v>
      </c>
      <c r="C4170" t="s">
        <v>22721</v>
      </c>
      <c r="D4170" t="s">
        <v>16</v>
      </c>
      <c r="E4170" t="s">
        <v>22722</v>
      </c>
      <c r="F4170" t="s">
        <v>22723</v>
      </c>
      <c r="G4170" t="s">
        <v>22724</v>
      </c>
      <c r="H4170" t="s">
        <v>18</v>
      </c>
      <c r="I4170" t="s">
        <v>22725</v>
      </c>
      <c r="J4170" t="s">
        <v>22726</v>
      </c>
      <c r="K4170" t="s">
        <v>22727</v>
      </c>
      <c r="L4170" t="s">
        <v>22728</v>
      </c>
    </row>
    <row r="4171" spans="1:12" x14ac:dyDescent="0.3">
      <c r="A4171" t="s">
        <v>20979</v>
      </c>
      <c r="B4171" t="s">
        <v>14</v>
      </c>
      <c r="C4171" t="s">
        <v>5078</v>
      </c>
      <c r="D4171" t="s">
        <v>16</v>
      </c>
      <c r="E4171" t="s">
        <v>20980</v>
      </c>
      <c r="F4171" t="s">
        <v>20981</v>
      </c>
      <c r="G4171" t="s">
        <v>18</v>
      </c>
      <c r="H4171" t="s">
        <v>18</v>
      </c>
      <c r="I4171" t="s">
        <v>2356</v>
      </c>
      <c r="J4171" t="s">
        <v>18</v>
      </c>
      <c r="K4171" t="s">
        <v>2357</v>
      </c>
      <c r="L4171" t="s">
        <v>2358</v>
      </c>
    </row>
    <row r="4172" spans="1:12" x14ac:dyDescent="0.3">
      <c r="A4172" t="s">
        <v>21231</v>
      </c>
      <c r="B4172" t="s">
        <v>14</v>
      </c>
      <c r="C4172" t="s">
        <v>21232</v>
      </c>
      <c r="D4172" t="s">
        <v>16</v>
      </c>
      <c r="E4172" t="s">
        <v>21233</v>
      </c>
      <c r="F4172" t="s">
        <v>21234</v>
      </c>
      <c r="G4172" t="s">
        <v>21235</v>
      </c>
      <c r="H4172" t="s">
        <v>18</v>
      </c>
      <c r="I4172" t="s">
        <v>20677</v>
      </c>
      <c r="J4172" t="s">
        <v>18</v>
      </c>
      <c r="K4172" t="s">
        <v>20678</v>
      </c>
      <c r="L4172" t="s">
        <v>20679</v>
      </c>
    </row>
    <row r="4173" spans="1:12" x14ac:dyDescent="0.3">
      <c r="A4173" t="s">
        <v>21261</v>
      </c>
      <c r="B4173" t="s">
        <v>14</v>
      </c>
      <c r="C4173" t="s">
        <v>463</v>
      </c>
      <c r="D4173" t="s">
        <v>16</v>
      </c>
      <c r="E4173" t="s">
        <v>21262</v>
      </c>
      <c r="F4173" t="s">
        <v>21263</v>
      </c>
      <c r="G4173" t="s">
        <v>18</v>
      </c>
      <c r="H4173" t="s">
        <v>18</v>
      </c>
      <c r="I4173" t="s">
        <v>10075</v>
      </c>
      <c r="J4173" t="s">
        <v>18</v>
      </c>
      <c r="K4173" t="s">
        <v>10076</v>
      </c>
      <c r="L4173" t="s">
        <v>10077</v>
      </c>
    </row>
    <row r="4174" spans="1:12" x14ac:dyDescent="0.3">
      <c r="A4174" t="s">
        <v>21363</v>
      </c>
      <c r="B4174" t="s">
        <v>14</v>
      </c>
      <c r="C4174" t="s">
        <v>3840</v>
      </c>
      <c r="D4174" t="s">
        <v>33</v>
      </c>
      <c r="E4174" t="s">
        <v>21364</v>
      </c>
      <c r="F4174" t="s">
        <v>21365</v>
      </c>
      <c r="G4174" t="s">
        <v>18</v>
      </c>
      <c r="H4174" t="s">
        <v>18</v>
      </c>
      <c r="I4174" t="s">
        <v>9373</v>
      </c>
      <c r="J4174" t="s">
        <v>9374</v>
      </c>
      <c r="K4174" t="s">
        <v>9375</v>
      </c>
      <c r="L4174" t="s">
        <v>9376</v>
      </c>
    </row>
    <row r="4175" spans="1:12" x14ac:dyDescent="0.3">
      <c r="A4175" t="s">
        <v>20115</v>
      </c>
      <c r="B4175" t="s">
        <v>14</v>
      </c>
      <c r="C4175" t="s">
        <v>65</v>
      </c>
      <c r="D4175" t="s">
        <v>16</v>
      </c>
      <c r="E4175" t="s">
        <v>20116</v>
      </c>
      <c r="F4175" t="s">
        <v>20117</v>
      </c>
      <c r="G4175" t="s">
        <v>18</v>
      </c>
      <c r="H4175" t="s">
        <v>18</v>
      </c>
      <c r="I4175" t="s">
        <v>7866</v>
      </c>
      <c r="J4175" t="s">
        <v>2941</v>
      </c>
      <c r="K4175" t="s">
        <v>7867</v>
      </c>
      <c r="L4175" t="s">
        <v>7868</v>
      </c>
    </row>
    <row r="4176" spans="1:12" x14ac:dyDescent="0.3">
      <c r="A4176" t="s">
        <v>20686</v>
      </c>
      <c r="B4176" t="s">
        <v>14</v>
      </c>
      <c r="C4176" t="s">
        <v>101</v>
      </c>
      <c r="D4176" t="s">
        <v>16</v>
      </c>
      <c r="E4176" t="s">
        <v>20687</v>
      </c>
      <c r="F4176" t="s">
        <v>20688</v>
      </c>
      <c r="G4176" t="s">
        <v>20689</v>
      </c>
      <c r="H4176" t="s">
        <v>20690</v>
      </c>
      <c r="I4176" t="s">
        <v>3880</v>
      </c>
      <c r="J4176" t="s">
        <v>3881</v>
      </c>
      <c r="K4176" t="s">
        <v>3882</v>
      </c>
      <c r="L4176" t="s">
        <v>3883</v>
      </c>
    </row>
    <row r="4177" spans="1:12" x14ac:dyDescent="0.3">
      <c r="A4177" t="s">
        <v>20751</v>
      </c>
      <c r="B4177" t="s">
        <v>14</v>
      </c>
      <c r="C4177" t="s">
        <v>463</v>
      </c>
      <c r="D4177" t="s">
        <v>16</v>
      </c>
      <c r="E4177" t="s">
        <v>20752</v>
      </c>
      <c r="F4177" t="s">
        <v>20753</v>
      </c>
      <c r="G4177" t="s">
        <v>20170</v>
      </c>
      <c r="H4177" t="s">
        <v>18</v>
      </c>
      <c r="I4177" t="s">
        <v>6310</v>
      </c>
      <c r="J4177" t="s">
        <v>18</v>
      </c>
      <c r="K4177" t="s">
        <v>6311</v>
      </c>
      <c r="L4177" t="s">
        <v>6312</v>
      </c>
    </row>
    <row r="4178" spans="1:12" x14ac:dyDescent="0.3">
      <c r="A4178" t="s">
        <v>22108</v>
      </c>
      <c r="B4178" t="s">
        <v>14</v>
      </c>
      <c r="C4178" t="s">
        <v>229</v>
      </c>
      <c r="D4178" t="s">
        <v>94</v>
      </c>
      <c r="E4178" t="s">
        <v>22109</v>
      </c>
      <c r="F4178" t="e">
        <f>- 부부관계 및 부모와 자녀관계 회복 조력- 심리적 부적응 및 장애를 겪고 있는 개인 혹은 가족에 대한 진단,평가,상담- 개인 또는 가족의 자아실현 조력</f>
        <v>#NAME?</v>
      </c>
      <c r="G4178" t="s">
        <v>18</v>
      </c>
      <c r="H4178" t="s">
        <v>18</v>
      </c>
      <c r="I4178" t="s">
        <v>20294</v>
      </c>
      <c r="J4178" t="s">
        <v>18</v>
      </c>
      <c r="K4178" t="s">
        <v>20295</v>
      </c>
      <c r="L4178" t="s">
        <v>20296</v>
      </c>
    </row>
    <row r="4179" spans="1:12" x14ac:dyDescent="0.3">
      <c r="A4179" t="s">
        <v>21463</v>
      </c>
      <c r="B4179" t="s">
        <v>14</v>
      </c>
      <c r="C4179" t="s">
        <v>93</v>
      </c>
      <c r="D4179" t="s">
        <v>94</v>
      </c>
      <c r="E4179" t="s">
        <v>9512</v>
      </c>
      <c r="F4179" t="s">
        <v>9512</v>
      </c>
      <c r="G4179" t="s">
        <v>18</v>
      </c>
      <c r="H4179" t="s">
        <v>18</v>
      </c>
      <c r="I4179" t="s">
        <v>9373</v>
      </c>
      <c r="J4179" t="s">
        <v>9374</v>
      </c>
      <c r="K4179" t="s">
        <v>9375</v>
      </c>
      <c r="L4179" t="s">
        <v>9376</v>
      </c>
    </row>
    <row r="4180" spans="1:12" x14ac:dyDescent="0.3">
      <c r="A4180" t="s">
        <v>22411</v>
      </c>
      <c r="B4180" t="s">
        <v>14</v>
      </c>
      <c r="C4180" t="s">
        <v>6343</v>
      </c>
      <c r="D4180" t="s">
        <v>94</v>
      </c>
      <c r="E4180" t="s">
        <v>10049</v>
      </c>
      <c r="F4180" t="s">
        <v>10049</v>
      </c>
      <c r="G4180" t="s">
        <v>22412</v>
      </c>
      <c r="H4180" t="s">
        <v>18</v>
      </c>
      <c r="I4180" t="s">
        <v>19120</v>
      </c>
      <c r="J4180" t="s">
        <v>19121</v>
      </c>
      <c r="K4180" t="s">
        <v>19122</v>
      </c>
      <c r="L4180" t="s">
        <v>19123</v>
      </c>
    </row>
    <row r="4181" spans="1:12" x14ac:dyDescent="0.3">
      <c r="A4181" t="s">
        <v>19962</v>
      </c>
      <c r="B4181" t="s">
        <v>14</v>
      </c>
      <c r="C4181" t="s">
        <v>463</v>
      </c>
      <c r="D4181" t="s">
        <v>16</v>
      </c>
      <c r="E4181" t="s">
        <v>19963</v>
      </c>
      <c r="F4181" t="s">
        <v>19964</v>
      </c>
      <c r="G4181" t="s">
        <v>18</v>
      </c>
      <c r="H4181" t="s">
        <v>18</v>
      </c>
      <c r="I4181" t="s">
        <v>9413</v>
      </c>
      <c r="J4181" t="s">
        <v>18</v>
      </c>
      <c r="K4181" t="s">
        <v>9414</v>
      </c>
      <c r="L4181" t="s">
        <v>9415</v>
      </c>
    </row>
    <row r="4182" spans="1:12" x14ac:dyDescent="0.3">
      <c r="A4182" t="s">
        <v>21027</v>
      </c>
      <c r="B4182" t="s">
        <v>14</v>
      </c>
      <c r="C4182" t="s">
        <v>21028</v>
      </c>
      <c r="D4182" t="s">
        <v>16</v>
      </c>
      <c r="E4182" t="s">
        <v>21029</v>
      </c>
      <c r="F4182" t="s">
        <v>21030</v>
      </c>
      <c r="G4182" t="s">
        <v>21031</v>
      </c>
      <c r="H4182" t="s">
        <v>18</v>
      </c>
      <c r="I4182" t="s">
        <v>5810</v>
      </c>
      <c r="J4182" t="s">
        <v>5811</v>
      </c>
      <c r="K4182" t="s">
        <v>5812</v>
      </c>
      <c r="L4182" t="s">
        <v>5813</v>
      </c>
    </row>
    <row r="4183" spans="1:12" x14ac:dyDescent="0.3">
      <c r="A4183" t="s">
        <v>21348</v>
      </c>
      <c r="B4183" t="s">
        <v>14</v>
      </c>
      <c r="C4183" t="s">
        <v>3840</v>
      </c>
      <c r="D4183" t="s">
        <v>33</v>
      </c>
      <c r="E4183" t="s">
        <v>21349</v>
      </c>
      <c r="F4183" t="s">
        <v>21350</v>
      </c>
      <c r="G4183" t="s">
        <v>18</v>
      </c>
      <c r="H4183" t="s">
        <v>18</v>
      </c>
      <c r="I4183" t="s">
        <v>4201</v>
      </c>
      <c r="J4183" t="s">
        <v>4202</v>
      </c>
      <c r="K4183" t="s">
        <v>4203</v>
      </c>
      <c r="L4183" t="s">
        <v>4204</v>
      </c>
    </row>
    <row r="4184" spans="1:12" x14ac:dyDescent="0.3">
      <c r="A4184" t="s">
        <v>21225</v>
      </c>
      <c r="B4184" t="s">
        <v>14</v>
      </c>
      <c r="C4184" t="s">
        <v>273</v>
      </c>
      <c r="D4184" t="s">
        <v>16</v>
      </c>
      <c r="E4184" t="s">
        <v>21226</v>
      </c>
      <c r="F4184" t="s">
        <v>9881</v>
      </c>
      <c r="G4184" t="s">
        <v>21227</v>
      </c>
      <c r="H4184" t="s">
        <v>18</v>
      </c>
      <c r="I4184" t="s">
        <v>6310</v>
      </c>
      <c r="J4184" t="s">
        <v>18</v>
      </c>
      <c r="K4184" t="s">
        <v>6311</v>
      </c>
      <c r="L4184" t="s">
        <v>6312</v>
      </c>
    </row>
    <row r="4185" spans="1:12" x14ac:dyDescent="0.3">
      <c r="A4185" t="s">
        <v>21344</v>
      </c>
      <c r="B4185" t="s">
        <v>14</v>
      </c>
      <c r="C4185" t="s">
        <v>3840</v>
      </c>
      <c r="D4185" t="s">
        <v>33</v>
      </c>
      <c r="E4185" t="s">
        <v>21345</v>
      </c>
      <c r="F4185" t="s">
        <v>21346</v>
      </c>
      <c r="G4185" t="s">
        <v>21347</v>
      </c>
      <c r="H4185" t="s">
        <v>18</v>
      </c>
      <c r="I4185" t="s">
        <v>8759</v>
      </c>
      <c r="J4185" t="s">
        <v>8760</v>
      </c>
      <c r="K4185" t="s">
        <v>8761</v>
      </c>
      <c r="L4185" t="s">
        <v>8762</v>
      </c>
    </row>
    <row r="4186" spans="1:12" x14ac:dyDescent="0.3">
      <c r="A4186" t="s">
        <v>21396</v>
      </c>
      <c r="B4186" t="s">
        <v>14</v>
      </c>
      <c r="C4186" t="s">
        <v>3840</v>
      </c>
      <c r="D4186" t="s">
        <v>33</v>
      </c>
      <c r="E4186" t="s">
        <v>21397</v>
      </c>
      <c r="F4186" t="s">
        <v>21398</v>
      </c>
      <c r="G4186" t="s">
        <v>18</v>
      </c>
      <c r="H4186" t="s">
        <v>18</v>
      </c>
      <c r="I4186" t="s">
        <v>6396</v>
      </c>
      <c r="J4186" t="s">
        <v>6397</v>
      </c>
      <c r="K4186" t="s">
        <v>6398</v>
      </c>
      <c r="L4186" t="s">
        <v>6399</v>
      </c>
    </row>
    <row r="4187" spans="1:12" x14ac:dyDescent="0.3">
      <c r="A4187" t="s">
        <v>20877</v>
      </c>
      <c r="B4187" t="s">
        <v>14</v>
      </c>
      <c r="C4187" t="s">
        <v>9464</v>
      </c>
      <c r="D4187" t="s">
        <v>33</v>
      </c>
      <c r="E4187" t="s">
        <v>20878</v>
      </c>
      <c r="F4187" t="s">
        <v>20879</v>
      </c>
      <c r="G4187" t="s">
        <v>20880</v>
      </c>
      <c r="H4187" t="s">
        <v>18</v>
      </c>
      <c r="I4187" t="s">
        <v>7705</v>
      </c>
      <c r="J4187" t="s">
        <v>18</v>
      </c>
      <c r="K4187" t="s">
        <v>7706</v>
      </c>
      <c r="L4187" t="s">
        <v>7707</v>
      </c>
    </row>
    <row r="4188" spans="1:12" x14ac:dyDescent="0.3">
      <c r="A4188" t="s">
        <v>20787</v>
      </c>
      <c r="B4188" t="s">
        <v>14</v>
      </c>
      <c r="C4188" t="s">
        <v>12735</v>
      </c>
      <c r="D4188" t="s">
        <v>16</v>
      </c>
      <c r="E4188" t="s">
        <v>20788</v>
      </c>
      <c r="F4188" t="s">
        <v>20789</v>
      </c>
      <c r="G4188" t="s">
        <v>20790</v>
      </c>
      <c r="H4188" t="s">
        <v>20791</v>
      </c>
      <c r="I4188" t="s">
        <v>9613</v>
      </c>
      <c r="J4188" t="s">
        <v>9614</v>
      </c>
      <c r="K4188" t="s">
        <v>9615</v>
      </c>
      <c r="L4188" t="s">
        <v>9616</v>
      </c>
    </row>
    <row r="4189" spans="1:12" x14ac:dyDescent="0.3">
      <c r="A4189" t="s">
        <v>20851</v>
      </c>
      <c r="B4189" t="s">
        <v>14</v>
      </c>
      <c r="C4189" t="s">
        <v>101</v>
      </c>
      <c r="D4189" t="s">
        <v>16</v>
      </c>
      <c r="E4189" t="s">
        <v>20852</v>
      </c>
      <c r="F4189" t="s">
        <v>20853</v>
      </c>
      <c r="G4189" t="s">
        <v>18</v>
      </c>
      <c r="H4189" t="s">
        <v>18</v>
      </c>
      <c r="I4189" t="s">
        <v>15662</v>
      </c>
      <c r="J4189" t="s">
        <v>15663</v>
      </c>
      <c r="K4189" t="s">
        <v>15664</v>
      </c>
      <c r="L4189" t="s">
        <v>15665</v>
      </c>
    </row>
    <row r="4190" spans="1:12" x14ac:dyDescent="0.3">
      <c r="A4190" t="s">
        <v>21410</v>
      </c>
      <c r="B4190" t="s">
        <v>14</v>
      </c>
      <c r="C4190" t="s">
        <v>341</v>
      </c>
      <c r="D4190" t="s">
        <v>16</v>
      </c>
      <c r="E4190" t="s">
        <v>21411</v>
      </c>
      <c r="F4190" t="s">
        <v>21412</v>
      </c>
      <c r="G4190" t="s">
        <v>21413</v>
      </c>
      <c r="H4190" t="s">
        <v>18</v>
      </c>
      <c r="I4190" t="s">
        <v>2707</v>
      </c>
      <c r="J4190" t="s">
        <v>2708</v>
      </c>
      <c r="K4190" t="s">
        <v>2709</v>
      </c>
      <c r="L4190" t="s">
        <v>2710</v>
      </c>
    </row>
    <row r="4191" spans="1:12" x14ac:dyDescent="0.3">
      <c r="A4191" t="s">
        <v>22729</v>
      </c>
      <c r="B4191" t="s">
        <v>14</v>
      </c>
      <c r="C4191" t="s">
        <v>9746</v>
      </c>
      <c r="D4191" t="s">
        <v>94</v>
      </c>
      <c r="E4191" t="s">
        <v>22730</v>
      </c>
      <c r="F4191" t="s">
        <v>22731</v>
      </c>
      <c r="G4191" t="s">
        <v>18</v>
      </c>
      <c r="H4191" t="s">
        <v>18</v>
      </c>
      <c r="I4191" t="s">
        <v>22732</v>
      </c>
      <c r="J4191" t="s">
        <v>22733</v>
      </c>
      <c r="K4191" t="s">
        <v>22734</v>
      </c>
      <c r="L4191" t="s">
        <v>22735</v>
      </c>
    </row>
    <row r="4192" spans="1:12" x14ac:dyDescent="0.3">
      <c r="A4192" t="s">
        <v>21792</v>
      </c>
      <c r="B4192" t="s">
        <v>14</v>
      </c>
      <c r="C4192" t="s">
        <v>101</v>
      </c>
      <c r="D4192" t="s">
        <v>16</v>
      </c>
      <c r="E4192" t="s">
        <v>21793</v>
      </c>
      <c r="F4192" t="s">
        <v>21794</v>
      </c>
      <c r="G4192" t="s">
        <v>18</v>
      </c>
      <c r="H4192" t="s">
        <v>18</v>
      </c>
      <c r="I4192" t="s">
        <v>9413</v>
      </c>
      <c r="J4192" t="s">
        <v>18</v>
      </c>
      <c r="K4192" t="s">
        <v>9414</v>
      </c>
      <c r="L4192" t="s">
        <v>9415</v>
      </c>
    </row>
    <row r="4193" spans="1:12" x14ac:dyDescent="0.3">
      <c r="A4193" t="s">
        <v>21253</v>
      </c>
      <c r="B4193" t="s">
        <v>14</v>
      </c>
      <c r="C4193" t="s">
        <v>7930</v>
      </c>
      <c r="D4193" t="s">
        <v>16</v>
      </c>
      <c r="E4193" t="s">
        <v>21254</v>
      </c>
      <c r="F4193" t="s">
        <v>21254</v>
      </c>
      <c r="G4193" t="s">
        <v>21041</v>
      </c>
      <c r="H4193" t="s">
        <v>21255</v>
      </c>
      <c r="I4193" t="s">
        <v>20926</v>
      </c>
      <c r="J4193" t="s">
        <v>20927</v>
      </c>
      <c r="K4193" t="s">
        <v>20928</v>
      </c>
      <c r="L4193" t="s">
        <v>20929</v>
      </c>
    </row>
    <row r="4194" spans="1:12" x14ac:dyDescent="0.3">
      <c r="A4194" t="s">
        <v>22383</v>
      </c>
      <c r="B4194" t="s">
        <v>14</v>
      </c>
      <c r="C4194" t="s">
        <v>273</v>
      </c>
      <c r="D4194" t="s">
        <v>16</v>
      </c>
      <c r="E4194" t="s">
        <v>22384</v>
      </c>
      <c r="F4194" t="s">
        <v>22385</v>
      </c>
      <c r="G4194" t="s">
        <v>22386</v>
      </c>
      <c r="H4194" t="s">
        <v>22387</v>
      </c>
      <c r="I4194" t="s">
        <v>10079</v>
      </c>
      <c r="J4194" t="s">
        <v>9660</v>
      </c>
      <c r="K4194" t="s">
        <v>10080</v>
      </c>
      <c r="L4194" t="s">
        <v>10081</v>
      </c>
    </row>
    <row r="4195" spans="1:12" x14ac:dyDescent="0.3">
      <c r="A4195" t="s">
        <v>21529</v>
      </c>
      <c r="B4195" t="s">
        <v>14</v>
      </c>
      <c r="C4195" t="s">
        <v>463</v>
      </c>
      <c r="D4195" t="s">
        <v>16</v>
      </c>
      <c r="E4195" t="s">
        <v>21530</v>
      </c>
      <c r="F4195" t="s">
        <v>21531</v>
      </c>
      <c r="G4195" t="s">
        <v>21532</v>
      </c>
      <c r="H4195" t="s">
        <v>18</v>
      </c>
      <c r="I4195" t="s">
        <v>20083</v>
      </c>
      <c r="J4195" t="s">
        <v>18</v>
      </c>
      <c r="K4195" t="s">
        <v>20084</v>
      </c>
      <c r="L4195" t="s">
        <v>20085</v>
      </c>
    </row>
    <row r="4196" spans="1:12" x14ac:dyDescent="0.3">
      <c r="A4196" t="s">
        <v>21074</v>
      </c>
      <c r="B4196" t="s">
        <v>14</v>
      </c>
      <c r="C4196" t="s">
        <v>21075</v>
      </c>
      <c r="D4196" t="s">
        <v>33</v>
      </c>
      <c r="E4196" t="s">
        <v>21076</v>
      </c>
      <c r="F4196" t="s">
        <v>21077</v>
      </c>
      <c r="G4196" t="s">
        <v>21078</v>
      </c>
      <c r="H4196" t="s">
        <v>21079</v>
      </c>
      <c r="I4196" t="s">
        <v>6757</v>
      </c>
      <c r="J4196" t="s">
        <v>6758</v>
      </c>
      <c r="K4196" t="s">
        <v>6759</v>
      </c>
      <c r="L4196" t="s">
        <v>6760</v>
      </c>
    </row>
    <row r="4197" spans="1:12" x14ac:dyDescent="0.3">
      <c r="A4197" t="s">
        <v>22470</v>
      </c>
      <c r="B4197" t="s">
        <v>14</v>
      </c>
      <c r="C4197" t="s">
        <v>22471</v>
      </c>
      <c r="D4197" t="s">
        <v>11964</v>
      </c>
      <c r="E4197" t="s">
        <v>22472</v>
      </c>
      <c r="F4197" t="s">
        <v>22473</v>
      </c>
      <c r="G4197" t="s">
        <v>22474</v>
      </c>
      <c r="H4197" t="s">
        <v>18</v>
      </c>
      <c r="I4197" t="s">
        <v>2255</v>
      </c>
      <c r="J4197" t="s">
        <v>2256</v>
      </c>
      <c r="K4197" t="s">
        <v>2257</v>
      </c>
      <c r="L4197" t="s">
        <v>2258</v>
      </c>
    </row>
    <row r="4198" spans="1:12" x14ac:dyDescent="0.3">
      <c r="A4198" t="s">
        <v>21510</v>
      </c>
      <c r="B4198" t="s">
        <v>14</v>
      </c>
      <c r="C4198" t="s">
        <v>445</v>
      </c>
      <c r="D4198" t="s">
        <v>16</v>
      </c>
      <c r="E4198" t="s">
        <v>21511</v>
      </c>
      <c r="F4198" t="s">
        <v>21512</v>
      </c>
      <c r="G4198" t="s">
        <v>21513</v>
      </c>
      <c r="H4198" t="s">
        <v>21514</v>
      </c>
      <c r="I4198" t="s">
        <v>8296</v>
      </c>
      <c r="J4198" t="s">
        <v>8297</v>
      </c>
      <c r="K4198" t="s">
        <v>8298</v>
      </c>
      <c r="L4198" t="s">
        <v>8299</v>
      </c>
    </row>
    <row r="4199" spans="1:12" x14ac:dyDescent="0.3">
      <c r="A4199" t="s">
        <v>22392</v>
      </c>
      <c r="B4199" t="s">
        <v>14</v>
      </c>
      <c r="C4199" t="s">
        <v>93</v>
      </c>
      <c r="D4199" t="s">
        <v>94</v>
      </c>
      <c r="E4199" t="s">
        <v>22393</v>
      </c>
      <c r="F4199" t="s">
        <v>22394</v>
      </c>
      <c r="G4199" t="s">
        <v>7789</v>
      </c>
      <c r="H4199" t="s">
        <v>22395</v>
      </c>
      <c r="I4199" t="s">
        <v>20677</v>
      </c>
      <c r="J4199" t="s">
        <v>18</v>
      </c>
      <c r="K4199" t="s">
        <v>20678</v>
      </c>
      <c r="L4199" t="s">
        <v>20679</v>
      </c>
    </row>
    <row r="4200" spans="1:12" x14ac:dyDescent="0.3">
      <c r="A4200" t="s">
        <v>20213</v>
      </c>
      <c r="B4200" t="s">
        <v>14</v>
      </c>
      <c r="C4200" t="s">
        <v>20214</v>
      </c>
      <c r="D4200" t="s">
        <v>16</v>
      </c>
      <c r="E4200" t="s">
        <v>20215</v>
      </c>
      <c r="F4200" t="s">
        <v>20216</v>
      </c>
      <c r="G4200" t="s">
        <v>18</v>
      </c>
      <c r="H4200" t="s">
        <v>18</v>
      </c>
      <c r="I4200" t="s">
        <v>2802</v>
      </c>
      <c r="J4200" t="s">
        <v>18</v>
      </c>
      <c r="K4200" t="s">
        <v>2803</v>
      </c>
      <c r="L4200" t="s">
        <v>2804</v>
      </c>
    </row>
    <row r="4201" spans="1:12" x14ac:dyDescent="0.3">
      <c r="A4201" t="s">
        <v>20732</v>
      </c>
      <c r="B4201" t="s">
        <v>14</v>
      </c>
      <c r="C4201" t="s">
        <v>2565</v>
      </c>
      <c r="D4201" t="s">
        <v>16</v>
      </c>
      <c r="E4201" t="s">
        <v>20733</v>
      </c>
      <c r="F4201" t="s">
        <v>20734</v>
      </c>
      <c r="G4201" t="s">
        <v>18</v>
      </c>
      <c r="H4201" t="s">
        <v>18</v>
      </c>
      <c r="I4201" t="s">
        <v>7327</v>
      </c>
      <c r="J4201" t="s">
        <v>7328</v>
      </c>
      <c r="K4201" t="s">
        <v>7329</v>
      </c>
      <c r="L4201" t="s">
        <v>7330</v>
      </c>
    </row>
    <row r="4202" spans="1:12" x14ac:dyDescent="0.3">
      <c r="A4202" t="s">
        <v>21515</v>
      </c>
      <c r="B4202" t="s">
        <v>14</v>
      </c>
      <c r="C4202" t="s">
        <v>3840</v>
      </c>
      <c r="D4202" t="s">
        <v>33</v>
      </c>
      <c r="E4202" t="s">
        <v>21516</v>
      </c>
      <c r="F4202" t="s">
        <v>21517</v>
      </c>
      <c r="G4202" t="s">
        <v>21518</v>
      </c>
      <c r="H4202" t="s">
        <v>21518</v>
      </c>
      <c r="I4202" t="s">
        <v>2255</v>
      </c>
      <c r="J4202" t="s">
        <v>2256</v>
      </c>
      <c r="K4202" t="s">
        <v>2257</v>
      </c>
      <c r="L4202" t="s">
        <v>2258</v>
      </c>
    </row>
    <row r="4203" spans="1:12" x14ac:dyDescent="0.3">
      <c r="A4203" t="s">
        <v>20361</v>
      </c>
      <c r="B4203" t="s">
        <v>14</v>
      </c>
      <c r="C4203" t="s">
        <v>5939</v>
      </c>
      <c r="D4203" t="s">
        <v>94</v>
      </c>
      <c r="E4203" t="s">
        <v>20362</v>
      </c>
      <c r="F4203" t="s">
        <v>20363</v>
      </c>
      <c r="I4203" t="s">
        <v>10262</v>
      </c>
      <c r="J4203" t="s">
        <v>10263</v>
      </c>
      <c r="K4203" t="s">
        <v>10264</v>
      </c>
      <c r="L4203" t="s">
        <v>10265</v>
      </c>
    </row>
    <row r="4204" spans="1:12" x14ac:dyDescent="0.3">
      <c r="A4204" t="s">
        <v>20154</v>
      </c>
      <c r="B4204" t="s">
        <v>14</v>
      </c>
      <c r="C4204" t="s">
        <v>7082</v>
      </c>
      <c r="D4204" t="s">
        <v>79</v>
      </c>
      <c r="E4204" t="s">
        <v>7083</v>
      </c>
      <c r="F4204" t="s">
        <v>20155</v>
      </c>
      <c r="G4204" t="s">
        <v>20156</v>
      </c>
      <c r="H4204" t="s">
        <v>20157</v>
      </c>
      <c r="I4204" t="s">
        <v>20158</v>
      </c>
      <c r="J4204" t="s">
        <v>18</v>
      </c>
      <c r="K4204" t="s">
        <v>20159</v>
      </c>
      <c r="L4204" t="s">
        <v>20160</v>
      </c>
    </row>
    <row r="4205" spans="1:12" x14ac:dyDescent="0.3">
      <c r="A4205" t="s">
        <v>20921</v>
      </c>
      <c r="B4205" t="s">
        <v>14</v>
      </c>
      <c r="C4205" t="s">
        <v>20922</v>
      </c>
      <c r="D4205" t="s">
        <v>16</v>
      </c>
      <c r="E4205" t="s">
        <v>20923</v>
      </c>
      <c r="F4205" t="s">
        <v>20923</v>
      </c>
      <c r="G4205" t="s">
        <v>20924</v>
      </c>
      <c r="H4205" t="s">
        <v>20925</v>
      </c>
      <c r="I4205" t="s">
        <v>20926</v>
      </c>
      <c r="J4205" t="s">
        <v>20927</v>
      </c>
      <c r="K4205" t="s">
        <v>20928</v>
      </c>
      <c r="L4205" t="s">
        <v>20929</v>
      </c>
    </row>
    <row r="4206" spans="1:12" ht="409.5" x14ac:dyDescent="0.3">
      <c r="A4206" t="s">
        <v>20909</v>
      </c>
      <c r="B4206" t="s">
        <v>14</v>
      </c>
      <c r="C4206" t="s">
        <v>1740</v>
      </c>
      <c r="D4206" t="s">
        <v>16</v>
      </c>
      <c r="E4206" t="s">
        <v>20910</v>
      </c>
      <c r="F4206" t="e">
        <f>-미술상담 프로그램 계획 및 평가-미술심리교육과정 교육지도업무-내담자의 문제해결을 촉진하기 위한 통합적 예술매체기법 활용직무-인간의 발달적 심리적 미술심리상담 프로그램 연구 개발-상담기관의 설립 및 운영 책임자-심리검사 실시 및 분석과 평가직무-교육 프로그램 개발업무-미술심리상담의 교육강사</f>
        <v>#NAME?</v>
      </c>
      <c r="G4206" s="2" t="s">
        <v>22736</v>
      </c>
      <c r="H4206" t="s">
        <v>18</v>
      </c>
      <c r="I4206" t="s">
        <v>5810</v>
      </c>
      <c r="J4206" t="s">
        <v>5811</v>
      </c>
      <c r="K4206" t="s">
        <v>5812</v>
      </c>
      <c r="L4206" t="s">
        <v>5813</v>
      </c>
    </row>
    <row r="4207" spans="1:12" x14ac:dyDescent="0.3">
      <c r="A4207" t="s">
        <v>19875</v>
      </c>
      <c r="B4207" t="s">
        <v>14</v>
      </c>
      <c r="C4207" t="s">
        <v>951</v>
      </c>
      <c r="D4207" t="s">
        <v>16</v>
      </c>
      <c r="E4207" t="s">
        <v>19876</v>
      </c>
      <c r="F4207" t="s">
        <v>19876</v>
      </c>
      <c r="G4207" t="s">
        <v>19876</v>
      </c>
      <c r="H4207" t="s">
        <v>18</v>
      </c>
      <c r="I4207" t="s">
        <v>19877</v>
      </c>
      <c r="J4207" t="s">
        <v>18</v>
      </c>
      <c r="K4207" t="s">
        <v>19878</v>
      </c>
      <c r="L4207" t="s">
        <v>19879</v>
      </c>
    </row>
    <row r="4208" spans="1:12" x14ac:dyDescent="0.3">
      <c r="A4208" t="s">
        <v>20777</v>
      </c>
      <c r="B4208" t="s">
        <v>14</v>
      </c>
      <c r="C4208" t="s">
        <v>93</v>
      </c>
      <c r="D4208" t="s">
        <v>94</v>
      </c>
      <c r="E4208" t="s">
        <v>20778</v>
      </c>
      <c r="F4208" t="s">
        <v>20779</v>
      </c>
      <c r="G4208" t="s">
        <v>18</v>
      </c>
      <c r="H4208" t="s">
        <v>18</v>
      </c>
      <c r="I4208" t="s">
        <v>19974</v>
      </c>
      <c r="J4208" t="s">
        <v>19975</v>
      </c>
      <c r="K4208" t="s">
        <v>19976</v>
      </c>
      <c r="L4208" t="s">
        <v>19977</v>
      </c>
    </row>
    <row r="4209" spans="1:12" x14ac:dyDescent="0.3">
      <c r="A4209" t="s">
        <v>20628</v>
      </c>
      <c r="B4209" t="s">
        <v>14</v>
      </c>
      <c r="C4209" t="s">
        <v>101</v>
      </c>
      <c r="D4209" t="s">
        <v>16</v>
      </c>
      <c r="E4209" t="s">
        <v>20629</v>
      </c>
      <c r="F4209" t="s">
        <v>20630</v>
      </c>
      <c r="G4209" t="s">
        <v>20630</v>
      </c>
      <c r="H4209" t="s">
        <v>18</v>
      </c>
      <c r="I4209" t="s">
        <v>20611</v>
      </c>
      <c r="J4209" t="s">
        <v>20612</v>
      </c>
      <c r="K4209" t="s">
        <v>20613</v>
      </c>
      <c r="L4209" t="s">
        <v>20614</v>
      </c>
    </row>
    <row r="4210" spans="1:12" x14ac:dyDescent="0.3">
      <c r="A4210" t="s">
        <v>20273</v>
      </c>
      <c r="B4210" t="s">
        <v>14</v>
      </c>
      <c r="C4210" t="s">
        <v>244</v>
      </c>
      <c r="D4210" t="s">
        <v>16</v>
      </c>
      <c r="E4210" t="s">
        <v>20274</v>
      </c>
      <c r="F4210" t="s">
        <v>20275</v>
      </c>
      <c r="G4210" t="s">
        <v>18</v>
      </c>
      <c r="H4210" t="s">
        <v>18</v>
      </c>
      <c r="I4210" t="s">
        <v>8645</v>
      </c>
      <c r="J4210" t="s">
        <v>8646</v>
      </c>
      <c r="K4210" t="s">
        <v>8647</v>
      </c>
      <c r="L4210" t="s">
        <v>8648</v>
      </c>
    </row>
    <row r="4211" spans="1:12" x14ac:dyDescent="0.3">
      <c r="A4211" t="s">
        <v>20376</v>
      </c>
      <c r="B4211" t="s">
        <v>14</v>
      </c>
      <c r="C4211" t="s">
        <v>273</v>
      </c>
      <c r="D4211" t="s">
        <v>16</v>
      </c>
      <c r="E4211" t="s">
        <v>9880</v>
      </c>
      <c r="F4211" t="s">
        <v>9880</v>
      </c>
      <c r="G4211" t="s">
        <v>9880</v>
      </c>
      <c r="H4211" t="s">
        <v>9880</v>
      </c>
      <c r="I4211" t="s">
        <v>20093</v>
      </c>
      <c r="J4211" t="s">
        <v>18</v>
      </c>
      <c r="K4211" t="s">
        <v>20094</v>
      </c>
      <c r="L4211" t="s">
        <v>20095</v>
      </c>
    </row>
    <row r="4212" spans="1:12" x14ac:dyDescent="0.3">
      <c r="A4212" t="s">
        <v>19995</v>
      </c>
      <c r="B4212" t="s">
        <v>14</v>
      </c>
      <c r="C4212" t="s">
        <v>1561</v>
      </c>
      <c r="D4212" t="s">
        <v>16</v>
      </c>
      <c r="E4212" t="s">
        <v>19996</v>
      </c>
      <c r="F4212" t="s">
        <v>19997</v>
      </c>
      <c r="G4212" t="s">
        <v>19998</v>
      </c>
      <c r="H4212" t="s">
        <v>18</v>
      </c>
      <c r="I4212" t="s">
        <v>19999</v>
      </c>
      <c r="J4212" t="s">
        <v>20000</v>
      </c>
      <c r="K4212" t="s">
        <v>20001</v>
      </c>
      <c r="L4212" t="s">
        <v>20002</v>
      </c>
    </row>
    <row r="4213" spans="1:12" x14ac:dyDescent="0.3">
      <c r="A4213" t="s">
        <v>22351</v>
      </c>
      <c r="B4213" t="s">
        <v>14</v>
      </c>
      <c r="C4213" t="s">
        <v>12634</v>
      </c>
      <c r="D4213" t="s">
        <v>94</v>
      </c>
      <c r="E4213" t="s">
        <v>22352</v>
      </c>
      <c r="F4213" t="s">
        <v>22352</v>
      </c>
      <c r="G4213" t="s">
        <v>18</v>
      </c>
      <c r="H4213" t="s">
        <v>18</v>
      </c>
      <c r="I4213" t="s">
        <v>2802</v>
      </c>
      <c r="J4213" t="s">
        <v>18</v>
      </c>
      <c r="K4213" t="s">
        <v>2803</v>
      </c>
      <c r="L4213" t="s">
        <v>2804</v>
      </c>
    </row>
    <row r="4214" spans="1:12" x14ac:dyDescent="0.3">
      <c r="A4214" t="s">
        <v>19914</v>
      </c>
      <c r="B4214" t="s">
        <v>14</v>
      </c>
      <c r="C4214" t="s">
        <v>19915</v>
      </c>
      <c r="D4214" t="s">
        <v>33</v>
      </c>
      <c r="E4214" t="s">
        <v>19916</v>
      </c>
      <c r="F4214" t="s">
        <v>19916</v>
      </c>
      <c r="G4214" t="s">
        <v>19917</v>
      </c>
      <c r="H4214" t="s">
        <v>18</v>
      </c>
      <c r="I4214" t="s">
        <v>19918</v>
      </c>
      <c r="J4214" t="s">
        <v>18</v>
      </c>
      <c r="K4214" t="s">
        <v>19919</v>
      </c>
      <c r="L4214" t="s">
        <v>19920</v>
      </c>
    </row>
    <row r="4215" spans="1:12" x14ac:dyDescent="0.3">
      <c r="A4215" t="s">
        <v>20930</v>
      </c>
      <c r="B4215" t="s">
        <v>14</v>
      </c>
      <c r="C4215" t="s">
        <v>471</v>
      </c>
      <c r="D4215" t="s">
        <v>16</v>
      </c>
      <c r="E4215" t="s">
        <v>20931</v>
      </c>
      <c r="F4215" t="s">
        <v>20932</v>
      </c>
      <c r="G4215" t="s">
        <v>18</v>
      </c>
      <c r="H4215" t="s">
        <v>18</v>
      </c>
      <c r="I4215" t="s">
        <v>2802</v>
      </c>
      <c r="J4215" t="s">
        <v>18</v>
      </c>
      <c r="K4215" t="s">
        <v>2803</v>
      </c>
      <c r="L4215" t="s">
        <v>2804</v>
      </c>
    </row>
    <row r="4216" spans="1:12" x14ac:dyDescent="0.3">
      <c r="A4216" t="s">
        <v>21388</v>
      </c>
      <c r="B4216" t="s">
        <v>14</v>
      </c>
      <c r="C4216" t="s">
        <v>101</v>
      </c>
      <c r="D4216" t="s">
        <v>16</v>
      </c>
      <c r="E4216" t="s">
        <v>19125</v>
      </c>
      <c r="F4216" t="s">
        <v>19126</v>
      </c>
      <c r="G4216" t="s">
        <v>19127</v>
      </c>
      <c r="H4216" t="s">
        <v>18</v>
      </c>
      <c r="I4216" t="s">
        <v>6310</v>
      </c>
      <c r="J4216" t="s">
        <v>18</v>
      </c>
      <c r="K4216" t="s">
        <v>6311</v>
      </c>
      <c r="L4216" t="s">
        <v>6312</v>
      </c>
    </row>
    <row r="4217" spans="1:12" x14ac:dyDescent="0.3">
      <c r="A4217" t="s">
        <v>19904</v>
      </c>
      <c r="B4217" t="s">
        <v>14</v>
      </c>
      <c r="C4217" t="s">
        <v>101</v>
      </c>
      <c r="D4217" t="s">
        <v>16</v>
      </c>
      <c r="E4217" t="s">
        <v>19905</v>
      </c>
      <c r="F4217" t="s">
        <v>19906</v>
      </c>
      <c r="G4217" t="s">
        <v>19906</v>
      </c>
      <c r="H4217" t="s">
        <v>19906</v>
      </c>
      <c r="I4217" t="s">
        <v>19907</v>
      </c>
      <c r="J4217" t="s">
        <v>19908</v>
      </c>
      <c r="K4217" t="s">
        <v>19909</v>
      </c>
      <c r="L4217" t="s">
        <v>19910</v>
      </c>
    </row>
    <row r="4218" spans="1:12" x14ac:dyDescent="0.3">
      <c r="A4218" t="s">
        <v>21714</v>
      </c>
      <c r="B4218" t="s">
        <v>14</v>
      </c>
      <c r="C4218" t="s">
        <v>7082</v>
      </c>
      <c r="D4218" t="s">
        <v>79</v>
      </c>
      <c r="E4218" t="s">
        <v>7083</v>
      </c>
      <c r="F4218" t="s">
        <v>20155</v>
      </c>
      <c r="G4218" t="s">
        <v>7084</v>
      </c>
      <c r="H4218" t="s">
        <v>7085</v>
      </c>
      <c r="I4218" t="s">
        <v>6310</v>
      </c>
      <c r="J4218" t="s">
        <v>18</v>
      </c>
      <c r="K4218" t="s">
        <v>6311</v>
      </c>
      <c r="L4218" t="s">
        <v>6312</v>
      </c>
    </row>
    <row r="4219" spans="1:12" x14ac:dyDescent="0.3">
      <c r="A4219" t="s">
        <v>21250</v>
      </c>
      <c r="B4219" t="s">
        <v>14</v>
      </c>
      <c r="C4219" t="s">
        <v>101</v>
      </c>
      <c r="D4219" t="s">
        <v>16</v>
      </c>
      <c r="E4219" t="s">
        <v>21251</v>
      </c>
      <c r="F4219" t="s">
        <v>21252</v>
      </c>
      <c r="G4219" t="s">
        <v>18</v>
      </c>
      <c r="H4219" t="s">
        <v>18</v>
      </c>
      <c r="I4219" t="s">
        <v>2802</v>
      </c>
      <c r="J4219" t="s">
        <v>18</v>
      </c>
      <c r="K4219" t="s">
        <v>2803</v>
      </c>
      <c r="L4219" t="s">
        <v>2804</v>
      </c>
    </row>
    <row r="4220" spans="1:12" x14ac:dyDescent="0.3">
      <c r="A4220" t="s">
        <v>21432</v>
      </c>
      <c r="B4220" t="s">
        <v>14</v>
      </c>
      <c r="C4220" t="s">
        <v>93</v>
      </c>
      <c r="D4220" t="s">
        <v>94</v>
      </c>
      <c r="E4220" t="s">
        <v>21433</v>
      </c>
      <c r="F4220" t="s">
        <v>21434</v>
      </c>
      <c r="G4220" t="s">
        <v>21435</v>
      </c>
      <c r="H4220" t="s">
        <v>18</v>
      </c>
      <c r="I4220" t="s">
        <v>8759</v>
      </c>
      <c r="J4220" t="s">
        <v>8760</v>
      </c>
      <c r="K4220" t="s">
        <v>8761</v>
      </c>
      <c r="L4220" t="s">
        <v>8762</v>
      </c>
    </row>
    <row r="4221" spans="1:12" x14ac:dyDescent="0.3">
      <c r="A4221" t="s">
        <v>22436</v>
      </c>
      <c r="B4221" t="s">
        <v>14</v>
      </c>
      <c r="C4221" t="s">
        <v>591</v>
      </c>
      <c r="D4221" t="s">
        <v>94</v>
      </c>
      <c r="E4221" t="s">
        <v>22437</v>
      </c>
      <c r="F4221" t="s">
        <v>22438</v>
      </c>
      <c r="G4221" t="s">
        <v>22439</v>
      </c>
      <c r="H4221" t="s">
        <v>18</v>
      </c>
      <c r="I4221" t="s">
        <v>2707</v>
      </c>
      <c r="J4221" t="s">
        <v>2708</v>
      </c>
      <c r="K4221" t="s">
        <v>2709</v>
      </c>
      <c r="L4221" t="s">
        <v>2710</v>
      </c>
    </row>
    <row r="4222" spans="1:12" x14ac:dyDescent="0.3">
      <c r="A4222" t="s">
        <v>20783</v>
      </c>
      <c r="B4222" t="s">
        <v>14</v>
      </c>
      <c r="C4222" t="s">
        <v>19951</v>
      </c>
      <c r="D4222" t="s">
        <v>33</v>
      </c>
      <c r="E4222" t="s">
        <v>20784</v>
      </c>
      <c r="F4222" t="s">
        <v>20785</v>
      </c>
      <c r="G4222" t="s">
        <v>20786</v>
      </c>
      <c r="H4222" t="s">
        <v>18</v>
      </c>
      <c r="I4222" t="s">
        <v>6757</v>
      </c>
      <c r="J4222" t="s">
        <v>6758</v>
      </c>
      <c r="K4222" t="s">
        <v>6759</v>
      </c>
      <c r="L4222" t="s">
        <v>6760</v>
      </c>
    </row>
    <row r="4223" spans="1:12" x14ac:dyDescent="0.3">
      <c r="A4223" t="s">
        <v>20914</v>
      </c>
      <c r="B4223" t="s">
        <v>14</v>
      </c>
      <c r="C4223" t="s">
        <v>101</v>
      </c>
      <c r="D4223" t="s">
        <v>16</v>
      </c>
      <c r="E4223" t="s">
        <v>20915</v>
      </c>
      <c r="F4223" t="s">
        <v>20916</v>
      </c>
      <c r="G4223" t="s">
        <v>18</v>
      </c>
      <c r="H4223" t="s">
        <v>18</v>
      </c>
      <c r="I4223" t="s">
        <v>20917</v>
      </c>
      <c r="J4223" t="s">
        <v>20918</v>
      </c>
      <c r="K4223" t="s">
        <v>20919</v>
      </c>
      <c r="L4223" t="s">
        <v>20920</v>
      </c>
    </row>
    <row r="4224" spans="1:12" x14ac:dyDescent="0.3">
      <c r="A4224" t="s">
        <v>20937</v>
      </c>
      <c r="B4224" t="s">
        <v>14</v>
      </c>
      <c r="C4224" t="s">
        <v>3840</v>
      </c>
      <c r="D4224" t="s">
        <v>33</v>
      </c>
      <c r="E4224" t="s">
        <v>20938</v>
      </c>
      <c r="F4224" t="s">
        <v>20939</v>
      </c>
      <c r="G4224" t="s">
        <v>20940</v>
      </c>
      <c r="H4224" t="s">
        <v>18</v>
      </c>
      <c r="I4224" t="s">
        <v>20677</v>
      </c>
      <c r="J4224" t="s">
        <v>18</v>
      </c>
      <c r="K4224" t="s">
        <v>20678</v>
      </c>
      <c r="L4224" t="s">
        <v>20679</v>
      </c>
    </row>
    <row r="4225" spans="1:12" x14ac:dyDescent="0.3">
      <c r="A4225" t="s">
        <v>20416</v>
      </c>
      <c r="B4225" t="s">
        <v>14</v>
      </c>
      <c r="C4225" t="s">
        <v>5956</v>
      </c>
      <c r="D4225" t="s">
        <v>16</v>
      </c>
      <c r="E4225" t="s">
        <v>20417</v>
      </c>
      <c r="F4225" t="s">
        <v>20418</v>
      </c>
      <c r="G4225" t="s">
        <v>20419</v>
      </c>
      <c r="H4225" t="s">
        <v>18</v>
      </c>
      <c r="I4225" t="s">
        <v>20420</v>
      </c>
      <c r="J4225" t="s">
        <v>20421</v>
      </c>
      <c r="K4225" t="s">
        <v>20422</v>
      </c>
      <c r="L4225" t="s">
        <v>20423</v>
      </c>
    </row>
    <row r="4226" spans="1:12" x14ac:dyDescent="0.3">
      <c r="A4226" t="s">
        <v>22066</v>
      </c>
      <c r="B4226" t="s">
        <v>14</v>
      </c>
      <c r="C4226" t="s">
        <v>65</v>
      </c>
      <c r="D4226" t="s">
        <v>16</v>
      </c>
      <c r="E4226" t="s">
        <v>22067</v>
      </c>
      <c r="F4226" t="s">
        <v>22068</v>
      </c>
      <c r="G4226" t="s">
        <v>18</v>
      </c>
      <c r="H4226" t="s">
        <v>18</v>
      </c>
      <c r="I4226" t="s">
        <v>9413</v>
      </c>
      <c r="J4226" t="s">
        <v>18</v>
      </c>
      <c r="K4226" t="s">
        <v>9414</v>
      </c>
      <c r="L4226" t="s">
        <v>9415</v>
      </c>
    </row>
    <row r="4227" spans="1:12" x14ac:dyDescent="0.3">
      <c r="A4227" t="s">
        <v>21020</v>
      </c>
      <c r="B4227" t="s">
        <v>14</v>
      </c>
      <c r="C4227" t="s">
        <v>7490</v>
      </c>
      <c r="D4227" t="s">
        <v>94</v>
      </c>
      <c r="E4227" t="s">
        <v>21021</v>
      </c>
      <c r="F4227" t="s">
        <v>21022</v>
      </c>
      <c r="G4227" t="s">
        <v>18</v>
      </c>
      <c r="H4227" t="s">
        <v>18</v>
      </c>
      <c r="I4227" t="s">
        <v>21023</v>
      </c>
      <c r="J4227" t="s">
        <v>21024</v>
      </c>
      <c r="K4227" t="s">
        <v>21025</v>
      </c>
      <c r="L4227" t="s">
        <v>21026</v>
      </c>
    </row>
    <row r="4228" spans="1:12" x14ac:dyDescent="0.3">
      <c r="A4228" t="s">
        <v>20754</v>
      </c>
      <c r="B4228" t="s">
        <v>14</v>
      </c>
      <c r="C4228" t="s">
        <v>101</v>
      </c>
      <c r="D4228" t="s">
        <v>16</v>
      </c>
      <c r="E4228" t="s">
        <v>20755</v>
      </c>
      <c r="F4228" t="s">
        <v>20756</v>
      </c>
      <c r="G4228" t="s">
        <v>20757</v>
      </c>
      <c r="H4228" t="s">
        <v>20758</v>
      </c>
      <c r="I4228" t="s">
        <v>20759</v>
      </c>
      <c r="J4228" t="s">
        <v>20760</v>
      </c>
      <c r="K4228" t="s">
        <v>20761</v>
      </c>
      <c r="L4228" t="s">
        <v>20762</v>
      </c>
    </row>
    <row r="4229" spans="1:12" x14ac:dyDescent="0.3">
      <c r="A4229" t="s">
        <v>21389</v>
      </c>
      <c r="B4229" t="s">
        <v>14</v>
      </c>
      <c r="C4229" t="s">
        <v>101</v>
      </c>
      <c r="D4229" t="s">
        <v>16</v>
      </c>
      <c r="E4229" t="s">
        <v>21390</v>
      </c>
      <c r="F4229" t="s">
        <v>21390</v>
      </c>
      <c r="G4229" t="s">
        <v>18</v>
      </c>
      <c r="H4229" t="s">
        <v>18</v>
      </c>
      <c r="I4229" t="s">
        <v>10075</v>
      </c>
      <c r="J4229" t="s">
        <v>18</v>
      </c>
      <c r="K4229" t="s">
        <v>10076</v>
      </c>
      <c r="L4229" t="s">
        <v>10077</v>
      </c>
    </row>
    <row r="4230" spans="1:12" x14ac:dyDescent="0.3">
      <c r="A4230" t="s">
        <v>20721</v>
      </c>
      <c r="B4230" t="s">
        <v>14</v>
      </c>
      <c r="C4230" t="s">
        <v>273</v>
      </c>
      <c r="D4230" t="s">
        <v>16</v>
      </c>
      <c r="E4230" t="s">
        <v>20722</v>
      </c>
      <c r="F4230" t="s">
        <v>18</v>
      </c>
      <c r="G4230" t="s">
        <v>20723</v>
      </c>
      <c r="H4230" t="s">
        <v>20724</v>
      </c>
      <c r="I4230" t="s">
        <v>20725</v>
      </c>
      <c r="J4230" t="s">
        <v>20726</v>
      </c>
      <c r="K4230" t="s">
        <v>20727</v>
      </c>
      <c r="L4230" t="s">
        <v>20728</v>
      </c>
    </row>
    <row r="4231" spans="1:12" x14ac:dyDescent="0.3">
      <c r="A4231" t="s">
        <v>20193</v>
      </c>
      <c r="B4231" t="s">
        <v>14</v>
      </c>
      <c r="C4231" t="s">
        <v>4967</v>
      </c>
      <c r="D4231" t="s">
        <v>16</v>
      </c>
      <c r="E4231" t="s">
        <v>20194</v>
      </c>
      <c r="F4231" t="s">
        <v>9807</v>
      </c>
      <c r="G4231" t="s">
        <v>18</v>
      </c>
      <c r="H4231" t="s">
        <v>18</v>
      </c>
      <c r="I4231" t="s">
        <v>8645</v>
      </c>
      <c r="J4231" t="s">
        <v>8646</v>
      </c>
      <c r="K4231" t="s">
        <v>8647</v>
      </c>
      <c r="L4231" t="s">
        <v>8648</v>
      </c>
    </row>
    <row r="4232" spans="1:12" x14ac:dyDescent="0.3">
      <c r="A4232" t="s">
        <v>20312</v>
      </c>
      <c r="B4232" t="s">
        <v>14</v>
      </c>
      <c r="C4232" t="s">
        <v>3840</v>
      </c>
      <c r="D4232" t="s">
        <v>33</v>
      </c>
      <c r="E4232" t="s">
        <v>20313</v>
      </c>
      <c r="F4232" t="s">
        <v>20314</v>
      </c>
      <c r="G4232" t="s">
        <v>18</v>
      </c>
      <c r="H4232" t="s">
        <v>18</v>
      </c>
      <c r="I4232" t="s">
        <v>5720</v>
      </c>
      <c r="J4232" t="s">
        <v>5721</v>
      </c>
      <c r="K4232" t="s">
        <v>5722</v>
      </c>
      <c r="L4232" t="s">
        <v>5723</v>
      </c>
    </row>
    <row r="4233" spans="1:12" x14ac:dyDescent="0.3">
      <c r="A4233" t="s">
        <v>22183</v>
      </c>
      <c r="B4233" t="s">
        <v>14</v>
      </c>
      <c r="C4233" t="s">
        <v>73</v>
      </c>
      <c r="D4233" t="s">
        <v>33</v>
      </c>
      <c r="E4233" t="s">
        <v>13864</v>
      </c>
      <c r="F4233" t="s">
        <v>22184</v>
      </c>
      <c r="G4233" t="s">
        <v>18</v>
      </c>
      <c r="H4233" t="s">
        <v>18</v>
      </c>
      <c r="I4233" t="s">
        <v>6375</v>
      </c>
      <c r="J4233" t="s">
        <v>6376</v>
      </c>
      <c r="K4233" t="s">
        <v>6377</v>
      </c>
      <c r="L4233" t="s">
        <v>6378</v>
      </c>
    </row>
    <row r="4234" spans="1:12" x14ac:dyDescent="0.3">
      <c r="A4234" t="s">
        <v>21602</v>
      </c>
      <c r="B4234" t="s">
        <v>14</v>
      </c>
      <c r="C4234" t="s">
        <v>3067</v>
      </c>
      <c r="D4234" t="s">
        <v>94</v>
      </c>
      <c r="E4234" t="s">
        <v>21603</v>
      </c>
      <c r="F4234" t="s">
        <v>21604</v>
      </c>
      <c r="G4234" t="s">
        <v>21605</v>
      </c>
      <c r="H4234" t="s">
        <v>18</v>
      </c>
      <c r="I4234" t="s">
        <v>20083</v>
      </c>
      <c r="J4234" t="s">
        <v>18</v>
      </c>
      <c r="K4234" t="s">
        <v>20084</v>
      </c>
      <c r="L4234" t="s">
        <v>20085</v>
      </c>
    </row>
    <row r="4235" spans="1:12" x14ac:dyDescent="0.3">
      <c r="A4235" t="s">
        <v>22145</v>
      </c>
      <c r="B4235" t="s">
        <v>14</v>
      </c>
      <c r="C4235" t="s">
        <v>93</v>
      </c>
      <c r="D4235" t="s">
        <v>94</v>
      </c>
      <c r="E4235" t="s">
        <v>22146</v>
      </c>
      <c r="F4235" t="s">
        <v>22147</v>
      </c>
      <c r="G4235" t="s">
        <v>18</v>
      </c>
      <c r="H4235" t="s">
        <v>18</v>
      </c>
      <c r="I4235" t="s">
        <v>20068</v>
      </c>
      <c r="J4235" t="s">
        <v>20069</v>
      </c>
      <c r="K4235" t="s">
        <v>20070</v>
      </c>
      <c r="L4235" t="s">
        <v>20071</v>
      </c>
    </row>
    <row r="4236" spans="1:12" x14ac:dyDescent="0.3">
      <c r="A4236" t="s">
        <v>20453</v>
      </c>
      <c r="B4236" t="s">
        <v>14</v>
      </c>
      <c r="C4236" t="s">
        <v>3840</v>
      </c>
      <c r="D4236" t="s">
        <v>33</v>
      </c>
      <c r="E4236" t="s">
        <v>20454</v>
      </c>
      <c r="F4236" t="s">
        <v>20455</v>
      </c>
      <c r="G4236" t="s">
        <v>20455</v>
      </c>
      <c r="H4236" t="s">
        <v>20455</v>
      </c>
      <c r="I4236" t="s">
        <v>20456</v>
      </c>
      <c r="J4236" t="s">
        <v>20457</v>
      </c>
      <c r="K4236" t="s">
        <v>20458</v>
      </c>
      <c r="L4236" t="s">
        <v>20459</v>
      </c>
    </row>
    <row r="4237" spans="1:12" x14ac:dyDescent="0.3">
      <c r="A4237" t="s">
        <v>20996</v>
      </c>
      <c r="B4237" t="s">
        <v>14</v>
      </c>
      <c r="C4237" t="s">
        <v>445</v>
      </c>
      <c r="D4237" t="s">
        <v>16</v>
      </c>
      <c r="E4237" t="s">
        <v>20997</v>
      </c>
      <c r="F4237" t="s">
        <v>20998</v>
      </c>
      <c r="G4237" t="s">
        <v>20999</v>
      </c>
      <c r="H4237" t="s">
        <v>21000</v>
      </c>
      <c r="I4237" t="s">
        <v>11707</v>
      </c>
      <c r="J4237" t="s">
        <v>18</v>
      </c>
      <c r="K4237" t="s">
        <v>11708</v>
      </c>
      <c r="L4237" t="s">
        <v>11709</v>
      </c>
    </row>
    <row r="4238" spans="1:12" x14ac:dyDescent="0.3">
      <c r="A4238" t="s">
        <v>21171</v>
      </c>
      <c r="B4238" t="s">
        <v>14</v>
      </c>
      <c r="C4238" t="s">
        <v>101</v>
      </c>
      <c r="D4238" t="s">
        <v>16</v>
      </c>
      <c r="E4238" t="s">
        <v>21172</v>
      </c>
      <c r="F4238" t="s">
        <v>21173</v>
      </c>
      <c r="G4238" t="s">
        <v>21174</v>
      </c>
      <c r="H4238" t="s">
        <v>18</v>
      </c>
      <c r="I4238" t="s">
        <v>18899</v>
      </c>
      <c r="J4238" t="s">
        <v>18900</v>
      </c>
      <c r="K4238" t="s">
        <v>18901</v>
      </c>
      <c r="L4238" t="s">
        <v>18902</v>
      </c>
    </row>
    <row r="4239" spans="1:12" x14ac:dyDescent="0.3">
      <c r="A4239" t="s">
        <v>22454</v>
      </c>
      <c r="B4239" t="s">
        <v>14</v>
      </c>
      <c r="C4239" t="s">
        <v>22455</v>
      </c>
      <c r="D4239" t="s">
        <v>33</v>
      </c>
      <c r="E4239" t="s">
        <v>22456</v>
      </c>
      <c r="F4239" t="s">
        <v>22457</v>
      </c>
      <c r="G4239" t="s">
        <v>22457</v>
      </c>
      <c r="H4239" t="s">
        <v>22458</v>
      </c>
      <c r="I4239" t="s">
        <v>8239</v>
      </c>
      <c r="J4239" t="s">
        <v>8240</v>
      </c>
      <c r="K4239" t="s">
        <v>8241</v>
      </c>
      <c r="L4239" t="s">
        <v>8242</v>
      </c>
    </row>
    <row r="4240" spans="1:12" x14ac:dyDescent="0.3">
      <c r="A4240" t="s">
        <v>20161</v>
      </c>
      <c r="B4240" t="s">
        <v>14</v>
      </c>
      <c r="C4240" t="s">
        <v>65</v>
      </c>
      <c r="D4240" t="s">
        <v>16</v>
      </c>
      <c r="E4240" t="s">
        <v>20162</v>
      </c>
      <c r="F4240" t="s">
        <v>20163</v>
      </c>
      <c r="G4240" t="s">
        <v>18</v>
      </c>
      <c r="H4240" t="s">
        <v>18</v>
      </c>
      <c r="I4240" t="s">
        <v>8645</v>
      </c>
      <c r="J4240" t="s">
        <v>8646</v>
      </c>
      <c r="K4240" t="s">
        <v>8647</v>
      </c>
      <c r="L4240" t="s">
        <v>8648</v>
      </c>
    </row>
    <row r="4241" spans="1:12" x14ac:dyDescent="0.3">
      <c r="A4241" t="s">
        <v>21127</v>
      </c>
      <c r="B4241" t="s">
        <v>14</v>
      </c>
      <c r="C4241" t="s">
        <v>21128</v>
      </c>
      <c r="D4241" t="s">
        <v>16</v>
      </c>
      <c r="E4241" t="s">
        <v>21129</v>
      </c>
      <c r="F4241" t="s">
        <v>21130</v>
      </c>
      <c r="G4241" t="s">
        <v>21131</v>
      </c>
      <c r="H4241" t="s">
        <v>21132</v>
      </c>
      <c r="I4241" t="s">
        <v>21133</v>
      </c>
      <c r="J4241" t="s">
        <v>21134</v>
      </c>
      <c r="K4241" t="s">
        <v>21135</v>
      </c>
      <c r="L4241" t="s">
        <v>21136</v>
      </c>
    </row>
    <row r="4242" spans="1:12" x14ac:dyDescent="0.3">
      <c r="A4242" t="s">
        <v>22074</v>
      </c>
      <c r="B4242" t="s">
        <v>14</v>
      </c>
      <c r="C4242" t="s">
        <v>951</v>
      </c>
      <c r="D4242" t="s">
        <v>16</v>
      </c>
      <c r="E4242" t="s">
        <v>22075</v>
      </c>
      <c r="F4242" t="s">
        <v>22076</v>
      </c>
      <c r="H4242" t="s">
        <v>18</v>
      </c>
      <c r="I4242" t="s">
        <v>20478</v>
      </c>
      <c r="J4242" t="s">
        <v>18</v>
      </c>
      <c r="K4242" t="s">
        <v>6860</v>
      </c>
      <c r="L4242" t="s">
        <v>20479</v>
      </c>
    </row>
    <row r="4243" spans="1:12" x14ac:dyDescent="0.3">
      <c r="A4243" t="s">
        <v>22263</v>
      </c>
      <c r="B4243" t="s">
        <v>14</v>
      </c>
      <c r="C4243" t="s">
        <v>6414</v>
      </c>
      <c r="D4243" t="s">
        <v>16</v>
      </c>
      <c r="E4243" t="s">
        <v>22264</v>
      </c>
      <c r="F4243" t="s">
        <v>22265</v>
      </c>
      <c r="G4243" t="s">
        <v>22266</v>
      </c>
      <c r="H4243" t="s">
        <v>22267</v>
      </c>
      <c r="I4243" t="s">
        <v>16369</v>
      </c>
      <c r="J4243" t="s">
        <v>16370</v>
      </c>
      <c r="K4243" t="s">
        <v>16371</v>
      </c>
      <c r="L4243" t="s">
        <v>16372</v>
      </c>
    </row>
    <row r="4244" spans="1:12" x14ac:dyDescent="0.3">
      <c r="A4244" t="s">
        <v>21480</v>
      </c>
      <c r="B4244" t="s">
        <v>14</v>
      </c>
      <c r="C4244" t="s">
        <v>273</v>
      </c>
      <c r="D4244" t="s">
        <v>16</v>
      </c>
      <c r="E4244" t="s">
        <v>21481</v>
      </c>
      <c r="F4244" t="s">
        <v>21482</v>
      </c>
      <c r="G4244" t="s">
        <v>21483</v>
      </c>
      <c r="H4244" t="s">
        <v>21484</v>
      </c>
      <c r="I4244" t="s">
        <v>18511</v>
      </c>
      <c r="J4244" t="s">
        <v>18512</v>
      </c>
      <c r="K4244" t="s">
        <v>18513</v>
      </c>
      <c r="L4244" t="s">
        <v>18514</v>
      </c>
    </row>
    <row r="4245" spans="1:12" x14ac:dyDescent="0.3">
      <c r="A4245" t="s">
        <v>22290</v>
      </c>
      <c r="B4245" t="s">
        <v>14</v>
      </c>
      <c r="C4245" t="s">
        <v>22291</v>
      </c>
      <c r="D4245" t="s">
        <v>94</v>
      </c>
      <c r="E4245" t="s">
        <v>22292</v>
      </c>
      <c r="F4245" t="s">
        <v>22293</v>
      </c>
      <c r="G4245" t="s">
        <v>22294</v>
      </c>
      <c r="H4245" t="s">
        <v>22295</v>
      </c>
      <c r="I4245" t="s">
        <v>22296</v>
      </c>
      <c r="J4245" t="s">
        <v>22297</v>
      </c>
      <c r="K4245" t="s">
        <v>22298</v>
      </c>
      <c r="L4245" t="s">
        <v>22299</v>
      </c>
    </row>
    <row r="4246" spans="1:12" x14ac:dyDescent="0.3">
      <c r="A4246" t="s">
        <v>22532</v>
      </c>
      <c r="B4246" t="s">
        <v>14</v>
      </c>
      <c r="C4246" t="s">
        <v>21736</v>
      </c>
      <c r="D4246" t="s">
        <v>33</v>
      </c>
      <c r="E4246" t="s">
        <v>22533</v>
      </c>
      <c r="F4246" t="s">
        <v>22534</v>
      </c>
      <c r="G4246" t="s">
        <v>22535</v>
      </c>
      <c r="H4246" t="s">
        <v>22536</v>
      </c>
      <c r="I4246" t="s">
        <v>22537</v>
      </c>
      <c r="J4246" t="s">
        <v>22538</v>
      </c>
      <c r="K4246" t="s">
        <v>22539</v>
      </c>
      <c r="L4246" t="s">
        <v>22540</v>
      </c>
    </row>
    <row r="4247" spans="1:12" x14ac:dyDescent="0.3">
      <c r="A4247" t="s">
        <v>20460</v>
      </c>
      <c r="B4247" t="s">
        <v>14</v>
      </c>
      <c r="C4247" t="s">
        <v>6726</v>
      </c>
      <c r="D4247" t="s">
        <v>33</v>
      </c>
      <c r="E4247" t="s">
        <v>20461</v>
      </c>
      <c r="F4247" t="s">
        <v>20462</v>
      </c>
      <c r="G4247" t="s">
        <v>20463</v>
      </c>
      <c r="H4247" t="s">
        <v>18</v>
      </c>
      <c r="I4247" t="s">
        <v>3195</v>
      </c>
      <c r="J4247" t="s">
        <v>3196</v>
      </c>
      <c r="K4247" t="s">
        <v>3197</v>
      </c>
      <c r="L4247" t="s">
        <v>3198</v>
      </c>
    </row>
    <row r="4248" spans="1:12" x14ac:dyDescent="0.3">
      <c r="A4248" t="s">
        <v>19944</v>
      </c>
      <c r="B4248" t="s">
        <v>14</v>
      </c>
      <c r="C4248" t="s">
        <v>65</v>
      </c>
      <c r="D4248" t="s">
        <v>16</v>
      </c>
      <c r="E4248" t="s">
        <v>19945</v>
      </c>
      <c r="F4248" t="s">
        <v>19946</v>
      </c>
      <c r="G4248" t="s">
        <v>18</v>
      </c>
      <c r="H4248" t="s">
        <v>18</v>
      </c>
      <c r="I4248" t="s">
        <v>15662</v>
      </c>
      <c r="J4248" t="s">
        <v>15663</v>
      </c>
      <c r="K4248" t="s">
        <v>15664</v>
      </c>
      <c r="L4248" t="s">
        <v>15665</v>
      </c>
    </row>
    <row r="4249" spans="1:12" x14ac:dyDescent="0.3">
      <c r="A4249" t="s">
        <v>21580</v>
      </c>
      <c r="B4249" t="s">
        <v>14</v>
      </c>
      <c r="C4249" t="s">
        <v>101</v>
      </c>
      <c r="D4249" t="s">
        <v>16</v>
      </c>
      <c r="E4249" t="s">
        <v>21581</v>
      </c>
      <c r="F4249" t="s">
        <v>21582</v>
      </c>
      <c r="G4249" t="s">
        <v>21583</v>
      </c>
      <c r="H4249" t="s">
        <v>21584</v>
      </c>
      <c r="I4249" t="s">
        <v>11707</v>
      </c>
      <c r="J4249" t="s">
        <v>18</v>
      </c>
      <c r="K4249" t="s">
        <v>11708</v>
      </c>
      <c r="L4249" t="s">
        <v>11709</v>
      </c>
    </row>
    <row r="4250" spans="1:12" x14ac:dyDescent="0.3">
      <c r="A4250" t="s">
        <v>20572</v>
      </c>
      <c r="B4250" t="s">
        <v>14</v>
      </c>
      <c r="C4250" t="s">
        <v>2496</v>
      </c>
      <c r="D4250" t="s">
        <v>16</v>
      </c>
      <c r="E4250" t="s">
        <v>20573</v>
      </c>
      <c r="F4250" t="s">
        <v>20574</v>
      </c>
      <c r="G4250" t="s">
        <v>20574</v>
      </c>
      <c r="H4250" t="s">
        <v>20574</v>
      </c>
      <c r="I4250" t="s">
        <v>19940</v>
      </c>
      <c r="J4250" t="s">
        <v>19941</v>
      </c>
      <c r="K4250" t="s">
        <v>19942</v>
      </c>
      <c r="L4250" t="s">
        <v>19943</v>
      </c>
    </row>
    <row r="4251" spans="1:12" x14ac:dyDescent="0.3">
      <c r="A4251" t="s">
        <v>20843</v>
      </c>
      <c r="B4251" t="s">
        <v>14</v>
      </c>
      <c r="C4251" t="s">
        <v>20844</v>
      </c>
      <c r="D4251" t="s">
        <v>16</v>
      </c>
      <c r="E4251" t="s">
        <v>20845</v>
      </c>
      <c r="F4251" t="s">
        <v>20846</v>
      </c>
      <c r="G4251" t="s">
        <v>18</v>
      </c>
      <c r="H4251" t="s">
        <v>18</v>
      </c>
      <c r="I4251" t="s">
        <v>7866</v>
      </c>
      <c r="J4251" t="s">
        <v>2941</v>
      </c>
      <c r="K4251" t="s">
        <v>7867</v>
      </c>
      <c r="L4251" t="s">
        <v>7868</v>
      </c>
    </row>
    <row r="4252" spans="1:12" x14ac:dyDescent="0.3">
      <c r="A4252" t="s">
        <v>21597</v>
      </c>
      <c r="B4252" t="s">
        <v>14</v>
      </c>
      <c r="C4252" t="s">
        <v>93</v>
      </c>
      <c r="D4252" t="s">
        <v>94</v>
      </c>
      <c r="E4252" t="s">
        <v>21598</v>
      </c>
      <c r="F4252" t="s">
        <v>21599</v>
      </c>
      <c r="G4252" t="s">
        <v>21600</v>
      </c>
      <c r="H4252" t="s">
        <v>21601</v>
      </c>
      <c r="I4252" t="s">
        <v>9131</v>
      </c>
      <c r="J4252" t="s">
        <v>9132</v>
      </c>
      <c r="K4252" t="s">
        <v>9133</v>
      </c>
      <c r="L4252" t="s">
        <v>9134</v>
      </c>
    </row>
    <row r="4253" spans="1:12" x14ac:dyDescent="0.3">
      <c r="A4253" t="s">
        <v>20911</v>
      </c>
      <c r="B4253" t="s">
        <v>14</v>
      </c>
      <c r="C4253" t="s">
        <v>273</v>
      </c>
      <c r="D4253" t="s">
        <v>16</v>
      </c>
      <c r="E4253" t="s">
        <v>20912</v>
      </c>
      <c r="F4253" t="s">
        <v>20913</v>
      </c>
      <c r="G4253" t="s">
        <v>20913</v>
      </c>
      <c r="H4253" t="s">
        <v>20913</v>
      </c>
      <c r="I4253" t="s">
        <v>9383</v>
      </c>
      <c r="J4253" t="s">
        <v>9384</v>
      </c>
      <c r="K4253" t="s">
        <v>9385</v>
      </c>
      <c r="L4253" t="s">
        <v>9386</v>
      </c>
    </row>
    <row r="4254" spans="1:12" x14ac:dyDescent="0.3">
      <c r="A4254" t="s">
        <v>20217</v>
      </c>
      <c r="B4254" t="s">
        <v>14</v>
      </c>
      <c r="C4254" t="s">
        <v>11873</v>
      </c>
      <c r="D4254" t="s">
        <v>16</v>
      </c>
      <c r="E4254" t="s">
        <v>20218</v>
      </c>
      <c r="F4254" t="s">
        <v>20219</v>
      </c>
      <c r="G4254" t="s">
        <v>20220</v>
      </c>
      <c r="H4254" t="s">
        <v>18</v>
      </c>
      <c r="I4254" t="s">
        <v>20221</v>
      </c>
      <c r="J4254" t="s">
        <v>20222</v>
      </c>
      <c r="K4254" t="s">
        <v>20223</v>
      </c>
      <c r="L4254" t="s">
        <v>20224</v>
      </c>
    </row>
    <row r="4255" spans="1:12" x14ac:dyDescent="0.3">
      <c r="A4255" t="s">
        <v>20735</v>
      </c>
      <c r="B4255" t="s">
        <v>14</v>
      </c>
      <c r="C4255" t="s">
        <v>463</v>
      </c>
      <c r="D4255" t="s">
        <v>16</v>
      </c>
      <c r="E4255" t="s">
        <v>20736</v>
      </c>
      <c r="F4255" t="s">
        <v>20737</v>
      </c>
      <c r="G4255" t="s">
        <v>20738</v>
      </c>
      <c r="H4255" t="s">
        <v>18</v>
      </c>
      <c r="I4255" t="s">
        <v>7044</v>
      </c>
      <c r="J4255" t="s">
        <v>18</v>
      </c>
      <c r="K4255" t="s">
        <v>7045</v>
      </c>
      <c r="L4255" t="s">
        <v>7046</v>
      </c>
    </row>
    <row r="4256" spans="1:12" x14ac:dyDescent="0.3">
      <c r="A4256" t="s">
        <v>21470</v>
      </c>
      <c r="B4256" t="s">
        <v>14</v>
      </c>
      <c r="C4256" t="s">
        <v>3525</v>
      </c>
      <c r="D4256" t="s">
        <v>79</v>
      </c>
      <c r="E4256" t="s">
        <v>21471</v>
      </c>
      <c r="F4256" t="s">
        <v>21471</v>
      </c>
      <c r="G4256" t="s">
        <v>21472</v>
      </c>
      <c r="H4256" t="s">
        <v>21473</v>
      </c>
      <c r="I4256" t="s">
        <v>9131</v>
      </c>
      <c r="J4256" t="s">
        <v>9132</v>
      </c>
      <c r="K4256" t="s">
        <v>9133</v>
      </c>
      <c r="L4256" t="s">
        <v>9134</v>
      </c>
    </row>
    <row r="4257" spans="1:12" x14ac:dyDescent="0.3">
      <c r="A4257" t="s">
        <v>22338</v>
      </c>
      <c r="B4257" t="s">
        <v>14</v>
      </c>
      <c r="C4257" t="s">
        <v>273</v>
      </c>
      <c r="D4257" t="s">
        <v>16</v>
      </c>
      <c r="E4257" t="s">
        <v>22339</v>
      </c>
      <c r="F4257" t="s">
        <v>22339</v>
      </c>
      <c r="G4257" t="s">
        <v>22339</v>
      </c>
      <c r="H4257" t="s">
        <v>18</v>
      </c>
      <c r="I4257" t="s">
        <v>6888</v>
      </c>
      <c r="J4257" t="s">
        <v>6889</v>
      </c>
      <c r="K4257" t="s">
        <v>6890</v>
      </c>
      <c r="L4257" t="s">
        <v>6891</v>
      </c>
    </row>
    <row r="4258" spans="1:12" x14ac:dyDescent="0.3">
      <c r="A4258" t="s">
        <v>20488</v>
      </c>
      <c r="B4258" t="s">
        <v>14</v>
      </c>
      <c r="C4258" t="s">
        <v>3840</v>
      </c>
      <c r="D4258" t="s">
        <v>33</v>
      </c>
      <c r="E4258" t="s">
        <v>20489</v>
      </c>
      <c r="F4258" t="s">
        <v>20490</v>
      </c>
      <c r="G4258" t="s">
        <v>20491</v>
      </c>
      <c r="H4258" t="s">
        <v>20492</v>
      </c>
      <c r="I4258" t="s">
        <v>8296</v>
      </c>
      <c r="J4258" t="s">
        <v>8297</v>
      </c>
      <c r="K4258" t="s">
        <v>8298</v>
      </c>
      <c r="L4258" t="s">
        <v>8299</v>
      </c>
    </row>
    <row r="4259" spans="1:12" x14ac:dyDescent="0.3">
      <c r="A4259" t="s">
        <v>20480</v>
      </c>
      <c r="B4259" t="s">
        <v>14</v>
      </c>
      <c r="C4259" t="s">
        <v>20481</v>
      </c>
      <c r="D4259" t="s">
        <v>16</v>
      </c>
      <c r="E4259" t="s">
        <v>20482</v>
      </c>
      <c r="F4259" t="s">
        <v>20483</v>
      </c>
      <c r="G4259" t="s">
        <v>20483</v>
      </c>
      <c r="H4259" t="s">
        <v>20483</v>
      </c>
      <c r="I4259" t="s">
        <v>20484</v>
      </c>
      <c r="J4259" t="s">
        <v>20485</v>
      </c>
      <c r="K4259" t="s">
        <v>20486</v>
      </c>
      <c r="L4259" t="s">
        <v>20487</v>
      </c>
    </row>
    <row r="4260" spans="1:12" x14ac:dyDescent="0.3">
      <c r="A4260" t="s">
        <v>20450</v>
      </c>
      <c r="B4260" t="s">
        <v>14</v>
      </c>
      <c r="C4260" t="s">
        <v>463</v>
      </c>
      <c r="D4260" t="s">
        <v>16</v>
      </c>
      <c r="E4260" t="s">
        <v>20451</v>
      </c>
      <c r="F4260" t="s">
        <v>20452</v>
      </c>
      <c r="G4260" t="s">
        <v>20452</v>
      </c>
      <c r="H4260" t="s">
        <v>18</v>
      </c>
      <c r="I4260" t="s">
        <v>9383</v>
      </c>
      <c r="J4260" t="s">
        <v>9384</v>
      </c>
      <c r="K4260" t="s">
        <v>9385</v>
      </c>
      <c r="L4260" t="s">
        <v>9386</v>
      </c>
    </row>
    <row r="4261" spans="1:12" x14ac:dyDescent="0.3">
      <c r="A4261" t="s">
        <v>20815</v>
      </c>
      <c r="B4261" t="s">
        <v>14</v>
      </c>
      <c r="C4261" t="s">
        <v>463</v>
      </c>
      <c r="D4261" t="s">
        <v>16</v>
      </c>
      <c r="E4261" t="s">
        <v>20816</v>
      </c>
      <c r="F4261" t="s">
        <v>20817</v>
      </c>
      <c r="G4261" t="s">
        <v>20818</v>
      </c>
      <c r="H4261" t="s">
        <v>20819</v>
      </c>
      <c r="I4261" t="s">
        <v>20611</v>
      </c>
      <c r="J4261" t="s">
        <v>20612</v>
      </c>
      <c r="K4261" t="s">
        <v>20613</v>
      </c>
      <c r="L4261" t="s">
        <v>20614</v>
      </c>
    </row>
    <row r="4262" spans="1:12" x14ac:dyDescent="0.3">
      <c r="A4262" t="s">
        <v>20768</v>
      </c>
      <c r="B4262" t="s">
        <v>14</v>
      </c>
      <c r="C4262" t="s">
        <v>273</v>
      </c>
      <c r="D4262" t="s">
        <v>16</v>
      </c>
      <c r="E4262" t="s">
        <v>20769</v>
      </c>
      <c r="F4262" t="s">
        <v>20770</v>
      </c>
      <c r="G4262" t="s">
        <v>9395</v>
      </c>
      <c r="H4262" t="s">
        <v>20771</v>
      </c>
      <c r="I4262" t="s">
        <v>9397</v>
      </c>
      <c r="J4262" t="s">
        <v>9398</v>
      </c>
      <c r="K4262" t="s">
        <v>9399</v>
      </c>
      <c r="L4262" t="s">
        <v>9400</v>
      </c>
    </row>
    <row r="4263" spans="1:12" x14ac:dyDescent="0.3">
      <c r="A4263" t="s">
        <v>21118</v>
      </c>
      <c r="B4263" t="s">
        <v>14</v>
      </c>
      <c r="C4263" t="s">
        <v>2715</v>
      </c>
      <c r="D4263" t="s">
        <v>16</v>
      </c>
      <c r="E4263" t="s">
        <v>21119</v>
      </c>
      <c r="F4263" t="s">
        <v>21120</v>
      </c>
      <c r="G4263" t="s">
        <v>21121</v>
      </c>
      <c r="H4263" t="s">
        <v>21122</v>
      </c>
      <c r="I4263" t="s">
        <v>9397</v>
      </c>
      <c r="J4263" t="s">
        <v>9398</v>
      </c>
      <c r="K4263" t="s">
        <v>9399</v>
      </c>
      <c r="L4263" t="s">
        <v>9400</v>
      </c>
    </row>
    <row r="4264" spans="1:12" x14ac:dyDescent="0.3">
      <c r="A4264" t="s">
        <v>21574</v>
      </c>
      <c r="B4264" t="s">
        <v>14</v>
      </c>
      <c r="C4264" t="s">
        <v>3840</v>
      </c>
      <c r="D4264" t="s">
        <v>33</v>
      </c>
      <c r="E4264" t="s">
        <v>21575</v>
      </c>
      <c r="F4264" t="s">
        <v>21575</v>
      </c>
      <c r="G4264" t="s">
        <v>21576</v>
      </c>
      <c r="H4264" t="s">
        <v>21577</v>
      </c>
      <c r="I4264" t="s">
        <v>9131</v>
      </c>
      <c r="J4264" t="s">
        <v>9132</v>
      </c>
      <c r="K4264" t="s">
        <v>9133</v>
      </c>
      <c r="L4264" t="s">
        <v>9134</v>
      </c>
    </row>
    <row r="4265" spans="1:12" x14ac:dyDescent="0.3">
      <c r="A4265" t="s">
        <v>21656</v>
      </c>
      <c r="B4265" t="s">
        <v>14</v>
      </c>
      <c r="C4265" t="s">
        <v>2199</v>
      </c>
      <c r="D4265" t="s">
        <v>16</v>
      </c>
      <c r="E4265" t="s">
        <v>21657</v>
      </c>
      <c r="F4265" t="s">
        <v>21658</v>
      </c>
      <c r="G4265" t="s">
        <v>21659</v>
      </c>
      <c r="H4265" t="s">
        <v>21660</v>
      </c>
      <c r="I4265" t="s">
        <v>8296</v>
      </c>
      <c r="J4265" t="s">
        <v>8297</v>
      </c>
      <c r="K4265" t="s">
        <v>8298</v>
      </c>
      <c r="L4265" t="s">
        <v>8299</v>
      </c>
    </row>
    <row r="4266" spans="1:12" x14ac:dyDescent="0.3">
      <c r="A4266" t="s">
        <v>21403</v>
      </c>
      <c r="B4266" t="s">
        <v>14</v>
      </c>
      <c r="C4266" t="s">
        <v>3840</v>
      </c>
      <c r="D4266" t="s">
        <v>33</v>
      </c>
      <c r="E4266" t="s">
        <v>21404</v>
      </c>
      <c r="F4266" t="s">
        <v>8533</v>
      </c>
      <c r="G4266" t="s">
        <v>21405</v>
      </c>
      <c r="H4266" t="s">
        <v>21406</v>
      </c>
      <c r="I4266" t="s">
        <v>7642</v>
      </c>
      <c r="J4266" t="s">
        <v>7643</v>
      </c>
      <c r="K4266" t="s">
        <v>7644</v>
      </c>
      <c r="L4266" t="s">
        <v>7645</v>
      </c>
    </row>
    <row r="4267" spans="1:12" x14ac:dyDescent="0.3">
      <c r="A4267" t="s">
        <v>21056</v>
      </c>
      <c r="B4267" t="s">
        <v>14</v>
      </c>
      <c r="C4267" t="s">
        <v>273</v>
      </c>
      <c r="D4267" t="s">
        <v>16</v>
      </c>
      <c r="E4267" t="s">
        <v>21057</v>
      </c>
      <c r="F4267" t="s">
        <v>21058</v>
      </c>
      <c r="G4267" t="s">
        <v>6677</v>
      </c>
      <c r="H4267" t="s">
        <v>21059</v>
      </c>
      <c r="I4267" t="s">
        <v>7642</v>
      </c>
      <c r="J4267" t="s">
        <v>7643</v>
      </c>
      <c r="K4267" t="s">
        <v>7644</v>
      </c>
      <c r="L4267" t="s">
        <v>7645</v>
      </c>
    </row>
    <row r="4268" spans="1:12" x14ac:dyDescent="0.3">
      <c r="A4268" t="s">
        <v>20988</v>
      </c>
      <c r="B4268" t="s">
        <v>14</v>
      </c>
      <c r="C4268" t="s">
        <v>101</v>
      </c>
      <c r="D4268" t="s">
        <v>16</v>
      </c>
      <c r="E4268" t="e">
        <f>- 미술심리상담사 자격과정은 미술을 활용하여 부적응이나 스트레스의 원인을 평가하고 살펴보며 그에 따른 개입방법과 전략을 수립하고, 대상자의 대처능력 향상, 일상생활 만족도 향상, 문제행동 감소 등의 목적을 달성할 수 있도록 돕는 심리 정서영역의 전문 자격증 과정이다. - 미술심리 상담은 전 연령을 대상으로 하므로 사회복지 종사자, 교육, 보육, 간호 등의 업무현장에서 전문 기술을 활용할 수 있도록 지도한다.</f>
        <v>#NAME?</v>
      </c>
      <c r="F4268" t="s">
        <v>20989</v>
      </c>
      <c r="G4268" t="s">
        <v>18</v>
      </c>
      <c r="H4268" t="s">
        <v>18</v>
      </c>
      <c r="I4268" t="s">
        <v>20990</v>
      </c>
      <c r="J4268" t="s">
        <v>20991</v>
      </c>
      <c r="K4268" t="s">
        <v>20992</v>
      </c>
      <c r="L4268" t="s">
        <v>20993</v>
      </c>
    </row>
    <row r="4269" spans="1:12" x14ac:dyDescent="0.3">
      <c r="A4269" t="s">
        <v>22057</v>
      </c>
      <c r="B4269" t="s">
        <v>14</v>
      </c>
      <c r="C4269" t="s">
        <v>273</v>
      </c>
      <c r="D4269" t="s">
        <v>16</v>
      </c>
      <c r="E4269" t="s">
        <v>22058</v>
      </c>
      <c r="F4269" t="s">
        <v>22059</v>
      </c>
      <c r="G4269" t="s">
        <v>22059</v>
      </c>
      <c r="H4269" t="s">
        <v>22059</v>
      </c>
      <c r="I4269" t="s">
        <v>20456</v>
      </c>
      <c r="J4269" t="s">
        <v>20457</v>
      </c>
      <c r="K4269" t="s">
        <v>20458</v>
      </c>
      <c r="L4269" t="s">
        <v>20459</v>
      </c>
    </row>
    <row r="4270" spans="1:12" x14ac:dyDescent="0.3">
      <c r="A4270" t="s">
        <v>22680</v>
      </c>
      <c r="B4270" t="s">
        <v>14</v>
      </c>
      <c r="C4270" t="s">
        <v>22681</v>
      </c>
      <c r="D4270" t="s">
        <v>79</v>
      </c>
      <c r="E4270" t="s">
        <v>22682</v>
      </c>
      <c r="F4270" t="s">
        <v>22683</v>
      </c>
      <c r="G4270" t="s">
        <v>22684</v>
      </c>
      <c r="H4270" t="s">
        <v>18</v>
      </c>
      <c r="I4270" t="s">
        <v>22685</v>
      </c>
      <c r="J4270" t="s">
        <v>22686</v>
      </c>
      <c r="K4270" t="s">
        <v>22687</v>
      </c>
      <c r="L4270" t="s">
        <v>22688</v>
      </c>
    </row>
    <row r="4271" spans="1:12" x14ac:dyDescent="0.3">
      <c r="A4271" t="s">
        <v>21478</v>
      </c>
      <c r="B4271" t="s">
        <v>14</v>
      </c>
      <c r="C4271" t="s">
        <v>3840</v>
      </c>
      <c r="D4271" t="s">
        <v>33</v>
      </c>
      <c r="E4271" t="s">
        <v>21479</v>
      </c>
      <c r="F4271" t="s">
        <v>10581</v>
      </c>
      <c r="G4271" t="s">
        <v>20517</v>
      </c>
      <c r="H4271" t="s">
        <v>18</v>
      </c>
      <c r="I4271" t="s">
        <v>4566</v>
      </c>
      <c r="J4271" t="s">
        <v>4567</v>
      </c>
      <c r="K4271" t="s">
        <v>4568</v>
      </c>
      <c r="L4271" t="s">
        <v>4569</v>
      </c>
    </row>
    <row r="4272" spans="1:12" x14ac:dyDescent="0.3">
      <c r="A4272" t="s">
        <v>20475</v>
      </c>
      <c r="B4272" t="s">
        <v>14</v>
      </c>
      <c r="C4272" t="s">
        <v>20476</v>
      </c>
      <c r="D4272" t="s">
        <v>251</v>
      </c>
      <c r="E4272" t="s">
        <v>20477</v>
      </c>
      <c r="F4272" t="s">
        <v>20477</v>
      </c>
      <c r="G4272" t="s">
        <v>20477</v>
      </c>
      <c r="H4272" t="s">
        <v>18</v>
      </c>
      <c r="I4272" t="s">
        <v>20478</v>
      </c>
      <c r="J4272" t="s">
        <v>18</v>
      </c>
      <c r="K4272" t="s">
        <v>6860</v>
      </c>
      <c r="L4272" t="s">
        <v>20479</v>
      </c>
    </row>
    <row r="4273" spans="1:12" x14ac:dyDescent="0.3">
      <c r="A4273" t="s">
        <v>20292</v>
      </c>
      <c r="B4273" t="s">
        <v>14</v>
      </c>
      <c r="C4273" t="s">
        <v>65</v>
      </c>
      <c r="D4273" t="s">
        <v>16</v>
      </c>
      <c r="E4273" t="s">
        <v>20293</v>
      </c>
      <c r="F4273" t="e">
        <f>- 놀이를 통한 상담 및 놀이프로그램 개발 및 운영- 심리적 성숙과 사회적 적응능력 향상을 위한 조력 및 지도- 부모교육을 통한 양육기술 및 아동특성에 대한 이해 조력</f>
        <v>#NAME?</v>
      </c>
      <c r="G4273" t="s">
        <v>18</v>
      </c>
      <c r="H4273" t="s">
        <v>18</v>
      </c>
      <c r="I4273" t="s">
        <v>20294</v>
      </c>
      <c r="J4273" t="s">
        <v>18</v>
      </c>
      <c r="K4273" t="s">
        <v>20295</v>
      </c>
      <c r="L4273" t="s">
        <v>20296</v>
      </c>
    </row>
    <row r="4274" spans="1:12" x14ac:dyDescent="0.3">
      <c r="A4274" t="s">
        <v>20253</v>
      </c>
      <c r="B4274" t="s">
        <v>14</v>
      </c>
      <c r="C4274" t="s">
        <v>20254</v>
      </c>
      <c r="D4274" t="s">
        <v>16</v>
      </c>
      <c r="E4274" t="s">
        <v>20255</v>
      </c>
      <c r="F4274" t="s">
        <v>20256</v>
      </c>
      <c r="G4274" t="s">
        <v>20257</v>
      </c>
      <c r="H4274" t="s">
        <v>20258</v>
      </c>
      <c r="I4274" t="s">
        <v>20259</v>
      </c>
      <c r="J4274" t="s">
        <v>18</v>
      </c>
      <c r="K4274" t="s">
        <v>20260</v>
      </c>
      <c r="L4274" t="s">
        <v>20261</v>
      </c>
    </row>
    <row r="4275" spans="1:12" x14ac:dyDescent="0.3">
      <c r="A4275" t="s">
        <v>21606</v>
      </c>
      <c r="B4275" t="s">
        <v>14</v>
      </c>
      <c r="C4275" t="s">
        <v>93</v>
      </c>
      <c r="D4275" t="s">
        <v>94</v>
      </c>
      <c r="E4275" t="s">
        <v>21607</v>
      </c>
      <c r="F4275" t="s">
        <v>21608</v>
      </c>
      <c r="G4275" t="s">
        <v>21608</v>
      </c>
      <c r="H4275" t="s">
        <v>21608</v>
      </c>
      <c r="I4275" t="s">
        <v>19940</v>
      </c>
      <c r="J4275" t="s">
        <v>19941</v>
      </c>
      <c r="K4275" t="s">
        <v>19942</v>
      </c>
      <c r="L4275" t="s">
        <v>19943</v>
      </c>
    </row>
    <row r="4276" spans="1:12" x14ac:dyDescent="0.3">
      <c r="A4276" t="s">
        <v>21357</v>
      </c>
      <c r="B4276" t="s">
        <v>14</v>
      </c>
      <c r="C4276" t="s">
        <v>5078</v>
      </c>
      <c r="D4276" t="s">
        <v>16</v>
      </c>
      <c r="E4276" t="s">
        <v>21358</v>
      </c>
      <c r="F4276" t="e">
        <f>- 예술심리상담사 및 전문가 지도감독 - 심리검사를 활용한 검사 및 치료프로그램 실시- 예술치료관련 강의- 임상사례 슈퍼비젼 - 예술치료 사례연구 심사 - 예술치료 연구논문 지도 및 심사</f>
        <v>#NAME?</v>
      </c>
      <c r="G4276" t="e">
        <f>- 예술심리상담사를 지도감독- 심리검사를 활용한 검사 및 치료프로그램 실시- 예술치료관련 강의 - 임상사례 슈퍼비젼 - 예술치료 사례연구 심사</f>
        <v>#NAME?</v>
      </c>
      <c r="H4276" t="e">
        <f>- 예술심리상담을 실시- 심리검사를 활용한 검사 및 치료프로그램 실시 - 예술치료관련 강의</f>
        <v>#NAME?</v>
      </c>
      <c r="I4276" t="s">
        <v>21359</v>
      </c>
      <c r="J4276" t="s">
        <v>21360</v>
      </c>
      <c r="K4276" t="s">
        <v>21361</v>
      </c>
      <c r="L4276" t="s">
        <v>21362</v>
      </c>
    </row>
    <row r="4277" spans="1:12" x14ac:dyDescent="0.3">
      <c r="A4277" t="s">
        <v>20830</v>
      </c>
      <c r="B4277" t="s">
        <v>14</v>
      </c>
      <c r="C4277" t="s">
        <v>20831</v>
      </c>
      <c r="D4277" t="s">
        <v>16</v>
      </c>
      <c r="E4277" t="s">
        <v>20832</v>
      </c>
      <c r="F4277" t="s">
        <v>20833</v>
      </c>
      <c r="G4277" t="s">
        <v>18</v>
      </c>
      <c r="H4277" t="s">
        <v>18</v>
      </c>
      <c r="I4277" t="s">
        <v>19999</v>
      </c>
      <c r="J4277" t="s">
        <v>20000</v>
      </c>
      <c r="K4277" t="s">
        <v>20001</v>
      </c>
      <c r="L4277" t="s">
        <v>20002</v>
      </c>
    </row>
    <row r="4278" spans="1:12" x14ac:dyDescent="0.3">
      <c r="A4278" t="s">
        <v>22502</v>
      </c>
      <c r="B4278" t="s">
        <v>14</v>
      </c>
      <c r="C4278" t="s">
        <v>22503</v>
      </c>
      <c r="D4278" t="s">
        <v>16</v>
      </c>
      <c r="E4278" t="s">
        <v>22504</v>
      </c>
      <c r="F4278" t="s">
        <v>22505</v>
      </c>
      <c r="G4278" t="s">
        <v>22506</v>
      </c>
      <c r="H4278" t="s">
        <v>22507</v>
      </c>
      <c r="I4278" t="s">
        <v>1511</v>
      </c>
      <c r="J4278" t="s">
        <v>1512</v>
      </c>
      <c r="K4278" t="s">
        <v>1513</v>
      </c>
      <c r="L4278" t="s">
        <v>1514</v>
      </c>
    </row>
    <row r="4279" spans="1:12" x14ac:dyDescent="0.3">
      <c r="A4279" t="s">
        <v>22300</v>
      </c>
      <c r="B4279" t="s">
        <v>14</v>
      </c>
      <c r="C4279" t="s">
        <v>19513</v>
      </c>
      <c r="D4279" t="s">
        <v>79</v>
      </c>
      <c r="E4279" t="s">
        <v>22301</v>
      </c>
      <c r="F4279" t="s">
        <v>22302</v>
      </c>
      <c r="G4279" t="s">
        <v>18</v>
      </c>
      <c r="H4279" t="s">
        <v>18</v>
      </c>
      <c r="I4279" t="s">
        <v>6547</v>
      </c>
      <c r="J4279" t="s">
        <v>6548</v>
      </c>
      <c r="K4279" t="s">
        <v>6549</v>
      </c>
      <c r="L4279" t="s">
        <v>6550</v>
      </c>
    </row>
    <row r="4280" spans="1:12" x14ac:dyDescent="0.3">
      <c r="A4280" t="s">
        <v>20393</v>
      </c>
      <c r="B4280" t="s">
        <v>14</v>
      </c>
      <c r="C4280" t="s">
        <v>5360</v>
      </c>
      <c r="D4280" t="s">
        <v>33</v>
      </c>
      <c r="E4280" t="s">
        <v>20394</v>
      </c>
      <c r="F4280" t="s">
        <v>20395</v>
      </c>
      <c r="G4280" t="s">
        <v>18</v>
      </c>
      <c r="H4280" t="s">
        <v>18</v>
      </c>
      <c r="I4280" t="s">
        <v>20396</v>
      </c>
      <c r="J4280" t="s">
        <v>18</v>
      </c>
      <c r="K4280" t="s">
        <v>20397</v>
      </c>
      <c r="L4280" t="s">
        <v>20398</v>
      </c>
    </row>
    <row r="4281" spans="1:12" x14ac:dyDescent="0.3">
      <c r="A4281" t="s">
        <v>21368</v>
      </c>
      <c r="B4281" t="s">
        <v>14</v>
      </c>
      <c r="C4281" t="s">
        <v>21369</v>
      </c>
      <c r="D4281" t="s">
        <v>16</v>
      </c>
      <c r="E4281" t="s">
        <v>21370</v>
      </c>
      <c r="F4281" t="s">
        <v>21371</v>
      </c>
      <c r="G4281" t="s">
        <v>18</v>
      </c>
      <c r="H4281" t="s">
        <v>18</v>
      </c>
      <c r="I4281" t="s">
        <v>21372</v>
      </c>
      <c r="J4281" t="s">
        <v>21373</v>
      </c>
      <c r="K4281" t="s">
        <v>21374</v>
      </c>
      <c r="L4281" t="s">
        <v>21375</v>
      </c>
    </row>
    <row r="4282" spans="1:12" x14ac:dyDescent="0.3">
      <c r="A4282" t="s">
        <v>20493</v>
      </c>
      <c r="B4282" t="s">
        <v>14</v>
      </c>
      <c r="C4282" t="s">
        <v>273</v>
      </c>
      <c r="D4282" t="s">
        <v>16</v>
      </c>
      <c r="E4282" t="s">
        <v>20494</v>
      </c>
      <c r="F4282" t="s">
        <v>20495</v>
      </c>
      <c r="G4282" t="s">
        <v>20496</v>
      </c>
      <c r="H4282" t="s">
        <v>18</v>
      </c>
      <c r="I4282" t="s">
        <v>2707</v>
      </c>
      <c r="J4282" t="s">
        <v>2708</v>
      </c>
      <c r="K4282" t="s">
        <v>2709</v>
      </c>
      <c r="L4282" t="s">
        <v>2710</v>
      </c>
    </row>
    <row r="4283" spans="1:12" x14ac:dyDescent="0.3">
      <c r="A4283" t="s">
        <v>21183</v>
      </c>
      <c r="B4283" t="s">
        <v>14</v>
      </c>
      <c r="C4283" t="s">
        <v>21184</v>
      </c>
      <c r="D4283" t="s">
        <v>94</v>
      </c>
      <c r="E4283" t="s">
        <v>21185</v>
      </c>
      <c r="F4283" t="s">
        <v>21186</v>
      </c>
      <c r="G4283" t="s">
        <v>18</v>
      </c>
      <c r="H4283" t="s">
        <v>18</v>
      </c>
      <c r="I4283" t="s">
        <v>14318</v>
      </c>
      <c r="J4283" t="s">
        <v>14319</v>
      </c>
      <c r="K4283" t="s">
        <v>14320</v>
      </c>
      <c r="L4283" t="s">
        <v>14321</v>
      </c>
    </row>
    <row r="4284" spans="1:12" x14ac:dyDescent="0.3">
      <c r="A4284" t="s">
        <v>20022</v>
      </c>
      <c r="B4284" t="s">
        <v>14</v>
      </c>
      <c r="C4284" t="s">
        <v>65</v>
      </c>
      <c r="D4284" t="s">
        <v>16</v>
      </c>
      <c r="E4284" t="s">
        <v>20023</v>
      </c>
      <c r="F4284" t="s">
        <v>20024</v>
      </c>
      <c r="G4284" t="s">
        <v>20025</v>
      </c>
      <c r="H4284" t="s">
        <v>18</v>
      </c>
      <c r="I4284" t="s">
        <v>19896</v>
      </c>
      <c r="J4284" t="s">
        <v>18</v>
      </c>
      <c r="K4284" t="s">
        <v>19897</v>
      </c>
      <c r="L4284" t="s">
        <v>19898</v>
      </c>
    </row>
    <row r="4285" spans="1:12" x14ac:dyDescent="0.3">
      <c r="A4285" t="s">
        <v>22671</v>
      </c>
      <c r="B4285" t="s">
        <v>14</v>
      </c>
      <c r="C4285" t="s">
        <v>900</v>
      </c>
      <c r="D4285" t="s">
        <v>16</v>
      </c>
      <c r="E4285" t="s">
        <v>22672</v>
      </c>
      <c r="F4285" t="s">
        <v>22673</v>
      </c>
      <c r="G4285" t="s">
        <v>18</v>
      </c>
      <c r="H4285" t="s">
        <v>18</v>
      </c>
      <c r="I4285" t="s">
        <v>1511</v>
      </c>
      <c r="J4285" t="s">
        <v>1512</v>
      </c>
      <c r="K4285" t="s">
        <v>1513</v>
      </c>
      <c r="L4285" t="s">
        <v>1514</v>
      </c>
    </row>
    <row r="4286" spans="1:12" x14ac:dyDescent="0.3">
      <c r="A4286" t="s">
        <v>21327</v>
      </c>
      <c r="B4286" t="s">
        <v>14</v>
      </c>
      <c r="C4286" t="s">
        <v>5078</v>
      </c>
      <c r="D4286" t="s">
        <v>16</v>
      </c>
      <c r="E4286" t="s">
        <v>21328</v>
      </c>
      <c r="F4286" t="s">
        <v>21329</v>
      </c>
      <c r="G4286" t="s">
        <v>21330</v>
      </c>
      <c r="H4286" t="s">
        <v>21331</v>
      </c>
      <c r="I4286" t="s">
        <v>21332</v>
      </c>
      <c r="J4286" t="s">
        <v>21333</v>
      </c>
      <c r="K4286" t="s">
        <v>21334</v>
      </c>
      <c r="L4286" t="s">
        <v>21335</v>
      </c>
    </row>
    <row r="4287" spans="1:12" x14ac:dyDescent="0.3">
      <c r="A4287" t="s">
        <v>22226</v>
      </c>
      <c r="B4287" t="s">
        <v>14</v>
      </c>
      <c r="C4287" t="s">
        <v>6414</v>
      </c>
      <c r="D4287" t="s">
        <v>16</v>
      </c>
      <c r="E4287" t="s">
        <v>22227</v>
      </c>
      <c r="F4287" t="s">
        <v>22228</v>
      </c>
      <c r="G4287" t="s">
        <v>22229</v>
      </c>
      <c r="H4287" t="s">
        <v>22230</v>
      </c>
      <c r="I4287" t="s">
        <v>20811</v>
      </c>
      <c r="J4287" t="s">
        <v>20812</v>
      </c>
      <c r="K4287" t="s">
        <v>20813</v>
      </c>
      <c r="L4287" t="s">
        <v>20814</v>
      </c>
    </row>
    <row r="4288" spans="1:12" x14ac:dyDescent="0.3">
      <c r="A4288" t="s">
        <v>20110</v>
      </c>
      <c r="B4288" t="s">
        <v>14</v>
      </c>
      <c r="C4288" t="s">
        <v>951</v>
      </c>
      <c r="D4288" t="s">
        <v>16</v>
      </c>
      <c r="E4288" t="s">
        <v>20111</v>
      </c>
      <c r="F4288" t="s">
        <v>20112</v>
      </c>
      <c r="G4288" t="s">
        <v>20113</v>
      </c>
      <c r="H4288" t="s">
        <v>20114</v>
      </c>
      <c r="I4288" t="s">
        <v>17916</v>
      </c>
      <c r="J4288" t="s">
        <v>17917</v>
      </c>
      <c r="K4288" t="s">
        <v>17918</v>
      </c>
      <c r="L4288" t="s">
        <v>17919</v>
      </c>
    </row>
    <row r="4289" spans="1:12" x14ac:dyDescent="0.3">
      <c r="A4289" t="s">
        <v>21880</v>
      </c>
      <c r="B4289" t="s">
        <v>14</v>
      </c>
      <c r="C4289" t="s">
        <v>1768</v>
      </c>
      <c r="D4289" t="s">
        <v>33</v>
      </c>
      <c r="E4289" t="s">
        <v>21881</v>
      </c>
      <c r="F4289" t="s">
        <v>9172</v>
      </c>
      <c r="G4289" t="s">
        <v>18</v>
      </c>
      <c r="H4289" t="s">
        <v>18</v>
      </c>
      <c r="I4289" t="s">
        <v>20294</v>
      </c>
      <c r="J4289" t="s">
        <v>18</v>
      </c>
      <c r="K4289" t="s">
        <v>20295</v>
      </c>
      <c r="L4289" t="s">
        <v>20296</v>
      </c>
    </row>
    <row r="4290" spans="1:12" x14ac:dyDescent="0.3">
      <c r="A4290" t="s">
        <v>20985</v>
      </c>
      <c r="B4290" t="s">
        <v>14</v>
      </c>
      <c r="C4290" t="s">
        <v>693</v>
      </c>
      <c r="D4290" t="s">
        <v>79</v>
      </c>
      <c r="E4290" t="s">
        <v>20986</v>
      </c>
      <c r="F4290" t="s">
        <v>20987</v>
      </c>
      <c r="G4290" t="s">
        <v>18</v>
      </c>
      <c r="H4290" t="s">
        <v>18</v>
      </c>
      <c r="I4290" t="s">
        <v>19888</v>
      </c>
      <c r="J4290" t="s">
        <v>19889</v>
      </c>
      <c r="K4290" t="s">
        <v>19890</v>
      </c>
      <c r="L4290" t="s">
        <v>19891</v>
      </c>
    </row>
    <row r="4291" spans="1:12" x14ac:dyDescent="0.3">
      <c r="A4291" t="s">
        <v>20674</v>
      </c>
      <c r="B4291" t="s">
        <v>14</v>
      </c>
      <c r="C4291" t="s">
        <v>5078</v>
      </c>
      <c r="D4291" t="s">
        <v>16</v>
      </c>
      <c r="E4291" t="s">
        <v>20675</v>
      </c>
      <c r="F4291" t="s">
        <v>20676</v>
      </c>
      <c r="G4291" t="s">
        <v>18</v>
      </c>
      <c r="H4291" t="s">
        <v>18</v>
      </c>
      <c r="I4291" t="s">
        <v>20677</v>
      </c>
      <c r="J4291" t="s">
        <v>18</v>
      </c>
      <c r="K4291" t="s">
        <v>20678</v>
      </c>
      <c r="L4291" t="s">
        <v>20679</v>
      </c>
    </row>
    <row r="4292" spans="1:12" x14ac:dyDescent="0.3">
      <c r="A4292" t="s">
        <v>20680</v>
      </c>
      <c r="B4292" t="s">
        <v>14</v>
      </c>
      <c r="C4292" t="s">
        <v>4271</v>
      </c>
      <c r="D4292" t="s">
        <v>16</v>
      </c>
      <c r="E4292" t="s">
        <v>20681</v>
      </c>
      <c r="F4292" t="s">
        <v>20682</v>
      </c>
      <c r="G4292" t="s">
        <v>20683</v>
      </c>
      <c r="H4292" t="s">
        <v>20683</v>
      </c>
      <c r="I4292" t="s">
        <v>2255</v>
      </c>
      <c r="J4292" t="s">
        <v>2256</v>
      </c>
      <c r="K4292" t="s">
        <v>2257</v>
      </c>
      <c r="L4292" t="s">
        <v>2258</v>
      </c>
    </row>
    <row r="4293" spans="1:12" x14ac:dyDescent="0.3">
      <c r="A4293" t="s">
        <v>22703</v>
      </c>
      <c r="B4293" t="s">
        <v>14</v>
      </c>
      <c r="C4293" t="s">
        <v>2396</v>
      </c>
      <c r="D4293" t="s">
        <v>16</v>
      </c>
      <c r="E4293" t="s">
        <v>22704</v>
      </c>
      <c r="F4293" t="s">
        <v>22705</v>
      </c>
      <c r="G4293" t="s">
        <v>22706</v>
      </c>
      <c r="H4293" t="s">
        <v>22707</v>
      </c>
      <c r="I4293" t="s">
        <v>1511</v>
      </c>
      <c r="J4293" t="s">
        <v>1512</v>
      </c>
      <c r="K4293" t="s">
        <v>1513</v>
      </c>
      <c r="L4293" t="s">
        <v>1514</v>
      </c>
    </row>
    <row r="4294" spans="1:12" x14ac:dyDescent="0.3">
      <c r="A4294" t="s">
        <v>21112</v>
      </c>
      <c r="B4294" t="s">
        <v>14</v>
      </c>
      <c r="C4294" t="s">
        <v>471</v>
      </c>
      <c r="D4294" t="s">
        <v>16</v>
      </c>
      <c r="E4294" t="s">
        <v>17168</v>
      </c>
      <c r="F4294" t="s">
        <v>10439</v>
      </c>
      <c r="G4294" t="s">
        <v>18</v>
      </c>
      <c r="H4294" t="s">
        <v>18</v>
      </c>
      <c r="I4294" t="s">
        <v>15940</v>
      </c>
      <c r="J4294" t="s">
        <v>18</v>
      </c>
      <c r="K4294" t="s">
        <v>15941</v>
      </c>
      <c r="L4294" t="s">
        <v>15942</v>
      </c>
    </row>
    <row r="4295" spans="1:12" x14ac:dyDescent="0.3">
      <c r="A4295" t="s">
        <v>22525</v>
      </c>
      <c r="B4295" t="s">
        <v>14</v>
      </c>
      <c r="C4295" t="s">
        <v>101</v>
      </c>
      <c r="D4295" t="s">
        <v>16</v>
      </c>
      <c r="E4295" t="s">
        <v>22526</v>
      </c>
      <c r="F4295" t="s">
        <v>22527</v>
      </c>
      <c r="G4295" t="s">
        <v>22528</v>
      </c>
      <c r="H4295" t="s">
        <v>22529</v>
      </c>
      <c r="I4295" t="s">
        <v>20677</v>
      </c>
      <c r="J4295" t="s">
        <v>18</v>
      </c>
      <c r="K4295" t="s">
        <v>20678</v>
      </c>
      <c r="L4295" t="s">
        <v>20679</v>
      </c>
    </row>
    <row r="4296" spans="1:12" x14ac:dyDescent="0.3">
      <c r="A4296" t="s">
        <v>20505</v>
      </c>
      <c r="B4296" t="s">
        <v>14</v>
      </c>
      <c r="C4296" t="s">
        <v>20506</v>
      </c>
      <c r="D4296" t="s">
        <v>1301</v>
      </c>
      <c r="E4296" t="s">
        <v>20507</v>
      </c>
      <c r="F4296" t="s">
        <v>20508</v>
      </c>
      <c r="G4296" t="s">
        <v>20509</v>
      </c>
      <c r="H4296" t="s">
        <v>20510</v>
      </c>
      <c r="I4296" t="s">
        <v>20511</v>
      </c>
      <c r="J4296" t="s">
        <v>20512</v>
      </c>
      <c r="K4296" t="s">
        <v>20513</v>
      </c>
      <c r="L4296" t="s">
        <v>20514</v>
      </c>
    </row>
    <row r="4297" spans="1:12" x14ac:dyDescent="0.3">
      <c r="A4297" t="s">
        <v>20871</v>
      </c>
      <c r="B4297" t="s">
        <v>14</v>
      </c>
      <c r="C4297" t="s">
        <v>413</v>
      </c>
      <c r="D4297" t="s">
        <v>16</v>
      </c>
      <c r="E4297" t="s">
        <v>20872</v>
      </c>
      <c r="F4297" t="e">
        <f>-유아동 및 청소년, 성인을 대상으로 한 자아존중감 향상 및 감정조절능력향 상  을 위한 심리상담- 심리상담센터, 학교, 사회복지시설 등에서 심리상담사로서의 전문적 활동</f>
        <v>#NAME?</v>
      </c>
      <c r="G4297" t="s">
        <v>18</v>
      </c>
      <c r="H4297" t="s">
        <v>18</v>
      </c>
      <c r="I4297" t="s">
        <v>5851</v>
      </c>
      <c r="J4297" t="s">
        <v>5852</v>
      </c>
      <c r="K4297" t="s">
        <v>5853</v>
      </c>
      <c r="L4297" t="s">
        <v>5854</v>
      </c>
    </row>
    <row r="4298" spans="1:12" x14ac:dyDescent="0.3">
      <c r="A4298" t="s">
        <v>21085</v>
      </c>
      <c r="B4298" t="s">
        <v>14</v>
      </c>
      <c r="C4298" t="s">
        <v>101</v>
      </c>
      <c r="D4298" t="s">
        <v>16</v>
      </c>
      <c r="E4298" t="s">
        <v>21086</v>
      </c>
      <c r="F4298" t="s">
        <v>21087</v>
      </c>
      <c r="G4298" t="s">
        <v>21088</v>
      </c>
      <c r="H4298" t="s">
        <v>21089</v>
      </c>
      <c r="I4298" t="s">
        <v>3296</v>
      </c>
      <c r="J4298" t="s">
        <v>3297</v>
      </c>
      <c r="K4298" t="s">
        <v>3298</v>
      </c>
      <c r="L4298" t="s">
        <v>3299</v>
      </c>
    </row>
    <row r="4299" spans="1:12" x14ac:dyDescent="0.3">
      <c r="A4299" t="s">
        <v>21771</v>
      </c>
      <c r="B4299" t="s">
        <v>14</v>
      </c>
      <c r="C4299" t="s">
        <v>21772</v>
      </c>
      <c r="D4299" t="s">
        <v>2466</v>
      </c>
      <c r="E4299" t="s">
        <v>21773</v>
      </c>
      <c r="F4299" t="s">
        <v>21774</v>
      </c>
      <c r="G4299" t="s">
        <v>18</v>
      </c>
      <c r="H4299" t="s">
        <v>18</v>
      </c>
      <c r="I4299" t="s">
        <v>21775</v>
      </c>
      <c r="J4299" t="s">
        <v>21776</v>
      </c>
      <c r="K4299" t="s">
        <v>21777</v>
      </c>
      <c r="L4299" t="s">
        <v>21778</v>
      </c>
    </row>
    <row r="4300" spans="1:12" x14ac:dyDescent="0.3">
      <c r="A4300" t="s">
        <v>20901</v>
      </c>
      <c r="B4300" t="s">
        <v>14</v>
      </c>
      <c r="C4300" t="s">
        <v>101</v>
      </c>
      <c r="D4300" t="s">
        <v>16</v>
      </c>
      <c r="E4300" t="s">
        <v>20902</v>
      </c>
      <c r="F4300" t="s">
        <v>20903</v>
      </c>
      <c r="G4300" t="s">
        <v>18</v>
      </c>
      <c r="H4300" t="s">
        <v>18</v>
      </c>
      <c r="I4300" t="s">
        <v>20068</v>
      </c>
      <c r="J4300" t="s">
        <v>20069</v>
      </c>
      <c r="K4300" t="s">
        <v>20070</v>
      </c>
      <c r="L4300" t="s">
        <v>20071</v>
      </c>
    </row>
    <row r="4301" spans="1:12" x14ac:dyDescent="0.3">
      <c r="A4301" t="s">
        <v>21893</v>
      </c>
      <c r="B4301" t="s">
        <v>14</v>
      </c>
      <c r="C4301" t="s">
        <v>188</v>
      </c>
      <c r="D4301" t="s">
        <v>16</v>
      </c>
      <c r="E4301" t="s">
        <v>21894</v>
      </c>
      <c r="F4301" t="s">
        <v>21894</v>
      </c>
      <c r="G4301" t="s">
        <v>18</v>
      </c>
      <c r="H4301" t="s">
        <v>18</v>
      </c>
      <c r="I4301" t="s">
        <v>9383</v>
      </c>
      <c r="J4301" t="s">
        <v>9384</v>
      </c>
      <c r="K4301" t="s">
        <v>9385</v>
      </c>
      <c r="L4301" t="s">
        <v>9386</v>
      </c>
    </row>
    <row r="4302" spans="1:12" x14ac:dyDescent="0.3">
      <c r="A4302" t="s">
        <v>20956</v>
      </c>
      <c r="B4302" t="s">
        <v>14</v>
      </c>
      <c r="C4302" t="s">
        <v>273</v>
      </c>
      <c r="D4302" t="s">
        <v>16</v>
      </c>
      <c r="E4302" t="s">
        <v>20957</v>
      </c>
      <c r="F4302" t="s">
        <v>20958</v>
      </c>
      <c r="G4302" t="s">
        <v>20959</v>
      </c>
      <c r="H4302" t="s">
        <v>18</v>
      </c>
      <c r="I4302" t="s">
        <v>19120</v>
      </c>
      <c r="J4302" t="s">
        <v>19121</v>
      </c>
      <c r="K4302" t="s">
        <v>19122</v>
      </c>
      <c r="L4302" t="s">
        <v>19123</v>
      </c>
    </row>
    <row r="4303" spans="1:12" x14ac:dyDescent="0.3">
      <c r="A4303" t="s">
        <v>22099</v>
      </c>
      <c r="B4303" t="s">
        <v>14</v>
      </c>
      <c r="C4303" t="s">
        <v>19968</v>
      </c>
      <c r="D4303" t="s">
        <v>16</v>
      </c>
      <c r="E4303" t="s">
        <v>22100</v>
      </c>
      <c r="F4303" t="s">
        <v>22101</v>
      </c>
      <c r="G4303" t="s">
        <v>18</v>
      </c>
      <c r="H4303" t="s">
        <v>18</v>
      </c>
      <c r="I4303" t="s">
        <v>22043</v>
      </c>
      <c r="J4303" t="s">
        <v>18</v>
      </c>
      <c r="K4303" t="s">
        <v>22044</v>
      </c>
      <c r="L4303" t="s">
        <v>22045</v>
      </c>
    </row>
    <row r="4304" spans="1:12" x14ac:dyDescent="0.3">
      <c r="A4304" t="s">
        <v>20873</v>
      </c>
      <c r="B4304" t="s">
        <v>14</v>
      </c>
      <c r="C4304" t="s">
        <v>1633</v>
      </c>
      <c r="D4304" t="s">
        <v>16</v>
      </c>
      <c r="E4304" t="s">
        <v>20874</v>
      </c>
      <c r="F4304" t="s">
        <v>20875</v>
      </c>
      <c r="G4304" t="s">
        <v>20876</v>
      </c>
      <c r="H4304" t="s">
        <v>18</v>
      </c>
      <c r="I4304" t="s">
        <v>7253</v>
      </c>
      <c r="J4304" t="s">
        <v>7254</v>
      </c>
      <c r="K4304" t="s">
        <v>7255</v>
      </c>
      <c r="L4304" t="s">
        <v>7256</v>
      </c>
    </row>
    <row r="4305" spans="1:12" x14ac:dyDescent="0.3">
      <c r="A4305" t="s">
        <v>21241</v>
      </c>
      <c r="B4305" t="s">
        <v>14</v>
      </c>
      <c r="C4305" t="s">
        <v>5732</v>
      </c>
      <c r="D4305" t="s">
        <v>16</v>
      </c>
      <c r="E4305" t="s">
        <v>21242</v>
      </c>
      <c r="F4305" t="s">
        <v>21243</v>
      </c>
      <c r="G4305" t="s">
        <v>18</v>
      </c>
      <c r="H4305" t="s">
        <v>18</v>
      </c>
      <c r="I4305" t="s">
        <v>15940</v>
      </c>
      <c r="J4305" t="s">
        <v>18</v>
      </c>
      <c r="K4305" t="s">
        <v>15941</v>
      </c>
      <c r="L4305" t="s">
        <v>15942</v>
      </c>
    </row>
    <row r="4306" spans="1:12" x14ac:dyDescent="0.3">
      <c r="A4306" t="s">
        <v>21661</v>
      </c>
      <c r="B4306" t="s">
        <v>14</v>
      </c>
      <c r="C4306" t="s">
        <v>73</v>
      </c>
      <c r="D4306" t="s">
        <v>33</v>
      </c>
      <c r="E4306" t="s">
        <v>21662</v>
      </c>
      <c r="F4306" t="s">
        <v>21663</v>
      </c>
      <c r="G4306" t="s">
        <v>21663</v>
      </c>
      <c r="H4306" t="s">
        <v>18</v>
      </c>
      <c r="I4306" t="s">
        <v>2707</v>
      </c>
      <c r="J4306" t="s">
        <v>2708</v>
      </c>
      <c r="K4306" t="s">
        <v>2709</v>
      </c>
      <c r="L4306" t="s">
        <v>2710</v>
      </c>
    </row>
    <row r="4307" spans="1:12" x14ac:dyDescent="0.3">
      <c r="A4307" t="s">
        <v>21208</v>
      </c>
      <c r="B4307" t="s">
        <v>14</v>
      </c>
      <c r="C4307" t="s">
        <v>1633</v>
      </c>
      <c r="D4307" t="s">
        <v>16</v>
      </c>
      <c r="E4307" t="s">
        <v>21209</v>
      </c>
      <c r="F4307" t="s">
        <v>21210</v>
      </c>
      <c r="G4307" t="s">
        <v>21211</v>
      </c>
      <c r="H4307" t="s">
        <v>18</v>
      </c>
      <c r="I4307" t="s">
        <v>20478</v>
      </c>
      <c r="J4307" t="s">
        <v>18</v>
      </c>
      <c r="K4307" t="s">
        <v>6860</v>
      </c>
      <c r="L4307" t="s">
        <v>20479</v>
      </c>
    </row>
    <row r="4308" spans="1:12" x14ac:dyDescent="0.3">
      <c r="A4308" t="s">
        <v>20249</v>
      </c>
      <c r="B4308" t="s">
        <v>14</v>
      </c>
      <c r="C4308" t="s">
        <v>273</v>
      </c>
      <c r="D4308" t="s">
        <v>16</v>
      </c>
      <c r="E4308" t="s">
        <v>20250</v>
      </c>
      <c r="F4308" t="s">
        <v>20251</v>
      </c>
      <c r="G4308" t="s">
        <v>20252</v>
      </c>
      <c r="H4308" t="s">
        <v>18</v>
      </c>
      <c r="I4308" t="s">
        <v>2356</v>
      </c>
      <c r="J4308" t="s">
        <v>18</v>
      </c>
      <c r="K4308" t="s">
        <v>2357</v>
      </c>
      <c r="L4308" t="s">
        <v>2358</v>
      </c>
    </row>
    <row r="4309" spans="1:12" x14ac:dyDescent="0.3">
      <c r="A4309" t="s">
        <v>20792</v>
      </c>
      <c r="B4309" t="s">
        <v>14</v>
      </c>
      <c r="C4309" t="s">
        <v>273</v>
      </c>
      <c r="D4309" t="s">
        <v>16</v>
      </c>
      <c r="E4309" t="s">
        <v>20722</v>
      </c>
      <c r="F4309" t="s">
        <v>20793</v>
      </c>
      <c r="G4309" t="s">
        <v>20793</v>
      </c>
      <c r="H4309" t="s">
        <v>18</v>
      </c>
      <c r="I4309" t="s">
        <v>7866</v>
      </c>
      <c r="J4309" t="s">
        <v>2941</v>
      </c>
      <c r="K4309" t="s">
        <v>7867</v>
      </c>
      <c r="L4309" t="s">
        <v>7868</v>
      </c>
    </row>
    <row r="4310" spans="1:12" x14ac:dyDescent="0.3">
      <c r="A4310" t="s">
        <v>20179</v>
      </c>
      <c r="B4310" t="s">
        <v>14</v>
      </c>
      <c r="C4310" t="s">
        <v>273</v>
      </c>
      <c r="D4310" t="s">
        <v>16</v>
      </c>
      <c r="E4310" t="s">
        <v>20180</v>
      </c>
      <c r="F4310" t="s">
        <v>20181</v>
      </c>
      <c r="G4310" t="s">
        <v>20182</v>
      </c>
      <c r="H4310" t="s">
        <v>18</v>
      </c>
      <c r="I4310" t="s">
        <v>841</v>
      </c>
      <c r="J4310" t="s">
        <v>842</v>
      </c>
      <c r="K4310" t="s">
        <v>843</v>
      </c>
      <c r="L4310" t="s">
        <v>844</v>
      </c>
    </row>
    <row r="4311" spans="1:12" x14ac:dyDescent="0.3">
      <c r="A4311" t="s">
        <v>20031</v>
      </c>
      <c r="B4311" t="s">
        <v>14</v>
      </c>
      <c r="C4311" t="s">
        <v>20032</v>
      </c>
      <c r="D4311" t="s">
        <v>16</v>
      </c>
      <c r="E4311" t="s">
        <v>20033</v>
      </c>
      <c r="F4311" t="s">
        <v>20034</v>
      </c>
      <c r="G4311" t="s">
        <v>18</v>
      </c>
      <c r="H4311" t="s">
        <v>18</v>
      </c>
      <c r="I4311" t="s">
        <v>2707</v>
      </c>
      <c r="J4311" t="s">
        <v>2708</v>
      </c>
      <c r="K4311" t="s">
        <v>2709</v>
      </c>
      <c r="L4311" t="s">
        <v>2710</v>
      </c>
    </row>
    <row r="4312" spans="1:12" x14ac:dyDescent="0.3">
      <c r="A4312" t="s">
        <v>21763</v>
      </c>
      <c r="B4312" t="s">
        <v>14</v>
      </c>
      <c r="C4312" t="s">
        <v>3502</v>
      </c>
      <c r="D4312" t="s">
        <v>16</v>
      </c>
      <c r="E4312" t="s">
        <v>21764</v>
      </c>
      <c r="F4312" t="s">
        <v>21765</v>
      </c>
      <c r="G4312" t="s">
        <v>21766</v>
      </c>
      <c r="H4312" t="s">
        <v>21767</v>
      </c>
      <c r="I4312" t="s">
        <v>3671</v>
      </c>
      <c r="J4312" t="s">
        <v>21768</v>
      </c>
      <c r="K4312" t="s">
        <v>21769</v>
      </c>
      <c r="L4312" t="s">
        <v>21770</v>
      </c>
    </row>
    <row r="4313" spans="1:12" x14ac:dyDescent="0.3">
      <c r="A4313" t="s">
        <v>20183</v>
      </c>
      <c r="B4313" t="s">
        <v>14</v>
      </c>
      <c r="C4313" t="s">
        <v>1554</v>
      </c>
      <c r="D4313" t="s">
        <v>16</v>
      </c>
      <c r="E4313" t="s">
        <v>7371</v>
      </c>
      <c r="F4313" t="s">
        <v>20184</v>
      </c>
      <c r="G4313" t="s">
        <v>20184</v>
      </c>
      <c r="H4313" t="s">
        <v>18</v>
      </c>
      <c r="I4313" t="s">
        <v>20185</v>
      </c>
      <c r="J4313" t="s">
        <v>20186</v>
      </c>
      <c r="K4313" t="s">
        <v>20187</v>
      </c>
      <c r="L4313" t="s">
        <v>20188</v>
      </c>
    </row>
    <row r="4314" spans="1:12" x14ac:dyDescent="0.3">
      <c r="A4314" t="s">
        <v>21283</v>
      </c>
      <c r="B4314" t="s">
        <v>14</v>
      </c>
      <c r="C4314" t="s">
        <v>43</v>
      </c>
      <c r="D4314" t="s">
        <v>16</v>
      </c>
      <c r="E4314" t="s">
        <v>21284</v>
      </c>
      <c r="F4314" t="s">
        <v>21285</v>
      </c>
      <c r="G4314" t="s">
        <v>21286</v>
      </c>
      <c r="H4314" t="s">
        <v>21287</v>
      </c>
      <c r="I4314" t="s">
        <v>10023</v>
      </c>
      <c r="J4314" t="s">
        <v>10024</v>
      </c>
      <c r="K4314" t="s">
        <v>7636</v>
      </c>
      <c r="L4314" t="s">
        <v>10025</v>
      </c>
    </row>
    <row r="4315" spans="1:12" x14ac:dyDescent="0.3">
      <c r="A4315" t="s">
        <v>22641</v>
      </c>
      <c r="B4315" t="s">
        <v>14</v>
      </c>
      <c r="C4315" t="s">
        <v>22642</v>
      </c>
      <c r="D4315" t="s">
        <v>16</v>
      </c>
      <c r="E4315" t="s">
        <v>22643</v>
      </c>
      <c r="F4315" t="s">
        <v>22644</v>
      </c>
      <c r="G4315" t="s">
        <v>22645</v>
      </c>
      <c r="H4315" t="s">
        <v>18</v>
      </c>
      <c r="I4315" t="s">
        <v>22646</v>
      </c>
      <c r="J4315" t="s">
        <v>18</v>
      </c>
      <c r="K4315" t="s">
        <v>22647</v>
      </c>
      <c r="L4315" t="s">
        <v>22648</v>
      </c>
    </row>
    <row r="4316" spans="1:12" x14ac:dyDescent="0.3">
      <c r="A4316" t="s">
        <v>21928</v>
      </c>
      <c r="B4316" t="s">
        <v>14</v>
      </c>
      <c r="C4316" t="s">
        <v>4209</v>
      </c>
      <c r="D4316" t="s">
        <v>16</v>
      </c>
      <c r="E4316" t="s">
        <v>21929</v>
      </c>
      <c r="F4316" t="s">
        <v>21930</v>
      </c>
      <c r="G4316" t="s">
        <v>21931</v>
      </c>
      <c r="H4316" t="s">
        <v>21932</v>
      </c>
      <c r="I4316" t="s">
        <v>5720</v>
      </c>
      <c r="J4316" t="s">
        <v>5721</v>
      </c>
      <c r="K4316" t="s">
        <v>5722</v>
      </c>
      <c r="L4316" t="s">
        <v>5723</v>
      </c>
    </row>
    <row r="4317" spans="1:12" x14ac:dyDescent="0.3">
      <c r="A4317" t="s">
        <v>21376</v>
      </c>
      <c r="B4317" t="s">
        <v>14</v>
      </c>
      <c r="C4317" t="s">
        <v>21377</v>
      </c>
      <c r="D4317" t="s">
        <v>16</v>
      </c>
      <c r="E4317" t="s">
        <v>21378</v>
      </c>
      <c r="F4317" t="s">
        <v>21379</v>
      </c>
      <c r="G4317" t="s">
        <v>18</v>
      </c>
      <c r="H4317" t="s">
        <v>18</v>
      </c>
      <c r="I4317" t="s">
        <v>21106</v>
      </c>
      <c r="J4317" t="s">
        <v>21107</v>
      </c>
      <c r="K4317" t="s">
        <v>21108</v>
      </c>
      <c r="L4317" t="s">
        <v>21109</v>
      </c>
    </row>
    <row r="4318" spans="1:12" x14ac:dyDescent="0.3">
      <c r="A4318" t="s">
        <v>20580</v>
      </c>
      <c r="B4318" t="s">
        <v>14</v>
      </c>
      <c r="C4318" t="s">
        <v>4372</v>
      </c>
      <c r="D4318" t="s">
        <v>16</v>
      </c>
      <c r="E4318" t="s">
        <v>20581</v>
      </c>
      <c r="F4318" t="s">
        <v>20582</v>
      </c>
      <c r="G4318" t="s">
        <v>20582</v>
      </c>
      <c r="H4318" t="s">
        <v>18</v>
      </c>
      <c r="I4318" t="s">
        <v>2707</v>
      </c>
      <c r="J4318" t="s">
        <v>2708</v>
      </c>
      <c r="K4318" t="s">
        <v>2709</v>
      </c>
      <c r="L4318" t="s">
        <v>2710</v>
      </c>
    </row>
    <row r="4319" spans="1:12" x14ac:dyDescent="0.3">
      <c r="A4319" t="s">
        <v>22138</v>
      </c>
      <c r="B4319" t="s">
        <v>14</v>
      </c>
      <c r="C4319" t="s">
        <v>101</v>
      </c>
      <c r="D4319" t="s">
        <v>16</v>
      </c>
      <c r="E4319" t="s">
        <v>22139</v>
      </c>
      <c r="F4319" t="s">
        <v>22140</v>
      </c>
      <c r="G4319" t="s">
        <v>22140</v>
      </c>
      <c r="H4319" t="s">
        <v>18</v>
      </c>
      <c r="I4319" t="s">
        <v>7934</v>
      </c>
      <c r="J4319" t="s">
        <v>7935</v>
      </c>
      <c r="K4319" t="s">
        <v>7936</v>
      </c>
      <c r="L4319" t="s">
        <v>7937</v>
      </c>
    </row>
    <row r="4320" spans="1:12" x14ac:dyDescent="0.3">
      <c r="A4320" t="s">
        <v>20729</v>
      </c>
      <c r="B4320" t="s">
        <v>14</v>
      </c>
      <c r="C4320" t="s">
        <v>101</v>
      </c>
      <c r="D4320" t="s">
        <v>16</v>
      </c>
      <c r="E4320" t="s">
        <v>20730</v>
      </c>
      <c r="F4320" t="s">
        <v>20731</v>
      </c>
      <c r="G4320" t="s">
        <v>18</v>
      </c>
      <c r="H4320" t="s">
        <v>18</v>
      </c>
      <c r="I4320" t="s">
        <v>2707</v>
      </c>
      <c r="J4320" t="s">
        <v>2708</v>
      </c>
      <c r="K4320" t="s">
        <v>2709</v>
      </c>
      <c r="L4320" t="s">
        <v>2710</v>
      </c>
    </row>
    <row r="4321" spans="1:12" x14ac:dyDescent="0.3">
      <c r="A4321" t="s">
        <v>20147</v>
      </c>
      <c r="B4321" t="s">
        <v>14</v>
      </c>
      <c r="C4321" t="s">
        <v>2882</v>
      </c>
      <c r="D4321" t="s">
        <v>16</v>
      </c>
      <c r="E4321" t="s">
        <v>20148</v>
      </c>
      <c r="F4321" t="s">
        <v>20149</v>
      </c>
      <c r="G4321" t="s">
        <v>20150</v>
      </c>
      <c r="H4321" t="s">
        <v>18</v>
      </c>
      <c r="I4321" t="s">
        <v>19896</v>
      </c>
      <c r="J4321" t="s">
        <v>18</v>
      </c>
      <c r="K4321" t="s">
        <v>19897</v>
      </c>
      <c r="L4321" t="s">
        <v>19898</v>
      </c>
    </row>
    <row r="4322" spans="1:12" x14ac:dyDescent="0.3">
      <c r="A4322" t="s">
        <v>20232</v>
      </c>
      <c r="B4322" t="s">
        <v>14</v>
      </c>
      <c r="C4322" t="s">
        <v>3840</v>
      </c>
      <c r="D4322" t="s">
        <v>33</v>
      </c>
      <c r="E4322" t="s">
        <v>20233</v>
      </c>
      <c r="F4322" t="e">
        <f>- 학교폭력상담 관련기관 이용자들에게 심리상담평가를 할 수 있는 수준.- 학교폭력상담과 학교폭력상담 관련기관에서 심리상담 관련 대상자들에게 직업교육, 직업평가, 직업상담을 실시할 수 있는 수준.</f>
        <v>#NAME?</v>
      </c>
      <c r="G4322" t="s">
        <v>20234</v>
      </c>
      <c r="H4322" t="s">
        <v>18</v>
      </c>
      <c r="I4322" t="s">
        <v>20235</v>
      </c>
      <c r="J4322" t="s">
        <v>18</v>
      </c>
      <c r="K4322" t="s">
        <v>19897</v>
      </c>
      <c r="L4322" t="s">
        <v>20236</v>
      </c>
    </row>
    <row r="4323" spans="1:12" x14ac:dyDescent="0.3">
      <c r="A4323" t="s">
        <v>21103</v>
      </c>
      <c r="B4323" t="s">
        <v>14</v>
      </c>
      <c r="C4323" t="s">
        <v>18895</v>
      </c>
      <c r="D4323" t="s">
        <v>16</v>
      </c>
      <c r="E4323" t="s">
        <v>21104</v>
      </c>
      <c r="F4323" t="s">
        <v>21105</v>
      </c>
      <c r="G4323" t="s">
        <v>18</v>
      </c>
      <c r="H4323" t="s">
        <v>18</v>
      </c>
      <c r="I4323" t="s">
        <v>21106</v>
      </c>
      <c r="J4323" t="s">
        <v>21107</v>
      </c>
      <c r="K4323" t="s">
        <v>21108</v>
      </c>
      <c r="L4323" t="s">
        <v>21109</v>
      </c>
    </row>
    <row r="4324" spans="1:12" x14ac:dyDescent="0.3">
      <c r="A4324" t="s">
        <v>20019</v>
      </c>
      <c r="B4324" t="s">
        <v>14</v>
      </c>
      <c r="C4324" t="s">
        <v>471</v>
      </c>
      <c r="D4324" t="s">
        <v>16</v>
      </c>
      <c r="E4324" t="s">
        <v>20020</v>
      </c>
      <c r="F4324" t="s">
        <v>20021</v>
      </c>
      <c r="G4324" t="s">
        <v>18</v>
      </c>
      <c r="H4324" t="s">
        <v>18</v>
      </c>
      <c r="I4324" t="s">
        <v>2707</v>
      </c>
      <c r="J4324" t="s">
        <v>2708</v>
      </c>
      <c r="K4324" t="s">
        <v>2709</v>
      </c>
      <c r="L4324" t="s">
        <v>2710</v>
      </c>
    </row>
    <row r="4325" spans="1:12" x14ac:dyDescent="0.3">
      <c r="A4325" t="s">
        <v>20710</v>
      </c>
      <c r="B4325" t="s">
        <v>14</v>
      </c>
      <c r="C4325" t="s">
        <v>471</v>
      </c>
      <c r="D4325" t="s">
        <v>16</v>
      </c>
      <c r="E4325" t="s">
        <v>20711</v>
      </c>
      <c r="F4325" t="s">
        <v>20712</v>
      </c>
      <c r="G4325" t="s">
        <v>20713</v>
      </c>
      <c r="H4325" t="s">
        <v>20714</v>
      </c>
      <c r="I4325" t="s">
        <v>2255</v>
      </c>
      <c r="J4325" t="s">
        <v>2256</v>
      </c>
      <c r="K4325" t="s">
        <v>2257</v>
      </c>
      <c r="L4325" t="s">
        <v>2258</v>
      </c>
    </row>
    <row r="4326" spans="1:12" x14ac:dyDescent="0.3">
      <c r="A4326" t="s">
        <v>21500</v>
      </c>
      <c r="B4326" t="s">
        <v>14</v>
      </c>
      <c r="C4326" t="s">
        <v>4659</v>
      </c>
      <c r="D4326" t="s">
        <v>33</v>
      </c>
      <c r="E4326" t="s">
        <v>21501</v>
      </c>
      <c r="F4326" t="s">
        <v>21502</v>
      </c>
      <c r="G4326" t="s">
        <v>21503</v>
      </c>
      <c r="H4326" t="s">
        <v>18</v>
      </c>
      <c r="I4326" t="s">
        <v>21504</v>
      </c>
      <c r="J4326" t="s">
        <v>21505</v>
      </c>
      <c r="K4326" t="s">
        <v>21506</v>
      </c>
      <c r="L4326" t="s">
        <v>21507</v>
      </c>
    </row>
    <row r="4327" spans="1:12" x14ac:dyDescent="0.3">
      <c r="A4327" t="s">
        <v>22015</v>
      </c>
      <c r="B4327" t="s">
        <v>14</v>
      </c>
      <c r="C4327" t="s">
        <v>101</v>
      </c>
      <c r="D4327" t="s">
        <v>16</v>
      </c>
      <c r="E4327" t="s">
        <v>21204</v>
      </c>
      <c r="F4327" t="s">
        <v>22016</v>
      </c>
      <c r="G4327" t="s">
        <v>22017</v>
      </c>
      <c r="H4327" t="s">
        <v>22018</v>
      </c>
      <c r="I4327" t="s">
        <v>7437</v>
      </c>
      <c r="J4327" t="s">
        <v>18</v>
      </c>
      <c r="K4327" t="s">
        <v>7438</v>
      </c>
      <c r="L4327" t="s">
        <v>7439</v>
      </c>
    </row>
    <row r="4328" spans="1:12" x14ac:dyDescent="0.3">
      <c r="A4328" t="s">
        <v>20039</v>
      </c>
      <c r="B4328" t="s">
        <v>14</v>
      </c>
      <c r="C4328" t="s">
        <v>273</v>
      </c>
      <c r="D4328" t="s">
        <v>16</v>
      </c>
      <c r="E4328" t="s">
        <v>20040</v>
      </c>
      <c r="F4328" t="s">
        <v>20041</v>
      </c>
      <c r="G4328" t="s">
        <v>18</v>
      </c>
      <c r="H4328" t="s">
        <v>18</v>
      </c>
      <c r="I4328" t="s">
        <v>9217</v>
      </c>
      <c r="J4328" t="s">
        <v>9218</v>
      </c>
      <c r="K4328" t="s">
        <v>9219</v>
      </c>
      <c r="L4328" t="s">
        <v>9220</v>
      </c>
    </row>
    <row r="4329" spans="1:12" x14ac:dyDescent="0.3">
      <c r="A4329" t="s">
        <v>21218</v>
      </c>
      <c r="B4329" t="s">
        <v>14</v>
      </c>
      <c r="C4329" t="s">
        <v>6656</v>
      </c>
      <c r="D4329" t="s">
        <v>16</v>
      </c>
      <c r="E4329" t="s">
        <v>21219</v>
      </c>
      <c r="F4329" t="s">
        <v>21220</v>
      </c>
      <c r="G4329" t="s">
        <v>18</v>
      </c>
      <c r="H4329" t="s">
        <v>18</v>
      </c>
      <c r="I4329" t="s">
        <v>21163</v>
      </c>
      <c r="J4329" t="s">
        <v>18</v>
      </c>
      <c r="K4329" t="s">
        <v>21164</v>
      </c>
      <c r="L4329" t="s">
        <v>21165</v>
      </c>
    </row>
    <row r="4330" spans="1:12" x14ac:dyDescent="0.3">
      <c r="A4330" t="s">
        <v>20200</v>
      </c>
      <c r="B4330" t="s">
        <v>14</v>
      </c>
      <c r="C4330" t="s">
        <v>20201</v>
      </c>
      <c r="D4330" t="s">
        <v>33</v>
      </c>
      <c r="E4330" t="s">
        <v>20202</v>
      </c>
      <c r="F4330" t="s">
        <v>20203</v>
      </c>
      <c r="G4330" t="s">
        <v>20204</v>
      </c>
      <c r="H4330" t="s">
        <v>18</v>
      </c>
      <c r="I4330" t="s">
        <v>9667</v>
      </c>
      <c r="J4330" t="s">
        <v>9668</v>
      </c>
      <c r="K4330" t="s">
        <v>9669</v>
      </c>
      <c r="L4330" t="s">
        <v>9670</v>
      </c>
    </row>
    <row r="4331" spans="1:12" x14ac:dyDescent="0.3">
      <c r="A4331" t="s">
        <v>21421</v>
      </c>
      <c r="B4331" t="s">
        <v>14</v>
      </c>
      <c r="C4331" t="s">
        <v>857</v>
      </c>
      <c r="D4331" t="s">
        <v>33</v>
      </c>
      <c r="E4331" t="s">
        <v>21422</v>
      </c>
      <c r="F4331" t="s">
        <v>21423</v>
      </c>
      <c r="H4331" t="s">
        <v>18</v>
      </c>
      <c r="I4331" t="s">
        <v>7437</v>
      </c>
      <c r="J4331" t="s">
        <v>18</v>
      </c>
      <c r="K4331" t="s">
        <v>7438</v>
      </c>
      <c r="L4331" t="s">
        <v>7439</v>
      </c>
    </row>
    <row r="4332" spans="1:12" x14ac:dyDescent="0.3">
      <c r="A4332" t="s">
        <v>21271</v>
      </c>
      <c r="B4332" t="s">
        <v>14</v>
      </c>
      <c r="C4332" t="s">
        <v>21272</v>
      </c>
      <c r="D4332" t="s">
        <v>33</v>
      </c>
      <c r="E4332" t="s">
        <v>21273</v>
      </c>
      <c r="F4332" t="s">
        <v>21274</v>
      </c>
      <c r="G4332" t="s">
        <v>18</v>
      </c>
      <c r="H4332" t="s">
        <v>18</v>
      </c>
      <c r="I4332" t="s">
        <v>20532</v>
      </c>
      <c r="J4332" t="s">
        <v>18</v>
      </c>
      <c r="K4332" t="s">
        <v>20533</v>
      </c>
      <c r="L4332" t="s">
        <v>20534</v>
      </c>
    </row>
    <row r="4333" spans="1:12" x14ac:dyDescent="0.3">
      <c r="A4333" t="s">
        <v>21823</v>
      </c>
      <c r="B4333" t="s">
        <v>14</v>
      </c>
      <c r="C4333" t="s">
        <v>65</v>
      </c>
      <c r="D4333" t="s">
        <v>16</v>
      </c>
      <c r="E4333" t="s">
        <v>21824</v>
      </c>
      <c r="F4333" t="s">
        <v>21825</v>
      </c>
      <c r="G4333" t="s">
        <v>21826</v>
      </c>
      <c r="H4333" t="s">
        <v>18</v>
      </c>
      <c r="I4333" t="s">
        <v>9349</v>
      </c>
      <c r="J4333" t="s">
        <v>9350</v>
      </c>
      <c r="K4333" t="s">
        <v>9351</v>
      </c>
      <c r="L4333" t="s">
        <v>9352</v>
      </c>
    </row>
    <row r="4334" spans="1:12" x14ac:dyDescent="0.3">
      <c r="A4334" t="s">
        <v>21788</v>
      </c>
      <c r="B4334" t="s">
        <v>14</v>
      </c>
      <c r="C4334" t="s">
        <v>5078</v>
      </c>
      <c r="D4334" t="s">
        <v>16</v>
      </c>
      <c r="E4334" t="s">
        <v>21789</v>
      </c>
      <c r="F4334" t="s">
        <v>21790</v>
      </c>
      <c r="G4334" t="s">
        <v>21790</v>
      </c>
      <c r="H4334" t="s">
        <v>21791</v>
      </c>
      <c r="I4334" t="s">
        <v>1511</v>
      </c>
      <c r="J4334" t="s">
        <v>1512</v>
      </c>
      <c r="K4334" t="s">
        <v>1513</v>
      </c>
      <c r="L4334" t="s">
        <v>1514</v>
      </c>
    </row>
    <row r="4335" spans="1:12" x14ac:dyDescent="0.3">
      <c r="A4335" t="s">
        <v>21438</v>
      </c>
      <c r="B4335" t="s">
        <v>14</v>
      </c>
      <c r="C4335" t="s">
        <v>5462</v>
      </c>
      <c r="D4335" t="s">
        <v>16</v>
      </c>
      <c r="E4335" t="s">
        <v>21439</v>
      </c>
      <c r="F4335" t="s">
        <v>21440</v>
      </c>
      <c r="G4335" t="s">
        <v>21441</v>
      </c>
      <c r="H4335" t="s">
        <v>21442</v>
      </c>
      <c r="I4335" t="s">
        <v>2255</v>
      </c>
      <c r="J4335" t="s">
        <v>2256</v>
      </c>
      <c r="K4335" t="s">
        <v>2257</v>
      </c>
      <c r="L4335" t="s">
        <v>2258</v>
      </c>
    </row>
    <row r="4336" spans="1:12" x14ac:dyDescent="0.3">
      <c r="A4336" t="s">
        <v>20669</v>
      </c>
      <c r="B4336" t="s">
        <v>14</v>
      </c>
      <c r="C4336" t="s">
        <v>341</v>
      </c>
      <c r="D4336" t="s">
        <v>16</v>
      </c>
      <c r="E4336" t="s">
        <v>20670</v>
      </c>
      <c r="F4336" t="s">
        <v>20671</v>
      </c>
      <c r="G4336" t="s">
        <v>20672</v>
      </c>
      <c r="H4336" t="s">
        <v>20673</v>
      </c>
      <c r="I4336" t="s">
        <v>9845</v>
      </c>
      <c r="J4336" t="s">
        <v>9846</v>
      </c>
      <c r="K4336" t="s">
        <v>9847</v>
      </c>
      <c r="L4336" t="s">
        <v>9848</v>
      </c>
    </row>
    <row r="4337" spans="1:12" x14ac:dyDescent="0.3">
      <c r="A4337" t="s">
        <v>21987</v>
      </c>
      <c r="B4337" t="s">
        <v>14</v>
      </c>
      <c r="C4337" t="s">
        <v>73</v>
      </c>
      <c r="D4337" t="s">
        <v>33</v>
      </c>
      <c r="E4337" t="s">
        <v>21988</v>
      </c>
      <c r="F4337" t="s">
        <v>21989</v>
      </c>
      <c r="G4337" t="s">
        <v>21990</v>
      </c>
      <c r="H4337" t="s">
        <v>18</v>
      </c>
      <c r="I4337" t="s">
        <v>10023</v>
      </c>
      <c r="J4337" t="s">
        <v>10024</v>
      </c>
      <c r="K4337" t="s">
        <v>7636</v>
      </c>
      <c r="L4337" t="s">
        <v>10025</v>
      </c>
    </row>
    <row r="4338" spans="1:12" x14ac:dyDescent="0.3">
      <c r="A4338" t="s">
        <v>21236</v>
      </c>
      <c r="B4338" t="s">
        <v>14</v>
      </c>
      <c r="C4338" t="s">
        <v>273</v>
      </c>
      <c r="D4338" t="s">
        <v>16</v>
      </c>
      <c r="E4338" t="s">
        <v>21237</v>
      </c>
      <c r="F4338" t="s">
        <v>21238</v>
      </c>
      <c r="G4338" t="s">
        <v>21239</v>
      </c>
      <c r="H4338" t="s">
        <v>21240</v>
      </c>
      <c r="I4338" t="s">
        <v>7437</v>
      </c>
      <c r="J4338" t="s">
        <v>18</v>
      </c>
      <c r="K4338" t="s">
        <v>7438</v>
      </c>
      <c r="L4338" t="s">
        <v>7439</v>
      </c>
    </row>
    <row r="4339" spans="1:12" x14ac:dyDescent="0.3">
      <c r="A4339" t="s">
        <v>21256</v>
      </c>
      <c r="B4339" t="s">
        <v>14</v>
      </c>
      <c r="C4339" t="s">
        <v>93</v>
      </c>
      <c r="D4339" t="s">
        <v>94</v>
      </c>
      <c r="E4339" t="s">
        <v>21257</v>
      </c>
      <c r="F4339" t="s">
        <v>21258</v>
      </c>
      <c r="G4339" t="s">
        <v>18</v>
      </c>
      <c r="H4339" t="s">
        <v>18</v>
      </c>
      <c r="I4339" t="s">
        <v>14318</v>
      </c>
      <c r="J4339" t="s">
        <v>14319</v>
      </c>
      <c r="K4339" t="s">
        <v>14320</v>
      </c>
      <c r="L4339" t="s">
        <v>14321</v>
      </c>
    </row>
    <row r="4340" spans="1:12" x14ac:dyDescent="0.3">
      <c r="A4340" t="s">
        <v>22445</v>
      </c>
      <c r="B4340" t="s">
        <v>14</v>
      </c>
      <c r="C4340" t="s">
        <v>22446</v>
      </c>
      <c r="D4340" t="s">
        <v>33</v>
      </c>
      <c r="E4340" t="s">
        <v>22447</v>
      </c>
      <c r="F4340" t="s">
        <v>22448</v>
      </c>
      <c r="G4340" t="s">
        <v>18</v>
      </c>
      <c r="H4340" t="s">
        <v>18</v>
      </c>
      <c r="I4340" t="s">
        <v>4201</v>
      </c>
      <c r="J4340" t="s">
        <v>4202</v>
      </c>
      <c r="K4340" t="s">
        <v>4203</v>
      </c>
      <c r="L4340" t="s">
        <v>4204</v>
      </c>
    </row>
    <row r="4341" spans="1:12" x14ac:dyDescent="0.3">
      <c r="A4341" t="s">
        <v>20344</v>
      </c>
      <c r="B4341" t="s">
        <v>14</v>
      </c>
      <c r="C4341" t="s">
        <v>951</v>
      </c>
      <c r="D4341" t="s">
        <v>16</v>
      </c>
      <c r="E4341" t="s">
        <v>20345</v>
      </c>
      <c r="F4341" t="s">
        <v>20346</v>
      </c>
      <c r="G4341" t="s">
        <v>20347</v>
      </c>
      <c r="H4341" t="s">
        <v>20348</v>
      </c>
      <c r="I4341" t="s">
        <v>20349</v>
      </c>
      <c r="J4341" t="s">
        <v>18</v>
      </c>
      <c r="K4341" t="s">
        <v>20350</v>
      </c>
      <c r="L4341" t="s">
        <v>20351</v>
      </c>
    </row>
    <row r="4342" spans="1:12" x14ac:dyDescent="0.3">
      <c r="A4342" t="s">
        <v>20691</v>
      </c>
      <c r="B4342" t="s">
        <v>14</v>
      </c>
      <c r="C4342" t="s">
        <v>3840</v>
      </c>
      <c r="D4342" t="s">
        <v>33</v>
      </c>
      <c r="E4342" t="s">
        <v>20692</v>
      </c>
      <c r="F4342" t="s">
        <v>20693</v>
      </c>
      <c r="G4342" t="s">
        <v>20694</v>
      </c>
      <c r="H4342" t="s">
        <v>7123</v>
      </c>
      <c r="I4342" t="s">
        <v>20695</v>
      </c>
      <c r="J4342" t="s">
        <v>20696</v>
      </c>
      <c r="K4342" t="s">
        <v>20697</v>
      </c>
      <c r="L4342" t="s">
        <v>20698</v>
      </c>
    </row>
    <row r="4343" spans="1:12" x14ac:dyDescent="0.3">
      <c r="A4343" t="s">
        <v>21159</v>
      </c>
      <c r="B4343" t="s">
        <v>14</v>
      </c>
      <c r="C4343" t="s">
        <v>21160</v>
      </c>
      <c r="D4343" t="s">
        <v>16</v>
      </c>
      <c r="E4343" t="s">
        <v>21161</v>
      </c>
      <c r="F4343" t="s">
        <v>21162</v>
      </c>
      <c r="G4343" t="s">
        <v>18</v>
      </c>
      <c r="H4343" t="s">
        <v>18</v>
      </c>
      <c r="I4343" t="s">
        <v>21163</v>
      </c>
      <c r="J4343" t="s">
        <v>18</v>
      </c>
      <c r="K4343" t="s">
        <v>21164</v>
      </c>
      <c r="L4343" t="s">
        <v>21165</v>
      </c>
    </row>
    <row r="4344" spans="1:12" x14ac:dyDescent="0.3">
      <c r="A4344" t="s">
        <v>21474</v>
      </c>
      <c r="B4344" t="s">
        <v>14</v>
      </c>
      <c r="C4344" t="s">
        <v>21475</v>
      </c>
      <c r="D4344" t="s">
        <v>33</v>
      </c>
      <c r="E4344" t="s">
        <v>21476</v>
      </c>
      <c r="F4344" t="s">
        <v>21477</v>
      </c>
      <c r="G4344" t="s">
        <v>18</v>
      </c>
      <c r="H4344" t="s">
        <v>18</v>
      </c>
      <c r="I4344" t="s">
        <v>5802</v>
      </c>
      <c r="J4344" t="s">
        <v>18</v>
      </c>
      <c r="K4344" t="s">
        <v>5803</v>
      </c>
      <c r="L4344" t="s">
        <v>5804</v>
      </c>
    </row>
    <row r="4345" spans="1:12" x14ac:dyDescent="0.3">
      <c r="A4345" t="s">
        <v>21858</v>
      </c>
      <c r="B4345" t="s">
        <v>14</v>
      </c>
      <c r="C4345" t="s">
        <v>21859</v>
      </c>
      <c r="D4345" t="s">
        <v>16</v>
      </c>
      <c r="E4345" t="s">
        <v>21860</v>
      </c>
      <c r="F4345" t="s">
        <v>21861</v>
      </c>
      <c r="G4345" t="s">
        <v>21862</v>
      </c>
      <c r="H4345" t="s">
        <v>18</v>
      </c>
      <c r="I4345" t="s">
        <v>20269</v>
      </c>
      <c r="J4345" t="s">
        <v>20270</v>
      </c>
      <c r="K4345" t="s">
        <v>20271</v>
      </c>
      <c r="L4345" t="s">
        <v>20272</v>
      </c>
    </row>
    <row r="4346" spans="1:12" x14ac:dyDescent="0.3">
      <c r="A4346" t="s">
        <v>21317</v>
      </c>
      <c r="B4346" t="s">
        <v>14</v>
      </c>
      <c r="C4346" t="s">
        <v>3840</v>
      </c>
      <c r="D4346" t="s">
        <v>33</v>
      </c>
      <c r="E4346" t="s">
        <v>21318</v>
      </c>
      <c r="F4346" t="s">
        <v>21319</v>
      </c>
      <c r="G4346" t="s">
        <v>21320</v>
      </c>
      <c r="H4346" t="s">
        <v>18</v>
      </c>
      <c r="I4346" t="s">
        <v>841</v>
      </c>
      <c r="J4346" t="s">
        <v>842</v>
      </c>
      <c r="K4346" t="s">
        <v>843</v>
      </c>
      <c r="L4346" t="s">
        <v>844</v>
      </c>
    </row>
    <row r="4347" spans="1:12" x14ac:dyDescent="0.3">
      <c r="A4347" t="s">
        <v>22194</v>
      </c>
      <c r="B4347" t="s">
        <v>14</v>
      </c>
      <c r="C4347" t="s">
        <v>273</v>
      </c>
      <c r="D4347" t="s">
        <v>16</v>
      </c>
      <c r="E4347" t="s">
        <v>22195</v>
      </c>
      <c r="F4347" t="s">
        <v>22196</v>
      </c>
      <c r="G4347" t="s">
        <v>22197</v>
      </c>
      <c r="H4347" t="s">
        <v>22197</v>
      </c>
      <c r="I4347" t="s">
        <v>4941</v>
      </c>
      <c r="J4347" t="s">
        <v>4942</v>
      </c>
      <c r="K4347" t="s">
        <v>4943</v>
      </c>
      <c r="L4347" t="s">
        <v>4944</v>
      </c>
    </row>
    <row r="4348" spans="1:12" x14ac:dyDescent="0.3">
      <c r="A4348" t="s">
        <v>21806</v>
      </c>
      <c r="B4348" t="s">
        <v>14</v>
      </c>
      <c r="C4348" t="s">
        <v>3840</v>
      </c>
      <c r="D4348" t="s">
        <v>33</v>
      </c>
      <c r="E4348" t="s">
        <v>21807</v>
      </c>
      <c r="F4348" t="s">
        <v>21808</v>
      </c>
      <c r="G4348" t="s">
        <v>21809</v>
      </c>
      <c r="H4348" t="s">
        <v>21810</v>
      </c>
      <c r="I4348" t="s">
        <v>21811</v>
      </c>
      <c r="J4348" t="s">
        <v>21812</v>
      </c>
      <c r="K4348" t="s">
        <v>21813</v>
      </c>
      <c r="L4348" t="s">
        <v>21814</v>
      </c>
    </row>
    <row r="4349" spans="1:12" x14ac:dyDescent="0.3">
      <c r="A4349" t="s">
        <v>21615</v>
      </c>
      <c r="B4349" t="s">
        <v>14</v>
      </c>
      <c r="C4349" t="s">
        <v>900</v>
      </c>
      <c r="D4349" t="s">
        <v>16</v>
      </c>
      <c r="E4349" t="s">
        <v>21616</v>
      </c>
      <c r="F4349" t="s">
        <v>21617</v>
      </c>
      <c r="G4349" t="s">
        <v>21618</v>
      </c>
      <c r="H4349" t="s">
        <v>21619</v>
      </c>
      <c r="I4349" t="s">
        <v>10132</v>
      </c>
      <c r="J4349" t="s">
        <v>10133</v>
      </c>
      <c r="K4349" t="s">
        <v>10134</v>
      </c>
      <c r="L4349" t="s">
        <v>10135</v>
      </c>
    </row>
    <row r="4350" spans="1:12" x14ac:dyDescent="0.3">
      <c r="A4350" t="s">
        <v>21264</v>
      </c>
      <c r="B4350" t="s">
        <v>14</v>
      </c>
      <c r="C4350" t="s">
        <v>2451</v>
      </c>
      <c r="D4350" t="s">
        <v>16</v>
      </c>
      <c r="E4350" t="s">
        <v>21265</v>
      </c>
      <c r="F4350" t="s">
        <v>21266</v>
      </c>
      <c r="G4350" t="s">
        <v>18</v>
      </c>
      <c r="H4350" t="s">
        <v>18</v>
      </c>
      <c r="I4350" t="s">
        <v>15940</v>
      </c>
      <c r="J4350" t="s">
        <v>18</v>
      </c>
      <c r="K4350" t="s">
        <v>15941</v>
      </c>
      <c r="L4350" t="s">
        <v>15942</v>
      </c>
    </row>
    <row r="4351" spans="1:12" x14ac:dyDescent="0.3">
      <c r="A4351" t="s">
        <v>21175</v>
      </c>
      <c r="B4351" t="s">
        <v>14</v>
      </c>
      <c r="C4351" t="s">
        <v>21176</v>
      </c>
      <c r="D4351" t="s">
        <v>16</v>
      </c>
      <c r="E4351" t="s">
        <v>21177</v>
      </c>
      <c r="F4351" t="s">
        <v>21178</v>
      </c>
      <c r="G4351" t="s">
        <v>18</v>
      </c>
      <c r="H4351" t="s">
        <v>18</v>
      </c>
      <c r="I4351" t="s">
        <v>21179</v>
      </c>
      <c r="J4351" t="s">
        <v>21180</v>
      </c>
      <c r="K4351" t="s">
        <v>21181</v>
      </c>
      <c r="L4351" t="s">
        <v>21182</v>
      </c>
    </row>
    <row r="4352" spans="1:12" x14ac:dyDescent="0.3">
      <c r="A4352" t="s">
        <v>22603</v>
      </c>
      <c r="B4352" t="s">
        <v>14</v>
      </c>
      <c r="C4352" t="s">
        <v>341</v>
      </c>
      <c r="D4352" t="s">
        <v>16</v>
      </c>
      <c r="E4352" t="s">
        <v>22604</v>
      </c>
      <c r="F4352" t="s">
        <v>22605</v>
      </c>
      <c r="G4352" t="s">
        <v>22606</v>
      </c>
      <c r="H4352" t="s">
        <v>22607</v>
      </c>
      <c r="I4352" t="s">
        <v>1511</v>
      </c>
      <c r="J4352" t="s">
        <v>1512</v>
      </c>
      <c r="K4352" t="s">
        <v>1513</v>
      </c>
      <c r="L4352" t="s">
        <v>1514</v>
      </c>
    </row>
    <row r="4353" spans="1:12" x14ac:dyDescent="0.3">
      <c r="A4353" t="s">
        <v>20096</v>
      </c>
      <c r="B4353" t="s">
        <v>14</v>
      </c>
      <c r="C4353" t="s">
        <v>463</v>
      </c>
      <c r="D4353" t="s">
        <v>16</v>
      </c>
      <c r="E4353" t="s">
        <v>20097</v>
      </c>
      <c r="F4353" t="s">
        <v>20098</v>
      </c>
      <c r="G4353" t="s">
        <v>18</v>
      </c>
      <c r="H4353" t="s">
        <v>18</v>
      </c>
      <c r="I4353" t="s">
        <v>2707</v>
      </c>
      <c r="J4353" t="s">
        <v>2708</v>
      </c>
      <c r="K4353" t="s">
        <v>2709</v>
      </c>
      <c r="L4353" t="s">
        <v>2710</v>
      </c>
    </row>
    <row r="4354" spans="1:12" x14ac:dyDescent="0.3">
      <c r="A4354" t="s">
        <v>20907</v>
      </c>
      <c r="B4354" t="s">
        <v>14</v>
      </c>
      <c r="C4354" t="s">
        <v>101</v>
      </c>
      <c r="D4354" t="s">
        <v>16</v>
      </c>
      <c r="E4354" t="s">
        <v>20908</v>
      </c>
      <c r="F4354" t="s">
        <v>20908</v>
      </c>
      <c r="G4354" t="s">
        <v>20908</v>
      </c>
      <c r="H4354" t="s">
        <v>20908</v>
      </c>
      <c r="I4354" t="s">
        <v>20093</v>
      </c>
      <c r="J4354" t="s">
        <v>18</v>
      </c>
      <c r="K4354" t="s">
        <v>20094</v>
      </c>
      <c r="L4354" t="s">
        <v>20095</v>
      </c>
    </row>
    <row r="4355" spans="1:12" x14ac:dyDescent="0.3">
      <c r="A4355" t="s">
        <v>19899</v>
      </c>
      <c r="B4355" t="s">
        <v>14</v>
      </c>
      <c r="C4355" t="s">
        <v>101</v>
      </c>
      <c r="D4355" t="s">
        <v>16</v>
      </c>
      <c r="E4355" t="e">
        <f>-미술상담센터나 복지시설에서 미술심리상담을 할 수 있는 능력을 검정 -현장미술상담업무의 필요한 업무 수행 능력을 검정</f>
        <v>#NAME?</v>
      </c>
      <c r="F4355" t="e">
        <f>-미술심리상담 프로그램을 계획 및 운영 업무를 담당한다. -내담자와의 기본적 비언어적 의사소통교류를 활성화 하는 방안의 모색 및 활동을 한다.-평생교육사 자격증 소지자는 미술심리교육기관에서의 담당업무 가 가능하다.</f>
        <v>#NAME?</v>
      </c>
      <c r="G4355" t="s">
        <v>18</v>
      </c>
      <c r="H4355" t="s">
        <v>18</v>
      </c>
      <c r="I4355" t="s">
        <v>19900</v>
      </c>
      <c r="J4355" t="s">
        <v>19901</v>
      </c>
      <c r="K4355" t="s">
        <v>19902</v>
      </c>
      <c r="L4355" t="s">
        <v>19903</v>
      </c>
    </row>
    <row r="4356" spans="1:12" x14ac:dyDescent="0.3">
      <c r="A4356" t="s">
        <v>22396</v>
      </c>
      <c r="B4356" t="s">
        <v>14</v>
      </c>
      <c r="C4356" t="s">
        <v>101</v>
      </c>
      <c r="D4356" t="s">
        <v>16</v>
      </c>
      <c r="E4356" t="s">
        <v>22397</v>
      </c>
      <c r="F4356" t="s">
        <v>22398</v>
      </c>
      <c r="G4356" t="s">
        <v>22399</v>
      </c>
      <c r="H4356" t="s">
        <v>22400</v>
      </c>
      <c r="I4356" t="s">
        <v>22401</v>
      </c>
      <c r="J4356" t="s">
        <v>22402</v>
      </c>
      <c r="K4356" t="s">
        <v>22403</v>
      </c>
      <c r="L4356" t="s">
        <v>22404</v>
      </c>
    </row>
    <row r="4357" spans="1:12" x14ac:dyDescent="0.3">
      <c r="A4357" t="s">
        <v>21855</v>
      </c>
      <c r="B4357" t="s">
        <v>14</v>
      </c>
      <c r="C4357" t="s">
        <v>101</v>
      </c>
      <c r="D4357" t="s">
        <v>16</v>
      </c>
      <c r="E4357" t="s">
        <v>21856</v>
      </c>
      <c r="F4357" t="s">
        <v>21857</v>
      </c>
      <c r="G4357" t="s">
        <v>21856</v>
      </c>
      <c r="H4357" t="s">
        <v>21856</v>
      </c>
      <c r="I4357" t="s">
        <v>9293</v>
      </c>
      <c r="J4357" t="s">
        <v>9294</v>
      </c>
      <c r="K4357" t="s">
        <v>9295</v>
      </c>
      <c r="L4357" t="s">
        <v>9296</v>
      </c>
    </row>
    <row r="4358" spans="1:12" x14ac:dyDescent="0.3">
      <c r="A4358" t="s">
        <v>19871</v>
      </c>
      <c r="B4358" t="s">
        <v>14</v>
      </c>
      <c r="C4358" t="s">
        <v>5078</v>
      </c>
      <c r="D4358" t="s">
        <v>16</v>
      </c>
      <c r="E4358" t="s">
        <v>19872</v>
      </c>
      <c r="F4358" t="s">
        <v>19872</v>
      </c>
      <c r="G4358" t="s">
        <v>19873</v>
      </c>
      <c r="H4358" t="s">
        <v>19874</v>
      </c>
      <c r="I4358" t="s">
        <v>9131</v>
      </c>
      <c r="J4358" t="s">
        <v>9132</v>
      </c>
      <c r="K4358" t="s">
        <v>9133</v>
      </c>
      <c r="L4358" t="s">
        <v>9134</v>
      </c>
    </row>
    <row r="4359" spans="1:12" x14ac:dyDescent="0.3">
      <c r="A4359" t="s">
        <v>20441</v>
      </c>
      <c r="B4359" t="s">
        <v>14</v>
      </c>
      <c r="C4359" t="s">
        <v>101</v>
      </c>
      <c r="D4359" t="s">
        <v>16</v>
      </c>
      <c r="E4359" t="s">
        <v>20442</v>
      </c>
      <c r="F4359" t="s">
        <v>20443</v>
      </c>
      <c r="G4359" t="s">
        <v>20444</v>
      </c>
      <c r="H4359" t="s">
        <v>20445</v>
      </c>
      <c r="I4359" t="s">
        <v>20446</v>
      </c>
      <c r="J4359" t="s">
        <v>20447</v>
      </c>
      <c r="K4359" t="s">
        <v>20448</v>
      </c>
      <c r="L4359" t="s">
        <v>20449</v>
      </c>
    </row>
    <row r="4360" spans="1:12" x14ac:dyDescent="0.3">
      <c r="A4360" t="s">
        <v>20399</v>
      </c>
      <c r="B4360" t="s">
        <v>14</v>
      </c>
      <c r="C4360" t="s">
        <v>900</v>
      </c>
      <c r="D4360" t="s">
        <v>16</v>
      </c>
      <c r="E4360" t="s">
        <v>5894</v>
      </c>
      <c r="F4360" t="s">
        <v>5895</v>
      </c>
      <c r="G4360" t="s">
        <v>18</v>
      </c>
      <c r="H4360" t="s">
        <v>18</v>
      </c>
      <c r="I4360" t="s">
        <v>2356</v>
      </c>
      <c r="J4360" t="s">
        <v>18</v>
      </c>
      <c r="K4360" t="s">
        <v>2357</v>
      </c>
      <c r="L4360" t="s">
        <v>2358</v>
      </c>
    </row>
    <row r="4361" spans="1:12" x14ac:dyDescent="0.3">
      <c r="A4361" t="s">
        <v>20543</v>
      </c>
      <c r="B4361" t="s">
        <v>14</v>
      </c>
      <c r="C4361" t="s">
        <v>20544</v>
      </c>
      <c r="D4361" t="s">
        <v>16</v>
      </c>
      <c r="E4361" t="s">
        <v>20545</v>
      </c>
      <c r="F4361" t="s">
        <v>20546</v>
      </c>
      <c r="G4361" t="s">
        <v>20547</v>
      </c>
      <c r="H4361" t="s">
        <v>20548</v>
      </c>
      <c r="I4361" t="s">
        <v>9349</v>
      </c>
      <c r="J4361" t="s">
        <v>9350</v>
      </c>
      <c r="K4361" t="s">
        <v>9351</v>
      </c>
      <c r="L4361" t="s">
        <v>9352</v>
      </c>
    </row>
    <row r="4362" spans="1:12" x14ac:dyDescent="0.3">
      <c r="A4362" t="s">
        <v>19911</v>
      </c>
      <c r="B4362" t="s">
        <v>14</v>
      </c>
      <c r="C4362" t="s">
        <v>413</v>
      </c>
      <c r="D4362" t="s">
        <v>16</v>
      </c>
      <c r="E4362" t="s">
        <v>19912</v>
      </c>
      <c r="F4362" t="s">
        <v>19913</v>
      </c>
      <c r="G4362" t="s">
        <v>18</v>
      </c>
      <c r="H4362" t="s">
        <v>18</v>
      </c>
      <c r="I4362" t="s">
        <v>6547</v>
      </c>
      <c r="J4362" t="s">
        <v>6548</v>
      </c>
      <c r="K4362" t="s">
        <v>6549</v>
      </c>
      <c r="L4362" t="s">
        <v>6550</v>
      </c>
    </row>
    <row r="4363" spans="1:12" x14ac:dyDescent="0.3">
      <c r="A4363" t="s">
        <v>22161</v>
      </c>
      <c r="B4363" t="s">
        <v>14</v>
      </c>
      <c r="C4363" t="s">
        <v>2882</v>
      </c>
      <c r="D4363" t="s">
        <v>16</v>
      </c>
      <c r="E4363" t="s">
        <v>22162</v>
      </c>
      <c r="F4363" t="s">
        <v>22163</v>
      </c>
      <c r="G4363" t="s">
        <v>22164</v>
      </c>
      <c r="H4363" t="s">
        <v>18</v>
      </c>
      <c r="I4363" t="s">
        <v>20677</v>
      </c>
      <c r="J4363" t="s">
        <v>18</v>
      </c>
      <c r="K4363" t="s">
        <v>20678</v>
      </c>
      <c r="L4363" t="s">
        <v>20679</v>
      </c>
    </row>
    <row r="4364" spans="1:12" x14ac:dyDescent="0.3">
      <c r="A4364" t="s">
        <v>21123</v>
      </c>
      <c r="B4364" t="s">
        <v>14</v>
      </c>
      <c r="C4364" t="s">
        <v>273</v>
      </c>
      <c r="D4364" t="s">
        <v>16</v>
      </c>
      <c r="E4364" t="s">
        <v>21124</v>
      </c>
      <c r="F4364" t="s">
        <v>21125</v>
      </c>
      <c r="G4364" t="s">
        <v>21126</v>
      </c>
      <c r="H4364" t="s">
        <v>18</v>
      </c>
      <c r="I4364" t="s">
        <v>9349</v>
      </c>
      <c r="J4364" t="s">
        <v>9350</v>
      </c>
      <c r="K4364" t="s">
        <v>9351</v>
      </c>
      <c r="L4364" t="s">
        <v>9352</v>
      </c>
    </row>
    <row r="4365" spans="1:12" x14ac:dyDescent="0.3">
      <c r="A4365" t="s">
        <v>22276</v>
      </c>
      <c r="B4365" t="s">
        <v>14</v>
      </c>
      <c r="C4365" t="s">
        <v>18365</v>
      </c>
      <c r="D4365" t="s">
        <v>16</v>
      </c>
      <c r="E4365" t="s">
        <v>22277</v>
      </c>
      <c r="F4365" t="s">
        <v>22278</v>
      </c>
      <c r="G4365" t="s">
        <v>22279</v>
      </c>
      <c r="H4365" t="s">
        <v>22280</v>
      </c>
      <c r="I4365" t="s">
        <v>8296</v>
      </c>
      <c r="J4365" t="s">
        <v>8297</v>
      </c>
      <c r="K4365" t="s">
        <v>8298</v>
      </c>
      <c r="L4365" t="s">
        <v>8299</v>
      </c>
    </row>
    <row r="4366" spans="1:12" x14ac:dyDescent="0.3">
      <c r="A4366" t="s">
        <v>21228</v>
      </c>
      <c r="B4366" t="s">
        <v>14</v>
      </c>
      <c r="C4366" t="s">
        <v>951</v>
      </c>
      <c r="D4366" t="s">
        <v>16</v>
      </c>
      <c r="E4366" t="s">
        <v>21229</v>
      </c>
      <c r="F4366" t="s">
        <v>21230</v>
      </c>
      <c r="G4366" t="s">
        <v>18</v>
      </c>
      <c r="H4366" t="s">
        <v>18</v>
      </c>
      <c r="I4366" t="s">
        <v>19974</v>
      </c>
      <c r="J4366" t="s">
        <v>19975</v>
      </c>
      <c r="K4366" t="s">
        <v>19976</v>
      </c>
      <c r="L4366" t="s">
        <v>19977</v>
      </c>
    </row>
    <row r="4367" spans="1:12" x14ac:dyDescent="0.3">
      <c r="A4367" t="s">
        <v>22260</v>
      </c>
      <c r="B4367" t="s">
        <v>14</v>
      </c>
      <c r="C4367" t="s">
        <v>471</v>
      </c>
      <c r="D4367" t="s">
        <v>16</v>
      </c>
      <c r="E4367" t="s">
        <v>22261</v>
      </c>
      <c r="F4367" t="s">
        <v>22262</v>
      </c>
      <c r="H4367" t="s">
        <v>18</v>
      </c>
      <c r="I4367" t="s">
        <v>6396</v>
      </c>
      <c r="J4367" t="s">
        <v>6397</v>
      </c>
      <c r="K4367" t="s">
        <v>6398</v>
      </c>
      <c r="L4367" t="s">
        <v>6399</v>
      </c>
    </row>
    <row r="4368" spans="1:12" x14ac:dyDescent="0.3">
      <c r="A4368" t="s">
        <v>22307</v>
      </c>
      <c r="B4368" t="s">
        <v>14</v>
      </c>
      <c r="C4368" t="s">
        <v>5758</v>
      </c>
      <c r="D4368" t="s">
        <v>16</v>
      </c>
      <c r="E4368" t="s">
        <v>22308</v>
      </c>
      <c r="F4368" t="s">
        <v>22308</v>
      </c>
      <c r="G4368" t="s">
        <v>22309</v>
      </c>
      <c r="H4368" t="s">
        <v>22308</v>
      </c>
      <c r="I4368" t="s">
        <v>22310</v>
      </c>
      <c r="J4368" t="s">
        <v>22311</v>
      </c>
      <c r="K4368" t="s">
        <v>22312</v>
      </c>
      <c r="L4368" t="s">
        <v>22313</v>
      </c>
    </row>
    <row r="4369" spans="1:12" x14ac:dyDescent="0.3">
      <c r="A4369" t="s">
        <v>22285</v>
      </c>
      <c r="B4369" t="s">
        <v>14</v>
      </c>
      <c r="C4369" t="s">
        <v>273</v>
      </c>
      <c r="D4369" t="s">
        <v>16</v>
      </c>
      <c r="E4369" t="s">
        <v>22286</v>
      </c>
      <c r="F4369" t="s">
        <v>22287</v>
      </c>
      <c r="G4369" t="s">
        <v>22288</v>
      </c>
      <c r="H4369" t="s">
        <v>22289</v>
      </c>
      <c r="I4369" t="s">
        <v>8296</v>
      </c>
      <c r="J4369" t="s">
        <v>8297</v>
      </c>
      <c r="K4369" t="s">
        <v>8298</v>
      </c>
      <c r="L4369" t="s">
        <v>8299</v>
      </c>
    </row>
    <row r="4370" spans="1:12" x14ac:dyDescent="0.3">
      <c r="A4370" t="s">
        <v>22198</v>
      </c>
      <c r="B4370" t="s">
        <v>14</v>
      </c>
      <c r="C4370" t="s">
        <v>471</v>
      </c>
      <c r="D4370" t="s">
        <v>16</v>
      </c>
      <c r="E4370" t="s">
        <v>22199</v>
      </c>
      <c r="F4370" t="s">
        <v>22200</v>
      </c>
      <c r="G4370" t="s">
        <v>22201</v>
      </c>
      <c r="H4370" t="s">
        <v>18</v>
      </c>
      <c r="I4370" t="s">
        <v>22202</v>
      </c>
      <c r="J4370" t="s">
        <v>22203</v>
      </c>
      <c r="K4370" t="s">
        <v>22204</v>
      </c>
      <c r="L4370" t="s">
        <v>22205</v>
      </c>
    </row>
    <row r="4371" spans="1:12" x14ac:dyDescent="0.3">
      <c r="A4371" t="s">
        <v>22236</v>
      </c>
      <c r="B4371" t="s">
        <v>14</v>
      </c>
      <c r="C4371" t="s">
        <v>24</v>
      </c>
      <c r="D4371" t="s">
        <v>16</v>
      </c>
      <c r="E4371" t="s">
        <v>22237</v>
      </c>
      <c r="F4371" t="s">
        <v>22237</v>
      </c>
      <c r="G4371" t="s">
        <v>22238</v>
      </c>
      <c r="H4371" t="s">
        <v>22239</v>
      </c>
      <c r="I4371" t="s">
        <v>19455</v>
      </c>
      <c r="J4371" t="s">
        <v>19456</v>
      </c>
      <c r="K4371" t="s">
        <v>19457</v>
      </c>
      <c r="L4371" t="s">
        <v>19458</v>
      </c>
    </row>
    <row r="4372" spans="1:12" x14ac:dyDescent="0.3">
      <c r="A4372" t="s">
        <v>19991</v>
      </c>
      <c r="B4372" t="s">
        <v>14</v>
      </c>
      <c r="C4372" t="s">
        <v>6414</v>
      </c>
      <c r="D4372" t="s">
        <v>16</v>
      </c>
      <c r="E4372" t="e">
        <f>-  모래놀이 상담에 대안 상담 및 슈퍼비전이 가능한 전문가 수준-  모래놀이를 통하여 심리·사회적 어려움을 지닌 사람을 돕고 책임자로서 갖추어   야 할 능력을 갖춘 고급 수준- 모래상담을 현장에 적용하고 수퍼비전을 받으며 상담에 가능한 수준</f>
        <v>#NAME?</v>
      </c>
      <c r="F4372" t="s">
        <v>19992</v>
      </c>
      <c r="G4372" t="s">
        <v>19993</v>
      </c>
      <c r="H4372" t="s">
        <v>19994</v>
      </c>
      <c r="I4372" t="s">
        <v>8296</v>
      </c>
      <c r="J4372" t="s">
        <v>8297</v>
      </c>
      <c r="K4372" t="s">
        <v>8298</v>
      </c>
      <c r="L4372" t="s">
        <v>8299</v>
      </c>
    </row>
    <row r="4373" spans="1:12" x14ac:dyDescent="0.3">
      <c r="A4373" t="s">
        <v>21940</v>
      </c>
      <c r="B4373" t="s">
        <v>14</v>
      </c>
      <c r="C4373" t="s">
        <v>471</v>
      </c>
      <c r="D4373" t="s">
        <v>16</v>
      </c>
      <c r="E4373" t="s">
        <v>21941</v>
      </c>
      <c r="F4373" t="s">
        <v>21942</v>
      </c>
      <c r="G4373" t="s">
        <v>18</v>
      </c>
      <c r="H4373" t="s">
        <v>18</v>
      </c>
      <c r="I4373" t="s">
        <v>7584</v>
      </c>
      <c r="J4373" t="s">
        <v>7585</v>
      </c>
      <c r="K4373" t="s">
        <v>7586</v>
      </c>
      <c r="L4373" t="s">
        <v>7587</v>
      </c>
    </row>
    <row r="4374" spans="1:12" x14ac:dyDescent="0.3">
      <c r="A4374" t="s">
        <v>20102</v>
      </c>
      <c r="B4374" t="s">
        <v>14</v>
      </c>
      <c r="C4374" t="s">
        <v>20103</v>
      </c>
      <c r="D4374" t="s">
        <v>16</v>
      </c>
      <c r="E4374" t="s">
        <v>20104</v>
      </c>
      <c r="F4374" t="s">
        <v>20105</v>
      </c>
      <c r="G4374" t="s">
        <v>20106</v>
      </c>
      <c r="H4374" t="s">
        <v>18</v>
      </c>
      <c r="I4374" t="s">
        <v>20107</v>
      </c>
      <c r="J4374" t="s">
        <v>18</v>
      </c>
      <c r="K4374" t="s">
        <v>20108</v>
      </c>
      <c r="L4374" t="s">
        <v>20109</v>
      </c>
    </row>
    <row r="4375" spans="1:12" x14ac:dyDescent="0.3">
      <c r="A4375" t="s">
        <v>21585</v>
      </c>
      <c r="B4375" t="s">
        <v>14</v>
      </c>
      <c r="C4375" t="s">
        <v>471</v>
      </c>
      <c r="D4375" t="s">
        <v>16</v>
      </c>
      <c r="E4375" t="s">
        <v>21586</v>
      </c>
      <c r="F4375" t="s">
        <v>21587</v>
      </c>
      <c r="G4375" t="s">
        <v>21587</v>
      </c>
      <c r="H4375" t="s">
        <v>21588</v>
      </c>
      <c r="I4375" t="s">
        <v>5778</v>
      </c>
      <c r="J4375" t="s">
        <v>5779</v>
      </c>
      <c r="K4375" t="s">
        <v>5780</v>
      </c>
      <c r="L4375" t="s">
        <v>5781</v>
      </c>
    </row>
    <row r="4376" spans="1:12" x14ac:dyDescent="0.3">
      <c r="A4376" t="s">
        <v>20595</v>
      </c>
      <c r="B4376" t="s">
        <v>14</v>
      </c>
      <c r="C4376" t="s">
        <v>101</v>
      </c>
      <c r="D4376" t="s">
        <v>16</v>
      </c>
      <c r="E4376" t="s">
        <v>20596</v>
      </c>
      <c r="F4376" t="s">
        <v>20597</v>
      </c>
      <c r="G4376" t="s">
        <v>20598</v>
      </c>
      <c r="H4376" t="s">
        <v>20599</v>
      </c>
      <c r="I4376" t="s">
        <v>20600</v>
      </c>
      <c r="J4376" t="s">
        <v>20601</v>
      </c>
      <c r="K4376" t="s">
        <v>20602</v>
      </c>
      <c r="L4376" t="s">
        <v>20603</v>
      </c>
    </row>
    <row r="4377" spans="1:12" x14ac:dyDescent="0.3">
      <c r="A4377" t="s">
        <v>21795</v>
      </c>
      <c r="B4377" t="s">
        <v>14</v>
      </c>
      <c r="C4377" t="s">
        <v>471</v>
      </c>
      <c r="D4377" t="s">
        <v>16</v>
      </c>
      <c r="E4377" t="s">
        <v>21796</v>
      </c>
      <c r="F4377" t="e">
        <f>- 아동심리상담 프로그램 정보제공 및 교육- 문제유형별 아동상담프로그램 연구- 학습전략 및 프로그램 정보제공- 아동의 기질, 성격, 지능검사 평가분석- 유형별 집단상담프로그램 계발</f>
        <v>#NAME?</v>
      </c>
      <c r="G4377" t="s">
        <v>21797</v>
      </c>
      <c r="H4377" t="s">
        <v>18</v>
      </c>
      <c r="I4377" t="s">
        <v>3195</v>
      </c>
      <c r="J4377" t="s">
        <v>3196</v>
      </c>
      <c r="K4377" t="s">
        <v>3197</v>
      </c>
      <c r="L4377" t="s">
        <v>3198</v>
      </c>
    </row>
    <row r="4378" spans="1:12" x14ac:dyDescent="0.3">
      <c r="A4378" t="s">
        <v>21913</v>
      </c>
      <c r="B4378" t="s">
        <v>14</v>
      </c>
      <c r="C4378" t="s">
        <v>21540</v>
      </c>
      <c r="D4378" t="s">
        <v>33</v>
      </c>
      <c r="E4378" t="s">
        <v>6766</v>
      </c>
      <c r="F4378" t="s">
        <v>6766</v>
      </c>
      <c r="G4378" t="s">
        <v>21914</v>
      </c>
      <c r="H4378" t="s">
        <v>21915</v>
      </c>
      <c r="I4378" t="s">
        <v>9131</v>
      </c>
      <c r="J4378" t="s">
        <v>9132</v>
      </c>
      <c r="K4378" t="s">
        <v>9133</v>
      </c>
      <c r="L4378" t="s">
        <v>9134</v>
      </c>
    </row>
    <row r="4379" spans="1:12" x14ac:dyDescent="0.3">
      <c r="A4379" t="s">
        <v>21903</v>
      </c>
      <c r="B4379" t="s">
        <v>14</v>
      </c>
      <c r="C4379" t="s">
        <v>21904</v>
      </c>
      <c r="D4379" t="s">
        <v>33</v>
      </c>
      <c r="E4379" t="s">
        <v>21905</v>
      </c>
      <c r="F4379" t="s">
        <v>21906</v>
      </c>
      <c r="G4379" t="s">
        <v>21907</v>
      </c>
      <c r="H4379" t="s">
        <v>21907</v>
      </c>
      <c r="I4379" t="s">
        <v>21340</v>
      </c>
      <c r="J4379" t="s">
        <v>21341</v>
      </c>
      <c r="K4379" t="s">
        <v>21342</v>
      </c>
      <c r="L4379" t="s">
        <v>21343</v>
      </c>
    </row>
    <row r="4380" spans="1:12" x14ac:dyDescent="0.3">
      <c r="A4380" t="s">
        <v>22314</v>
      </c>
      <c r="B4380" t="s">
        <v>14</v>
      </c>
      <c r="C4380" t="s">
        <v>11089</v>
      </c>
      <c r="D4380" t="s">
        <v>16</v>
      </c>
      <c r="E4380" t="s">
        <v>22315</v>
      </c>
      <c r="F4380" t="s">
        <v>22316</v>
      </c>
      <c r="G4380" t="s">
        <v>22317</v>
      </c>
      <c r="H4380" t="s">
        <v>22318</v>
      </c>
      <c r="I4380" t="s">
        <v>16369</v>
      </c>
      <c r="J4380" t="s">
        <v>16370</v>
      </c>
      <c r="K4380" t="s">
        <v>16371</v>
      </c>
      <c r="L4380" t="s">
        <v>16372</v>
      </c>
    </row>
    <row r="4381" spans="1:12" x14ac:dyDescent="0.3">
      <c r="A4381" t="s">
        <v>20354</v>
      </c>
      <c r="B4381" t="s">
        <v>14</v>
      </c>
      <c r="C4381" t="s">
        <v>2715</v>
      </c>
      <c r="D4381" t="s">
        <v>16</v>
      </c>
      <c r="E4381" t="s">
        <v>20355</v>
      </c>
      <c r="F4381" t="s">
        <v>20356</v>
      </c>
      <c r="G4381" t="s">
        <v>18</v>
      </c>
      <c r="H4381" t="s">
        <v>18</v>
      </c>
      <c r="I4381" t="s">
        <v>20357</v>
      </c>
      <c r="J4381" t="s">
        <v>20358</v>
      </c>
      <c r="K4381" t="s">
        <v>20359</v>
      </c>
      <c r="L4381" t="s">
        <v>20360</v>
      </c>
    </row>
    <row r="4382" spans="1:12" x14ac:dyDescent="0.3">
      <c r="A4382" t="s">
        <v>21400</v>
      </c>
      <c r="B4382" t="s">
        <v>14</v>
      </c>
      <c r="C4382" t="s">
        <v>1174</v>
      </c>
      <c r="D4382" t="s">
        <v>16</v>
      </c>
      <c r="E4382" t="s">
        <v>21401</v>
      </c>
      <c r="F4382" t="s">
        <v>21402</v>
      </c>
      <c r="G4382" t="s">
        <v>18</v>
      </c>
      <c r="H4382" t="s">
        <v>18</v>
      </c>
      <c r="I4382" t="s">
        <v>21106</v>
      </c>
      <c r="J4382" t="s">
        <v>21107</v>
      </c>
      <c r="K4382" t="s">
        <v>21108</v>
      </c>
      <c r="L4382" t="s">
        <v>21109</v>
      </c>
    </row>
    <row r="4383" spans="1:12" x14ac:dyDescent="0.3">
      <c r="A4383" t="s">
        <v>20933</v>
      </c>
      <c r="B4383" t="s">
        <v>14</v>
      </c>
      <c r="C4383" t="s">
        <v>101</v>
      </c>
      <c r="D4383" t="s">
        <v>16</v>
      </c>
      <c r="E4383" t="s">
        <v>20934</v>
      </c>
      <c r="F4383" t="s">
        <v>20935</v>
      </c>
      <c r="G4383" t="s">
        <v>2679</v>
      </c>
      <c r="H4383" t="s">
        <v>20936</v>
      </c>
      <c r="I4383" t="s">
        <v>9613</v>
      </c>
      <c r="J4383" t="s">
        <v>9614</v>
      </c>
      <c r="K4383" t="s">
        <v>9615</v>
      </c>
      <c r="L4383" t="s">
        <v>9616</v>
      </c>
    </row>
    <row r="4384" spans="1:12" x14ac:dyDescent="0.3">
      <c r="A4384" t="s">
        <v>22002</v>
      </c>
      <c r="B4384" t="s">
        <v>14</v>
      </c>
      <c r="C4384" t="s">
        <v>413</v>
      </c>
      <c r="D4384" t="s">
        <v>16</v>
      </c>
      <c r="E4384" t="s">
        <v>22003</v>
      </c>
      <c r="F4384" t="s">
        <v>22004</v>
      </c>
      <c r="G4384" t="s">
        <v>22005</v>
      </c>
      <c r="H4384" t="s">
        <v>22006</v>
      </c>
      <c r="I4384" t="s">
        <v>3195</v>
      </c>
      <c r="J4384" t="s">
        <v>3196</v>
      </c>
      <c r="K4384" t="s">
        <v>3197</v>
      </c>
      <c r="L4384" t="s">
        <v>3198</v>
      </c>
    </row>
    <row r="4385" spans="1:12" x14ac:dyDescent="0.3">
      <c r="A4385" t="s">
        <v>21451</v>
      </c>
      <c r="B4385" t="s">
        <v>14</v>
      </c>
      <c r="C4385" t="s">
        <v>273</v>
      </c>
      <c r="D4385" t="s">
        <v>16</v>
      </c>
      <c r="E4385" t="s">
        <v>21452</v>
      </c>
      <c r="F4385" t="s">
        <v>21453</v>
      </c>
      <c r="G4385" t="s">
        <v>21454</v>
      </c>
      <c r="H4385" t="s">
        <v>18</v>
      </c>
      <c r="I4385" t="s">
        <v>3880</v>
      </c>
      <c r="J4385" t="s">
        <v>3881</v>
      </c>
      <c r="K4385" t="s">
        <v>3882</v>
      </c>
      <c r="L4385" t="s">
        <v>3883</v>
      </c>
    </row>
    <row r="4386" spans="1:12" x14ac:dyDescent="0.3">
      <c r="A4386" t="s">
        <v>21464</v>
      </c>
      <c r="B4386" t="s">
        <v>14</v>
      </c>
      <c r="C4386" t="s">
        <v>273</v>
      </c>
      <c r="D4386" t="s">
        <v>16</v>
      </c>
      <c r="E4386" t="s">
        <v>21465</v>
      </c>
      <c r="F4386" t="s">
        <v>21466</v>
      </c>
      <c r="G4386" t="s">
        <v>17840</v>
      </c>
      <c r="H4386" t="s">
        <v>21466</v>
      </c>
      <c r="I4386" t="s">
        <v>5778</v>
      </c>
      <c r="J4386" t="s">
        <v>5779</v>
      </c>
      <c r="K4386" t="s">
        <v>5780</v>
      </c>
      <c r="L4386" t="s">
        <v>5781</v>
      </c>
    </row>
    <row r="4387" spans="1:12" x14ac:dyDescent="0.3">
      <c r="A4387" t="s">
        <v>20139</v>
      </c>
      <c r="B4387" t="s">
        <v>14</v>
      </c>
      <c r="C4387" t="s">
        <v>9577</v>
      </c>
      <c r="D4387" t="s">
        <v>16</v>
      </c>
      <c r="E4387" t="s">
        <v>20140</v>
      </c>
      <c r="F4387" t="s">
        <v>20141</v>
      </c>
      <c r="G4387" t="s">
        <v>20141</v>
      </c>
      <c r="H4387" t="s">
        <v>20141</v>
      </c>
      <c r="I4387" t="s">
        <v>1511</v>
      </c>
      <c r="J4387" t="s">
        <v>1512</v>
      </c>
      <c r="K4387" t="s">
        <v>1513</v>
      </c>
      <c r="L4387" t="s">
        <v>1514</v>
      </c>
    </row>
    <row r="4388" spans="1:12" ht="409.5" x14ac:dyDescent="0.3">
      <c r="A4388" t="s">
        <v>20963</v>
      </c>
      <c r="B4388" t="s">
        <v>14</v>
      </c>
      <c r="C4388" t="s">
        <v>20964</v>
      </c>
      <c r="D4388" t="s">
        <v>33</v>
      </c>
      <c r="E4388" t="s">
        <v>20965</v>
      </c>
      <c r="F4388" s="1" t="s">
        <v>22737</v>
      </c>
      <c r="G4388" t="s">
        <v>20966</v>
      </c>
      <c r="H4388" t="s">
        <v>20967</v>
      </c>
      <c r="I4388" t="s">
        <v>5810</v>
      </c>
      <c r="J4388" t="s">
        <v>5811</v>
      </c>
      <c r="K4388" t="s">
        <v>5812</v>
      </c>
      <c r="L4388" t="s">
        <v>5813</v>
      </c>
    </row>
    <row r="4389" spans="1:12" x14ac:dyDescent="0.3">
      <c r="A4389" t="s">
        <v>21842</v>
      </c>
      <c r="B4389" t="s">
        <v>14</v>
      </c>
      <c r="C4389" t="s">
        <v>73</v>
      </c>
      <c r="D4389" t="s">
        <v>33</v>
      </c>
      <c r="E4389" t="s">
        <v>21843</v>
      </c>
      <c r="F4389" t="s">
        <v>5594</v>
      </c>
      <c r="G4389" t="s">
        <v>18</v>
      </c>
      <c r="H4389" t="s">
        <v>18</v>
      </c>
      <c r="I4389" t="s">
        <v>21844</v>
      </c>
      <c r="J4389" t="s">
        <v>21845</v>
      </c>
      <c r="K4389" t="s">
        <v>21846</v>
      </c>
      <c r="L4389" t="s">
        <v>21847</v>
      </c>
    </row>
    <row r="4390" spans="1:12" x14ac:dyDescent="0.3">
      <c r="A4390" t="s">
        <v>21570</v>
      </c>
      <c r="B4390" t="s">
        <v>14</v>
      </c>
      <c r="C4390" t="s">
        <v>273</v>
      </c>
      <c r="D4390" t="s">
        <v>16</v>
      </c>
      <c r="E4390" t="s">
        <v>21571</v>
      </c>
      <c r="F4390" t="s">
        <v>21572</v>
      </c>
      <c r="G4390" t="s">
        <v>21573</v>
      </c>
      <c r="H4390" t="s">
        <v>18</v>
      </c>
      <c r="I4390" t="s">
        <v>1137</v>
      </c>
      <c r="J4390" t="s">
        <v>1138</v>
      </c>
      <c r="K4390" t="s">
        <v>1139</v>
      </c>
      <c r="L4390" t="s">
        <v>1140</v>
      </c>
    </row>
    <row r="4391" spans="1:12" x14ac:dyDescent="0.3">
      <c r="A4391" t="s">
        <v>20896</v>
      </c>
      <c r="B4391" t="s">
        <v>14</v>
      </c>
      <c r="C4391" t="s">
        <v>6653</v>
      </c>
      <c r="D4391" t="s">
        <v>94</v>
      </c>
      <c r="E4391" t="s">
        <v>20897</v>
      </c>
      <c r="F4391" t="s">
        <v>20898</v>
      </c>
      <c r="G4391" t="s">
        <v>20899</v>
      </c>
      <c r="H4391" t="s">
        <v>20900</v>
      </c>
      <c r="I4391" t="s">
        <v>9845</v>
      </c>
      <c r="J4391" t="s">
        <v>9846</v>
      </c>
      <c r="K4391" t="s">
        <v>9847</v>
      </c>
      <c r="L4391" t="s">
        <v>9848</v>
      </c>
    </row>
    <row r="4392" spans="1:12" x14ac:dyDescent="0.3">
      <c r="A4392" t="s">
        <v>21154</v>
      </c>
      <c r="B4392" t="s">
        <v>14</v>
      </c>
      <c r="C4392" t="s">
        <v>8769</v>
      </c>
      <c r="D4392" t="s">
        <v>94</v>
      </c>
      <c r="E4392" t="s">
        <v>21155</v>
      </c>
      <c r="F4392" t="s">
        <v>21156</v>
      </c>
      <c r="G4392" t="s">
        <v>21157</v>
      </c>
      <c r="H4392" t="s">
        <v>21158</v>
      </c>
      <c r="I4392" t="s">
        <v>8546</v>
      </c>
      <c r="J4392" t="s">
        <v>8547</v>
      </c>
      <c r="K4392" t="s">
        <v>8548</v>
      </c>
      <c r="L4392" t="s">
        <v>8549</v>
      </c>
    </row>
    <row r="4393" spans="1:12" x14ac:dyDescent="0.3">
      <c r="A4393" t="s">
        <v>20658</v>
      </c>
      <c r="B4393" t="s">
        <v>14</v>
      </c>
      <c r="C4393" t="s">
        <v>273</v>
      </c>
      <c r="D4393" t="s">
        <v>16</v>
      </c>
      <c r="E4393" t="s">
        <v>9880</v>
      </c>
      <c r="F4393" t="s">
        <v>20659</v>
      </c>
      <c r="G4393" t="s">
        <v>20660</v>
      </c>
      <c r="H4393" t="s">
        <v>20661</v>
      </c>
      <c r="I4393" t="s">
        <v>6850</v>
      </c>
      <c r="J4393" t="s">
        <v>6851</v>
      </c>
      <c r="K4393" t="s">
        <v>6852</v>
      </c>
      <c r="L4393" t="s">
        <v>6853</v>
      </c>
    </row>
    <row r="4394" spans="1:12" x14ac:dyDescent="0.3">
      <c r="A4394" t="s">
        <v>21708</v>
      </c>
      <c r="B4394" t="s">
        <v>14</v>
      </c>
      <c r="C4394" t="s">
        <v>101</v>
      </c>
      <c r="D4394" t="s">
        <v>16</v>
      </c>
      <c r="E4394" t="s">
        <v>21709</v>
      </c>
      <c r="F4394" t="s">
        <v>6232</v>
      </c>
      <c r="G4394" t="s">
        <v>21710</v>
      </c>
      <c r="H4394" t="s">
        <v>18</v>
      </c>
      <c r="I4394" t="s">
        <v>7044</v>
      </c>
      <c r="J4394" t="s">
        <v>18</v>
      </c>
      <c r="K4394" t="s">
        <v>7045</v>
      </c>
      <c r="L4394" t="s">
        <v>7046</v>
      </c>
    </row>
    <row r="4395" spans="1:12" x14ac:dyDescent="0.3">
      <c r="A4395" t="s">
        <v>21053</v>
      </c>
      <c r="B4395" t="s">
        <v>14</v>
      </c>
      <c r="C4395" t="s">
        <v>851</v>
      </c>
      <c r="D4395" t="s">
        <v>94</v>
      </c>
      <c r="E4395" t="s">
        <v>21054</v>
      </c>
      <c r="F4395" t="s">
        <v>21055</v>
      </c>
      <c r="H4395" t="s">
        <v>18</v>
      </c>
      <c r="I4395" t="s">
        <v>6396</v>
      </c>
      <c r="J4395" t="s">
        <v>6397</v>
      </c>
      <c r="K4395" t="s">
        <v>6398</v>
      </c>
      <c r="L4395" t="s">
        <v>6399</v>
      </c>
    </row>
    <row r="4396" spans="1:12" x14ac:dyDescent="0.3">
      <c r="A4396" t="s">
        <v>22036</v>
      </c>
      <c r="B4396" t="s">
        <v>14</v>
      </c>
      <c r="C4396" t="s">
        <v>273</v>
      </c>
      <c r="D4396" t="s">
        <v>16</v>
      </c>
      <c r="E4396" t="s">
        <v>22037</v>
      </c>
      <c r="F4396" t="s">
        <v>22038</v>
      </c>
      <c r="G4396" t="s">
        <v>22039</v>
      </c>
      <c r="H4396" t="s">
        <v>18</v>
      </c>
      <c r="I4396" t="s">
        <v>2802</v>
      </c>
      <c r="J4396" t="s">
        <v>18</v>
      </c>
      <c r="K4396" t="s">
        <v>2803</v>
      </c>
      <c r="L4396" t="s">
        <v>2804</v>
      </c>
    </row>
    <row r="4397" spans="1:12" x14ac:dyDescent="0.3">
      <c r="A4397" t="s">
        <v>21705</v>
      </c>
      <c r="B4397" t="s">
        <v>14</v>
      </c>
      <c r="C4397" t="s">
        <v>101</v>
      </c>
      <c r="D4397" t="s">
        <v>16</v>
      </c>
      <c r="E4397" t="s">
        <v>21706</v>
      </c>
      <c r="F4397" t="s">
        <v>21707</v>
      </c>
      <c r="H4397" t="s">
        <v>18</v>
      </c>
      <c r="I4397" t="s">
        <v>6396</v>
      </c>
      <c r="J4397" t="s">
        <v>6397</v>
      </c>
      <c r="K4397" t="s">
        <v>6398</v>
      </c>
      <c r="L4397" t="s">
        <v>6399</v>
      </c>
    </row>
    <row r="4398" spans="1:12" x14ac:dyDescent="0.3">
      <c r="A4398" t="s">
        <v>21043</v>
      </c>
      <c r="B4398" t="s">
        <v>14</v>
      </c>
      <c r="C4398" t="s">
        <v>101</v>
      </c>
      <c r="D4398" t="s">
        <v>16</v>
      </c>
      <c r="E4398" t="s">
        <v>9496</v>
      </c>
      <c r="F4398" t="s">
        <v>21044</v>
      </c>
      <c r="G4398" t="s">
        <v>21045</v>
      </c>
      <c r="H4398" t="s">
        <v>21044</v>
      </c>
      <c r="I4398" t="s">
        <v>5778</v>
      </c>
      <c r="J4398" t="s">
        <v>5779</v>
      </c>
      <c r="K4398" t="s">
        <v>5780</v>
      </c>
      <c r="L4398" t="s">
        <v>5781</v>
      </c>
    </row>
    <row r="4399" spans="1:12" x14ac:dyDescent="0.3">
      <c r="A4399" t="s">
        <v>21898</v>
      </c>
      <c r="B4399" t="s">
        <v>14</v>
      </c>
      <c r="C4399" t="s">
        <v>413</v>
      </c>
      <c r="D4399" t="s">
        <v>16</v>
      </c>
      <c r="E4399" t="s">
        <v>21899</v>
      </c>
      <c r="F4399" t="s">
        <v>21900</v>
      </c>
      <c r="G4399" t="s">
        <v>21901</v>
      </c>
      <c r="H4399" t="s">
        <v>21902</v>
      </c>
      <c r="I4399" t="s">
        <v>8296</v>
      </c>
      <c r="J4399" t="s">
        <v>8297</v>
      </c>
      <c r="K4399" t="s">
        <v>8298</v>
      </c>
      <c r="L4399" t="s">
        <v>8299</v>
      </c>
    </row>
    <row r="4400" spans="1:12" x14ac:dyDescent="0.3">
      <c r="A4400" t="s">
        <v>21550</v>
      </c>
      <c r="B4400" t="s">
        <v>14</v>
      </c>
      <c r="C4400" t="s">
        <v>413</v>
      </c>
      <c r="D4400" t="s">
        <v>16</v>
      </c>
      <c r="E4400" t="s">
        <v>21551</v>
      </c>
      <c r="F4400" t="s">
        <v>21552</v>
      </c>
      <c r="G4400" t="s">
        <v>21553</v>
      </c>
      <c r="H4400" t="s">
        <v>21554</v>
      </c>
      <c r="I4400" t="s">
        <v>21555</v>
      </c>
      <c r="J4400" t="s">
        <v>21556</v>
      </c>
      <c r="K4400" t="s">
        <v>21557</v>
      </c>
      <c r="L4400" t="s">
        <v>21558</v>
      </c>
    </row>
    <row r="4401" spans="1:12" x14ac:dyDescent="0.3">
      <c r="A4401" t="s">
        <v>22120</v>
      </c>
      <c r="B4401" t="s">
        <v>14</v>
      </c>
      <c r="C4401" t="s">
        <v>8566</v>
      </c>
      <c r="D4401" t="s">
        <v>33</v>
      </c>
      <c r="E4401" t="s">
        <v>22121</v>
      </c>
      <c r="F4401" t="s">
        <v>22122</v>
      </c>
      <c r="G4401" t="s">
        <v>22123</v>
      </c>
      <c r="H4401" t="s">
        <v>22124</v>
      </c>
      <c r="I4401" t="s">
        <v>22125</v>
      </c>
      <c r="J4401" t="s">
        <v>22126</v>
      </c>
      <c r="K4401" t="s">
        <v>22127</v>
      </c>
      <c r="L4401" t="s">
        <v>22128</v>
      </c>
    </row>
    <row r="4402" spans="1:12" x14ac:dyDescent="0.3">
      <c r="A4402" t="s">
        <v>21212</v>
      </c>
      <c r="B4402" t="s">
        <v>14</v>
      </c>
      <c r="C4402" t="s">
        <v>101</v>
      </c>
      <c r="D4402" t="s">
        <v>16</v>
      </c>
      <c r="E4402" t="s">
        <v>21213</v>
      </c>
      <c r="F4402" t="s">
        <v>21213</v>
      </c>
      <c r="G4402" t="s">
        <v>18</v>
      </c>
      <c r="H4402" t="s">
        <v>18</v>
      </c>
      <c r="I4402" t="s">
        <v>20633</v>
      </c>
      <c r="J4402" t="s">
        <v>20634</v>
      </c>
      <c r="K4402" t="s">
        <v>20635</v>
      </c>
      <c r="L4402" t="s">
        <v>20636</v>
      </c>
    </row>
    <row r="4403" spans="1:12" x14ac:dyDescent="0.3">
      <c r="A4403" t="s">
        <v>22562</v>
      </c>
      <c r="B4403" t="s">
        <v>14</v>
      </c>
      <c r="C4403" t="s">
        <v>101</v>
      </c>
      <c r="D4403" t="s">
        <v>16</v>
      </c>
      <c r="E4403" t="s">
        <v>22563</v>
      </c>
      <c r="F4403" t="s">
        <v>22564</v>
      </c>
      <c r="G4403" t="s">
        <v>22565</v>
      </c>
      <c r="H4403" t="s">
        <v>18</v>
      </c>
      <c r="I4403" t="s">
        <v>4941</v>
      </c>
      <c r="J4403" t="s">
        <v>4942</v>
      </c>
      <c r="K4403" t="s">
        <v>4943</v>
      </c>
      <c r="L4403" t="s">
        <v>4944</v>
      </c>
    </row>
    <row r="4404" spans="1:12" x14ac:dyDescent="0.3">
      <c r="A4404" t="s">
        <v>21664</v>
      </c>
      <c r="B4404" t="s">
        <v>14</v>
      </c>
      <c r="C4404" t="s">
        <v>21665</v>
      </c>
      <c r="D4404" t="s">
        <v>16</v>
      </c>
      <c r="E4404" t="s">
        <v>21666</v>
      </c>
      <c r="F4404" t="s">
        <v>21667</v>
      </c>
      <c r="G4404" t="s">
        <v>21668</v>
      </c>
      <c r="H4404" t="s">
        <v>21669</v>
      </c>
      <c r="I4404" t="s">
        <v>21670</v>
      </c>
      <c r="J4404" t="s">
        <v>21671</v>
      </c>
      <c r="K4404" t="s">
        <v>21672</v>
      </c>
      <c r="L4404" t="s">
        <v>21673</v>
      </c>
    </row>
    <row r="4405" spans="1:12" x14ac:dyDescent="0.3">
      <c r="A4405" t="s">
        <v>21304</v>
      </c>
      <c r="B4405" t="s">
        <v>14</v>
      </c>
      <c r="C4405" t="s">
        <v>73</v>
      </c>
      <c r="D4405" t="s">
        <v>33</v>
      </c>
      <c r="E4405" t="e">
        <f>- 학교 내 폭력, 납치, 유괴, 협박, 감금 등 학생들을 대상으로 한 각종 범죄를 예방하고 순찰, 지도를 통해 교내 악성사고를 사전에 식별 및 사고발생시 응급처치를 실시하며, 외부 출입자와 차량 출입관리, 위험물의 학내 반입을 통제하는 학교폭력예방 상담사를 양성한다.- 학교폭력예방 상담사는 청소년 심리상담과 인성지도, 학교폭력예방법, 학교폭력 원인과 대처방안, 인터넷 중독 및 예방, 경호 경비업법 숙지, 범인제압술 등 학교폭력예방에 관한 이론적 연구와 학교 및 각 분야에서 최적화된 학교폭력 예방교육 프로그램을 설계, 조직, 운영하고 건전한 면학분위기 조성에 기여할 수 있도록 바람직한 프로그램을 개발, 적용하는 전문적인 상담활동을 수행하며 이론과 자기주도형 실습교육을 균형있게 편성하여 학교폭력예방 상담 및 지도 능력을 구비하는데 있다.</f>
        <v>#NAME?</v>
      </c>
      <c r="F4405" t="s">
        <v>21305</v>
      </c>
      <c r="G4405" t="s">
        <v>18</v>
      </c>
      <c r="H4405" t="s">
        <v>18</v>
      </c>
      <c r="I4405" t="s">
        <v>21306</v>
      </c>
      <c r="J4405" t="s">
        <v>21307</v>
      </c>
      <c r="K4405" t="s">
        <v>21308</v>
      </c>
      <c r="L4405" t="s">
        <v>21309</v>
      </c>
    </row>
    <row r="4406" spans="1:12" x14ac:dyDescent="0.3">
      <c r="A4406" t="s">
        <v>21779</v>
      </c>
      <c r="B4406" t="s">
        <v>14</v>
      </c>
      <c r="C4406" t="s">
        <v>93</v>
      </c>
      <c r="D4406" t="s">
        <v>94</v>
      </c>
      <c r="E4406" t="s">
        <v>21780</v>
      </c>
      <c r="F4406" t="s">
        <v>21780</v>
      </c>
      <c r="G4406" t="s">
        <v>21780</v>
      </c>
      <c r="H4406" t="s">
        <v>18</v>
      </c>
      <c r="I4406" t="s">
        <v>4566</v>
      </c>
      <c r="J4406" t="s">
        <v>4567</v>
      </c>
      <c r="K4406" t="s">
        <v>4568</v>
      </c>
      <c r="L4406" t="s">
        <v>4569</v>
      </c>
    </row>
    <row r="4407" spans="1:12" x14ac:dyDescent="0.3">
      <c r="A4407" t="s">
        <v>22252</v>
      </c>
      <c r="B4407" t="s">
        <v>14</v>
      </c>
      <c r="C4407" t="s">
        <v>445</v>
      </c>
      <c r="D4407" t="s">
        <v>16</v>
      </c>
      <c r="E4407" t="s">
        <v>22253</v>
      </c>
      <c r="F4407" t="s">
        <v>22254</v>
      </c>
      <c r="G4407" t="s">
        <v>22255</v>
      </c>
      <c r="H4407" t="s">
        <v>22256</v>
      </c>
      <c r="I4407" t="s">
        <v>18511</v>
      </c>
      <c r="J4407" t="s">
        <v>18512</v>
      </c>
      <c r="K4407" t="s">
        <v>18513</v>
      </c>
      <c r="L4407" t="s">
        <v>18514</v>
      </c>
    </row>
    <row r="4408" spans="1:12" x14ac:dyDescent="0.3">
      <c r="A4408" t="s">
        <v>22413</v>
      </c>
      <c r="B4408" t="s">
        <v>14</v>
      </c>
      <c r="C4408" t="s">
        <v>10571</v>
      </c>
      <c r="D4408" t="s">
        <v>79</v>
      </c>
      <c r="E4408" t="s">
        <v>22414</v>
      </c>
      <c r="F4408" t="s">
        <v>22415</v>
      </c>
      <c r="G4408" t="s">
        <v>22416</v>
      </c>
      <c r="H4408" t="s">
        <v>18</v>
      </c>
      <c r="I4408" t="s">
        <v>21313</v>
      </c>
      <c r="J4408" t="s">
        <v>21314</v>
      </c>
      <c r="K4408" t="s">
        <v>21315</v>
      </c>
      <c r="L4408" t="s">
        <v>21316</v>
      </c>
    </row>
    <row r="4409" spans="1:12" x14ac:dyDescent="0.3">
      <c r="A4409" t="s">
        <v>20189</v>
      </c>
      <c r="B4409" t="s">
        <v>14</v>
      </c>
      <c r="C4409" t="s">
        <v>101</v>
      </c>
      <c r="D4409" t="s">
        <v>16</v>
      </c>
      <c r="E4409" t="s">
        <v>20190</v>
      </c>
      <c r="F4409" t="s">
        <v>20191</v>
      </c>
      <c r="G4409" t="s">
        <v>20192</v>
      </c>
      <c r="H4409" t="s">
        <v>18</v>
      </c>
      <c r="I4409" t="s">
        <v>10023</v>
      </c>
      <c r="J4409" t="s">
        <v>10024</v>
      </c>
      <c r="K4409" t="s">
        <v>7636</v>
      </c>
      <c r="L4409" t="s">
        <v>10025</v>
      </c>
    </row>
    <row r="4410" spans="1:12" x14ac:dyDescent="0.3">
      <c r="A4410" t="s">
        <v>22612</v>
      </c>
      <c r="B4410" t="s">
        <v>14</v>
      </c>
      <c r="C4410" t="s">
        <v>273</v>
      </c>
      <c r="D4410" t="s">
        <v>16</v>
      </c>
      <c r="E4410" t="s">
        <v>22613</v>
      </c>
      <c r="F4410" t="s">
        <v>22613</v>
      </c>
      <c r="G4410" t="s">
        <v>22614</v>
      </c>
      <c r="H4410" t="s">
        <v>22615</v>
      </c>
      <c r="I4410" t="s">
        <v>9131</v>
      </c>
      <c r="J4410" t="s">
        <v>9132</v>
      </c>
      <c r="K4410" t="s">
        <v>9133</v>
      </c>
      <c r="L4410" t="s">
        <v>9134</v>
      </c>
    </row>
    <row r="4411" spans="1:12" x14ac:dyDescent="0.3">
      <c r="A4411" t="s">
        <v>22566</v>
      </c>
      <c r="B4411" t="s">
        <v>14</v>
      </c>
      <c r="C4411" t="s">
        <v>471</v>
      </c>
      <c r="D4411" t="s">
        <v>16</v>
      </c>
      <c r="E4411" t="s">
        <v>22567</v>
      </c>
      <c r="F4411" t="s">
        <v>22568</v>
      </c>
      <c r="G4411" t="s">
        <v>18</v>
      </c>
      <c r="H4411" t="s">
        <v>18</v>
      </c>
      <c r="I4411" t="s">
        <v>10075</v>
      </c>
      <c r="J4411" t="s">
        <v>18</v>
      </c>
      <c r="K4411" t="s">
        <v>10076</v>
      </c>
      <c r="L4411" t="s">
        <v>10077</v>
      </c>
    </row>
    <row r="4412" spans="1:12" x14ac:dyDescent="0.3">
      <c r="A4412" t="s">
        <v>21436</v>
      </c>
      <c r="B4412" t="s">
        <v>14</v>
      </c>
      <c r="C4412" t="s">
        <v>101</v>
      </c>
      <c r="D4412" t="s">
        <v>16</v>
      </c>
      <c r="E4412" t="s">
        <v>17864</v>
      </c>
      <c r="F4412" t="s">
        <v>21437</v>
      </c>
      <c r="G4412" t="s">
        <v>18</v>
      </c>
      <c r="H4412" t="s">
        <v>18</v>
      </c>
      <c r="I4412" t="s">
        <v>6375</v>
      </c>
      <c r="J4412" t="s">
        <v>6376</v>
      </c>
      <c r="K4412" t="s">
        <v>6377</v>
      </c>
      <c r="L4412" t="s">
        <v>6378</v>
      </c>
    </row>
    <row r="4413" spans="1:12" x14ac:dyDescent="0.3">
      <c r="A4413" t="s">
        <v>20080</v>
      </c>
      <c r="B4413" t="s">
        <v>14</v>
      </c>
      <c r="C4413" t="s">
        <v>273</v>
      </c>
      <c r="D4413" t="s">
        <v>16</v>
      </c>
      <c r="E4413" t="s">
        <v>20081</v>
      </c>
      <c r="F4413" t="s">
        <v>20082</v>
      </c>
      <c r="G4413" t="s">
        <v>18</v>
      </c>
      <c r="H4413" t="s">
        <v>18</v>
      </c>
      <c r="I4413" t="s">
        <v>20083</v>
      </c>
      <c r="J4413" t="s">
        <v>18</v>
      </c>
      <c r="K4413" t="s">
        <v>20084</v>
      </c>
      <c r="L4413" t="s">
        <v>20085</v>
      </c>
    </row>
    <row r="4414" spans="1:12" x14ac:dyDescent="0.3">
      <c r="A4414" t="s">
        <v>20035</v>
      </c>
      <c r="B4414" t="s">
        <v>14</v>
      </c>
      <c r="C4414" t="s">
        <v>20036</v>
      </c>
      <c r="D4414" t="s">
        <v>16</v>
      </c>
      <c r="E4414" t="s">
        <v>20037</v>
      </c>
      <c r="F4414" t="s">
        <v>20038</v>
      </c>
      <c r="G4414" t="s">
        <v>18</v>
      </c>
      <c r="H4414" t="s">
        <v>18</v>
      </c>
      <c r="I4414" t="s">
        <v>5564</v>
      </c>
      <c r="J4414" t="s">
        <v>5565</v>
      </c>
      <c r="K4414" t="s">
        <v>5566</v>
      </c>
      <c r="L4414" t="s">
        <v>5567</v>
      </c>
    </row>
    <row r="4415" spans="1:12" x14ac:dyDescent="0.3">
      <c r="A4415" t="s">
        <v>20750</v>
      </c>
      <c r="B4415" t="s">
        <v>14</v>
      </c>
      <c r="C4415" t="s">
        <v>591</v>
      </c>
      <c r="D4415" t="s">
        <v>94</v>
      </c>
      <c r="E4415" t="s">
        <v>10479</v>
      </c>
      <c r="F4415" t="s">
        <v>5784</v>
      </c>
      <c r="G4415" t="s">
        <v>3053</v>
      </c>
      <c r="H4415" t="s">
        <v>18</v>
      </c>
      <c r="I4415" t="s">
        <v>6375</v>
      </c>
      <c r="J4415" t="s">
        <v>6376</v>
      </c>
      <c r="K4415" t="s">
        <v>6377</v>
      </c>
      <c r="L4415" t="s">
        <v>6378</v>
      </c>
    </row>
    <row r="4416" spans="1:12" x14ac:dyDescent="0.3">
      <c r="A4416" t="s">
        <v>21695</v>
      </c>
      <c r="B4416" t="s">
        <v>14</v>
      </c>
      <c r="C4416" t="s">
        <v>5360</v>
      </c>
      <c r="D4416" t="s">
        <v>33</v>
      </c>
      <c r="E4416" t="s">
        <v>21696</v>
      </c>
      <c r="F4416" t="s">
        <v>21697</v>
      </c>
      <c r="G4416" t="s">
        <v>21697</v>
      </c>
      <c r="H4416" t="s">
        <v>18</v>
      </c>
      <c r="I4416" t="s">
        <v>21698</v>
      </c>
      <c r="J4416" t="s">
        <v>21699</v>
      </c>
      <c r="K4416" t="s">
        <v>21700</v>
      </c>
      <c r="L4416" t="s">
        <v>21701</v>
      </c>
    </row>
    <row r="4417" spans="1:12" x14ac:dyDescent="0.3">
      <c r="A4417" t="s">
        <v>22169</v>
      </c>
      <c r="B4417" t="s">
        <v>14</v>
      </c>
      <c r="C4417" t="s">
        <v>22170</v>
      </c>
      <c r="D4417" t="s">
        <v>33</v>
      </c>
      <c r="E4417" t="s">
        <v>22171</v>
      </c>
      <c r="F4417" t="s">
        <v>22172</v>
      </c>
      <c r="G4417" t="s">
        <v>22173</v>
      </c>
      <c r="H4417" t="s">
        <v>18</v>
      </c>
      <c r="I4417" t="s">
        <v>7750</v>
      </c>
      <c r="J4417" t="s">
        <v>7751</v>
      </c>
      <c r="K4417" t="s">
        <v>7752</v>
      </c>
      <c r="L4417" t="s">
        <v>7753</v>
      </c>
    </row>
    <row r="4418" spans="1:12" x14ac:dyDescent="0.3">
      <c r="A4418" t="s">
        <v>22077</v>
      </c>
      <c r="B4418" t="s">
        <v>14</v>
      </c>
      <c r="C4418" t="s">
        <v>445</v>
      </c>
      <c r="D4418" t="s">
        <v>16</v>
      </c>
      <c r="E4418" t="s">
        <v>22078</v>
      </c>
      <c r="F4418" t="s">
        <v>22078</v>
      </c>
      <c r="G4418" t="s">
        <v>22078</v>
      </c>
      <c r="H4418" t="s">
        <v>18</v>
      </c>
      <c r="I4418" t="s">
        <v>9383</v>
      </c>
      <c r="J4418" t="s">
        <v>9384</v>
      </c>
      <c r="K4418" t="s">
        <v>9385</v>
      </c>
      <c r="L4418" t="s">
        <v>9386</v>
      </c>
    </row>
    <row r="4419" spans="1:12" x14ac:dyDescent="0.3">
      <c r="A4419" t="s">
        <v>21943</v>
      </c>
      <c r="B4419" t="s">
        <v>14</v>
      </c>
      <c r="C4419" t="s">
        <v>273</v>
      </c>
      <c r="D4419" t="s">
        <v>16</v>
      </c>
      <c r="E4419" t="s">
        <v>21944</v>
      </c>
      <c r="F4419" t="s">
        <v>21945</v>
      </c>
      <c r="G4419" t="s">
        <v>21946</v>
      </c>
      <c r="H4419" t="s">
        <v>18</v>
      </c>
      <c r="I4419" t="s">
        <v>6375</v>
      </c>
      <c r="J4419" t="s">
        <v>6376</v>
      </c>
      <c r="K4419" t="s">
        <v>6377</v>
      </c>
      <c r="L4419" t="s">
        <v>6378</v>
      </c>
    </row>
    <row r="4420" spans="1:12" x14ac:dyDescent="0.3">
      <c r="A4420" t="s">
        <v>22499</v>
      </c>
      <c r="B4420" t="s">
        <v>14</v>
      </c>
      <c r="C4420" t="s">
        <v>3502</v>
      </c>
      <c r="D4420" t="s">
        <v>16</v>
      </c>
      <c r="E4420" t="s">
        <v>22500</v>
      </c>
      <c r="F4420" t="s">
        <v>22501</v>
      </c>
      <c r="G4420" t="s">
        <v>18</v>
      </c>
      <c r="H4420" t="s">
        <v>18</v>
      </c>
      <c r="I4420" t="s">
        <v>15662</v>
      </c>
      <c r="J4420" t="s">
        <v>15663</v>
      </c>
      <c r="K4420" t="s">
        <v>15664</v>
      </c>
      <c r="L4420" t="s">
        <v>15665</v>
      </c>
    </row>
    <row r="4421" spans="1:12" x14ac:dyDescent="0.3">
      <c r="A4421" t="s">
        <v>21953</v>
      </c>
      <c r="B4421" t="s">
        <v>14</v>
      </c>
      <c r="C4421" t="s">
        <v>10160</v>
      </c>
      <c r="D4421" t="s">
        <v>33</v>
      </c>
      <c r="E4421" t="s">
        <v>10093</v>
      </c>
      <c r="F4421" t="s">
        <v>10093</v>
      </c>
      <c r="G4421" t="s">
        <v>18</v>
      </c>
      <c r="H4421" t="s">
        <v>18</v>
      </c>
      <c r="I4421" t="s">
        <v>6547</v>
      </c>
      <c r="J4421" t="s">
        <v>6548</v>
      </c>
      <c r="K4421" t="s">
        <v>6549</v>
      </c>
      <c r="L4421" t="s">
        <v>6550</v>
      </c>
    </row>
    <row r="4422" spans="1:12" x14ac:dyDescent="0.3">
      <c r="A4422" t="s">
        <v>21922</v>
      </c>
      <c r="B4422" t="s">
        <v>14</v>
      </c>
      <c r="C4422" t="s">
        <v>413</v>
      </c>
      <c r="D4422" t="s">
        <v>16</v>
      </c>
      <c r="E4422" t="s">
        <v>21923</v>
      </c>
      <c r="F4422" t="s">
        <v>21924</v>
      </c>
      <c r="G4422" t="s">
        <v>21924</v>
      </c>
      <c r="H4422" t="s">
        <v>21924</v>
      </c>
      <c r="I4422" t="s">
        <v>21925</v>
      </c>
      <c r="J4422" t="s">
        <v>21926</v>
      </c>
      <c r="K4422" t="s">
        <v>1513</v>
      </c>
      <c r="L4422" t="s">
        <v>21927</v>
      </c>
    </row>
    <row r="4423" spans="1:12" x14ac:dyDescent="0.3">
      <c r="A4423" t="s">
        <v>22248</v>
      </c>
      <c r="B4423" t="s">
        <v>14</v>
      </c>
      <c r="C4423" t="s">
        <v>1633</v>
      </c>
      <c r="D4423" t="s">
        <v>16</v>
      </c>
      <c r="E4423" t="s">
        <v>22249</v>
      </c>
      <c r="F4423" t="s">
        <v>22250</v>
      </c>
      <c r="G4423" t="s">
        <v>22251</v>
      </c>
      <c r="H4423" t="s">
        <v>18</v>
      </c>
      <c r="I4423" t="s">
        <v>9349</v>
      </c>
      <c r="J4423" t="s">
        <v>9350</v>
      </c>
      <c r="K4423" t="s">
        <v>9351</v>
      </c>
      <c r="L4423" t="s">
        <v>9352</v>
      </c>
    </row>
    <row r="4424" spans="1:12" x14ac:dyDescent="0.3">
      <c r="A4424" t="s">
        <v>20056</v>
      </c>
      <c r="B4424" t="s">
        <v>14</v>
      </c>
      <c r="C4424" t="s">
        <v>3067</v>
      </c>
      <c r="D4424" t="s">
        <v>94</v>
      </c>
      <c r="E4424" t="s">
        <v>20057</v>
      </c>
      <c r="F4424" t="s">
        <v>20058</v>
      </c>
      <c r="G4424" t="s">
        <v>18</v>
      </c>
      <c r="H4424" t="s">
        <v>18</v>
      </c>
      <c r="I4424" t="s">
        <v>6547</v>
      </c>
      <c r="J4424" t="s">
        <v>6548</v>
      </c>
      <c r="K4424" t="s">
        <v>6549</v>
      </c>
      <c r="L4424" t="s">
        <v>6550</v>
      </c>
    </row>
    <row r="4425" spans="1:12" x14ac:dyDescent="0.3">
      <c r="A4425" t="s">
        <v>22179</v>
      </c>
      <c r="B4425" t="s">
        <v>14</v>
      </c>
      <c r="C4425" t="s">
        <v>273</v>
      </c>
      <c r="D4425" t="s">
        <v>16</v>
      </c>
      <c r="E4425" t="s">
        <v>22180</v>
      </c>
      <c r="F4425" t="s">
        <v>22181</v>
      </c>
      <c r="G4425" t="s">
        <v>22182</v>
      </c>
      <c r="H4425" t="s">
        <v>18</v>
      </c>
      <c r="I4425" t="s">
        <v>1635</v>
      </c>
      <c r="J4425" t="s">
        <v>18</v>
      </c>
      <c r="K4425" t="s">
        <v>1636</v>
      </c>
      <c r="L4425" t="s">
        <v>1637</v>
      </c>
    </row>
    <row r="4426" spans="1:12" x14ac:dyDescent="0.3">
      <c r="A4426" t="s">
        <v>22007</v>
      </c>
      <c r="B4426" t="s">
        <v>14</v>
      </c>
      <c r="C4426" t="s">
        <v>22008</v>
      </c>
      <c r="D4426" t="s">
        <v>79</v>
      </c>
      <c r="E4426" t="s">
        <v>22009</v>
      </c>
      <c r="F4426" t="s">
        <v>22010</v>
      </c>
      <c r="G4426" t="s">
        <v>18</v>
      </c>
      <c r="H4426" t="s">
        <v>18</v>
      </c>
      <c r="I4426" t="s">
        <v>22011</v>
      </c>
      <c r="J4426" t="s">
        <v>22012</v>
      </c>
      <c r="K4426" t="s">
        <v>22013</v>
      </c>
      <c r="L4426" t="s">
        <v>22014</v>
      </c>
    </row>
    <row r="4427" spans="1:12" x14ac:dyDescent="0.3">
      <c r="A4427" t="s">
        <v>22572</v>
      </c>
      <c r="B4427" t="s">
        <v>14</v>
      </c>
      <c r="C4427" t="s">
        <v>273</v>
      </c>
      <c r="D4427" t="s">
        <v>16</v>
      </c>
      <c r="E4427" t="s">
        <v>22573</v>
      </c>
      <c r="F4427" t="e">
        <f>-현대상담이론을 기초로 내담자 문제 분석-다양한 상담기법 활용-사례개념화 -MMPI와 구조화검사를 해석-실제 상담을 진행할수 있는 능력</f>
        <v>#NAME?</v>
      </c>
      <c r="G4427" t="s">
        <v>22574</v>
      </c>
      <c r="H4427" t="s">
        <v>18</v>
      </c>
      <c r="I4427" t="s">
        <v>22575</v>
      </c>
      <c r="J4427" t="s">
        <v>22576</v>
      </c>
      <c r="K4427" t="s">
        <v>22577</v>
      </c>
      <c r="L4427" t="s">
        <v>22578</v>
      </c>
    </row>
    <row r="4428" spans="1:12" x14ac:dyDescent="0.3">
      <c r="A4428" t="s">
        <v>21835</v>
      </c>
      <c r="B4428" t="s">
        <v>14</v>
      </c>
      <c r="C4428" t="s">
        <v>273</v>
      </c>
      <c r="D4428" t="s">
        <v>16</v>
      </c>
      <c r="E4428" t="s">
        <v>21836</v>
      </c>
      <c r="F4428" t="s">
        <v>21836</v>
      </c>
      <c r="G4428" t="s">
        <v>21836</v>
      </c>
      <c r="H4428" t="s">
        <v>21836</v>
      </c>
      <c r="I4428" t="s">
        <v>7144</v>
      </c>
      <c r="J4428" t="s">
        <v>7145</v>
      </c>
      <c r="K4428" t="s">
        <v>7146</v>
      </c>
      <c r="L4428" t="s">
        <v>7147</v>
      </c>
    </row>
    <row r="4429" spans="1:12" x14ac:dyDescent="0.3">
      <c r="A4429" t="s">
        <v>20706</v>
      </c>
      <c r="B4429" t="s">
        <v>14</v>
      </c>
      <c r="C4429" t="s">
        <v>20707</v>
      </c>
      <c r="D4429" t="s">
        <v>79</v>
      </c>
      <c r="E4429" t="s">
        <v>20708</v>
      </c>
      <c r="F4429" t="s">
        <v>20709</v>
      </c>
      <c r="G4429" t="s">
        <v>18</v>
      </c>
      <c r="H4429" t="s">
        <v>18</v>
      </c>
      <c r="I4429" t="s">
        <v>6798</v>
      </c>
      <c r="J4429" t="s">
        <v>18</v>
      </c>
      <c r="K4429" t="s">
        <v>6799</v>
      </c>
      <c r="L4429" t="s">
        <v>6800</v>
      </c>
    </row>
    <row r="4430" spans="1:12" x14ac:dyDescent="0.3">
      <c r="A4430" t="s">
        <v>21954</v>
      </c>
      <c r="B4430" t="s">
        <v>14</v>
      </c>
      <c r="C4430" t="s">
        <v>989</v>
      </c>
      <c r="D4430" t="s">
        <v>16</v>
      </c>
      <c r="E4430" t="s">
        <v>21955</v>
      </c>
      <c r="F4430" t="s">
        <v>21956</v>
      </c>
      <c r="G4430" t="s">
        <v>21957</v>
      </c>
      <c r="H4430" t="s">
        <v>8213</v>
      </c>
      <c r="I4430" t="s">
        <v>6757</v>
      </c>
      <c r="J4430" t="s">
        <v>6758</v>
      </c>
      <c r="K4430" t="s">
        <v>6759</v>
      </c>
      <c r="L4430" t="s">
        <v>6760</v>
      </c>
    </row>
    <row r="4431" spans="1:12" x14ac:dyDescent="0.3">
      <c r="A4431" t="s">
        <v>21641</v>
      </c>
      <c r="B4431" t="s">
        <v>14</v>
      </c>
      <c r="C4431" t="s">
        <v>273</v>
      </c>
      <c r="D4431" t="s">
        <v>16</v>
      </c>
      <c r="E4431" t="s">
        <v>21642</v>
      </c>
      <c r="F4431" t="s">
        <v>21643</v>
      </c>
      <c r="G4431" t="s">
        <v>4565</v>
      </c>
      <c r="H4431" t="s">
        <v>18</v>
      </c>
      <c r="I4431" t="s">
        <v>4566</v>
      </c>
      <c r="J4431" t="s">
        <v>4567</v>
      </c>
      <c r="K4431" t="s">
        <v>4568</v>
      </c>
      <c r="L4431" t="s">
        <v>4569</v>
      </c>
    </row>
    <row r="4432" spans="1:12" x14ac:dyDescent="0.3">
      <c r="A4432" t="s">
        <v>22019</v>
      </c>
      <c r="B4432" t="s">
        <v>14</v>
      </c>
      <c r="C4432" t="s">
        <v>65</v>
      </c>
      <c r="D4432" t="s">
        <v>16</v>
      </c>
      <c r="E4432" t="s">
        <v>22020</v>
      </c>
      <c r="F4432" t="s">
        <v>6307</v>
      </c>
      <c r="G4432" t="s">
        <v>6308</v>
      </c>
      <c r="H4432" t="s">
        <v>6309</v>
      </c>
      <c r="I4432" t="s">
        <v>20158</v>
      </c>
      <c r="J4432" t="s">
        <v>18</v>
      </c>
      <c r="K4432" t="s">
        <v>20159</v>
      </c>
      <c r="L4432" t="s">
        <v>20160</v>
      </c>
    </row>
    <row r="4433" spans="1:12" x14ac:dyDescent="0.3">
      <c r="A4433" t="s">
        <v>22046</v>
      </c>
      <c r="B4433" t="s">
        <v>14</v>
      </c>
      <c r="C4433" t="s">
        <v>8025</v>
      </c>
      <c r="D4433" t="s">
        <v>33</v>
      </c>
      <c r="E4433" t="s">
        <v>17355</v>
      </c>
      <c r="F4433" t="s">
        <v>22047</v>
      </c>
      <c r="G4433" t="s">
        <v>17355</v>
      </c>
      <c r="H4433" t="s">
        <v>18</v>
      </c>
      <c r="I4433" t="s">
        <v>22048</v>
      </c>
      <c r="J4433" t="s">
        <v>22049</v>
      </c>
      <c r="K4433" t="s">
        <v>22050</v>
      </c>
      <c r="L4433" t="s">
        <v>22051</v>
      </c>
    </row>
    <row r="4434" spans="1:12" x14ac:dyDescent="0.3">
      <c r="A4434" t="s">
        <v>21711</v>
      </c>
      <c r="B4434" t="s">
        <v>14</v>
      </c>
      <c r="C4434" t="s">
        <v>7490</v>
      </c>
      <c r="D4434" t="s">
        <v>94</v>
      </c>
      <c r="E4434" t="s">
        <v>21712</v>
      </c>
      <c r="F4434" t="s">
        <v>21713</v>
      </c>
      <c r="G4434" t="s">
        <v>18</v>
      </c>
      <c r="H4434" t="s">
        <v>18</v>
      </c>
      <c r="I4434" t="s">
        <v>2802</v>
      </c>
      <c r="J4434" t="s">
        <v>18</v>
      </c>
      <c r="K4434" t="s">
        <v>2803</v>
      </c>
      <c r="L4434" t="s">
        <v>2804</v>
      </c>
    </row>
    <row r="4435" spans="1:12" x14ac:dyDescent="0.3">
      <c r="A4435" t="s">
        <v>22530</v>
      </c>
      <c r="B4435" t="s">
        <v>14</v>
      </c>
      <c r="C4435" t="s">
        <v>273</v>
      </c>
      <c r="D4435" t="s">
        <v>16</v>
      </c>
      <c r="E4435" t="s">
        <v>22531</v>
      </c>
      <c r="F4435" t="s">
        <v>22531</v>
      </c>
      <c r="G4435" t="s">
        <v>18</v>
      </c>
      <c r="H4435" t="s">
        <v>18</v>
      </c>
      <c r="I4435" t="s">
        <v>10511</v>
      </c>
      <c r="J4435" t="s">
        <v>10512</v>
      </c>
      <c r="K4435" t="s">
        <v>10513</v>
      </c>
      <c r="L4435" t="s">
        <v>10514</v>
      </c>
    </row>
    <row r="4436" spans="1:12" x14ac:dyDescent="0.3">
      <c r="A4436" t="s">
        <v>21624</v>
      </c>
      <c r="B4436" t="s">
        <v>14</v>
      </c>
      <c r="C4436" t="s">
        <v>21625</v>
      </c>
      <c r="D4436" t="s">
        <v>16</v>
      </c>
      <c r="E4436" t="s">
        <v>21626</v>
      </c>
      <c r="F4436" t="s">
        <v>21627</v>
      </c>
      <c r="G4436" t="s">
        <v>21627</v>
      </c>
      <c r="H4436" t="s">
        <v>18</v>
      </c>
      <c r="I4436" t="s">
        <v>20083</v>
      </c>
      <c r="J4436" t="s">
        <v>18</v>
      </c>
      <c r="K4436" t="s">
        <v>20084</v>
      </c>
      <c r="L4436" t="s">
        <v>20085</v>
      </c>
    </row>
    <row r="4437" spans="1:12" x14ac:dyDescent="0.3">
      <c r="A4437" t="s">
        <v>22427</v>
      </c>
      <c r="B4437" t="s">
        <v>14</v>
      </c>
      <c r="C4437" t="s">
        <v>22428</v>
      </c>
      <c r="D4437" t="s">
        <v>1317</v>
      </c>
      <c r="E4437" t="s">
        <v>22429</v>
      </c>
      <c r="F4437" t="s">
        <v>22430</v>
      </c>
      <c r="G4437" t="s">
        <v>18</v>
      </c>
      <c r="H4437" t="s">
        <v>18</v>
      </c>
      <c r="I4437" t="s">
        <v>7656</v>
      </c>
      <c r="J4437" t="s">
        <v>7657</v>
      </c>
      <c r="K4437" t="s">
        <v>7658</v>
      </c>
      <c r="L4437" t="s">
        <v>7659</v>
      </c>
    </row>
    <row r="4438" spans="1:12" x14ac:dyDescent="0.3">
      <c r="A4438" t="s">
        <v>21935</v>
      </c>
      <c r="B4438" t="s">
        <v>14</v>
      </c>
      <c r="C4438" t="s">
        <v>21936</v>
      </c>
      <c r="D4438" t="s">
        <v>16</v>
      </c>
      <c r="E4438" t="s">
        <v>21937</v>
      </c>
      <c r="F4438" t="s">
        <v>21938</v>
      </c>
      <c r="G4438" t="s">
        <v>21939</v>
      </c>
      <c r="H4438" t="s">
        <v>18</v>
      </c>
      <c r="I4438" t="s">
        <v>20886</v>
      </c>
      <c r="J4438" t="s">
        <v>20887</v>
      </c>
      <c r="K4438" t="s">
        <v>20888</v>
      </c>
      <c r="L4438" t="s">
        <v>20889</v>
      </c>
    </row>
    <row r="4439" spans="1:12" x14ac:dyDescent="0.3">
      <c r="A4439" t="s">
        <v>22371</v>
      </c>
      <c r="B4439" t="s">
        <v>14</v>
      </c>
      <c r="C4439" t="s">
        <v>3840</v>
      </c>
      <c r="D4439" t="s">
        <v>33</v>
      </c>
      <c r="E4439" t="s">
        <v>22372</v>
      </c>
      <c r="F4439" t="s">
        <v>22373</v>
      </c>
      <c r="G4439" t="s">
        <v>18</v>
      </c>
      <c r="H4439" t="s">
        <v>18</v>
      </c>
      <c r="I4439" t="s">
        <v>22374</v>
      </c>
      <c r="J4439" t="s">
        <v>22375</v>
      </c>
      <c r="K4439" t="s">
        <v>22376</v>
      </c>
      <c r="L4439" t="s">
        <v>22377</v>
      </c>
    </row>
    <row r="4440" spans="1:12" x14ac:dyDescent="0.3">
      <c r="A4440" t="s">
        <v>22148</v>
      </c>
      <c r="B4440" t="s">
        <v>14</v>
      </c>
      <c r="C4440" t="s">
        <v>1554</v>
      </c>
      <c r="D4440" t="s">
        <v>16</v>
      </c>
      <c r="E4440" t="s">
        <v>22149</v>
      </c>
      <c r="F4440" t="s">
        <v>22150</v>
      </c>
      <c r="G4440" t="s">
        <v>22151</v>
      </c>
      <c r="H4440" t="s">
        <v>18</v>
      </c>
      <c r="I4440" t="s">
        <v>10677</v>
      </c>
      <c r="J4440" t="s">
        <v>10678</v>
      </c>
      <c r="K4440" t="s">
        <v>10679</v>
      </c>
      <c r="L4440" t="s">
        <v>10680</v>
      </c>
    </row>
    <row r="4441" spans="1:12" x14ac:dyDescent="0.3">
      <c r="A4441" t="s">
        <v>21725</v>
      </c>
      <c r="B4441" t="s">
        <v>14</v>
      </c>
      <c r="C4441" t="s">
        <v>9985</v>
      </c>
      <c r="D4441" t="s">
        <v>16</v>
      </c>
      <c r="E4441" t="s">
        <v>21726</v>
      </c>
      <c r="F4441" t="s">
        <v>21727</v>
      </c>
      <c r="G4441" t="s">
        <v>21728</v>
      </c>
      <c r="H4441" t="s">
        <v>21729</v>
      </c>
      <c r="I4441" t="s">
        <v>8296</v>
      </c>
      <c r="J4441" t="s">
        <v>8297</v>
      </c>
      <c r="K4441" t="s">
        <v>8298</v>
      </c>
      <c r="L4441" t="s">
        <v>8299</v>
      </c>
    </row>
    <row r="4442" spans="1:12" x14ac:dyDescent="0.3">
      <c r="A4442" t="s">
        <v>21321</v>
      </c>
      <c r="B4442" t="s">
        <v>14</v>
      </c>
      <c r="C4442" t="s">
        <v>21322</v>
      </c>
      <c r="D4442" t="s">
        <v>16</v>
      </c>
      <c r="E4442" t="s">
        <v>21323</v>
      </c>
      <c r="F4442" t="s">
        <v>21324</v>
      </c>
      <c r="G4442" t="s">
        <v>21325</v>
      </c>
      <c r="H4442" t="s">
        <v>21326</v>
      </c>
      <c r="I4442" t="s">
        <v>20926</v>
      </c>
      <c r="J4442" t="s">
        <v>20927</v>
      </c>
      <c r="K4442" t="s">
        <v>20928</v>
      </c>
      <c r="L4442" t="s">
        <v>20929</v>
      </c>
    </row>
    <row r="4443" spans="1:12" x14ac:dyDescent="0.3">
      <c r="A4443" t="s">
        <v>22063</v>
      </c>
      <c r="B4443" t="s">
        <v>14</v>
      </c>
      <c r="C4443" t="s">
        <v>21540</v>
      </c>
      <c r="D4443" t="s">
        <v>33</v>
      </c>
      <c r="E4443" t="s">
        <v>22064</v>
      </c>
      <c r="F4443" t="s">
        <v>22065</v>
      </c>
      <c r="G4443" t="s">
        <v>18</v>
      </c>
      <c r="H4443" t="s">
        <v>18</v>
      </c>
      <c r="I4443" t="s">
        <v>20083</v>
      </c>
      <c r="J4443" t="s">
        <v>18</v>
      </c>
      <c r="K4443" t="s">
        <v>20084</v>
      </c>
      <c r="L4443" t="s">
        <v>20085</v>
      </c>
    </row>
    <row r="4444" spans="1:12" x14ac:dyDescent="0.3">
      <c r="A4444" t="s">
        <v>22556</v>
      </c>
      <c r="B4444" t="s">
        <v>14</v>
      </c>
      <c r="C4444" t="s">
        <v>10205</v>
      </c>
      <c r="D4444" t="s">
        <v>251</v>
      </c>
      <c r="E4444" t="s">
        <v>22557</v>
      </c>
      <c r="F4444" t="s">
        <v>22557</v>
      </c>
      <c r="G4444" t="s">
        <v>18</v>
      </c>
      <c r="H4444" t="s">
        <v>18</v>
      </c>
      <c r="I4444" t="s">
        <v>22558</v>
      </c>
      <c r="J4444" t="s">
        <v>22559</v>
      </c>
      <c r="K4444" t="s">
        <v>22560</v>
      </c>
      <c r="L4444" t="s">
        <v>22561</v>
      </c>
    </row>
    <row r="4445" spans="1:12" x14ac:dyDescent="0.3">
      <c r="A4445" t="s">
        <v>21781</v>
      </c>
      <c r="B4445" t="s">
        <v>14</v>
      </c>
      <c r="C4445" t="s">
        <v>2896</v>
      </c>
      <c r="D4445" t="s">
        <v>16</v>
      </c>
      <c r="E4445" t="s">
        <v>9506</v>
      </c>
      <c r="F4445" t="s">
        <v>21782</v>
      </c>
      <c r="G4445" t="s">
        <v>21783</v>
      </c>
      <c r="H4445" t="s">
        <v>18</v>
      </c>
      <c r="I4445" t="s">
        <v>14758</v>
      </c>
      <c r="J4445" t="s">
        <v>14759</v>
      </c>
      <c r="K4445" t="s">
        <v>14760</v>
      </c>
      <c r="L4445" t="s">
        <v>14761</v>
      </c>
    </row>
    <row r="4446" spans="1:12" x14ac:dyDescent="0.3">
      <c r="A4446" t="s">
        <v>22206</v>
      </c>
      <c r="B4446" t="s">
        <v>14</v>
      </c>
      <c r="C4446" t="s">
        <v>445</v>
      </c>
      <c r="D4446" t="s">
        <v>16</v>
      </c>
      <c r="E4446" t="s">
        <v>22207</v>
      </c>
      <c r="F4446" t="s">
        <v>22208</v>
      </c>
      <c r="G4446" t="s">
        <v>22209</v>
      </c>
      <c r="H4446" t="s">
        <v>5844</v>
      </c>
      <c r="I4446" t="s">
        <v>20811</v>
      </c>
      <c r="J4446" t="s">
        <v>20812</v>
      </c>
      <c r="K4446" t="s">
        <v>20813</v>
      </c>
      <c r="L4446" t="s">
        <v>20814</v>
      </c>
    </row>
    <row r="4447" spans="1:12" x14ac:dyDescent="0.3">
      <c r="A4447" t="s">
        <v>21016</v>
      </c>
      <c r="B4447" t="s">
        <v>14</v>
      </c>
      <c r="C4447" t="s">
        <v>2727</v>
      </c>
      <c r="D4447" t="s">
        <v>16</v>
      </c>
      <c r="E4447" t="s">
        <v>21017</v>
      </c>
      <c r="F4447" t="s">
        <v>21018</v>
      </c>
      <c r="G4447" t="s">
        <v>21019</v>
      </c>
      <c r="H4447" t="s">
        <v>18</v>
      </c>
      <c r="I4447" t="s">
        <v>3195</v>
      </c>
      <c r="J4447" t="s">
        <v>3196</v>
      </c>
      <c r="K4447" t="s">
        <v>3197</v>
      </c>
      <c r="L4447" t="s">
        <v>3198</v>
      </c>
    </row>
    <row r="4448" spans="1:12" x14ac:dyDescent="0.3">
      <c r="A4448" t="s">
        <v>20622</v>
      </c>
      <c r="B4448" t="s">
        <v>14</v>
      </c>
      <c r="C4448" t="s">
        <v>20623</v>
      </c>
      <c r="D4448" t="s">
        <v>16</v>
      </c>
      <c r="E4448" t="s">
        <v>20624</v>
      </c>
      <c r="F4448" t="s">
        <v>20625</v>
      </c>
      <c r="G4448" t="s">
        <v>20626</v>
      </c>
      <c r="H4448" t="s">
        <v>20627</v>
      </c>
      <c r="I4448" t="s">
        <v>18511</v>
      </c>
      <c r="J4448" t="s">
        <v>18512</v>
      </c>
      <c r="K4448" t="s">
        <v>18513</v>
      </c>
      <c r="L4448" t="s">
        <v>18514</v>
      </c>
    </row>
    <row r="4449" spans="1:12" x14ac:dyDescent="0.3">
      <c r="A4449" t="s">
        <v>21848</v>
      </c>
      <c r="B4449" t="s">
        <v>14</v>
      </c>
      <c r="C4449" t="s">
        <v>5976</v>
      </c>
      <c r="D4449" t="s">
        <v>33</v>
      </c>
      <c r="E4449" t="s">
        <v>21849</v>
      </c>
      <c r="F4449" t="s">
        <v>21850</v>
      </c>
      <c r="G4449" t="s">
        <v>18</v>
      </c>
      <c r="H4449" t="s">
        <v>18</v>
      </c>
      <c r="I4449" t="s">
        <v>21851</v>
      </c>
      <c r="J4449" t="s">
        <v>21852</v>
      </c>
      <c r="K4449" t="s">
        <v>21853</v>
      </c>
      <c r="L4449" t="s">
        <v>21854</v>
      </c>
    </row>
    <row r="4450" spans="1:12" x14ac:dyDescent="0.3">
      <c r="A4450" t="s">
        <v>21568</v>
      </c>
      <c r="B4450" t="s">
        <v>14</v>
      </c>
      <c r="C4450" t="s">
        <v>1084</v>
      </c>
      <c r="D4450" t="s">
        <v>33</v>
      </c>
      <c r="E4450" t="s">
        <v>21569</v>
      </c>
      <c r="F4450" t="s">
        <v>21569</v>
      </c>
      <c r="G4450" t="s">
        <v>21569</v>
      </c>
      <c r="H4450" t="s">
        <v>21569</v>
      </c>
      <c r="I4450" t="s">
        <v>9349</v>
      </c>
      <c r="J4450" t="s">
        <v>9350</v>
      </c>
      <c r="K4450" t="s">
        <v>9351</v>
      </c>
      <c r="L4450" t="s">
        <v>9352</v>
      </c>
    </row>
    <row r="4451" spans="1:12" x14ac:dyDescent="0.3">
      <c r="A4451" t="s">
        <v>19989</v>
      </c>
      <c r="B4451" t="s">
        <v>14</v>
      </c>
      <c r="C4451" t="s">
        <v>101</v>
      </c>
      <c r="D4451" t="s">
        <v>16</v>
      </c>
      <c r="E4451" t="s">
        <v>19990</v>
      </c>
      <c r="F4451" t="s">
        <v>15755</v>
      </c>
      <c r="G4451" t="s">
        <v>18</v>
      </c>
      <c r="H4451" t="s">
        <v>18</v>
      </c>
      <c r="I4451" t="s">
        <v>6767</v>
      </c>
      <c r="J4451" t="s">
        <v>6768</v>
      </c>
      <c r="K4451" t="s">
        <v>6769</v>
      </c>
      <c r="L4451" t="s">
        <v>6770</v>
      </c>
    </row>
    <row r="4452" spans="1:12" x14ac:dyDescent="0.3">
      <c r="A4452" t="s">
        <v>21137</v>
      </c>
      <c r="B4452" t="s">
        <v>14</v>
      </c>
      <c r="C4452" t="s">
        <v>93</v>
      </c>
      <c r="D4452" t="s">
        <v>94</v>
      </c>
      <c r="E4452" t="s">
        <v>21138</v>
      </c>
      <c r="F4452" t="s">
        <v>21139</v>
      </c>
      <c r="G4452" t="s">
        <v>21140</v>
      </c>
      <c r="H4452" t="s">
        <v>21141</v>
      </c>
      <c r="I4452" t="s">
        <v>8296</v>
      </c>
      <c r="J4452" t="s">
        <v>8297</v>
      </c>
      <c r="K4452" t="s">
        <v>8298</v>
      </c>
      <c r="L4452" t="s">
        <v>8299</v>
      </c>
    </row>
    <row r="4453" spans="1:12" x14ac:dyDescent="0.3">
      <c r="A4453" t="s">
        <v>19954</v>
      </c>
      <c r="B4453" t="s">
        <v>14</v>
      </c>
      <c r="C4453" t="s">
        <v>19955</v>
      </c>
      <c r="D4453" t="s">
        <v>79</v>
      </c>
      <c r="E4453" t="s">
        <v>19956</v>
      </c>
      <c r="F4453" t="s">
        <v>19957</v>
      </c>
      <c r="G4453" t="s">
        <v>18</v>
      </c>
      <c r="H4453" t="s">
        <v>18</v>
      </c>
      <c r="I4453" t="s">
        <v>19958</v>
      </c>
      <c r="J4453" t="s">
        <v>19959</v>
      </c>
      <c r="K4453" t="s">
        <v>19960</v>
      </c>
      <c r="L4453" t="s">
        <v>19961</v>
      </c>
    </row>
    <row r="4454" spans="1:12" x14ac:dyDescent="0.3">
      <c r="A4454" t="s">
        <v>20557</v>
      </c>
      <c r="B4454" t="s">
        <v>14</v>
      </c>
      <c r="C4454" t="s">
        <v>20558</v>
      </c>
      <c r="D4454" t="s">
        <v>94</v>
      </c>
      <c r="E4454" t="s">
        <v>20559</v>
      </c>
      <c r="F4454" t="s">
        <v>20560</v>
      </c>
      <c r="G4454" t="s">
        <v>20561</v>
      </c>
      <c r="H4454" t="s">
        <v>20562</v>
      </c>
      <c r="I4454" t="s">
        <v>1511</v>
      </c>
      <c r="J4454" t="s">
        <v>1512</v>
      </c>
      <c r="K4454" t="s">
        <v>1513</v>
      </c>
      <c r="L4454" t="s">
        <v>1514</v>
      </c>
    </row>
    <row r="4455" spans="1:12" x14ac:dyDescent="0.3">
      <c r="A4455" t="s">
        <v>22490</v>
      </c>
      <c r="B4455" t="s">
        <v>14</v>
      </c>
      <c r="C4455" t="s">
        <v>6726</v>
      </c>
      <c r="D4455" t="s">
        <v>33</v>
      </c>
      <c r="E4455" t="s">
        <v>22491</v>
      </c>
      <c r="F4455" t="s">
        <v>22492</v>
      </c>
      <c r="G4455" t="s">
        <v>22493</v>
      </c>
      <c r="H4455" t="s">
        <v>22494</v>
      </c>
      <c r="I4455" t="s">
        <v>22495</v>
      </c>
      <c r="J4455" t="s">
        <v>22496</v>
      </c>
      <c r="K4455" t="s">
        <v>22497</v>
      </c>
      <c r="L4455" t="s">
        <v>22498</v>
      </c>
    </row>
    <row r="4456" spans="1:12" x14ac:dyDescent="0.3">
      <c r="A4456" t="s">
        <v>20409</v>
      </c>
      <c r="B4456" t="s">
        <v>14</v>
      </c>
      <c r="C4456" t="s">
        <v>101</v>
      </c>
      <c r="D4456" t="s">
        <v>16</v>
      </c>
      <c r="E4456" t="s">
        <v>20410</v>
      </c>
      <c r="F4456" t="s">
        <v>20411</v>
      </c>
      <c r="G4456" t="s">
        <v>20412</v>
      </c>
      <c r="H4456" t="s">
        <v>18</v>
      </c>
      <c r="I4456" t="s">
        <v>15940</v>
      </c>
      <c r="J4456" t="s">
        <v>18</v>
      </c>
      <c r="K4456" t="s">
        <v>15941</v>
      </c>
      <c r="L4456" t="s">
        <v>15942</v>
      </c>
    </row>
    <row r="4457" spans="1:12" x14ac:dyDescent="0.3">
      <c r="A4457" t="s">
        <v>20164</v>
      </c>
      <c r="B4457" t="s">
        <v>14</v>
      </c>
      <c r="C4457" t="s">
        <v>471</v>
      </c>
      <c r="D4457" t="s">
        <v>16</v>
      </c>
      <c r="E4457" t="s">
        <v>20165</v>
      </c>
      <c r="F4457" t="s">
        <v>20166</v>
      </c>
      <c r="G4457" t="s">
        <v>18</v>
      </c>
      <c r="H4457" t="s">
        <v>18</v>
      </c>
      <c r="I4457" t="s">
        <v>5564</v>
      </c>
      <c r="J4457" t="s">
        <v>5565</v>
      </c>
      <c r="K4457" t="s">
        <v>5566</v>
      </c>
      <c r="L4457" t="s">
        <v>5567</v>
      </c>
    </row>
    <row r="4458" spans="1:12" x14ac:dyDescent="0.3">
      <c r="A4458" t="s">
        <v>19978</v>
      </c>
      <c r="B4458" t="s">
        <v>14</v>
      </c>
      <c r="C4458" t="s">
        <v>7780</v>
      </c>
      <c r="D4458" t="s">
        <v>79</v>
      </c>
      <c r="E4458" t="s">
        <v>19979</v>
      </c>
      <c r="F4458" t="s">
        <v>19980</v>
      </c>
      <c r="G4458" t="s">
        <v>18</v>
      </c>
      <c r="H4458" t="s">
        <v>18</v>
      </c>
      <c r="I4458" t="s">
        <v>19958</v>
      </c>
      <c r="J4458" t="s">
        <v>19959</v>
      </c>
      <c r="K4458" t="s">
        <v>19960</v>
      </c>
      <c r="L4458" t="s">
        <v>19961</v>
      </c>
    </row>
    <row r="4459" spans="1:12" x14ac:dyDescent="0.3">
      <c r="A4459" t="s">
        <v>21366</v>
      </c>
      <c r="B4459" t="s">
        <v>14</v>
      </c>
      <c r="C4459" t="s">
        <v>220</v>
      </c>
      <c r="D4459" t="s">
        <v>33</v>
      </c>
      <c r="E4459" t="s">
        <v>21367</v>
      </c>
      <c r="F4459" t="s">
        <v>21367</v>
      </c>
      <c r="G4459" t="s">
        <v>21367</v>
      </c>
      <c r="H4459" t="s">
        <v>18</v>
      </c>
      <c r="I4459" t="s">
        <v>7517</v>
      </c>
      <c r="J4459" t="s">
        <v>18</v>
      </c>
      <c r="K4459" t="s">
        <v>7518</v>
      </c>
      <c r="L4459" t="s">
        <v>7519</v>
      </c>
    </row>
    <row r="4460" spans="1:12" x14ac:dyDescent="0.3">
      <c r="A4460" t="s">
        <v>21310</v>
      </c>
      <c r="B4460" t="s">
        <v>14</v>
      </c>
      <c r="C4460" t="s">
        <v>7780</v>
      </c>
      <c r="D4460" t="s">
        <v>79</v>
      </c>
      <c r="E4460" t="s">
        <v>21311</v>
      </c>
      <c r="F4460" t="s">
        <v>21312</v>
      </c>
      <c r="G4460" t="s">
        <v>18</v>
      </c>
      <c r="H4460" t="s">
        <v>18</v>
      </c>
      <c r="I4460" t="s">
        <v>21313</v>
      </c>
      <c r="J4460" t="s">
        <v>21314</v>
      </c>
      <c r="K4460" t="s">
        <v>21315</v>
      </c>
      <c r="L4460" t="s">
        <v>21316</v>
      </c>
    </row>
    <row r="4461" spans="1:12" x14ac:dyDescent="0.3">
      <c r="A4461" t="s">
        <v>20342</v>
      </c>
      <c r="B4461" t="s">
        <v>14</v>
      </c>
      <c r="C4461" t="s">
        <v>10588</v>
      </c>
      <c r="D4461" t="s">
        <v>251</v>
      </c>
      <c r="E4461" t="s">
        <v>20343</v>
      </c>
      <c r="F4461" t="e">
        <f>-상담의 기본이론과 다양한 상담기법을 활용하여 내담자 스스로 자신을 발견하고 최대한의 발달과 복지를 위한 올바른 결정을 내릴 수 있도록 상담 및 행동에 조력. -상담심리기법 활용하여 상담관련 직무현장에서 상담마케팅 코칭 및 직/간접 업무수행 (상담관련 교육업무 수행, 상담마케팅 업무, 상담Tool개발 지원)</f>
        <v>#NAME?</v>
      </c>
      <c r="G4461" t="s">
        <v>18</v>
      </c>
      <c r="H4461" t="s">
        <v>18</v>
      </c>
      <c r="I4461" t="s">
        <v>3736</v>
      </c>
      <c r="J4461" t="s">
        <v>3737</v>
      </c>
      <c r="K4461" t="s">
        <v>3738</v>
      </c>
      <c r="L4461" t="s">
        <v>3739</v>
      </c>
    </row>
    <row r="4462" spans="1:12" x14ac:dyDescent="0.3">
      <c r="A4462" t="s">
        <v>20053</v>
      </c>
      <c r="B4462" t="s">
        <v>14</v>
      </c>
      <c r="C4462" t="s">
        <v>273</v>
      </c>
      <c r="D4462" t="s">
        <v>16</v>
      </c>
      <c r="E4462" t="s">
        <v>20054</v>
      </c>
      <c r="F4462" t="s">
        <v>20055</v>
      </c>
      <c r="G4462" t="s">
        <v>20055</v>
      </c>
      <c r="H4462" t="s">
        <v>18</v>
      </c>
      <c r="I4462" t="s">
        <v>5557</v>
      </c>
      <c r="J4462" t="s">
        <v>5558</v>
      </c>
      <c r="K4462" t="s">
        <v>5559</v>
      </c>
      <c r="L4462" t="s">
        <v>5560</v>
      </c>
    </row>
    <row r="4463" spans="1:12" x14ac:dyDescent="0.3">
      <c r="A4463" t="s">
        <v>21166</v>
      </c>
      <c r="B4463" t="s">
        <v>14</v>
      </c>
      <c r="C4463" t="s">
        <v>21167</v>
      </c>
      <c r="D4463" t="s">
        <v>16</v>
      </c>
      <c r="E4463" t="s">
        <v>21168</v>
      </c>
      <c r="F4463" t="s">
        <v>21169</v>
      </c>
      <c r="G4463" t="s">
        <v>21170</v>
      </c>
      <c r="H4463" t="s">
        <v>18</v>
      </c>
      <c r="I4463" t="s">
        <v>4504</v>
      </c>
      <c r="J4463" t="s">
        <v>4505</v>
      </c>
      <c r="K4463" t="s">
        <v>4506</v>
      </c>
      <c r="L4463" t="s">
        <v>4507</v>
      </c>
    </row>
    <row r="4464" spans="1:12" x14ac:dyDescent="0.3">
      <c r="A4464" t="s">
        <v>22165</v>
      </c>
      <c r="B4464" t="s">
        <v>14</v>
      </c>
      <c r="C4464" t="s">
        <v>7490</v>
      </c>
      <c r="D4464" t="s">
        <v>94</v>
      </c>
      <c r="E4464" t="s">
        <v>22166</v>
      </c>
      <c r="F4464" t="s">
        <v>22167</v>
      </c>
      <c r="G4464" t="s">
        <v>22168</v>
      </c>
      <c r="H4464" t="s">
        <v>18</v>
      </c>
      <c r="I4464" t="s">
        <v>3195</v>
      </c>
      <c r="J4464" t="s">
        <v>3196</v>
      </c>
      <c r="K4464" t="s">
        <v>3197</v>
      </c>
      <c r="L4464" t="s">
        <v>3198</v>
      </c>
    </row>
    <row r="4465" spans="1:12" x14ac:dyDescent="0.3">
      <c r="A4465" t="s">
        <v>22156</v>
      </c>
      <c r="B4465" t="s">
        <v>14</v>
      </c>
      <c r="C4465" t="s">
        <v>273</v>
      </c>
      <c r="D4465" t="s">
        <v>16</v>
      </c>
      <c r="E4465" t="s">
        <v>22157</v>
      </c>
      <c r="F4465" t="s">
        <v>22158</v>
      </c>
      <c r="G4465" t="s">
        <v>22159</v>
      </c>
      <c r="H4465" t="s">
        <v>22160</v>
      </c>
      <c r="I4465" t="s">
        <v>9613</v>
      </c>
      <c r="J4465" t="s">
        <v>9614</v>
      </c>
      <c r="K4465" t="s">
        <v>9615</v>
      </c>
      <c r="L4465" t="s">
        <v>9616</v>
      </c>
    </row>
    <row r="4466" spans="1:12" x14ac:dyDescent="0.3">
      <c r="A4466" t="s">
        <v>21951</v>
      </c>
      <c r="B4466" t="s">
        <v>14</v>
      </c>
      <c r="C4466" t="s">
        <v>273</v>
      </c>
      <c r="D4466" t="s">
        <v>16</v>
      </c>
      <c r="E4466" t="s">
        <v>21952</v>
      </c>
      <c r="F4466" t="s">
        <v>21952</v>
      </c>
      <c r="G4466" t="s">
        <v>21952</v>
      </c>
      <c r="H4466" t="s">
        <v>18</v>
      </c>
      <c r="I4466" t="s">
        <v>7517</v>
      </c>
      <c r="J4466" t="s">
        <v>18</v>
      </c>
      <c r="K4466" t="s">
        <v>7518</v>
      </c>
      <c r="L4466" t="s">
        <v>7519</v>
      </c>
    </row>
    <row r="4467" spans="1:12" x14ac:dyDescent="0.3">
      <c r="A4467" t="s">
        <v>21589</v>
      </c>
      <c r="B4467" t="s">
        <v>14</v>
      </c>
      <c r="C4467" t="s">
        <v>21590</v>
      </c>
      <c r="D4467" t="s">
        <v>16</v>
      </c>
      <c r="E4467" t="s">
        <v>21591</v>
      </c>
      <c r="F4467" t="s">
        <v>21592</v>
      </c>
      <c r="G4467" t="s">
        <v>21592</v>
      </c>
      <c r="H4467" t="s">
        <v>21592</v>
      </c>
      <c r="I4467" t="s">
        <v>21593</v>
      </c>
      <c r="J4467" t="s">
        <v>21594</v>
      </c>
      <c r="K4467" t="s">
        <v>21595</v>
      </c>
      <c r="L4467" t="s">
        <v>21596</v>
      </c>
    </row>
    <row r="4468" spans="1:12" x14ac:dyDescent="0.3">
      <c r="A4468" t="s">
        <v>20065</v>
      </c>
      <c r="B4468" t="s">
        <v>14</v>
      </c>
      <c r="C4468" t="s">
        <v>9916</v>
      </c>
      <c r="D4468" t="s">
        <v>79</v>
      </c>
      <c r="E4468" t="s">
        <v>20066</v>
      </c>
      <c r="F4468" t="s">
        <v>20067</v>
      </c>
      <c r="G4468" t="s">
        <v>20067</v>
      </c>
      <c r="H4468" t="s">
        <v>20067</v>
      </c>
      <c r="I4468" t="s">
        <v>20068</v>
      </c>
      <c r="J4468" t="s">
        <v>20069</v>
      </c>
      <c r="K4468" t="s">
        <v>20070</v>
      </c>
      <c r="L4468" t="s">
        <v>20071</v>
      </c>
    </row>
    <row r="4469" spans="1:12" x14ac:dyDescent="0.3">
      <c r="A4469" t="s">
        <v>21214</v>
      </c>
      <c r="B4469" t="s">
        <v>14</v>
      </c>
      <c r="C4469" t="s">
        <v>21215</v>
      </c>
      <c r="D4469" t="s">
        <v>33</v>
      </c>
      <c r="E4469" t="s">
        <v>21216</v>
      </c>
      <c r="F4469" t="s">
        <v>21217</v>
      </c>
      <c r="G4469" t="s">
        <v>18</v>
      </c>
      <c r="H4469" t="s">
        <v>18</v>
      </c>
      <c r="I4469" t="s">
        <v>5564</v>
      </c>
      <c r="J4469" t="s">
        <v>5565</v>
      </c>
      <c r="K4469" t="s">
        <v>5566</v>
      </c>
      <c r="L4469" t="s">
        <v>5567</v>
      </c>
    </row>
    <row r="4470" spans="1:12" x14ac:dyDescent="0.3">
      <c r="A4470" t="s">
        <v>20062</v>
      </c>
      <c r="B4470" t="s">
        <v>14</v>
      </c>
      <c r="C4470" t="s">
        <v>101</v>
      </c>
      <c r="D4470" t="s">
        <v>16</v>
      </c>
      <c r="E4470" t="s">
        <v>19905</v>
      </c>
      <c r="F4470" t="s">
        <v>20063</v>
      </c>
      <c r="G4470" t="s">
        <v>20064</v>
      </c>
      <c r="H4470" t="s">
        <v>18</v>
      </c>
      <c r="I4470" t="s">
        <v>6547</v>
      </c>
      <c r="J4470" t="s">
        <v>6548</v>
      </c>
      <c r="K4470" t="s">
        <v>6549</v>
      </c>
      <c r="L4470" t="s">
        <v>6550</v>
      </c>
    </row>
    <row r="4471" spans="1:12" x14ac:dyDescent="0.3">
      <c r="A4471" t="s">
        <v>21968</v>
      </c>
      <c r="B4471" t="s">
        <v>14</v>
      </c>
      <c r="C4471" t="s">
        <v>273</v>
      </c>
      <c r="D4471" t="s">
        <v>16</v>
      </c>
      <c r="E4471" t="s">
        <v>21969</v>
      </c>
      <c r="F4471" t="s">
        <v>21970</v>
      </c>
      <c r="G4471" t="s">
        <v>21970</v>
      </c>
      <c r="H4471" t="s">
        <v>18</v>
      </c>
      <c r="I4471" t="s">
        <v>21971</v>
      </c>
      <c r="J4471" t="s">
        <v>21972</v>
      </c>
      <c r="K4471" t="s">
        <v>21973</v>
      </c>
      <c r="L4471" t="s">
        <v>21974</v>
      </c>
    </row>
    <row r="4472" spans="1:12" x14ac:dyDescent="0.3">
      <c r="A4472" t="s">
        <v>22738</v>
      </c>
      <c r="B4472" t="s">
        <v>14</v>
      </c>
      <c r="C4472" t="s">
        <v>22739</v>
      </c>
      <c r="D4472" t="s">
        <v>16</v>
      </c>
      <c r="E4472" t="s">
        <v>22740</v>
      </c>
      <c r="F4472" t="s">
        <v>22741</v>
      </c>
      <c r="G4472" t="s">
        <v>22742</v>
      </c>
      <c r="H4472" t="s">
        <v>18</v>
      </c>
      <c r="I4472" t="s">
        <v>20677</v>
      </c>
      <c r="J4472" t="s">
        <v>18</v>
      </c>
      <c r="K4472" t="s">
        <v>20678</v>
      </c>
      <c r="L4472" t="s">
        <v>20679</v>
      </c>
    </row>
    <row r="4473" spans="1:12" x14ac:dyDescent="0.3">
      <c r="A4473" t="s">
        <v>21947</v>
      </c>
      <c r="B4473" t="s">
        <v>14</v>
      </c>
      <c r="C4473" t="s">
        <v>101</v>
      </c>
      <c r="D4473" t="s">
        <v>16</v>
      </c>
      <c r="E4473" t="s">
        <v>21948</v>
      </c>
      <c r="F4473" t="s">
        <v>21949</v>
      </c>
      <c r="G4473" t="s">
        <v>21950</v>
      </c>
      <c r="H4473" t="s">
        <v>18</v>
      </c>
      <c r="I4473" t="s">
        <v>4566</v>
      </c>
      <c r="J4473" t="s">
        <v>4567</v>
      </c>
      <c r="K4473" t="s">
        <v>4568</v>
      </c>
      <c r="L4473" t="s">
        <v>4569</v>
      </c>
    </row>
    <row r="4474" spans="1:12" x14ac:dyDescent="0.3">
      <c r="A4474" t="s">
        <v>20464</v>
      </c>
      <c r="B4474" t="s">
        <v>14</v>
      </c>
      <c r="C4474" t="s">
        <v>273</v>
      </c>
      <c r="D4474" t="s">
        <v>16</v>
      </c>
      <c r="E4474" t="s">
        <v>20465</v>
      </c>
      <c r="F4474" t="s">
        <v>20466</v>
      </c>
      <c r="G4474" t="s">
        <v>20466</v>
      </c>
      <c r="H4474" t="s">
        <v>18</v>
      </c>
      <c r="I4474" t="s">
        <v>9845</v>
      </c>
      <c r="J4474" t="s">
        <v>9846</v>
      </c>
      <c r="K4474" t="s">
        <v>9847</v>
      </c>
      <c r="L4474" t="s">
        <v>9848</v>
      </c>
    </row>
    <row r="4475" spans="1:12" x14ac:dyDescent="0.3">
      <c r="A4475" t="s">
        <v>22281</v>
      </c>
      <c r="B4475" t="s">
        <v>14</v>
      </c>
      <c r="C4475" t="s">
        <v>6414</v>
      </c>
      <c r="D4475" t="s">
        <v>16</v>
      </c>
      <c r="E4475" t="s">
        <v>22282</v>
      </c>
      <c r="F4475" t="s">
        <v>22283</v>
      </c>
      <c r="G4475" t="s">
        <v>22284</v>
      </c>
      <c r="H4475" t="s">
        <v>18</v>
      </c>
      <c r="I4475" t="s">
        <v>22043</v>
      </c>
      <c r="J4475" t="s">
        <v>18</v>
      </c>
      <c r="K4475" t="s">
        <v>22044</v>
      </c>
      <c r="L4475" t="s">
        <v>22045</v>
      </c>
    </row>
    <row r="4476" spans="1:12" x14ac:dyDescent="0.3">
      <c r="A4476" t="s">
        <v>22040</v>
      </c>
      <c r="B4476" t="s">
        <v>14</v>
      </c>
      <c r="C4476" t="s">
        <v>188</v>
      </c>
      <c r="D4476" t="s">
        <v>16</v>
      </c>
      <c r="E4476" t="s">
        <v>22041</v>
      </c>
      <c r="F4476" t="s">
        <v>22743</v>
      </c>
      <c r="G4476" t="s">
        <v>18</v>
      </c>
      <c r="H4476" t="s">
        <v>18</v>
      </c>
      <c r="I4476" t="s">
        <v>22510</v>
      </c>
      <c r="J4476" t="s">
        <v>22511</v>
      </c>
      <c r="K4476" t="s">
        <v>22512</v>
      </c>
      <c r="L4476" t="s">
        <v>22513</v>
      </c>
    </row>
    <row r="4477" spans="1:12" x14ac:dyDescent="0.3">
      <c r="A4477" t="s">
        <v>22025</v>
      </c>
      <c r="B4477" t="s">
        <v>14</v>
      </c>
      <c r="C4477" t="s">
        <v>471</v>
      </c>
      <c r="D4477" t="s">
        <v>16</v>
      </c>
      <c r="E4477" t="s">
        <v>22026</v>
      </c>
      <c r="F4477" t="s">
        <v>22027</v>
      </c>
      <c r="G4477" t="s">
        <v>22028</v>
      </c>
      <c r="H4477" t="s">
        <v>18</v>
      </c>
      <c r="I4477" t="s">
        <v>22029</v>
      </c>
      <c r="J4477" t="s">
        <v>18</v>
      </c>
      <c r="K4477" t="s">
        <v>22030</v>
      </c>
      <c r="L4477" t="s">
        <v>22031</v>
      </c>
    </row>
    <row r="4478" spans="1:12" x14ac:dyDescent="0.3">
      <c r="A4478" t="s">
        <v>21832</v>
      </c>
      <c r="B4478" t="s">
        <v>14</v>
      </c>
      <c r="C4478" t="s">
        <v>273</v>
      </c>
      <c r="D4478" t="s">
        <v>16</v>
      </c>
      <c r="E4478" t="s">
        <v>21833</v>
      </c>
      <c r="F4478" t="s">
        <v>21834</v>
      </c>
      <c r="G4478" t="s">
        <v>18</v>
      </c>
      <c r="H4478" t="s">
        <v>18</v>
      </c>
      <c r="I4478" t="s">
        <v>10043</v>
      </c>
      <c r="J4478" t="s">
        <v>10044</v>
      </c>
      <c r="K4478" t="s">
        <v>10045</v>
      </c>
      <c r="L4478" t="s">
        <v>10046</v>
      </c>
    </row>
    <row r="4479" spans="1:12" x14ac:dyDescent="0.3">
      <c r="A4479" t="s">
        <v>19937</v>
      </c>
      <c r="B4479" t="s">
        <v>14</v>
      </c>
      <c r="C4479" t="s">
        <v>9361</v>
      </c>
      <c r="D4479" t="s">
        <v>33</v>
      </c>
      <c r="E4479" t="s">
        <v>19938</v>
      </c>
      <c r="F4479" t="s">
        <v>19939</v>
      </c>
      <c r="G4479" t="s">
        <v>19939</v>
      </c>
      <c r="H4479" t="s">
        <v>19939</v>
      </c>
      <c r="I4479" t="s">
        <v>19940</v>
      </c>
      <c r="J4479" t="s">
        <v>19941</v>
      </c>
      <c r="K4479" t="s">
        <v>19942</v>
      </c>
      <c r="L4479" t="s">
        <v>19943</v>
      </c>
    </row>
    <row r="4480" spans="1:12" x14ac:dyDescent="0.3">
      <c r="A4480" t="s">
        <v>21094</v>
      </c>
      <c r="B4480" t="s">
        <v>14</v>
      </c>
      <c r="C4480" t="s">
        <v>5395</v>
      </c>
      <c r="D4480" t="s">
        <v>94</v>
      </c>
      <c r="E4480" t="s">
        <v>21095</v>
      </c>
      <c r="F4480" t="s">
        <v>21096</v>
      </c>
      <c r="G4480" t="s">
        <v>21097</v>
      </c>
      <c r="H4480" t="s">
        <v>21098</v>
      </c>
      <c r="I4480" t="s">
        <v>21099</v>
      </c>
      <c r="J4480" t="s">
        <v>21100</v>
      </c>
      <c r="K4480" t="s">
        <v>21101</v>
      </c>
      <c r="L4480" t="s">
        <v>21102</v>
      </c>
    </row>
    <row r="4481" spans="1:12" x14ac:dyDescent="0.3">
      <c r="A4481" t="s">
        <v>21745</v>
      </c>
      <c r="B4481" t="s">
        <v>14</v>
      </c>
      <c r="C4481" t="s">
        <v>21746</v>
      </c>
      <c r="D4481" t="s">
        <v>33</v>
      </c>
      <c r="E4481" t="s">
        <v>21747</v>
      </c>
      <c r="F4481" t="s">
        <v>21748</v>
      </c>
      <c r="G4481" t="s">
        <v>21749</v>
      </c>
      <c r="H4481" t="s">
        <v>18</v>
      </c>
      <c r="I4481" t="s">
        <v>19455</v>
      </c>
      <c r="J4481" t="s">
        <v>19456</v>
      </c>
      <c r="K4481" t="s">
        <v>19457</v>
      </c>
      <c r="L4481" t="s">
        <v>19458</v>
      </c>
    </row>
    <row r="4482" spans="1:12" x14ac:dyDescent="0.3">
      <c r="A4482" t="s">
        <v>21612</v>
      </c>
      <c r="B4482" t="s">
        <v>14</v>
      </c>
      <c r="C4482" t="s">
        <v>3840</v>
      </c>
      <c r="D4482" t="s">
        <v>33</v>
      </c>
      <c r="E4482" t="s">
        <v>21613</v>
      </c>
      <c r="F4482" t="s">
        <v>21614</v>
      </c>
      <c r="G4482" t="s">
        <v>18</v>
      </c>
      <c r="H4482" t="s">
        <v>18</v>
      </c>
      <c r="I4482" t="s">
        <v>1511</v>
      </c>
      <c r="J4482" t="s">
        <v>1512</v>
      </c>
      <c r="K4482" t="s">
        <v>1513</v>
      </c>
      <c r="L4482" t="s">
        <v>1514</v>
      </c>
    </row>
    <row r="4483" spans="1:12" x14ac:dyDescent="0.3">
      <c r="A4483" t="s">
        <v>19924</v>
      </c>
      <c r="B4483" t="s">
        <v>14</v>
      </c>
      <c r="C4483" t="s">
        <v>17642</v>
      </c>
      <c r="D4483" t="s">
        <v>33</v>
      </c>
      <c r="E4483" t="s">
        <v>19925</v>
      </c>
      <c r="F4483" t="e">
        <f>- 뇌활동상태 측정 - 뇌활동상태 상담- 뇌훈련프로그램 작성 및 실행지도- 뇌훈련 결과분석</f>
        <v>#NAME?</v>
      </c>
      <c r="G4483" t="s">
        <v>18</v>
      </c>
      <c r="H4483" t="s">
        <v>18</v>
      </c>
      <c r="I4483" t="s">
        <v>19926</v>
      </c>
      <c r="J4483" t="s">
        <v>19927</v>
      </c>
      <c r="K4483" t="s">
        <v>19928</v>
      </c>
      <c r="L4483" t="s">
        <v>19929</v>
      </c>
    </row>
    <row r="4484" spans="1:12" x14ac:dyDescent="0.3">
      <c r="A4484" t="s">
        <v>20521</v>
      </c>
      <c r="B4484" t="s">
        <v>14</v>
      </c>
      <c r="C4484" t="s">
        <v>17429</v>
      </c>
      <c r="D4484" t="s">
        <v>16</v>
      </c>
      <c r="E4484" t="s">
        <v>20522</v>
      </c>
      <c r="F4484" t="s">
        <v>20523</v>
      </c>
      <c r="G4484" t="s">
        <v>20524</v>
      </c>
      <c r="H4484" t="s">
        <v>20525</v>
      </c>
      <c r="I4484" t="s">
        <v>15429</v>
      </c>
      <c r="J4484" t="s">
        <v>15430</v>
      </c>
      <c r="K4484" t="s">
        <v>15431</v>
      </c>
      <c r="L4484" t="s">
        <v>15432</v>
      </c>
    </row>
    <row r="4485" spans="1:12" x14ac:dyDescent="0.3">
      <c r="A4485" t="s">
        <v>22626</v>
      </c>
      <c r="B4485" t="s">
        <v>14</v>
      </c>
      <c r="C4485" t="s">
        <v>22627</v>
      </c>
      <c r="D4485" t="s">
        <v>16</v>
      </c>
      <c r="E4485" t="s">
        <v>22628</v>
      </c>
      <c r="F4485" t="s">
        <v>22629</v>
      </c>
      <c r="G4485" t="s">
        <v>22630</v>
      </c>
      <c r="H4485" t="s">
        <v>22631</v>
      </c>
      <c r="I4485" t="s">
        <v>22632</v>
      </c>
      <c r="J4485" t="s">
        <v>22633</v>
      </c>
      <c r="K4485" t="s">
        <v>22634</v>
      </c>
      <c r="L4485" t="s">
        <v>22635</v>
      </c>
    </row>
    <row r="4486" spans="1:12" x14ac:dyDescent="0.3">
      <c r="A4486" t="s">
        <v>22340</v>
      </c>
      <c r="B4486" t="s">
        <v>14</v>
      </c>
      <c r="C4486" t="s">
        <v>830</v>
      </c>
      <c r="D4486" t="s">
        <v>33</v>
      </c>
      <c r="E4486" t="s">
        <v>22341</v>
      </c>
      <c r="F4486" t="s">
        <v>22342</v>
      </c>
      <c r="G4486" t="s">
        <v>22342</v>
      </c>
      <c r="H4486" t="s">
        <v>18</v>
      </c>
      <c r="I4486" t="s">
        <v>3195</v>
      </c>
      <c r="J4486" t="s">
        <v>3196</v>
      </c>
      <c r="K4486" t="s">
        <v>3197</v>
      </c>
      <c r="L4486" t="s">
        <v>3198</v>
      </c>
    </row>
    <row r="4487" spans="1:12" x14ac:dyDescent="0.3">
      <c r="A4487" t="s">
        <v>22052</v>
      </c>
      <c r="B4487" t="s">
        <v>14</v>
      </c>
      <c r="C4487" t="s">
        <v>273</v>
      </c>
      <c r="D4487" t="s">
        <v>16</v>
      </c>
      <c r="E4487" t="s">
        <v>22053</v>
      </c>
      <c r="F4487" t="s">
        <v>22054</v>
      </c>
      <c r="G4487" t="s">
        <v>22055</v>
      </c>
      <c r="H4487" t="s">
        <v>22056</v>
      </c>
      <c r="I4487" t="s">
        <v>1511</v>
      </c>
      <c r="J4487" t="s">
        <v>1512</v>
      </c>
      <c r="K4487" t="s">
        <v>1513</v>
      </c>
      <c r="L4487" t="s">
        <v>1514</v>
      </c>
    </row>
    <row r="4488" spans="1:12" x14ac:dyDescent="0.3">
      <c r="A4488" t="s">
        <v>21110</v>
      </c>
      <c r="B4488" t="s">
        <v>14</v>
      </c>
      <c r="C4488" t="s">
        <v>5078</v>
      </c>
      <c r="D4488" t="s">
        <v>16</v>
      </c>
      <c r="E4488" t="s">
        <v>21111</v>
      </c>
      <c r="F4488" t="s">
        <v>21111</v>
      </c>
      <c r="G4488" t="s">
        <v>21111</v>
      </c>
      <c r="H4488" t="s">
        <v>18</v>
      </c>
      <c r="I4488" t="s">
        <v>5767</v>
      </c>
      <c r="J4488" t="s">
        <v>5768</v>
      </c>
      <c r="K4488" t="s">
        <v>5769</v>
      </c>
      <c r="L4488" t="s">
        <v>5770</v>
      </c>
    </row>
    <row r="4489" spans="1:12" x14ac:dyDescent="0.3">
      <c r="A4489" t="s">
        <v>21895</v>
      </c>
      <c r="B4489" t="s">
        <v>14</v>
      </c>
      <c r="C4489" t="s">
        <v>471</v>
      </c>
      <c r="D4489" t="s">
        <v>16</v>
      </c>
      <c r="E4489" t="s">
        <v>21896</v>
      </c>
      <c r="F4489" t="s">
        <v>21896</v>
      </c>
      <c r="G4489" t="s">
        <v>21897</v>
      </c>
      <c r="H4489" t="s">
        <v>18</v>
      </c>
      <c r="I4489" t="s">
        <v>19120</v>
      </c>
      <c r="J4489" t="s">
        <v>19121</v>
      </c>
      <c r="K4489" t="s">
        <v>19122</v>
      </c>
      <c r="L4489" t="s">
        <v>19123</v>
      </c>
    </row>
    <row r="4490" spans="1:12" x14ac:dyDescent="0.3">
      <c r="A4490" t="s">
        <v>20583</v>
      </c>
      <c r="B4490" t="s">
        <v>14</v>
      </c>
      <c r="C4490" t="s">
        <v>4534</v>
      </c>
      <c r="D4490" t="s">
        <v>79</v>
      </c>
      <c r="E4490" t="s">
        <v>20584</v>
      </c>
      <c r="F4490" t="s">
        <v>20585</v>
      </c>
      <c r="G4490" t="s">
        <v>20586</v>
      </c>
      <c r="H4490" t="s">
        <v>18</v>
      </c>
      <c r="I4490" t="s">
        <v>20587</v>
      </c>
      <c r="J4490" t="s">
        <v>20588</v>
      </c>
      <c r="K4490" t="s">
        <v>20589</v>
      </c>
      <c r="L4490" t="s">
        <v>20590</v>
      </c>
    </row>
    <row r="4491" spans="1:12" x14ac:dyDescent="0.3">
      <c r="A4491" t="s">
        <v>22548</v>
      </c>
      <c r="B4491" t="s">
        <v>14</v>
      </c>
      <c r="C4491" t="s">
        <v>6302</v>
      </c>
      <c r="D4491" t="s">
        <v>33</v>
      </c>
      <c r="E4491" t="s">
        <v>22549</v>
      </c>
      <c r="F4491" t="s">
        <v>22550</v>
      </c>
      <c r="G4491" t="s">
        <v>22551</v>
      </c>
      <c r="H4491" t="s">
        <v>18</v>
      </c>
      <c r="I4491" t="s">
        <v>22552</v>
      </c>
      <c r="J4491" t="s">
        <v>22553</v>
      </c>
      <c r="K4491" t="s">
        <v>22554</v>
      </c>
      <c r="L4491" t="s">
        <v>22555</v>
      </c>
    </row>
    <row r="4492" spans="1:12" x14ac:dyDescent="0.3">
      <c r="A4492" t="s">
        <v>22359</v>
      </c>
      <c r="B4492" t="s">
        <v>14</v>
      </c>
      <c r="C4492" t="s">
        <v>22360</v>
      </c>
      <c r="D4492" t="s">
        <v>251</v>
      </c>
      <c r="E4492" t="s">
        <v>22361</v>
      </c>
      <c r="F4492" t="s">
        <v>22362</v>
      </c>
      <c r="G4492" t="s">
        <v>22362</v>
      </c>
      <c r="H4492" t="s">
        <v>22362</v>
      </c>
      <c r="I4492" t="s">
        <v>22363</v>
      </c>
      <c r="J4492" t="s">
        <v>22364</v>
      </c>
      <c r="K4492" t="s">
        <v>22365</v>
      </c>
      <c r="L4492" t="s">
        <v>22366</v>
      </c>
    </row>
    <row r="4493" spans="1:12" x14ac:dyDescent="0.3">
      <c r="A4493" t="s">
        <v>19880</v>
      </c>
      <c r="B4493" t="s">
        <v>14</v>
      </c>
      <c r="C4493" t="s">
        <v>1174</v>
      </c>
      <c r="D4493" t="s">
        <v>16</v>
      </c>
      <c r="E4493" t="s">
        <v>19881</v>
      </c>
      <c r="F4493" t="s">
        <v>19882</v>
      </c>
      <c r="G4493" t="s">
        <v>19883</v>
      </c>
      <c r="H4493" t="s">
        <v>19884</v>
      </c>
      <c r="I4493" t="s">
        <v>595</v>
      </c>
      <c r="J4493" t="s">
        <v>596</v>
      </c>
      <c r="K4493" t="s">
        <v>597</v>
      </c>
      <c r="L4493" t="s">
        <v>598</v>
      </c>
    </row>
    <row r="4494" spans="1:12" x14ac:dyDescent="0.3">
      <c r="A4494" t="s">
        <v>22636</v>
      </c>
      <c r="B4494" t="s">
        <v>14</v>
      </c>
      <c r="C4494" t="s">
        <v>22637</v>
      </c>
      <c r="D4494" t="s">
        <v>16</v>
      </c>
      <c r="E4494" t="s">
        <v>22638</v>
      </c>
      <c r="F4494" t="s">
        <v>22639</v>
      </c>
      <c r="G4494" t="s">
        <v>22640</v>
      </c>
      <c r="H4494" t="s">
        <v>18</v>
      </c>
      <c r="I4494" t="s">
        <v>20886</v>
      </c>
      <c r="J4494" t="s">
        <v>20887</v>
      </c>
      <c r="K4494" t="s">
        <v>20888</v>
      </c>
      <c r="L4494" t="s">
        <v>20889</v>
      </c>
    </row>
    <row r="4495" spans="1:12" x14ac:dyDescent="0.3">
      <c r="A4495" t="s">
        <v>21288</v>
      </c>
      <c r="B4495" t="s">
        <v>14</v>
      </c>
      <c r="C4495" t="s">
        <v>807</v>
      </c>
      <c r="D4495" t="s">
        <v>79</v>
      </c>
      <c r="E4495" t="s">
        <v>21289</v>
      </c>
      <c r="F4495" t="s">
        <v>21290</v>
      </c>
      <c r="G4495" t="s">
        <v>21291</v>
      </c>
      <c r="H4495" t="s">
        <v>21292</v>
      </c>
      <c r="I4495" t="s">
        <v>21293</v>
      </c>
      <c r="J4495" t="s">
        <v>21294</v>
      </c>
      <c r="K4495" t="s">
        <v>21295</v>
      </c>
      <c r="L4495" t="s">
        <v>21296</v>
      </c>
    </row>
    <row r="4496" spans="1:12" x14ac:dyDescent="0.3">
      <c r="A4496" t="s">
        <v>22021</v>
      </c>
      <c r="B4496" t="s">
        <v>14</v>
      </c>
      <c r="C4496" t="s">
        <v>471</v>
      </c>
      <c r="D4496" t="s">
        <v>16</v>
      </c>
      <c r="E4496" t="s">
        <v>22022</v>
      </c>
      <c r="F4496" t="s">
        <v>22023</v>
      </c>
      <c r="G4496" t="s">
        <v>22024</v>
      </c>
      <c r="H4496" t="s">
        <v>18</v>
      </c>
      <c r="I4496" t="s">
        <v>6375</v>
      </c>
      <c r="J4496" t="s">
        <v>6376</v>
      </c>
      <c r="K4496" t="s">
        <v>6377</v>
      </c>
      <c r="L4496" t="s">
        <v>6378</v>
      </c>
    </row>
    <row r="4497" spans="1:12" x14ac:dyDescent="0.3">
      <c r="A4497" t="s">
        <v>22708</v>
      </c>
      <c r="B4497" t="s">
        <v>14</v>
      </c>
      <c r="C4497" t="s">
        <v>22709</v>
      </c>
      <c r="D4497" t="s">
        <v>16</v>
      </c>
      <c r="E4497" t="s">
        <v>22710</v>
      </c>
      <c r="F4497" t="s">
        <v>22711</v>
      </c>
      <c r="G4497" t="s">
        <v>18</v>
      </c>
      <c r="H4497" t="s">
        <v>18</v>
      </c>
      <c r="I4497" t="s">
        <v>22374</v>
      </c>
      <c r="J4497" t="s">
        <v>22375</v>
      </c>
      <c r="K4497" t="s">
        <v>22376</v>
      </c>
      <c r="L4497" t="s">
        <v>22377</v>
      </c>
    </row>
    <row r="4498" spans="1:12" x14ac:dyDescent="0.3">
      <c r="A4498" t="s">
        <v>22129</v>
      </c>
      <c r="B4498" t="s">
        <v>14</v>
      </c>
      <c r="C4498" t="s">
        <v>471</v>
      </c>
      <c r="D4498" t="s">
        <v>16</v>
      </c>
      <c r="E4498" t="s">
        <v>22130</v>
      </c>
      <c r="F4498" t="s">
        <v>22131</v>
      </c>
      <c r="G4498" t="s">
        <v>22132</v>
      </c>
      <c r="H4498" t="s">
        <v>22133</v>
      </c>
      <c r="I4498" t="s">
        <v>7437</v>
      </c>
      <c r="J4498" t="s">
        <v>18</v>
      </c>
      <c r="K4498" t="s">
        <v>7438</v>
      </c>
      <c r="L4498" t="s">
        <v>7439</v>
      </c>
    </row>
    <row r="4499" spans="1:12" x14ac:dyDescent="0.3">
      <c r="A4499" t="s">
        <v>20207</v>
      </c>
      <c r="B4499" t="s">
        <v>14</v>
      </c>
      <c r="C4499" t="s">
        <v>7082</v>
      </c>
      <c r="D4499" t="s">
        <v>79</v>
      </c>
      <c r="E4499" t="s">
        <v>20208</v>
      </c>
      <c r="F4499" t="s">
        <v>20208</v>
      </c>
      <c r="G4499" t="s">
        <v>20208</v>
      </c>
      <c r="H4499" t="s">
        <v>18</v>
      </c>
      <c r="I4499" t="s">
        <v>20209</v>
      </c>
      <c r="J4499" t="s">
        <v>20210</v>
      </c>
      <c r="K4499" t="s">
        <v>20211</v>
      </c>
      <c r="L4499" t="s">
        <v>20212</v>
      </c>
    </row>
    <row r="4500" spans="1:12" x14ac:dyDescent="0.3">
      <c r="A4500" t="s">
        <v>21755</v>
      </c>
      <c r="B4500" t="s">
        <v>14</v>
      </c>
      <c r="C4500" t="s">
        <v>21756</v>
      </c>
      <c r="D4500" t="s">
        <v>16</v>
      </c>
      <c r="E4500" t="s">
        <v>21757</v>
      </c>
      <c r="F4500" t="s">
        <v>21758</v>
      </c>
      <c r="G4500" t="s">
        <v>21759</v>
      </c>
      <c r="H4500" t="s">
        <v>18</v>
      </c>
      <c r="I4500" t="s">
        <v>21760</v>
      </c>
      <c r="J4500" t="s">
        <v>18</v>
      </c>
      <c r="K4500" t="s">
        <v>21761</v>
      </c>
      <c r="L4500" t="s">
        <v>21762</v>
      </c>
    </row>
    <row r="4501" spans="1:12" x14ac:dyDescent="0.3">
      <c r="A4501" t="s">
        <v>21975</v>
      </c>
      <c r="B4501" t="s">
        <v>14</v>
      </c>
      <c r="C4501" t="s">
        <v>273</v>
      </c>
      <c r="D4501" t="s">
        <v>16</v>
      </c>
      <c r="E4501" t="s">
        <v>21976</v>
      </c>
      <c r="F4501" t="s">
        <v>21977</v>
      </c>
      <c r="G4501" t="s">
        <v>21978</v>
      </c>
      <c r="H4501" t="s">
        <v>18</v>
      </c>
      <c r="I4501" t="s">
        <v>595</v>
      </c>
      <c r="J4501" t="s">
        <v>596</v>
      </c>
      <c r="K4501" t="s">
        <v>597</v>
      </c>
      <c r="L4501" t="s">
        <v>598</v>
      </c>
    </row>
    <row r="4502" spans="1:12" x14ac:dyDescent="0.3">
      <c r="A4502" t="s">
        <v>22616</v>
      </c>
      <c r="B4502" t="s">
        <v>14</v>
      </c>
      <c r="C4502" t="s">
        <v>4967</v>
      </c>
      <c r="D4502" t="s">
        <v>33</v>
      </c>
      <c r="E4502" t="s">
        <v>22617</v>
      </c>
      <c r="F4502" t="s">
        <v>22617</v>
      </c>
      <c r="G4502" t="s">
        <v>22617</v>
      </c>
      <c r="H4502" t="s">
        <v>18</v>
      </c>
      <c r="I4502" t="s">
        <v>21866</v>
      </c>
      <c r="J4502" t="s">
        <v>21867</v>
      </c>
      <c r="K4502" t="s">
        <v>21868</v>
      </c>
      <c r="L4502" t="s">
        <v>21869</v>
      </c>
    </row>
    <row r="4503" spans="1:12" x14ac:dyDescent="0.3">
      <c r="A4503" t="s">
        <v>20265</v>
      </c>
      <c r="B4503" t="s">
        <v>14</v>
      </c>
      <c r="C4503" t="s">
        <v>101</v>
      </c>
      <c r="D4503" t="s">
        <v>16</v>
      </c>
      <c r="E4503" t="s">
        <v>20266</v>
      </c>
      <c r="F4503" t="s">
        <v>20267</v>
      </c>
      <c r="G4503" t="s">
        <v>20268</v>
      </c>
      <c r="H4503" t="s">
        <v>18</v>
      </c>
      <c r="I4503" t="s">
        <v>20269</v>
      </c>
      <c r="J4503" t="s">
        <v>20270</v>
      </c>
      <c r="K4503" t="s">
        <v>20271</v>
      </c>
      <c r="L4503" t="s">
        <v>20272</v>
      </c>
    </row>
    <row r="4504" spans="1:12" x14ac:dyDescent="0.3">
      <c r="A4504" t="s">
        <v>20237</v>
      </c>
      <c r="B4504" t="s">
        <v>14</v>
      </c>
      <c r="C4504" t="s">
        <v>273</v>
      </c>
      <c r="D4504" t="s">
        <v>16</v>
      </c>
      <c r="E4504" t="s">
        <v>20238</v>
      </c>
      <c r="F4504" t="s">
        <v>20239</v>
      </c>
      <c r="G4504" t="s">
        <v>18</v>
      </c>
      <c r="H4504" t="s">
        <v>18</v>
      </c>
      <c r="I4504" t="s">
        <v>10043</v>
      </c>
      <c r="J4504" t="s">
        <v>10044</v>
      </c>
      <c r="K4504" t="s">
        <v>10045</v>
      </c>
      <c r="L4504" t="s">
        <v>10046</v>
      </c>
    </row>
    <row r="4505" spans="1:12" x14ac:dyDescent="0.3">
      <c r="A4505" t="s">
        <v>20099</v>
      </c>
      <c r="B4505" t="s">
        <v>14</v>
      </c>
      <c r="C4505" t="s">
        <v>851</v>
      </c>
      <c r="D4505" t="s">
        <v>94</v>
      </c>
      <c r="E4505" t="s">
        <v>20100</v>
      </c>
      <c r="F4505" t="s">
        <v>20101</v>
      </c>
      <c r="G4505" t="s">
        <v>18</v>
      </c>
      <c r="H4505" t="s">
        <v>18</v>
      </c>
      <c r="I4505" t="s">
        <v>5564</v>
      </c>
      <c r="J4505" t="s">
        <v>5565</v>
      </c>
      <c r="K4505" t="s">
        <v>5566</v>
      </c>
      <c r="L4505" t="s">
        <v>5567</v>
      </c>
    </row>
    <row r="4506" spans="1:12" x14ac:dyDescent="0.3">
      <c r="A4506" t="s">
        <v>20205</v>
      </c>
      <c r="B4506" t="s">
        <v>14</v>
      </c>
      <c r="C4506" t="s">
        <v>273</v>
      </c>
      <c r="D4506" t="s">
        <v>16</v>
      </c>
      <c r="E4506" t="e">
        <f>-심리상담센터나 관련기관에서 상담관련업무를 할 수 있는 능력을 검정한다. -현장심리상담업무의 필요한 업무 수행 능력을 검정한다.</f>
        <v>#NAME?</v>
      </c>
      <c r="F4506" t="s">
        <v>20206</v>
      </c>
      <c r="G4506" t="s">
        <v>18</v>
      </c>
      <c r="H4506" t="s">
        <v>18</v>
      </c>
      <c r="I4506" t="s">
        <v>19900</v>
      </c>
      <c r="J4506" t="s">
        <v>19901</v>
      </c>
      <c r="K4506" t="s">
        <v>19902</v>
      </c>
      <c r="L4506" t="s">
        <v>19903</v>
      </c>
    </row>
    <row r="4507" spans="1:12" x14ac:dyDescent="0.3">
      <c r="A4507" t="s">
        <v>22579</v>
      </c>
      <c r="B4507" t="s">
        <v>14</v>
      </c>
      <c r="C4507" t="s">
        <v>341</v>
      </c>
      <c r="D4507" t="s">
        <v>16</v>
      </c>
      <c r="E4507" t="s">
        <v>22580</v>
      </c>
      <c r="F4507" t="s">
        <v>22581</v>
      </c>
      <c r="G4507" t="s">
        <v>22582</v>
      </c>
      <c r="H4507" t="s">
        <v>9142</v>
      </c>
      <c r="I4507" t="s">
        <v>19907</v>
      </c>
      <c r="J4507" t="s">
        <v>19908</v>
      </c>
      <c r="K4507" t="s">
        <v>19909</v>
      </c>
      <c r="L4507" t="s">
        <v>19910</v>
      </c>
    </row>
    <row r="4508" spans="1:12" x14ac:dyDescent="0.3">
      <c r="A4508" t="s">
        <v>22508</v>
      </c>
      <c r="B4508" t="s">
        <v>14</v>
      </c>
      <c r="C4508" t="s">
        <v>1243</v>
      </c>
      <c r="D4508" t="s">
        <v>16</v>
      </c>
      <c r="E4508" t="s">
        <v>22509</v>
      </c>
      <c r="F4508" t="s">
        <v>22744</v>
      </c>
      <c r="G4508" t="s">
        <v>22042</v>
      </c>
      <c r="H4508" t="s">
        <v>18</v>
      </c>
      <c r="I4508" t="s">
        <v>22043</v>
      </c>
      <c r="J4508" t="s">
        <v>18</v>
      </c>
      <c r="K4508" t="s">
        <v>22044</v>
      </c>
      <c r="L4508" t="s">
        <v>22045</v>
      </c>
    </row>
    <row r="4509" spans="1:12" x14ac:dyDescent="0.3">
      <c r="A4509" t="s">
        <v>22319</v>
      </c>
      <c r="B4509" t="s">
        <v>14</v>
      </c>
      <c r="C4509" t="s">
        <v>22320</v>
      </c>
      <c r="D4509" t="s">
        <v>16</v>
      </c>
      <c r="E4509" t="s">
        <v>22321</v>
      </c>
      <c r="F4509" t="s">
        <v>22322</v>
      </c>
      <c r="G4509" t="s">
        <v>22323</v>
      </c>
      <c r="H4509" t="s">
        <v>18</v>
      </c>
      <c r="I4509" t="s">
        <v>22324</v>
      </c>
      <c r="J4509" t="s">
        <v>22325</v>
      </c>
      <c r="K4509" t="s">
        <v>22326</v>
      </c>
      <c r="L4509" t="s">
        <v>22327</v>
      </c>
    </row>
    <row r="4510" spans="1:12" x14ac:dyDescent="0.3">
      <c r="A4510" t="s">
        <v>22268</v>
      </c>
      <c r="B4510" t="s">
        <v>14</v>
      </c>
      <c r="C4510" t="s">
        <v>2496</v>
      </c>
      <c r="D4510" t="s">
        <v>16</v>
      </c>
      <c r="E4510" t="s">
        <v>22269</v>
      </c>
      <c r="F4510" t="s">
        <v>22270</v>
      </c>
      <c r="G4510" t="s">
        <v>22270</v>
      </c>
      <c r="H4510" t="s">
        <v>22271</v>
      </c>
      <c r="I4510" t="s">
        <v>22043</v>
      </c>
      <c r="J4510" t="s">
        <v>18</v>
      </c>
      <c r="K4510" t="s">
        <v>22044</v>
      </c>
      <c r="L4510" t="s">
        <v>22045</v>
      </c>
    </row>
    <row r="4511" spans="1:12" x14ac:dyDescent="0.3">
      <c r="A4511" t="s">
        <v>21870</v>
      </c>
      <c r="B4511" t="s">
        <v>14</v>
      </c>
      <c r="C4511" t="s">
        <v>101</v>
      </c>
      <c r="D4511" t="s">
        <v>16</v>
      </c>
      <c r="E4511" t="s">
        <v>21871</v>
      </c>
      <c r="F4511" t="s">
        <v>21872</v>
      </c>
      <c r="G4511" t="s">
        <v>21873</v>
      </c>
      <c r="H4511" t="s">
        <v>21874</v>
      </c>
      <c r="I4511" t="s">
        <v>20323</v>
      </c>
      <c r="J4511" t="s">
        <v>20324</v>
      </c>
      <c r="K4511" t="s">
        <v>20325</v>
      </c>
      <c r="L4511" t="s">
        <v>20326</v>
      </c>
    </row>
    <row r="4512" spans="1:12" x14ac:dyDescent="0.3">
      <c r="A4512" t="s">
        <v>20381</v>
      </c>
      <c r="B4512" t="s">
        <v>14</v>
      </c>
      <c r="C4512" t="s">
        <v>20382</v>
      </c>
      <c r="D4512" t="s">
        <v>16</v>
      </c>
      <c r="E4512" t="s">
        <v>20383</v>
      </c>
      <c r="F4512" t="s">
        <v>20384</v>
      </c>
      <c r="G4512" t="s">
        <v>18</v>
      </c>
      <c r="H4512" t="s">
        <v>18</v>
      </c>
      <c r="I4512" t="s">
        <v>5564</v>
      </c>
      <c r="J4512" t="s">
        <v>5565</v>
      </c>
      <c r="K4512" t="s">
        <v>5566</v>
      </c>
      <c r="L4512" t="s">
        <v>5567</v>
      </c>
    </row>
    <row r="4513" spans="1:12" x14ac:dyDescent="0.3">
      <c r="A4513" t="s">
        <v>22475</v>
      </c>
      <c r="B4513" t="s">
        <v>14</v>
      </c>
      <c r="C4513" t="s">
        <v>22476</v>
      </c>
      <c r="D4513" t="s">
        <v>16</v>
      </c>
      <c r="E4513" t="s">
        <v>22477</v>
      </c>
      <c r="F4513" t="s">
        <v>22478</v>
      </c>
      <c r="G4513" t="s">
        <v>22479</v>
      </c>
      <c r="H4513" t="s">
        <v>18</v>
      </c>
      <c r="I4513" t="s">
        <v>22043</v>
      </c>
      <c r="J4513" t="s">
        <v>18</v>
      </c>
      <c r="K4513" t="s">
        <v>22044</v>
      </c>
      <c r="L4513" t="s">
        <v>22045</v>
      </c>
    </row>
    <row r="4514" spans="1:12" x14ac:dyDescent="0.3">
      <c r="A4514" t="s">
        <v>22649</v>
      </c>
      <c r="B4514" t="s">
        <v>14</v>
      </c>
      <c r="C4514" t="s">
        <v>22650</v>
      </c>
      <c r="D4514" t="s">
        <v>16</v>
      </c>
      <c r="E4514" t="s">
        <v>22651</v>
      </c>
      <c r="F4514" t="s">
        <v>22652</v>
      </c>
      <c r="G4514" t="s">
        <v>22652</v>
      </c>
      <c r="H4514" t="s">
        <v>22652</v>
      </c>
      <c r="I4514" t="s">
        <v>22653</v>
      </c>
      <c r="J4514" t="s">
        <v>22654</v>
      </c>
      <c r="K4514" t="s">
        <v>22655</v>
      </c>
      <c r="L4514" t="s">
        <v>22656</v>
      </c>
    </row>
    <row r="4515" spans="1:12" x14ac:dyDescent="0.3">
      <c r="A4515" t="s">
        <v>22174</v>
      </c>
      <c r="B4515" t="s">
        <v>14</v>
      </c>
      <c r="C4515" t="s">
        <v>839</v>
      </c>
      <c r="D4515" t="s">
        <v>16</v>
      </c>
      <c r="E4515" t="s">
        <v>22175</v>
      </c>
      <c r="F4515" t="s">
        <v>22176</v>
      </c>
      <c r="G4515" t="s">
        <v>22177</v>
      </c>
      <c r="H4515" t="s">
        <v>22178</v>
      </c>
      <c r="I4515" t="s">
        <v>1511</v>
      </c>
      <c r="J4515" t="s">
        <v>1512</v>
      </c>
      <c r="K4515" t="s">
        <v>1513</v>
      </c>
      <c r="L4515" t="s">
        <v>1514</v>
      </c>
    </row>
    <row r="4516" spans="1:12" x14ac:dyDescent="0.3">
      <c r="A4516" t="s">
        <v>21620</v>
      </c>
      <c r="B4516" t="s">
        <v>14</v>
      </c>
      <c r="C4516" t="s">
        <v>93</v>
      </c>
      <c r="D4516" t="s">
        <v>94</v>
      </c>
      <c r="E4516" t="s">
        <v>21621</v>
      </c>
      <c r="F4516" t="s">
        <v>21622</v>
      </c>
      <c r="G4516" t="s">
        <v>21623</v>
      </c>
      <c r="H4516" t="s">
        <v>18</v>
      </c>
      <c r="I4516" t="s">
        <v>5677</v>
      </c>
      <c r="J4516" t="s">
        <v>18</v>
      </c>
      <c r="K4516" t="s">
        <v>5678</v>
      </c>
      <c r="L4516" t="s">
        <v>5679</v>
      </c>
    </row>
    <row r="4517" spans="1:12" x14ac:dyDescent="0.3">
      <c r="A4517" t="s">
        <v>20881</v>
      </c>
      <c r="B4517" t="s">
        <v>14</v>
      </c>
      <c r="C4517" t="s">
        <v>20882</v>
      </c>
      <c r="D4517" t="s">
        <v>16</v>
      </c>
      <c r="E4517" t="s">
        <v>20883</v>
      </c>
      <c r="F4517" t="s">
        <v>20884</v>
      </c>
      <c r="G4517" t="s">
        <v>20885</v>
      </c>
      <c r="H4517" t="s">
        <v>18</v>
      </c>
      <c r="I4517" t="s">
        <v>20886</v>
      </c>
      <c r="J4517" t="s">
        <v>20887</v>
      </c>
      <c r="K4517" t="s">
        <v>20888</v>
      </c>
      <c r="L4517" t="s">
        <v>20889</v>
      </c>
    </row>
    <row r="4518" spans="1:12" x14ac:dyDescent="0.3">
      <c r="A4518" t="s">
        <v>21702</v>
      </c>
      <c r="B4518" t="s">
        <v>14</v>
      </c>
      <c r="C4518" t="s">
        <v>21703</v>
      </c>
      <c r="D4518" t="s">
        <v>16</v>
      </c>
      <c r="E4518" t="s">
        <v>21704</v>
      </c>
      <c r="F4518" t="e">
        <f>- 심리적 어려움을 겪는 아동 또는 집단에 대한 진단, 평가- 임상수련중인 대상관계놀이심리상담사의 교육 및 사례지도, 수련내용 평가, 인준 및 추천</f>
        <v>#NAME?</v>
      </c>
      <c r="G4518" t="e">
        <f>- 심리적 어려움을 겪는 아동 또는 집단에 대한 진단 및 대상관계놀이심리상담 실시- 지역사회 상담교육, 사회병리적 문제에 대한 예방활동</f>
        <v>#NAME?</v>
      </c>
      <c r="H4518" t="e">
        <f>- 대상관계미술심리상담에 대한 연구- 지역사회 상담교육, 사회병리적 문제에 대한 예방활동- 상담 행정업무 처리</f>
        <v>#NAME?</v>
      </c>
      <c r="I4518" t="s">
        <v>8546</v>
      </c>
      <c r="J4518" t="s">
        <v>8547</v>
      </c>
      <c r="K4518" t="s">
        <v>8548</v>
      </c>
      <c r="L4518" t="s">
        <v>8549</v>
      </c>
    </row>
    <row r="4519" spans="1:12" x14ac:dyDescent="0.3">
      <c r="A4519" t="s">
        <v>20890</v>
      </c>
      <c r="B4519" t="s">
        <v>14</v>
      </c>
      <c r="C4519" t="s">
        <v>413</v>
      </c>
      <c r="D4519" t="s">
        <v>16</v>
      </c>
      <c r="E4519" t="s">
        <v>20891</v>
      </c>
      <c r="F4519" t="s">
        <v>20892</v>
      </c>
      <c r="G4519" t="s">
        <v>20892</v>
      </c>
      <c r="H4519" t="s">
        <v>20892</v>
      </c>
      <c r="I4519" t="s">
        <v>20893</v>
      </c>
      <c r="J4519" t="s">
        <v>18</v>
      </c>
      <c r="K4519" t="s">
        <v>20894</v>
      </c>
      <c r="L4519" t="s">
        <v>20895</v>
      </c>
    </row>
    <row r="4520" spans="1:12" x14ac:dyDescent="0.3">
      <c r="A4520" t="s">
        <v>20327</v>
      </c>
      <c r="B4520" t="s">
        <v>14</v>
      </c>
      <c r="C4520" t="s">
        <v>101</v>
      </c>
      <c r="D4520" t="s">
        <v>16</v>
      </c>
      <c r="E4520" t="s">
        <v>20328</v>
      </c>
      <c r="F4520" t="s">
        <v>6319</v>
      </c>
      <c r="G4520" t="s">
        <v>6319</v>
      </c>
      <c r="H4520" t="s">
        <v>6319</v>
      </c>
      <c r="I4520" t="s">
        <v>20329</v>
      </c>
      <c r="J4520" t="s">
        <v>20330</v>
      </c>
      <c r="K4520" t="s">
        <v>20331</v>
      </c>
      <c r="L4520" t="s">
        <v>20332</v>
      </c>
    </row>
    <row r="4521" spans="1:12" x14ac:dyDescent="0.3">
      <c r="A4521" t="s">
        <v>20854</v>
      </c>
      <c r="B4521" t="s">
        <v>14</v>
      </c>
      <c r="C4521" t="s">
        <v>20855</v>
      </c>
      <c r="D4521" t="s">
        <v>1317</v>
      </c>
      <c r="E4521" t="s">
        <v>20856</v>
      </c>
      <c r="F4521" t="s">
        <v>20857</v>
      </c>
      <c r="G4521" t="s">
        <v>20858</v>
      </c>
      <c r="H4521" t="s">
        <v>18</v>
      </c>
      <c r="I4521" t="s">
        <v>20859</v>
      </c>
      <c r="J4521" t="s">
        <v>20860</v>
      </c>
      <c r="K4521" t="s">
        <v>20861</v>
      </c>
      <c r="L4521" t="s">
        <v>20862</v>
      </c>
    </row>
    <row r="4522" spans="1:12" x14ac:dyDescent="0.3">
      <c r="A4522" t="s">
        <v>19930</v>
      </c>
      <c r="B4522" t="s">
        <v>14</v>
      </c>
      <c r="C4522" t="s">
        <v>101</v>
      </c>
      <c r="D4522" t="s">
        <v>16</v>
      </c>
      <c r="E4522" t="s">
        <v>19931</v>
      </c>
      <c r="F4522" t="s">
        <v>19932</v>
      </c>
      <c r="G4522" t="s">
        <v>18</v>
      </c>
      <c r="H4522" t="s">
        <v>18</v>
      </c>
      <c r="I4522" t="s">
        <v>19933</v>
      </c>
      <c r="J4522" t="s">
        <v>19934</v>
      </c>
      <c r="K4522" t="s">
        <v>19935</v>
      </c>
      <c r="L4522" t="s">
        <v>19936</v>
      </c>
    </row>
    <row r="4523" spans="1:12" x14ac:dyDescent="0.3">
      <c r="A4523" t="s">
        <v>22608</v>
      </c>
      <c r="B4523" t="s">
        <v>14</v>
      </c>
      <c r="C4523" t="s">
        <v>22609</v>
      </c>
      <c r="D4523" t="s">
        <v>79</v>
      </c>
      <c r="E4523" t="s">
        <v>22610</v>
      </c>
      <c r="F4523" t="s">
        <v>22611</v>
      </c>
      <c r="G4523" t="s">
        <v>18</v>
      </c>
      <c r="H4523" t="s">
        <v>18</v>
      </c>
      <c r="I4523" t="s">
        <v>6547</v>
      </c>
      <c r="J4523" t="s">
        <v>6548</v>
      </c>
      <c r="K4523" t="s">
        <v>6549</v>
      </c>
      <c r="L4523" t="s">
        <v>6550</v>
      </c>
    </row>
    <row r="4524" spans="1:12" x14ac:dyDescent="0.3">
      <c r="A4524" t="s">
        <v>20049</v>
      </c>
      <c r="B4524" t="s">
        <v>14</v>
      </c>
      <c r="C4524" t="s">
        <v>20050</v>
      </c>
      <c r="D4524" t="s">
        <v>79</v>
      </c>
      <c r="E4524" t="s">
        <v>20051</v>
      </c>
      <c r="F4524" t="s">
        <v>20052</v>
      </c>
      <c r="G4524" t="s">
        <v>18</v>
      </c>
      <c r="H4524" t="s">
        <v>18</v>
      </c>
      <c r="I4524" t="s">
        <v>5564</v>
      </c>
      <c r="J4524" t="s">
        <v>5565</v>
      </c>
      <c r="K4524" t="s">
        <v>5566</v>
      </c>
      <c r="L4524" t="s">
        <v>5567</v>
      </c>
    </row>
    <row r="4525" spans="1:12" x14ac:dyDescent="0.3">
      <c r="A4525" t="s">
        <v>22303</v>
      </c>
      <c r="B4525" t="s">
        <v>14</v>
      </c>
      <c r="C4525" t="s">
        <v>5956</v>
      </c>
      <c r="D4525" t="s">
        <v>16</v>
      </c>
      <c r="E4525" t="s">
        <v>22304</v>
      </c>
      <c r="F4525" t="s">
        <v>22305</v>
      </c>
      <c r="G4525" t="s">
        <v>22306</v>
      </c>
      <c r="H4525" t="s">
        <v>18</v>
      </c>
      <c r="I4525" t="s">
        <v>10043</v>
      </c>
      <c r="J4525" t="s">
        <v>10044</v>
      </c>
      <c r="K4525" t="s">
        <v>10045</v>
      </c>
      <c r="L4525" t="s">
        <v>10046</v>
      </c>
    </row>
    <row r="4526" spans="1:12" x14ac:dyDescent="0.3">
      <c r="A4526" t="s">
        <v>21741</v>
      </c>
      <c r="B4526" t="s">
        <v>14</v>
      </c>
      <c r="C4526" t="s">
        <v>21742</v>
      </c>
      <c r="D4526" t="s">
        <v>79</v>
      </c>
      <c r="E4526" t="s">
        <v>21743</v>
      </c>
      <c r="F4526" t="s">
        <v>21744</v>
      </c>
      <c r="G4526" t="s">
        <v>18</v>
      </c>
      <c r="H4526" t="s">
        <v>18</v>
      </c>
      <c r="I4526" t="s">
        <v>6547</v>
      </c>
      <c r="J4526" t="s">
        <v>6548</v>
      </c>
      <c r="K4526" t="s">
        <v>6549</v>
      </c>
      <c r="L4526" t="s">
        <v>6550</v>
      </c>
    </row>
    <row r="4527" spans="1:12" x14ac:dyDescent="0.3">
      <c r="A4527" t="s">
        <v>21015</v>
      </c>
      <c r="B4527" t="s">
        <v>14</v>
      </c>
      <c r="C4527" t="s">
        <v>434</v>
      </c>
      <c r="D4527" t="s">
        <v>16</v>
      </c>
      <c r="E4527" t="s">
        <v>8835</v>
      </c>
      <c r="F4527" t="s">
        <v>8835</v>
      </c>
      <c r="G4527" t="s">
        <v>20208</v>
      </c>
      <c r="H4527" t="s">
        <v>18</v>
      </c>
      <c r="I4527" t="s">
        <v>20209</v>
      </c>
      <c r="J4527" t="s">
        <v>20210</v>
      </c>
      <c r="K4527" t="s">
        <v>20211</v>
      </c>
      <c r="L4527" t="s">
        <v>20212</v>
      </c>
    </row>
    <row r="4528" spans="1:12" x14ac:dyDescent="0.3">
      <c r="A4528" t="s">
        <v>21827</v>
      </c>
      <c r="B4528" t="s">
        <v>14</v>
      </c>
      <c r="C4528" t="s">
        <v>341</v>
      </c>
      <c r="D4528" t="s">
        <v>16</v>
      </c>
      <c r="E4528" t="s">
        <v>15848</v>
      </c>
      <c r="F4528" t="s">
        <v>15848</v>
      </c>
      <c r="G4528" t="s">
        <v>15848</v>
      </c>
      <c r="H4528" t="s">
        <v>18</v>
      </c>
      <c r="I4528" t="s">
        <v>7517</v>
      </c>
      <c r="J4528" t="s">
        <v>18</v>
      </c>
      <c r="K4528" t="s">
        <v>7518</v>
      </c>
      <c r="L4528" t="s">
        <v>7519</v>
      </c>
    </row>
    <row r="4529" spans="1:12" x14ac:dyDescent="0.3">
      <c r="A4529" t="s">
        <v>22347</v>
      </c>
      <c r="B4529" t="s">
        <v>14</v>
      </c>
      <c r="C4529" t="s">
        <v>3840</v>
      </c>
      <c r="D4529" t="s">
        <v>33</v>
      </c>
      <c r="E4529" t="s">
        <v>22348</v>
      </c>
      <c r="F4529" t="s">
        <v>22349</v>
      </c>
      <c r="G4529" t="s">
        <v>22350</v>
      </c>
      <c r="H4529" t="e">
        <f>- 최고 전문가 수준의 상담활용능력을 가지고 있으며 학교폭력상담사로써 갖추어야 할 능력을 갖춘 최고급 수준- 학생폭력에 관한 상담 및 학생지도,  예비학교폭력 상담사 지도 및 교육, 학교폭력상담사 수퍼비전 및 지도</f>
        <v>#NAME?</v>
      </c>
      <c r="I4529" t="s">
        <v>20926</v>
      </c>
      <c r="J4529" t="s">
        <v>20927</v>
      </c>
      <c r="K4529" t="s">
        <v>20928</v>
      </c>
      <c r="L4529" t="s">
        <v>20929</v>
      </c>
    </row>
    <row r="4530" spans="1:12" x14ac:dyDescent="0.3">
      <c r="A4530" t="s">
        <v>20549</v>
      </c>
      <c r="B4530" t="s">
        <v>14</v>
      </c>
      <c r="C4530" t="s">
        <v>2715</v>
      </c>
      <c r="D4530" t="s">
        <v>16</v>
      </c>
      <c r="E4530" t="s">
        <v>20550</v>
      </c>
      <c r="F4530" t="s">
        <v>20551</v>
      </c>
      <c r="G4530" t="s">
        <v>20552</v>
      </c>
      <c r="H4530" t="s">
        <v>18</v>
      </c>
      <c r="I4530" t="s">
        <v>20553</v>
      </c>
      <c r="J4530" t="s">
        <v>20554</v>
      </c>
      <c r="K4530" t="s">
        <v>20555</v>
      </c>
      <c r="L4530" t="s">
        <v>20556</v>
      </c>
    </row>
    <row r="4531" spans="1:12" x14ac:dyDescent="0.3">
      <c r="A4531" t="s">
        <v>22405</v>
      </c>
      <c r="B4531" t="s">
        <v>14</v>
      </c>
      <c r="C4531" t="s">
        <v>22406</v>
      </c>
      <c r="D4531" t="s">
        <v>16</v>
      </c>
      <c r="E4531" t="s">
        <v>22407</v>
      </c>
      <c r="F4531" t="s">
        <v>22408</v>
      </c>
      <c r="G4531" t="s">
        <v>22409</v>
      </c>
      <c r="H4531" t="s">
        <v>22410</v>
      </c>
      <c r="I4531" t="s">
        <v>8546</v>
      </c>
      <c r="J4531" t="s">
        <v>8547</v>
      </c>
      <c r="K4531" t="s">
        <v>8548</v>
      </c>
      <c r="L4531" t="s">
        <v>8549</v>
      </c>
    </row>
    <row r="4532" spans="1:12" x14ac:dyDescent="0.3">
      <c r="A4532" t="s">
        <v>22745</v>
      </c>
      <c r="B4532" t="s">
        <v>14</v>
      </c>
      <c r="C4532" t="s">
        <v>101</v>
      </c>
      <c r="D4532" t="s">
        <v>16</v>
      </c>
      <c r="E4532" t="s">
        <v>22746</v>
      </c>
      <c r="F4532" t="s">
        <v>22747</v>
      </c>
      <c r="G4532" t="s">
        <v>18</v>
      </c>
      <c r="H4532" t="s">
        <v>18</v>
      </c>
      <c r="I4532" t="s">
        <v>7274</v>
      </c>
      <c r="J4532" t="s">
        <v>7275</v>
      </c>
      <c r="K4532" t="s">
        <v>7276</v>
      </c>
      <c r="L4532" t="s">
        <v>7277</v>
      </c>
    </row>
    <row r="4533" spans="1:12" x14ac:dyDescent="0.3">
      <c r="A4533" t="s">
        <v>20591</v>
      </c>
      <c r="B4533" t="s">
        <v>14</v>
      </c>
      <c r="C4533" t="s">
        <v>101</v>
      </c>
      <c r="D4533" t="s">
        <v>16</v>
      </c>
      <c r="E4533" t="s">
        <v>20592</v>
      </c>
      <c r="F4533" t="s">
        <v>20593</v>
      </c>
      <c r="G4533" t="s">
        <v>20594</v>
      </c>
      <c r="H4533" t="s">
        <v>6261</v>
      </c>
      <c r="I4533" t="s">
        <v>18511</v>
      </c>
      <c r="J4533" t="s">
        <v>18512</v>
      </c>
      <c r="K4533" t="s">
        <v>18513</v>
      </c>
      <c r="L4533" t="s">
        <v>18514</v>
      </c>
    </row>
    <row r="4534" spans="1:12" x14ac:dyDescent="0.3">
      <c r="A4534" t="s">
        <v>22593</v>
      </c>
      <c r="B4534" t="s">
        <v>14</v>
      </c>
      <c r="C4534" t="s">
        <v>273</v>
      </c>
      <c r="D4534" t="s">
        <v>16</v>
      </c>
      <c r="E4534" t="s">
        <v>22594</v>
      </c>
      <c r="F4534" t="s">
        <v>22595</v>
      </c>
      <c r="G4534" t="s">
        <v>22595</v>
      </c>
      <c r="H4534" t="s">
        <v>22595</v>
      </c>
      <c r="I4534" t="s">
        <v>22596</v>
      </c>
      <c r="J4534" t="s">
        <v>18</v>
      </c>
      <c r="K4534" t="s">
        <v>22597</v>
      </c>
      <c r="L4534" t="s">
        <v>22598</v>
      </c>
    </row>
    <row r="4535" spans="1:12" x14ac:dyDescent="0.3">
      <c r="A4535" t="s">
        <v>20646</v>
      </c>
      <c r="B4535" t="s">
        <v>14</v>
      </c>
      <c r="C4535" t="s">
        <v>101</v>
      </c>
      <c r="D4535" t="s">
        <v>16</v>
      </c>
      <c r="E4535" t="s">
        <v>20647</v>
      </c>
      <c r="F4535" t="s">
        <v>20648</v>
      </c>
      <c r="G4535" t="s">
        <v>20064</v>
      </c>
      <c r="H4535" t="s">
        <v>20445</v>
      </c>
      <c r="I4535" t="s">
        <v>9845</v>
      </c>
      <c r="J4535" t="s">
        <v>9846</v>
      </c>
      <c r="K4535" t="s">
        <v>9847</v>
      </c>
      <c r="L4535" t="s">
        <v>9848</v>
      </c>
    </row>
    <row r="4536" spans="1:12" x14ac:dyDescent="0.3">
      <c r="A4536" t="s">
        <v>20122</v>
      </c>
      <c r="B4536" t="s">
        <v>14</v>
      </c>
      <c r="C4536" t="s">
        <v>413</v>
      </c>
      <c r="D4536" t="s">
        <v>16</v>
      </c>
      <c r="E4536" t="s">
        <v>20123</v>
      </c>
      <c r="F4536" t="s">
        <v>20124</v>
      </c>
      <c r="G4536" t="s">
        <v>20125</v>
      </c>
      <c r="H4536" t="s">
        <v>20126</v>
      </c>
      <c r="I4536" t="s">
        <v>20127</v>
      </c>
      <c r="J4536" t="s">
        <v>20128</v>
      </c>
      <c r="K4536" t="s">
        <v>20129</v>
      </c>
      <c r="L4536" t="s">
        <v>20130</v>
      </c>
    </row>
    <row r="4537" spans="1:12" x14ac:dyDescent="0.3">
      <c r="A4537" t="s">
        <v>20245</v>
      </c>
      <c r="B4537" t="s">
        <v>14</v>
      </c>
      <c r="C4537" t="s">
        <v>9515</v>
      </c>
      <c r="D4537" t="s">
        <v>33</v>
      </c>
      <c r="E4537" t="s">
        <v>20246</v>
      </c>
      <c r="F4537" t="s">
        <v>20247</v>
      </c>
      <c r="G4537" t="s">
        <v>20248</v>
      </c>
      <c r="H4537" t="s">
        <v>18</v>
      </c>
      <c r="I4537" t="s">
        <v>3195</v>
      </c>
      <c r="J4537" t="s">
        <v>3196</v>
      </c>
      <c r="K4537" t="s">
        <v>3197</v>
      </c>
      <c r="L4537" t="s">
        <v>3198</v>
      </c>
    </row>
    <row r="4538" spans="1:12" x14ac:dyDescent="0.3">
      <c r="A4538" t="s">
        <v>20318</v>
      </c>
      <c r="B4538" t="s">
        <v>14</v>
      </c>
      <c r="C4538" t="s">
        <v>2882</v>
      </c>
      <c r="D4538" t="s">
        <v>16</v>
      </c>
      <c r="E4538" t="s">
        <v>20319</v>
      </c>
      <c r="F4538" t="s">
        <v>20320</v>
      </c>
      <c r="G4538" t="s">
        <v>20321</v>
      </c>
      <c r="H4538" t="s">
        <v>20322</v>
      </c>
      <c r="I4538" t="s">
        <v>20323</v>
      </c>
      <c r="J4538" t="s">
        <v>20324</v>
      </c>
      <c r="K4538" t="s">
        <v>20325</v>
      </c>
      <c r="L4538" t="s">
        <v>20326</v>
      </c>
    </row>
    <row r="4539" spans="1:12" x14ac:dyDescent="0.3">
      <c r="A4539" t="s">
        <v>22583</v>
      </c>
      <c r="B4539" t="s">
        <v>14</v>
      </c>
      <c r="C4539" t="s">
        <v>101</v>
      </c>
      <c r="D4539" t="s">
        <v>16</v>
      </c>
      <c r="E4539" t="s">
        <v>22584</v>
      </c>
      <c r="F4539" t="s">
        <v>22585</v>
      </c>
      <c r="G4539" t="s">
        <v>18</v>
      </c>
      <c r="H4539" t="s">
        <v>18</v>
      </c>
      <c r="I4539" t="s">
        <v>22586</v>
      </c>
      <c r="J4539" t="s">
        <v>22587</v>
      </c>
      <c r="K4539" t="s">
        <v>22588</v>
      </c>
      <c r="L4539" t="s">
        <v>22589</v>
      </c>
    </row>
    <row r="4540" spans="1:12" x14ac:dyDescent="0.3">
      <c r="A4540" t="s">
        <v>21750</v>
      </c>
      <c r="B4540" t="s">
        <v>14</v>
      </c>
      <c r="C4540" t="s">
        <v>273</v>
      </c>
      <c r="D4540" t="s">
        <v>16</v>
      </c>
      <c r="E4540" t="s">
        <v>21751</v>
      </c>
      <c r="F4540" t="s">
        <v>21752</v>
      </c>
      <c r="G4540" t="s">
        <v>21753</v>
      </c>
      <c r="H4540" t="s">
        <v>21754</v>
      </c>
      <c r="I4540" t="s">
        <v>6547</v>
      </c>
      <c r="J4540" t="s">
        <v>6548</v>
      </c>
      <c r="K4540" t="s">
        <v>6549</v>
      </c>
      <c r="L4540" t="s">
        <v>6550</v>
      </c>
    </row>
    <row r="4541" spans="1:12" x14ac:dyDescent="0.3">
      <c r="A4541" t="s">
        <v>21092</v>
      </c>
      <c r="B4541" t="s">
        <v>14</v>
      </c>
      <c r="C4541" t="s">
        <v>101</v>
      </c>
      <c r="D4541" t="s">
        <v>16</v>
      </c>
      <c r="E4541" t="s">
        <v>20647</v>
      </c>
      <c r="F4541" t="s">
        <v>21093</v>
      </c>
      <c r="G4541" t="s">
        <v>21093</v>
      </c>
      <c r="H4541" t="s">
        <v>18</v>
      </c>
      <c r="I4541" t="s">
        <v>1137</v>
      </c>
      <c r="J4541" t="s">
        <v>1138</v>
      </c>
      <c r="K4541" t="s">
        <v>1139</v>
      </c>
      <c r="L4541" t="s">
        <v>1140</v>
      </c>
    </row>
    <row r="4542" spans="1:12" x14ac:dyDescent="0.3">
      <c r="A4542" t="s">
        <v>20377</v>
      </c>
      <c r="B4542" t="s">
        <v>14</v>
      </c>
      <c r="C4542" t="s">
        <v>463</v>
      </c>
      <c r="D4542" t="s">
        <v>16</v>
      </c>
      <c r="E4542" t="s">
        <v>20378</v>
      </c>
      <c r="F4542" t="s">
        <v>20379</v>
      </c>
      <c r="G4542" t="s">
        <v>20380</v>
      </c>
      <c r="H4542" t="s">
        <v>18</v>
      </c>
      <c r="I4542" t="s">
        <v>2356</v>
      </c>
      <c r="J4542" t="s">
        <v>18</v>
      </c>
      <c r="K4542" t="s">
        <v>2357</v>
      </c>
      <c r="L4542" t="s">
        <v>2358</v>
      </c>
    </row>
    <row r="4543" spans="1:12" x14ac:dyDescent="0.3">
      <c r="A4543" t="s">
        <v>20801</v>
      </c>
      <c r="B4543" t="s">
        <v>14</v>
      </c>
      <c r="C4543" t="s">
        <v>73</v>
      </c>
      <c r="D4543" t="s">
        <v>33</v>
      </c>
      <c r="E4543" t="s">
        <v>20802</v>
      </c>
      <c r="F4543" t="s">
        <v>20803</v>
      </c>
      <c r="G4543" t="s">
        <v>20803</v>
      </c>
      <c r="H4543" t="s">
        <v>18</v>
      </c>
      <c r="I4543" t="s">
        <v>9383</v>
      </c>
      <c r="J4543" t="s">
        <v>9384</v>
      </c>
      <c r="K4543" t="s">
        <v>9385</v>
      </c>
      <c r="L4543" t="s">
        <v>9386</v>
      </c>
    </row>
    <row r="4544" spans="1:12" x14ac:dyDescent="0.3">
      <c r="A4544" t="s">
        <v>20385</v>
      </c>
      <c r="B4544" t="s">
        <v>14</v>
      </c>
      <c r="C4544" t="s">
        <v>273</v>
      </c>
      <c r="D4544" t="s">
        <v>16</v>
      </c>
      <c r="E4544" t="s">
        <v>20386</v>
      </c>
      <c r="F4544" t="s">
        <v>20387</v>
      </c>
      <c r="G4544" t="s">
        <v>20387</v>
      </c>
      <c r="H4544" t="s">
        <v>18</v>
      </c>
      <c r="I4544" t="s">
        <v>6767</v>
      </c>
      <c r="J4544" t="s">
        <v>6768</v>
      </c>
      <c r="K4544" t="s">
        <v>6769</v>
      </c>
      <c r="L4544" t="s">
        <v>6770</v>
      </c>
    </row>
    <row r="4545" spans="1:12" x14ac:dyDescent="0.3">
      <c r="A4545" t="s">
        <v>21875</v>
      </c>
      <c r="B4545" t="s">
        <v>14</v>
      </c>
      <c r="C4545" t="s">
        <v>16818</v>
      </c>
      <c r="D4545" t="s">
        <v>16</v>
      </c>
      <c r="E4545" t="s">
        <v>21876</v>
      </c>
      <c r="F4545" t="s">
        <v>21877</v>
      </c>
      <c r="G4545" t="s">
        <v>21878</v>
      </c>
      <c r="H4545" t="s">
        <v>21879</v>
      </c>
      <c r="I4545" t="s">
        <v>21525</v>
      </c>
      <c r="J4545" t="s">
        <v>21526</v>
      </c>
      <c r="K4545" t="s">
        <v>21527</v>
      </c>
      <c r="L4545" t="s">
        <v>21528</v>
      </c>
    </row>
    <row r="4546" spans="1:12" x14ac:dyDescent="0.3">
      <c r="A4546" t="s">
        <v>22459</v>
      </c>
      <c r="B4546" t="s">
        <v>14</v>
      </c>
      <c r="C4546" t="s">
        <v>2882</v>
      </c>
      <c r="D4546" t="s">
        <v>16</v>
      </c>
      <c r="E4546" t="s">
        <v>22460</v>
      </c>
      <c r="F4546" t="s">
        <v>22461</v>
      </c>
      <c r="G4546" t="s">
        <v>22462</v>
      </c>
      <c r="H4546" t="s">
        <v>18</v>
      </c>
      <c r="I4546" t="s">
        <v>10677</v>
      </c>
      <c r="J4546" t="s">
        <v>10678</v>
      </c>
      <c r="K4546" t="s">
        <v>10679</v>
      </c>
      <c r="L4546" t="s">
        <v>10680</v>
      </c>
    </row>
    <row r="4547" spans="1:12" x14ac:dyDescent="0.3">
      <c r="A4547" t="s">
        <v>20059</v>
      </c>
      <c r="B4547" t="s">
        <v>14</v>
      </c>
      <c r="C4547" t="s">
        <v>471</v>
      </c>
      <c r="D4547" t="s">
        <v>16</v>
      </c>
      <c r="E4547" t="s">
        <v>20060</v>
      </c>
      <c r="F4547" t="s">
        <v>20061</v>
      </c>
      <c r="G4547" t="s">
        <v>18</v>
      </c>
      <c r="H4547" t="s">
        <v>18</v>
      </c>
      <c r="I4547" t="s">
        <v>239</v>
      </c>
      <c r="J4547" t="s">
        <v>240</v>
      </c>
      <c r="K4547" t="s">
        <v>241</v>
      </c>
      <c r="L4547" t="s">
        <v>242</v>
      </c>
    </row>
    <row r="4548" spans="1:12" x14ac:dyDescent="0.3">
      <c r="A4548" t="s">
        <v>20834</v>
      </c>
      <c r="B4548" t="s">
        <v>14</v>
      </c>
      <c r="C4548" t="s">
        <v>445</v>
      </c>
      <c r="D4548" t="s">
        <v>16</v>
      </c>
      <c r="E4548" t="s">
        <v>20835</v>
      </c>
      <c r="F4548" t="s">
        <v>20836</v>
      </c>
      <c r="G4548" t="s">
        <v>20837</v>
      </c>
      <c r="H4548" t="s">
        <v>20838</v>
      </c>
      <c r="I4548" t="s">
        <v>20323</v>
      </c>
      <c r="J4548" t="s">
        <v>20324</v>
      </c>
      <c r="K4548" t="s">
        <v>20325</v>
      </c>
      <c r="L4548" t="s">
        <v>20326</v>
      </c>
    </row>
    <row r="4549" spans="1:12" x14ac:dyDescent="0.3">
      <c r="A4549" t="s">
        <v>21815</v>
      </c>
      <c r="B4549" t="s">
        <v>14</v>
      </c>
      <c r="C4549" t="s">
        <v>273</v>
      </c>
      <c r="D4549" t="s">
        <v>16</v>
      </c>
      <c r="E4549" t="s">
        <v>21816</v>
      </c>
      <c r="F4549" t="s">
        <v>21817</v>
      </c>
      <c r="G4549" t="s">
        <v>21818</v>
      </c>
      <c r="H4549" t="s">
        <v>18</v>
      </c>
      <c r="I4549" t="s">
        <v>19974</v>
      </c>
      <c r="J4549" t="s">
        <v>19975</v>
      </c>
      <c r="K4549" t="s">
        <v>19976</v>
      </c>
      <c r="L4549" t="s">
        <v>19977</v>
      </c>
    </row>
    <row r="4550" spans="1:12" x14ac:dyDescent="0.3">
      <c r="A4550" t="s">
        <v>22667</v>
      </c>
      <c r="B4550" t="s">
        <v>14</v>
      </c>
      <c r="C4550" t="s">
        <v>341</v>
      </c>
      <c r="D4550" t="s">
        <v>16</v>
      </c>
      <c r="E4550" t="s">
        <v>22668</v>
      </c>
      <c r="F4550" t="s">
        <v>22669</v>
      </c>
      <c r="G4550" t="s">
        <v>22670</v>
      </c>
      <c r="H4550" t="s">
        <v>18</v>
      </c>
      <c r="I4550" t="s">
        <v>7044</v>
      </c>
      <c r="J4550" t="s">
        <v>18</v>
      </c>
      <c r="K4550" t="s">
        <v>7045</v>
      </c>
      <c r="L4550" t="s">
        <v>7046</v>
      </c>
    </row>
    <row r="4551" spans="1:12" x14ac:dyDescent="0.3">
      <c r="A4551" t="s">
        <v>21819</v>
      </c>
      <c r="B4551" t="s">
        <v>14</v>
      </c>
      <c r="C4551" t="s">
        <v>21820</v>
      </c>
      <c r="D4551" t="s">
        <v>16</v>
      </c>
      <c r="E4551" t="s">
        <v>21821</v>
      </c>
      <c r="F4551" t="s">
        <v>21822</v>
      </c>
      <c r="G4551" t="s">
        <v>21821</v>
      </c>
      <c r="H4551" t="s">
        <v>21821</v>
      </c>
      <c r="I4551" t="s">
        <v>9349</v>
      </c>
      <c r="J4551" t="s">
        <v>9350</v>
      </c>
      <c r="K4551" t="s">
        <v>9351</v>
      </c>
      <c r="L4551" t="s">
        <v>9352</v>
      </c>
    </row>
    <row r="4552" spans="1:12" x14ac:dyDescent="0.3">
      <c r="A4552" t="s">
        <v>22521</v>
      </c>
      <c r="B4552" t="s">
        <v>14</v>
      </c>
      <c r="C4552" t="s">
        <v>5259</v>
      </c>
      <c r="D4552" t="s">
        <v>16</v>
      </c>
      <c r="E4552" t="s">
        <v>22522</v>
      </c>
      <c r="F4552" t="s">
        <v>22523</v>
      </c>
      <c r="G4552" t="s">
        <v>22524</v>
      </c>
      <c r="H4552" t="s">
        <v>18</v>
      </c>
      <c r="I4552" t="s">
        <v>5889</v>
      </c>
      <c r="J4552" t="s">
        <v>5890</v>
      </c>
      <c r="K4552" t="s">
        <v>5891</v>
      </c>
      <c r="L4552" t="s">
        <v>5892</v>
      </c>
    </row>
    <row r="4553" spans="1:12" x14ac:dyDescent="0.3">
      <c r="A4553" t="s">
        <v>20742</v>
      </c>
      <c r="B4553" t="s">
        <v>14</v>
      </c>
      <c r="C4553" t="s">
        <v>273</v>
      </c>
      <c r="D4553" t="s">
        <v>33</v>
      </c>
      <c r="E4553" t="s">
        <v>20743</v>
      </c>
      <c r="F4553" t="s">
        <v>20744</v>
      </c>
      <c r="G4553" t="s">
        <v>20745</v>
      </c>
      <c r="H4553" t="s">
        <v>18</v>
      </c>
      <c r="I4553" t="s">
        <v>20746</v>
      </c>
      <c r="J4553" t="s">
        <v>20747</v>
      </c>
      <c r="K4553" t="s">
        <v>20748</v>
      </c>
      <c r="L4553" t="s">
        <v>20749</v>
      </c>
    </row>
    <row r="4554" spans="1:12" x14ac:dyDescent="0.3">
      <c r="A4554" t="s">
        <v>22590</v>
      </c>
      <c r="B4554" t="s">
        <v>14</v>
      </c>
      <c r="C4554" t="s">
        <v>93</v>
      </c>
      <c r="D4554" t="s">
        <v>94</v>
      </c>
      <c r="E4554" t="s">
        <v>22591</v>
      </c>
      <c r="F4554" t="e">
        <f>- 가족문제 프로그램 계획 및 진행- 공부방 및 지역아동센터 전문상담사- 내담자의 문제해결을 위한 진단평가해석- 가족상담실 전문상담 및 운영- 가정폭력상담소 상담 및 운영- 대학 평생교육센터, 지역문화센터 및 사회복지기관의 가족상담 관련교육지도- 학내 부적응 학생 상담 자원교사- 여성인력개발센터, 가족상담 지도하는 직무</f>
        <v>#NAME?</v>
      </c>
      <c r="G4554" t="e">
        <f>- 가정폭력상담실 상담보조.- 가족문제의 예방프로그램, 상담 보조 참여- 건강한 가족문화프로그램 계발 보조참여- 가족조사 및 내담자 진단평가실시- 지역아동보호센터 보조상담사- 청소년 쉼터 등에서 보조 상담하는 직무</f>
        <v>#NAME?</v>
      </c>
      <c r="H4554" t="s">
        <v>22592</v>
      </c>
      <c r="I4554" t="s">
        <v>3195</v>
      </c>
      <c r="J4554" t="s">
        <v>3196</v>
      </c>
      <c r="K4554" t="s">
        <v>3197</v>
      </c>
      <c r="L4554" t="s">
        <v>3198</v>
      </c>
    </row>
    <row r="4555" spans="1:12" x14ac:dyDescent="0.3">
      <c r="A4555" t="s">
        <v>21933</v>
      </c>
      <c r="B4555" t="s">
        <v>14</v>
      </c>
      <c r="C4555" t="s">
        <v>273</v>
      </c>
      <c r="D4555" t="s">
        <v>16</v>
      </c>
      <c r="E4555" t="s">
        <v>21934</v>
      </c>
      <c r="F4555" t="e">
        <f>- 내담자의 심리상태 분석, 종합적 진단  및 전문상담- 내담자가 건강한 삶을 영위할 수 있도록 전문적인 조력 - 전문심리상담에 대한 전반적인 교육 진행</f>
        <v>#NAME?</v>
      </c>
      <c r="G4555" t="s">
        <v>18</v>
      </c>
      <c r="H4555" t="s">
        <v>18</v>
      </c>
      <c r="I4555" t="s">
        <v>20294</v>
      </c>
      <c r="J4555" t="s">
        <v>18</v>
      </c>
      <c r="K4555" t="s">
        <v>20295</v>
      </c>
      <c r="L4555" t="s">
        <v>20296</v>
      </c>
    </row>
    <row r="4556" spans="1:12" x14ac:dyDescent="0.3">
      <c r="A4556" t="s">
        <v>22657</v>
      </c>
      <c r="B4556" t="s">
        <v>14</v>
      </c>
      <c r="C4556" t="s">
        <v>341</v>
      </c>
      <c r="D4556" t="s">
        <v>16</v>
      </c>
      <c r="E4556" t="s">
        <v>22658</v>
      </c>
      <c r="F4556" t="s">
        <v>22658</v>
      </c>
      <c r="G4556" t="s">
        <v>18</v>
      </c>
      <c r="H4556" t="s">
        <v>18</v>
      </c>
      <c r="I4556" t="s">
        <v>22659</v>
      </c>
      <c r="J4556" t="s">
        <v>22660</v>
      </c>
      <c r="K4556" t="s">
        <v>22661</v>
      </c>
      <c r="L4556" t="s">
        <v>22662</v>
      </c>
    </row>
    <row r="4557" spans="1:12" x14ac:dyDescent="0.3">
      <c r="A4557" t="s">
        <v>21545</v>
      </c>
      <c r="B4557" t="s">
        <v>14</v>
      </c>
      <c r="C4557" t="s">
        <v>101</v>
      </c>
      <c r="D4557" t="s">
        <v>16</v>
      </c>
      <c r="E4557" t="s">
        <v>21546</v>
      </c>
      <c r="F4557" t="s">
        <v>21547</v>
      </c>
      <c r="G4557" t="s">
        <v>21548</v>
      </c>
      <c r="H4557" t="s">
        <v>21549</v>
      </c>
      <c r="I4557" t="s">
        <v>4361</v>
      </c>
      <c r="J4557" t="s">
        <v>4362</v>
      </c>
      <c r="K4557" t="s">
        <v>4363</v>
      </c>
      <c r="L4557" t="s">
        <v>4364</v>
      </c>
    </row>
    <row r="4558" spans="1:12" x14ac:dyDescent="0.3">
      <c r="A4558" t="s">
        <v>22674</v>
      </c>
      <c r="B4558" t="s">
        <v>14</v>
      </c>
      <c r="C4558" t="s">
        <v>273</v>
      </c>
      <c r="D4558" t="s">
        <v>16</v>
      </c>
      <c r="E4558" t="s">
        <v>22675</v>
      </c>
      <c r="F4558" t="s">
        <v>22676</v>
      </c>
      <c r="G4558" t="s">
        <v>18</v>
      </c>
      <c r="H4558" t="s">
        <v>18</v>
      </c>
      <c r="I4558" t="s">
        <v>11738</v>
      </c>
      <c r="J4558" t="s">
        <v>18</v>
      </c>
      <c r="K4558" t="s">
        <v>11739</v>
      </c>
      <c r="L4558" t="s">
        <v>11740</v>
      </c>
    </row>
    <row r="4559" spans="1:12" x14ac:dyDescent="0.3">
      <c r="A4559" t="s">
        <v>20847</v>
      </c>
      <c r="B4559" t="s">
        <v>14</v>
      </c>
      <c r="C4559" t="s">
        <v>101</v>
      </c>
      <c r="D4559" t="s">
        <v>16</v>
      </c>
      <c r="E4559" t="s">
        <v>20196</v>
      </c>
      <c r="F4559" t="s">
        <v>20196</v>
      </c>
      <c r="G4559" t="s">
        <v>18</v>
      </c>
      <c r="H4559" t="s">
        <v>18</v>
      </c>
      <c r="I4559" t="s">
        <v>20848</v>
      </c>
      <c r="J4559" t="s">
        <v>18</v>
      </c>
      <c r="K4559" t="s">
        <v>20849</v>
      </c>
      <c r="L4559" t="s">
        <v>20850</v>
      </c>
    </row>
    <row r="4560" spans="1:12" x14ac:dyDescent="0.3">
      <c r="A4560" t="s">
        <v>20515</v>
      </c>
      <c r="B4560" t="s">
        <v>14</v>
      </c>
      <c r="C4560" t="s">
        <v>3840</v>
      </c>
      <c r="D4560" t="s">
        <v>33</v>
      </c>
      <c r="E4560" t="s">
        <v>20516</v>
      </c>
      <c r="F4560" t="s">
        <v>20517</v>
      </c>
      <c r="G4560" t="s">
        <v>10581</v>
      </c>
      <c r="H4560" t="s">
        <v>20518</v>
      </c>
      <c r="I4560" t="s">
        <v>19673</v>
      </c>
      <c r="J4560" t="s">
        <v>19674</v>
      </c>
      <c r="K4560" t="s">
        <v>19675</v>
      </c>
      <c r="L4560" t="s">
        <v>19676</v>
      </c>
    </row>
    <row r="4561" spans="1:12" x14ac:dyDescent="0.3">
      <c r="A4561" t="s">
        <v>20604</v>
      </c>
      <c r="B4561" t="s">
        <v>14</v>
      </c>
      <c r="C4561" t="s">
        <v>65</v>
      </c>
      <c r="D4561" t="s">
        <v>16</v>
      </c>
      <c r="E4561" t="s">
        <v>20605</v>
      </c>
      <c r="F4561" t="s">
        <v>20606</v>
      </c>
      <c r="G4561" t="s">
        <v>18</v>
      </c>
      <c r="H4561" t="s">
        <v>18</v>
      </c>
      <c r="I4561" t="s">
        <v>6547</v>
      </c>
      <c r="J4561" t="s">
        <v>6548</v>
      </c>
      <c r="K4561" t="s">
        <v>6549</v>
      </c>
      <c r="L4561" t="s">
        <v>6550</v>
      </c>
    </row>
    <row r="4562" spans="1:12" x14ac:dyDescent="0.3">
      <c r="A4562" t="s">
        <v>20739</v>
      </c>
      <c r="B4562" t="s">
        <v>14</v>
      </c>
      <c r="C4562" t="s">
        <v>1084</v>
      </c>
      <c r="D4562" t="s">
        <v>704</v>
      </c>
      <c r="E4562" t="s">
        <v>20740</v>
      </c>
      <c r="F4562" t="s">
        <v>20741</v>
      </c>
      <c r="G4562" t="s">
        <v>18</v>
      </c>
      <c r="H4562" t="s">
        <v>18</v>
      </c>
      <c r="I4562" t="s">
        <v>9413</v>
      </c>
      <c r="J4562" t="s">
        <v>18</v>
      </c>
      <c r="K4562" t="s">
        <v>9414</v>
      </c>
      <c r="L4562" t="s">
        <v>9415</v>
      </c>
    </row>
    <row r="4563" spans="1:12" x14ac:dyDescent="0.3">
      <c r="A4563" t="s">
        <v>22599</v>
      </c>
      <c r="B4563" t="s">
        <v>14</v>
      </c>
      <c r="C4563" t="s">
        <v>1554</v>
      </c>
      <c r="D4563" t="s">
        <v>16</v>
      </c>
      <c r="E4563" t="s">
        <v>22600</v>
      </c>
      <c r="F4563" t="s">
        <v>22601</v>
      </c>
      <c r="G4563" t="s">
        <v>22602</v>
      </c>
      <c r="H4563" t="s">
        <v>18</v>
      </c>
      <c r="I4563" t="s">
        <v>6547</v>
      </c>
      <c r="J4563" t="s">
        <v>6548</v>
      </c>
      <c r="K4563" t="s">
        <v>6549</v>
      </c>
      <c r="L4563" t="s">
        <v>6550</v>
      </c>
    </row>
    <row r="4564" spans="1:12" x14ac:dyDescent="0.3">
      <c r="A4564" t="s">
        <v>22388</v>
      </c>
      <c r="B4564" t="s">
        <v>14</v>
      </c>
      <c r="C4564" t="s">
        <v>65</v>
      </c>
      <c r="D4564" t="s">
        <v>16</v>
      </c>
      <c r="E4564" t="s">
        <v>22389</v>
      </c>
      <c r="F4564" t="s">
        <v>22390</v>
      </c>
      <c r="G4564" t="s">
        <v>22391</v>
      </c>
      <c r="H4564" t="s">
        <v>18</v>
      </c>
      <c r="I4564" t="s">
        <v>7044</v>
      </c>
      <c r="J4564" t="s">
        <v>18</v>
      </c>
      <c r="K4564" t="s">
        <v>7045</v>
      </c>
      <c r="L4564" t="s">
        <v>7046</v>
      </c>
    </row>
    <row r="4565" spans="1:12" x14ac:dyDescent="0.3">
      <c r="A4565" t="s">
        <v>21628</v>
      </c>
      <c r="B4565" t="s">
        <v>14</v>
      </c>
      <c r="C4565" t="s">
        <v>101</v>
      </c>
      <c r="D4565" t="s">
        <v>16</v>
      </c>
      <c r="E4565" t="s">
        <v>21629</v>
      </c>
      <c r="F4565" t="s">
        <v>21630</v>
      </c>
      <c r="G4565" t="s">
        <v>21631</v>
      </c>
      <c r="H4565" t="s">
        <v>21632</v>
      </c>
      <c r="I4565" t="s">
        <v>1511</v>
      </c>
      <c r="J4565" t="s">
        <v>1512</v>
      </c>
      <c r="K4565" t="s">
        <v>1513</v>
      </c>
      <c r="L4565" t="s">
        <v>1514</v>
      </c>
    </row>
    <row r="4566" spans="1:12" x14ac:dyDescent="0.3">
      <c r="A4566" t="s">
        <v>21032</v>
      </c>
      <c r="B4566" t="s">
        <v>14</v>
      </c>
      <c r="C4566" t="s">
        <v>21033</v>
      </c>
      <c r="D4566" t="s">
        <v>16</v>
      </c>
      <c r="E4566" t="s">
        <v>21034</v>
      </c>
      <c r="F4566" t="s">
        <v>21035</v>
      </c>
      <c r="G4566" t="s">
        <v>21036</v>
      </c>
      <c r="H4566" t="s">
        <v>21037</v>
      </c>
      <c r="I4566" t="s">
        <v>2356</v>
      </c>
      <c r="J4566" t="s">
        <v>18</v>
      </c>
      <c r="K4566" t="s">
        <v>2357</v>
      </c>
      <c r="L4566" t="s">
        <v>2358</v>
      </c>
    </row>
    <row r="4567" spans="1:12" x14ac:dyDescent="0.3">
      <c r="A4567" t="s">
        <v>22240</v>
      </c>
      <c r="B4567" t="s">
        <v>22241</v>
      </c>
      <c r="C4567" t="s">
        <v>20043</v>
      </c>
      <c r="D4567" t="s">
        <v>1317</v>
      </c>
      <c r="E4567" t="s">
        <v>22242</v>
      </c>
      <c r="F4567" t="s">
        <v>22243</v>
      </c>
      <c r="G4567" t="s">
        <v>18</v>
      </c>
      <c r="H4567" t="s">
        <v>18</v>
      </c>
      <c r="I4567" t="s">
        <v>22244</v>
      </c>
      <c r="J4567" t="s">
        <v>22245</v>
      </c>
      <c r="K4567" t="s">
        <v>22246</v>
      </c>
      <c r="L4567" t="s">
        <v>22247</v>
      </c>
    </row>
    <row r="4568" spans="1:12" x14ac:dyDescent="0.3">
      <c r="A4568" t="s">
        <v>21715</v>
      </c>
      <c r="B4568" t="s">
        <v>14</v>
      </c>
      <c r="C4568" t="s">
        <v>830</v>
      </c>
      <c r="D4568" t="s">
        <v>33</v>
      </c>
      <c r="E4568" t="s">
        <v>21716</v>
      </c>
      <c r="F4568" t="s">
        <v>21717</v>
      </c>
      <c r="G4568" t="s">
        <v>21718</v>
      </c>
      <c r="H4568" t="s">
        <v>21719</v>
      </c>
      <c r="I4568" t="s">
        <v>20677</v>
      </c>
      <c r="J4568" t="s">
        <v>18</v>
      </c>
      <c r="K4568" t="s">
        <v>20678</v>
      </c>
      <c r="L4568" t="s">
        <v>20679</v>
      </c>
    </row>
    <row r="4569" spans="1:12" x14ac:dyDescent="0.3">
      <c r="A4569" t="s">
        <v>22748</v>
      </c>
      <c r="B4569" t="s">
        <v>14</v>
      </c>
      <c r="C4569" t="s">
        <v>3126</v>
      </c>
      <c r="D4569" t="s">
        <v>16</v>
      </c>
      <c r="E4569" t="e">
        <f>- 놀이ㆍ아동상담에 대한 전문지식을 가지고, 심리적ㆍ사회적ㆍ정서적 적응문제로 발달과 학습에 어려움을 겪는 아동 및 청소년들을 돕는다.- 놀이ㆍ아동상담에 대한 연구를 수행한다.</f>
        <v>#NAME?</v>
      </c>
      <c r="F4569" t="s">
        <v>22749</v>
      </c>
      <c r="G4569" t="s">
        <v>22749</v>
      </c>
      <c r="H4569" t="s">
        <v>22750</v>
      </c>
      <c r="I4569" t="s">
        <v>10392</v>
      </c>
      <c r="J4569" t="s">
        <v>3097</v>
      </c>
      <c r="K4569" t="s">
        <v>10393</v>
      </c>
      <c r="L4569" t="s">
        <v>10394</v>
      </c>
    </row>
    <row r="4570" spans="1:12" x14ac:dyDescent="0.3">
      <c r="A4570" t="s">
        <v>22334</v>
      </c>
      <c r="B4570" t="s">
        <v>14</v>
      </c>
      <c r="C4570" t="s">
        <v>101</v>
      </c>
      <c r="D4570" t="s">
        <v>16</v>
      </c>
      <c r="E4570" t="s">
        <v>22335</v>
      </c>
      <c r="F4570" t="s">
        <v>22336</v>
      </c>
      <c r="G4570" t="s">
        <v>22337</v>
      </c>
      <c r="H4570" t="s">
        <v>18</v>
      </c>
      <c r="I4570" t="s">
        <v>10677</v>
      </c>
      <c r="J4570" t="s">
        <v>10678</v>
      </c>
      <c r="K4570" t="s">
        <v>10679</v>
      </c>
      <c r="L4570" t="s">
        <v>10680</v>
      </c>
    </row>
    <row r="4571" spans="1:12" x14ac:dyDescent="0.3">
      <c r="A4571" t="s">
        <v>21991</v>
      </c>
      <c r="B4571" t="s">
        <v>14</v>
      </c>
      <c r="C4571" t="s">
        <v>7241</v>
      </c>
      <c r="D4571" t="s">
        <v>16</v>
      </c>
      <c r="E4571" t="s">
        <v>21992</v>
      </c>
      <c r="F4571" t="s">
        <v>21992</v>
      </c>
      <c r="G4571" t="s">
        <v>21992</v>
      </c>
      <c r="H4571" t="s">
        <v>21992</v>
      </c>
      <c r="I4571" t="s">
        <v>20456</v>
      </c>
      <c r="J4571" t="s">
        <v>20457</v>
      </c>
      <c r="K4571" t="s">
        <v>20458</v>
      </c>
      <c r="L4571" t="s">
        <v>20459</v>
      </c>
    </row>
    <row r="4572" spans="1:12" x14ac:dyDescent="0.3">
      <c r="A4572" t="s">
        <v>20276</v>
      </c>
      <c r="B4572" t="s">
        <v>14</v>
      </c>
      <c r="C4572" t="s">
        <v>3779</v>
      </c>
      <c r="D4572" t="s">
        <v>16</v>
      </c>
      <c r="E4572" t="s">
        <v>20277</v>
      </c>
      <c r="F4572" t="s">
        <v>20278</v>
      </c>
      <c r="G4572" t="s">
        <v>20279</v>
      </c>
      <c r="H4572" t="s">
        <v>20280</v>
      </c>
      <c r="I4572" t="s">
        <v>20281</v>
      </c>
      <c r="J4572" t="s">
        <v>20282</v>
      </c>
      <c r="K4572" t="s">
        <v>20283</v>
      </c>
      <c r="L4572" t="s">
        <v>20284</v>
      </c>
    </row>
    <row r="4573" spans="1:12" x14ac:dyDescent="0.3">
      <c r="A4573" t="s">
        <v>21060</v>
      </c>
      <c r="B4573" t="s">
        <v>14</v>
      </c>
      <c r="C4573" t="s">
        <v>101</v>
      </c>
      <c r="D4573" t="s">
        <v>16</v>
      </c>
      <c r="E4573" t="s">
        <v>21061</v>
      </c>
      <c r="F4573" t="s">
        <v>21062</v>
      </c>
      <c r="G4573" t="s">
        <v>21063</v>
      </c>
      <c r="H4573" t="s">
        <v>21063</v>
      </c>
      <c r="I4573" t="s">
        <v>20281</v>
      </c>
      <c r="J4573" t="s">
        <v>20282</v>
      </c>
      <c r="K4573" t="s">
        <v>20283</v>
      </c>
      <c r="L4573" t="s">
        <v>20284</v>
      </c>
    </row>
    <row r="4574" spans="1:12" x14ac:dyDescent="0.3">
      <c r="A4574" t="s">
        <v>22353</v>
      </c>
      <c r="B4574" t="s">
        <v>14</v>
      </c>
      <c r="C4574" t="s">
        <v>22354</v>
      </c>
      <c r="D4574" t="s">
        <v>16</v>
      </c>
      <c r="E4574" t="s">
        <v>22355</v>
      </c>
      <c r="F4574" t="s">
        <v>22356</v>
      </c>
      <c r="G4574" t="s">
        <v>22357</v>
      </c>
      <c r="H4574" t="s">
        <v>22358</v>
      </c>
      <c r="I4574" t="s">
        <v>6041</v>
      </c>
      <c r="J4574" t="s">
        <v>6042</v>
      </c>
      <c r="K4574" t="s">
        <v>6043</v>
      </c>
      <c r="L4574" t="s">
        <v>6044</v>
      </c>
    </row>
    <row r="4575" spans="1:12" x14ac:dyDescent="0.3">
      <c r="A4575" t="s">
        <v>22152</v>
      </c>
      <c r="B4575" t="s">
        <v>14</v>
      </c>
      <c r="C4575" t="s">
        <v>15281</v>
      </c>
      <c r="D4575" t="s">
        <v>94</v>
      </c>
      <c r="E4575" t="s">
        <v>9235</v>
      </c>
      <c r="F4575" t="s">
        <v>22153</v>
      </c>
      <c r="G4575" t="s">
        <v>22154</v>
      </c>
      <c r="H4575" t="s">
        <v>22155</v>
      </c>
      <c r="I4575" t="s">
        <v>6041</v>
      </c>
      <c r="J4575" t="s">
        <v>6042</v>
      </c>
      <c r="K4575" t="s">
        <v>6043</v>
      </c>
      <c r="L4575" t="s">
        <v>6044</v>
      </c>
    </row>
    <row r="4576" spans="1:12" x14ac:dyDescent="0.3">
      <c r="A4576" t="s">
        <v>22185</v>
      </c>
      <c r="B4576" t="s">
        <v>14</v>
      </c>
      <c r="C4576" t="s">
        <v>273</v>
      </c>
      <c r="D4576" t="s">
        <v>16</v>
      </c>
      <c r="E4576" t="s">
        <v>22186</v>
      </c>
      <c r="F4576" t="s">
        <v>22187</v>
      </c>
      <c r="G4576" t="s">
        <v>7167</v>
      </c>
      <c r="H4576" t="s">
        <v>22188</v>
      </c>
      <c r="I4576" t="s">
        <v>20677</v>
      </c>
      <c r="J4576" t="s">
        <v>18</v>
      </c>
      <c r="K4576" t="s">
        <v>20678</v>
      </c>
      <c r="L4576" t="s">
        <v>20679</v>
      </c>
    </row>
    <row r="4577" spans="1:12" x14ac:dyDescent="0.3">
      <c r="A4577" t="s">
        <v>21424</v>
      </c>
      <c r="B4577" t="s">
        <v>14</v>
      </c>
      <c r="C4577" t="s">
        <v>21425</v>
      </c>
      <c r="D4577" t="s">
        <v>170</v>
      </c>
      <c r="E4577" t="s">
        <v>21426</v>
      </c>
      <c r="F4577" t="s">
        <v>21427</v>
      </c>
      <c r="G4577" t="s">
        <v>18</v>
      </c>
      <c r="H4577" t="s">
        <v>18</v>
      </c>
      <c r="I4577" t="s">
        <v>21428</v>
      </c>
      <c r="J4577" t="s">
        <v>21429</v>
      </c>
      <c r="K4577" t="s">
        <v>21430</v>
      </c>
      <c r="L4577" t="s">
        <v>21431</v>
      </c>
    </row>
    <row r="4578" spans="1:12" x14ac:dyDescent="0.3">
      <c r="A4578" t="s">
        <v>22110</v>
      </c>
      <c r="B4578" t="s">
        <v>14</v>
      </c>
      <c r="C4578" t="s">
        <v>15320</v>
      </c>
      <c r="D4578" t="s">
        <v>16</v>
      </c>
      <c r="E4578" t="s">
        <v>22111</v>
      </c>
      <c r="F4578" t="s">
        <v>22112</v>
      </c>
      <c r="G4578" t="s">
        <v>22113</v>
      </c>
      <c r="H4578" t="s">
        <v>22114</v>
      </c>
      <c r="I4578" t="s">
        <v>1511</v>
      </c>
      <c r="J4578" t="s">
        <v>1512</v>
      </c>
      <c r="K4578" t="s">
        <v>1513</v>
      </c>
      <c r="L4578" t="s">
        <v>1514</v>
      </c>
    </row>
    <row r="4579" spans="1:12" x14ac:dyDescent="0.3">
      <c r="A4579" t="s">
        <v>22091</v>
      </c>
      <c r="B4579" t="s">
        <v>14</v>
      </c>
      <c r="C4579" t="s">
        <v>5956</v>
      </c>
      <c r="D4579" t="s">
        <v>16</v>
      </c>
      <c r="E4579" t="s">
        <v>22092</v>
      </c>
      <c r="F4579" t="s">
        <v>22093</v>
      </c>
      <c r="G4579" t="s">
        <v>22094</v>
      </c>
      <c r="H4579" t="s">
        <v>18</v>
      </c>
      <c r="I4579" t="s">
        <v>22095</v>
      </c>
      <c r="J4579" t="s">
        <v>22096</v>
      </c>
      <c r="K4579" t="s">
        <v>22097</v>
      </c>
      <c r="L4579" t="s">
        <v>22098</v>
      </c>
    </row>
    <row r="4580" spans="1:12" x14ac:dyDescent="0.3">
      <c r="A4580" t="s">
        <v>20333</v>
      </c>
      <c r="B4580" t="s">
        <v>14</v>
      </c>
      <c r="C4580" t="s">
        <v>20334</v>
      </c>
      <c r="D4580" t="s">
        <v>16</v>
      </c>
      <c r="E4580" t="s">
        <v>20335</v>
      </c>
      <c r="F4580" t="s">
        <v>20336</v>
      </c>
      <c r="G4580" t="s">
        <v>20337</v>
      </c>
      <c r="H4580" t="s">
        <v>18</v>
      </c>
      <c r="I4580" t="s">
        <v>20338</v>
      </c>
      <c r="J4580" t="s">
        <v>20339</v>
      </c>
      <c r="K4580" t="s">
        <v>20340</v>
      </c>
      <c r="L4580" t="s">
        <v>20341</v>
      </c>
    </row>
    <row r="4581" spans="1:12" x14ac:dyDescent="0.3">
      <c r="A4581" t="s">
        <v>22378</v>
      </c>
      <c r="B4581" t="s">
        <v>14</v>
      </c>
      <c r="C4581" t="s">
        <v>10160</v>
      </c>
      <c r="D4581" t="s">
        <v>33</v>
      </c>
      <c r="E4581" t="s">
        <v>22379</v>
      </c>
      <c r="F4581" t="s">
        <v>22380</v>
      </c>
      <c r="G4581" t="s">
        <v>22381</v>
      </c>
      <c r="H4581" t="s">
        <v>22382</v>
      </c>
      <c r="I4581" t="s">
        <v>20677</v>
      </c>
      <c r="J4581" t="s">
        <v>18</v>
      </c>
      <c r="K4581" t="s">
        <v>20678</v>
      </c>
      <c r="L4581" t="s">
        <v>20679</v>
      </c>
    </row>
    <row r="4582" spans="1:12" x14ac:dyDescent="0.3">
      <c r="A4582" t="s">
        <v>22079</v>
      </c>
      <c r="B4582" t="s">
        <v>14</v>
      </c>
      <c r="C4582" t="s">
        <v>2496</v>
      </c>
      <c r="D4582" t="s">
        <v>16</v>
      </c>
      <c r="E4582" t="s">
        <v>22080</v>
      </c>
      <c r="F4582" t="s">
        <v>22081</v>
      </c>
      <c r="I4582" t="s">
        <v>22082</v>
      </c>
      <c r="J4582" t="s">
        <v>22083</v>
      </c>
      <c r="K4582" t="s">
        <v>22084</v>
      </c>
      <c r="L4582" t="s">
        <v>22085</v>
      </c>
    </row>
    <row r="4583" spans="1:12" x14ac:dyDescent="0.3">
      <c r="A4583" t="s">
        <v>22272</v>
      </c>
      <c r="B4583" t="s">
        <v>14</v>
      </c>
      <c r="C4583" t="s">
        <v>273</v>
      </c>
      <c r="D4583" t="s">
        <v>16</v>
      </c>
      <c r="E4583" t="s">
        <v>20386</v>
      </c>
      <c r="F4583" t="s">
        <v>22273</v>
      </c>
      <c r="G4583" t="s">
        <v>22274</v>
      </c>
      <c r="H4583" t="s">
        <v>22275</v>
      </c>
      <c r="I4583" t="s">
        <v>3195</v>
      </c>
      <c r="J4583" t="s">
        <v>3196</v>
      </c>
      <c r="K4583" t="s">
        <v>3197</v>
      </c>
      <c r="L4583" t="s">
        <v>3198</v>
      </c>
    </row>
    <row r="4584" spans="1:12" x14ac:dyDescent="0.3">
      <c r="A4584" t="s">
        <v>22569</v>
      </c>
      <c r="B4584" t="s">
        <v>14</v>
      </c>
      <c r="C4584" t="s">
        <v>273</v>
      </c>
      <c r="D4584" t="s">
        <v>16</v>
      </c>
      <c r="E4584" t="s">
        <v>22570</v>
      </c>
      <c r="F4584" t="s">
        <v>22571</v>
      </c>
      <c r="G4584" t="s">
        <v>22571</v>
      </c>
      <c r="H4584" t="s">
        <v>18</v>
      </c>
      <c r="I4584" t="s">
        <v>9373</v>
      </c>
      <c r="J4584" t="s">
        <v>9374</v>
      </c>
      <c r="K4584" t="s">
        <v>9375</v>
      </c>
      <c r="L4584" t="s">
        <v>9376</v>
      </c>
    </row>
    <row r="4585" spans="1:12" x14ac:dyDescent="0.3">
      <c r="A4585" t="s">
        <v>21380</v>
      </c>
      <c r="B4585" t="s">
        <v>14</v>
      </c>
      <c r="C4585" t="s">
        <v>101</v>
      </c>
      <c r="D4585" t="s">
        <v>16</v>
      </c>
      <c r="E4585" t="s">
        <v>21381</v>
      </c>
      <c r="F4585" t="s">
        <v>20443</v>
      </c>
      <c r="G4585" t="s">
        <v>21382</v>
      </c>
      <c r="H4585" t="s">
        <v>20444</v>
      </c>
      <c r="I4585" t="s">
        <v>5720</v>
      </c>
      <c r="J4585" t="s">
        <v>5721</v>
      </c>
      <c r="K4585" t="s">
        <v>5722</v>
      </c>
      <c r="L4585" t="s">
        <v>5723</v>
      </c>
    </row>
    <row r="4586" spans="1:12" x14ac:dyDescent="0.3">
      <c r="A4586" t="s">
        <v>20960</v>
      </c>
      <c r="B4586" t="s">
        <v>14</v>
      </c>
      <c r="C4586" t="s">
        <v>20961</v>
      </c>
      <c r="D4586" t="s">
        <v>33</v>
      </c>
      <c r="E4586" t="s">
        <v>20962</v>
      </c>
      <c r="F4586" t="s">
        <v>20962</v>
      </c>
      <c r="G4586" t="s">
        <v>20962</v>
      </c>
      <c r="H4586" t="s">
        <v>20962</v>
      </c>
      <c r="I4586" t="s">
        <v>20093</v>
      </c>
      <c r="J4586" t="s">
        <v>18</v>
      </c>
      <c r="K4586" t="s">
        <v>20094</v>
      </c>
      <c r="L4586" t="s">
        <v>20095</v>
      </c>
    </row>
    <row r="4587" spans="1:12" x14ac:dyDescent="0.3">
      <c r="A4587" t="s">
        <v>22618</v>
      </c>
      <c r="B4587" t="s">
        <v>14</v>
      </c>
      <c r="C4587" t="s">
        <v>851</v>
      </c>
      <c r="D4587" t="s">
        <v>94</v>
      </c>
      <c r="E4587" t="s">
        <v>22619</v>
      </c>
      <c r="F4587" t="s">
        <v>22620</v>
      </c>
      <c r="G4587" t="s">
        <v>22621</v>
      </c>
      <c r="H4587" t="s">
        <v>18</v>
      </c>
      <c r="I4587" t="s">
        <v>6375</v>
      </c>
      <c r="J4587" t="s">
        <v>6376</v>
      </c>
      <c r="K4587" t="s">
        <v>6377</v>
      </c>
      <c r="L4587" t="s">
        <v>6378</v>
      </c>
    </row>
    <row r="4588" spans="1:12" x14ac:dyDescent="0.3">
      <c r="A4588" t="s">
        <v>20631</v>
      </c>
      <c r="B4588" t="s">
        <v>14</v>
      </c>
      <c r="C4588" t="s">
        <v>1740</v>
      </c>
      <c r="D4588" t="s">
        <v>16</v>
      </c>
      <c r="E4588" t="s">
        <v>20632</v>
      </c>
      <c r="F4588" t="s">
        <v>20632</v>
      </c>
      <c r="G4588" t="s">
        <v>18</v>
      </c>
      <c r="H4588" t="s">
        <v>18</v>
      </c>
      <c r="I4588" t="s">
        <v>20633</v>
      </c>
      <c r="J4588" t="s">
        <v>20634</v>
      </c>
      <c r="K4588" t="s">
        <v>20635</v>
      </c>
      <c r="L4588" t="s">
        <v>20636</v>
      </c>
    </row>
    <row r="4589" spans="1:12" x14ac:dyDescent="0.3">
      <c r="A4589" t="s">
        <v>21887</v>
      </c>
      <c r="B4589" t="s">
        <v>14</v>
      </c>
      <c r="C4589" t="s">
        <v>3840</v>
      </c>
      <c r="D4589" t="s">
        <v>33</v>
      </c>
      <c r="E4589" t="s">
        <v>21888</v>
      </c>
      <c r="F4589" t="s">
        <v>21889</v>
      </c>
      <c r="G4589" t="s">
        <v>21889</v>
      </c>
      <c r="H4589" t="s">
        <v>18</v>
      </c>
      <c r="I4589" t="s">
        <v>9293</v>
      </c>
      <c r="J4589" t="s">
        <v>9294</v>
      </c>
      <c r="K4589" t="s">
        <v>9295</v>
      </c>
      <c r="L4589" t="s">
        <v>9296</v>
      </c>
    </row>
    <row r="4590" spans="1:12" x14ac:dyDescent="0.3">
      <c r="A4590" t="s">
        <v>21539</v>
      </c>
      <c r="B4590" t="s">
        <v>14</v>
      </c>
      <c r="C4590" t="s">
        <v>21540</v>
      </c>
      <c r="D4590" t="s">
        <v>33</v>
      </c>
      <c r="E4590" t="s">
        <v>21541</v>
      </c>
      <c r="F4590" t="s">
        <v>21542</v>
      </c>
      <c r="G4590" t="s">
        <v>21543</v>
      </c>
      <c r="H4590" t="s">
        <v>21544</v>
      </c>
      <c r="I4590" t="s">
        <v>8296</v>
      </c>
      <c r="J4590" t="s">
        <v>8297</v>
      </c>
      <c r="K4590" t="s">
        <v>8298</v>
      </c>
      <c r="L4590" t="s">
        <v>8299</v>
      </c>
    </row>
    <row r="4591" spans="1:12" x14ac:dyDescent="0.3">
      <c r="A4591" t="s">
        <v>20167</v>
      </c>
      <c r="B4591" t="s">
        <v>14</v>
      </c>
      <c r="C4591" t="s">
        <v>463</v>
      </c>
      <c r="D4591" t="s">
        <v>16</v>
      </c>
      <c r="E4591" t="s">
        <v>20168</v>
      </c>
      <c r="F4591" t="s">
        <v>20169</v>
      </c>
      <c r="G4591" t="s">
        <v>20170</v>
      </c>
      <c r="H4591" t="s">
        <v>20171</v>
      </c>
      <c r="I4591" t="s">
        <v>20172</v>
      </c>
      <c r="J4591" t="s">
        <v>18</v>
      </c>
      <c r="K4591" t="s">
        <v>20173</v>
      </c>
      <c r="L4591" t="s">
        <v>20174</v>
      </c>
    </row>
    <row r="4592" spans="1:12" x14ac:dyDescent="0.3">
      <c r="A4592" t="s">
        <v>22518</v>
      </c>
      <c r="B4592" t="s">
        <v>14</v>
      </c>
      <c r="C4592" t="s">
        <v>22519</v>
      </c>
      <c r="D4592" t="s">
        <v>16</v>
      </c>
      <c r="E4592" t="s">
        <v>22520</v>
      </c>
      <c r="F4592" t="s">
        <v>22520</v>
      </c>
      <c r="G4592" t="s">
        <v>18</v>
      </c>
      <c r="H4592" t="s">
        <v>18</v>
      </c>
      <c r="I4592" t="s">
        <v>7044</v>
      </c>
      <c r="J4592" t="s">
        <v>18</v>
      </c>
      <c r="K4592" t="s">
        <v>7045</v>
      </c>
      <c r="L4592" t="s">
        <v>7046</v>
      </c>
    </row>
    <row r="4593" spans="1:12" x14ac:dyDescent="0.3">
      <c r="A4593" t="s">
        <v>20364</v>
      </c>
      <c r="B4593" t="s">
        <v>14</v>
      </c>
      <c r="C4593" t="s">
        <v>43</v>
      </c>
      <c r="D4593" t="s">
        <v>16</v>
      </c>
      <c r="E4593" t="s">
        <v>20365</v>
      </c>
      <c r="F4593" t="s">
        <v>20366</v>
      </c>
      <c r="G4593" t="s">
        <v>18</v>
      </c>
      <c r="H4593" t="s">
        <v>18</v>
      </c>
      <c r="I4593" t="s">
        <v>6547</v>
      </c>
      <c r="J4593" t="s">
        <v>6548</v>
      </c>
      <c r="K4593" t="s">
        <v>6549</v>
      </c>
      <c r="L4593" t="s">
        <v>6550</v>
      </c>
    </row>
    <row r="4594" spans="1:12" x14ac:dyDescent="0.3">
      <c r="A4594" t="s">
        <v>20424</v>
      </c>
      <c r="B4594" t="s">
        <v>14</v>
      </c>
      <c r="C4594" t="s">
        <v>3502</v>
      </c>
      <c r="D4594" t="s">
        <v>16</v>
      </c>
      <c r="E4594" t="s">
        <v>20425</v>
      </c>
      <c r="F4594" t="s">
        <v>20426</v>
      </c>
      <c r="G4594" t="s">
        <v>20427</v>
      </c>
      <c r="H4594" t="e">
        <f>- 투사검사를 활용한 검사 및 상담프로그램 실시 - 미술상담관련 강의</f>
        <v>#NAME?</v>
      </c>
      <c r="I4594" t="s">
        <v>20428</v>
      </c>
      <c r="J4594" t="s">
        <v>20429</v>
      </c>
      <c r="K4594" t="s">
        <v>20430</v>
      </c>
      <c r="L4594" t="s">
        <v>20431</v>
      </c>
    </row>
    <row r="4595" spans="1:12" x14ac:dyDescent="0.3">
      <c r="A4595" t="s">
        <v>20013</v>
      </c>
      <c r="B4595" t="s">
        <v>14</v>
      </c>
      <c r="C4595" t="s">
        <v>20014</v>
      </c>
      <c r="D4595" t="s">
        <v>79</v>
      </c>
      <c r="E4595" t="s">
        <v>20015</v>
      </c>
      <c r="F4595" t="s">
        <v>20016</v>
      </c>
      <c r="G4595" t="s">
        <v>18</v>
      </c>
      <c r="H4595" t="s">
        <v>18</v>
      </c>
      <c r="I4595" t="s">
        <v>6798</v>
      </c>
      <c r="J4595" t="s">
        <v>18</v>
      </c>
      <c r="K4595" t="s">
        <v>6799</v>
      </c>
      <c r="L4595" t="s">
        <v>6800</v>
      </c>
    </row>
    <row r="4596" spans="1:12" x14ac:dyDescent="0.3">
      <c r="A4596" t="s">
        <v>21383</v>
      </c>
      <c r="B4596" t="s">
        <v>14</v>
      </c>
      <c r="C4596" t="s">
        <v>5078</v>
      </c>
      <c r="D4596" t="s">
        <v>16</v>
      </c>
      <c r="E4596" t="s">
        <v>21384</v>
      </c>
      <c r="F4596" t="s">
        <v>21385</v>
      </c>
      <c r="G4596" t="s">
        <v>21386</v>
      </c>
      <c r="H4596" t="s">
        <v>21387</v>
      </c>
      <c r="I4596" t="s">
        <v>3544</v>
      </c>
      <c r="J4596" t="s">
        <v>3545</v>
      </c>
      <c r="K4596" t="s">
        <v>3546</v>
      </c>
      <c r="L4596" t="s">
        <v>3547</v>
      </c>
    </row>
    <row r="4597" spans="1:12" x14ac:dyDescent="0.3">
      <c r="A4597" t="s">
        <v>21979</v>
      </c>
      <c r="B4597" t="s">
        <v>14</v>
      </c>
      <c r="C4597" t="s">
        <v>5840</v>
      </c>
      <c r="D4597" t="s">
        <v>33</v>
      </c>
      <c r="E4597" t="s">
        <v>21980</v>
      </c>
      <c r="F4597" t="s">
        <v>21980</v>
      </c>
      <c r="G4597" t="s">
        <v>21981</v>
      </c>
      <c r="H4597" t="s">
        <v>21982</v>
      </c>
      <c r="I4597" t="s">
        <v>9131</v>
      </c>
      <c r="J4597" t="s">
        <v>9132</v>
      </c>
      <c r="K4597" t="s">
        <v>9133</v>
      </c>
      <c r="L4597" t="s">
        <v>9134</v>
      </c>
    </row>
    <row r="4598" spans="1:12" x14ac:dyDescent="0.3">
      <c r="A4598" t="s">
        <v>21519</v>
      </c>
      <c r="B4598" t="s">
        <v>14</v>
      </c>
      <c r="C4598" t="s">
        <v>21520</v>
      </c>
      <c r="D4598" t="s">
        <v>33</v>
      </c>
      <c r="E4598" t="s">
        <v>21521</v>
      </c>
      <c r="F4598" t="s">
        <v>21522</v>
      </c>
      <c r="G4598" t="s">
        <v>21523</v>
      </c>
      <c r="H4598" t="s">
        <v>21524</v>
      </c>
      <c r="I4598" t="s">
        <v>21525</v>
      </c>
      <c r="J4598" t="s">
        <v>21526</v>
      </c>
      <c r="K4598" t="s">
        <v>21527</v>
      </c>
      <c r="L4598" t="s">
        <v>21528</v>
      </c>
    </row>
    <row r="4599" spans="1:12" x14ac:dyDescent="0.3">
      <c r="A4599" t="s">
        <v>22622</v>
      </c>
      <c r="B4599" t="s">
        <v>14</v>
      </c>
      <c r="C4599" t="s">
        <v>101</v>
      </c>
      <c r="D4599" t="s">
        <v>16</v>
      </c>
      <c r="E4599" t="s">
        <v>19990</v>
      </c>
      <c r="F4599" t="s">
        <v>22623</v>
      </c>
      <c r="G4599" t="s">
        <v>22624</v>
      </c>
      <c r="H4599" t="s">
        <v>22625</v>
      </c>
      <c r="I4599" t="s">
        <v>3195</v>
      </c>
      <c r="J4599" t="s">
        <v>3196</v>
      </c>
      <c r="K4599" t="s">
        <v>3197</v>
      </c>
      <c r="L4599" t="s">
        <v>3198</v>
      </c>
    </row>
    <row r="4600" spans="1:12" x14ac:dyDescent="0.3">
      <c r="A4600" t="s">
        <v>22210</v>
      </c>
      <c r="B4600" t="s">
        <v>14</v>
      </c>
      <c r="C4600" t="s">
        <v>22211</v>
      </c>
      <c r="D4600" t="s">
        <v>16</v>
      </c>
      <c r="E4600" t="s">
        <v>22212</v>
      </c>
      <c r="F4600" t="s">
        <v>22213</v>
      </c>
      <c r="G4600" t="s">
        <v>22214</v>
      </c>
      <c r="H4600" t="s">
        <v>22215</v>
      </c>
      <c r="I4600" t="s">
        <v>22216</v>
      </c>
      <c r="J4600" t="s">
        <v>22217</v>
      </c>
      <c r="K4600" t="s">
        <v>22218</v>
      </c>
      <c r="L4600" t="s">
        <v>22219</v>
      </c>
    </row>
    <row r="4601" spans="1:12" x14ac:dyDescent="0.3">
      <c r="A4601" t="s">
        <v>21113</v>
      </c>
      <c r="B4601" t="s">
        <v>14</v>
      </c>
      <c r="C4601" t="s">
        <v>101</v>
      </c>
      <c r="D4601" t="s">
        <v>16</v>
      </c>
      <c r="E4601" t="s">
        <v>21114</v>
      </c>
      <c r="F4601" t="e">
        <f>-장애아동 및 아동.청소년의 심리적인 위축 및 자존능력 향상을 위한 미술심리상담 서비스의 고급수준 전문가</f>
        <v>#NAME?</v>
      </c>
      <c r="G4601" t="e">
        <f>-장애아동 및 아동청.소년의 심리적인 위축 및 자존능력 향상을 위한  미술심리상담 서비스의 초급수준 전문가</f>
        <v>#NAME?</v>
      </c>
      <c r="H4601" t="s">
        <v>18</v>
      </c>
      <c r="I4601" t="s">
        <v>21115</v>
      </c>
      <c r="J4601" t="s">
        <v>18</v>
      </c>
      <c r="K4601" t="s">
        <v>21116</v>
      </c>
      <c r="L4601" t="s">
        <v>21117</v>
      </c>
    </row>
    <row r="4602" spans="1:12" x14ac:dyDescent="0.3">
      <c r="A4602" t="s">
        <v>21259</v>
      </c>
      <c r="B4602" t="s">
        <v>14</v>
      </c>
      <c r="C4602" t="s">
        <v>7025</v>
      </c>
      <c r="D4602" t="s">
        <v>33</v>
      </c>
      <c r="E4602" t="s">
        <v>21260</v>
      </c>
      <c r="F4602" t="s">
        <v>21260</v>
      </c>
      <c r="G4602" t="s">
        <v>21260</v>
      </c>
      <c r="H4602" t="s">
        <v>21260</v>
      </c>
      <c r="I4602" t="s">
        <v>20456</v>
      </c>
      <c r="J4602" t="s">
        <v>20457</v>
      </c>
      <c r="K4602" t="s">
        <v>20458</v>
      </c>
      <c r="L4602" t="s">
        <v>20459</v>
      </c>
    </row>
    <row r="4603" spans="1:12" x14ac:dyDescent="0.3">
      <c r="A4603" t="s">
        <v>20086</v>
      </c>
      <c r="B4603" t="s">
        <v>14</v>
      </c>
      <c r="C4603" t="s">
        <v>65</v>
      </c>
      <c r="D4603" t="s">
        <v>16</v>
      </c>
      <c r="E4603" t="s">
        <v>20087</v>
      </c>
      <c r="F4603" t="s">
        <v>20088</v>
      </c>
      <c r="G4603" t="s">
        <v>20089</v>
      </c>
      <c r="H4603" t="s">
        <v>20090</v>
      </c>
      <c r="I4603" t="s">
        <v>18511</v>
      </c>
      <c r="J4603" t="s">
        <v>18512</v>
      </c>
      <c r="K4603" t="s">
        <v>18513</v>
      </c>
      <c r="L4603" t="s">
        <v>18514</v>
      </c>
    </row>
    <row r="4604" spans="1:12" x14ac:dyDescent="0.3">
      <c r="A4604" t="s">
        <v>22189</v>
      </c>
      <c r="B4604" t="s">
        <v>14</v>
      </c>
      <c r="C4604" t="s">
        <v>6414</v>
      </c>
      <c r="D4604" t="s">
        <v>16</v>
      </c>
      <c r="E4604" t="s">
        <v>22190</v>
      </c>
      <c r="F4604" t="s">
        <v>22191</v>
      </c>
      <c r="G4604" t="s">
        <v>22192</v>
      </c>
      <c r="H4604" t="s">
        <v>22193</v>
      </c>
      <c r="I4604" t="s">
        <v>22082</v>
      </c>
      <c r="J4604" t="s">
        <v>22083</v>
      </c>
      <c r="K4604" t="s">
        <v>22084</v>
      </c>
      <c r="L4604" t="s">
        <v>22085</v>
      </c>
    </row>
    <row r="4605" spans="1:12" x14ac:dyDescent="0.3">
      <c r="A4605" t="s">
        <v>21863</v>
      </c>
      <c r="B4605" t="s">
        <v>14</v>
      </c>
      <c r="C4605" t="s">
        <v>21864</v>
      </c>
      <c r="D4605" t="s">
        <v>33</v>
      </c>
      <c r="E4605" t="s">
        <v>21865</v>
      </c>
      <c r="F4605" t="s">
        <v>21865</v>
      </c>
      <c r="G4605" t="s">
        <v>18</v>
      </c>
      <c r="H4605" t="s">
        <v>18</v>
      </c>
      <c r="I4605" t="s">
        <v>21866</v>
      </c>
      <c r="J4605" t="s">
        <v>21867</v>
      </c>
      <c r="K4605" t="s">
        <v>21868</v>
      </c>
      <c r="L4605" t="s">
        <v>21869</v>
      </c>
    </row>
    <row r="4606" spans="1:12" x14ac:dyDescent="0.3">
      <c r="A4606" t="s">
        <v>20773</v>
      </c>
      <c r="B4606" t="s">
        <v>14</v>
      </c>
      <c r="C4606" t="s">
        <v>273</v>
      </c>
      <c r="D4606" t="s">
        <v>16</v>
      </c>
      <c r="E4606" t="s">
        <v>20774</v>
      </c>
      <c r="F4606" t="s">
        <v>20775</v>
      </c>
      <c r="G4606" t="s">
        <v>20776</v>
      </c>
      <c r="H4606" t="s">
        <v>18</v>
      </c>
      <c r="I4606" t="s">
        <v>9413</v>
      </c>
      <c r="J4606" t="s">
        <v>18</v>
      </c>
      <c r="K4606" t="s">
        <v>9414</v>
      </c>
      <c r="L4606" t="s">
        <v>9415</v>
      </c>
    </row>
    <row r="4607" spans="1:12" x14ac:dyDescent="0.3">
      <c r="A4607" t="s">
        <v>21038</v>
      </c>
      <c r="B4607" t="s">
        <v>14</v>
      </c>
      <c r="C4607" t="s">
        <v>21039</v>
      </c>
      <c r="D4607" t="s">
        <v>94</v>
      </c>
      <c r="E4607" t="s">
        <v>21040</v>
      </c>
      <c r="F4607" t="s">
        <v>21041</v>
      </c>
      <c r="G4607" t="s">
        <v>21042</v>
      </c>
      <c r="H4607" t="s">
        <v>21040</v>
      </c>
      <c r="I4607" t="s">
        <v>20926</v>
      </c>
      <c r="J4607" t="s">
        <v>20927</v>
      </c>
      <c r="K4607" t="s">
        <v>20928</v>
      </c>
      <c r="L4607" t="s">
        <v>20929</v>
      </c>
    </row>
    <row r="4608" spans="1:12" x14ac:dyDescent="0.3">
      <c r="A4608" t="s">
        <v>21399</v>
      </c>
      <c r="B4608" t="s">
        <v>14</v>
      </c>
      <c r="C4608" t="s">
        <v>471</v>
      </c>
      <c r="D4608" t="s">
        <v>16</v>
      </c>
      <c r="E4608" t="s">
        <v>20932</v>
      </c>
      <c r="F4608" t="s">
        <v>20932</v>
      </c>
      <c r="H4608" t="s">
        <v>18</v>
      </c>
      <c r="I4608" t="s">
        <v>5720</v>
      </c>
      <c r="J4608" t="s">
        <v>5721</v>
      </c>
      <c r="K4608" t="s">
        <v>5722</v>
      </c>
      <c r="L4608" t="s">
        <v>5723</v>
      </c>
    </row>
    <row r="4609" spans="1:12" x14ac:dyDescent="0.3">
      <c r="A4609" t="s">
        <v>22102</v>
      </c>
      <c r="B4609" t="s">
        <v>14</v>
      </c>
      <c r="C4609" t="s">
        <v>22103</v>
      </c>
      <c r="D4609" t="s">
        <v>170</v>
      </c>
      <c r="E4609" t="s">
        <v>22104</v>
      </c>
      <c r="F4609" t="s">
        <v>22105</v>
      </c>
      <c r="G4609" t="s">
        <v>22106</v>
      </c>
      <c r="H4609" t="s">
        <v>22107</v>
      </c>
      <c r="I4609" t="s">
        <v>5720</v>
      </c>
      <c r="J4609" t="s">
        <v>5721</v>
      </c>
      <c r="K4609" t="s">
        <v>5722</v>
      </c>
      <c r="L4609" t="s">
        <v>5723</v>
      </c>
    </row>
    <row r="4610" spans="1:12" x14ac:dyDescent="0.3">
      <c r="A4610" t="s">
        <v>20352</v>
      </c>
      <c r="B4610" t="s">
        <v>14</v>
      </c>
      <c r="C4610" t="s">
        <v>273</v>
      </c>
      <c r="D4610" t="s">
        <v>16</v>
      </c>
      <c r="E4610" t="s">
        <v>20353</v>
      </c>
      <c r="F4610" t="s">
        <v>20353</v>
      </c>
      <c r="G4610" t="s">
        <v>20353</v>
      </c>
      <c r="H4610" t="s">
        <v>18</v>
      </c>
      <c r="I4610" t="s">
        <v>20209</v>
      </c>
      <c r="J4610" t="s">
        <v>20210</v>
      </c>
      <c r="K4610" t="s">
        <v>20211</v>
      </c>
      <c r="L4610" t="s">
        <v>20212</v>
      </c>
    </row>
    <row r="4611" spans="1:12" x14ac:dyDescent="0.3">
      <c r="A4611" t="s">
        <v>20497</v>
      </c>
      <c r="B4611" t="s">
        <v>14</v>
      </c>
      <c r="C4611" t="s">
        <v>3840</v>
      </c>
      <c r="D4611" t="s">
        <v>33</v>
      </c>
      <c r="E4611" t="s">
        <v>20498</v>
      </c>
      <c r="F4611" t="s">
        <v>20498</v>
      </c>
      <c r="G4611" t="s">
        <v>20499</v>
      </c>
      <c r="H4611" t="s">
        <v>20500</v>
      </c>
      <c r="I4611" t="s">
        <v>20501</v>
      </c>
      <c r="J4611" t="s">
        <v>20502</v>
      </c>
      <c r="K4611" t="s">
        <v>20503</v>
      </c>
      <c r="L4611" t="s">
        <v>20504</v>
      </c>
    </row>
    <row r="4612" spans="1:12" x14ac:dyDescent="0.3">
      <c r="A4612" t="s">
        <v>20772</v>
      </c>
      <c r="B4612" t="s">
        <v>14</v>
      </c>
      <c r="C4612" t="s">
        <v>1975</v>
      </c>
      <c r="D4612" t="s">
        <v>33</v>
      </c>
      <c r="E4612" t="s">
        <v>6257</v>
      </c>
      <c r="F4612" t="s">
        <v>6258</v>
      </c>
      <c r="G4612" t="s">
        <v>6258</v>
      </c>
      <c r="H4612" t="s">
        <v>18</v>
      </c>
      <c r="I4612" t="s">
        <v>9383</v>
      </c>
      <c r="J4612" t="s">
        <v>9384</v>
      </c>
      <c r="K4612" t="s">
        <v>9385</v>
      </c>
      <c r="L4612" t="s">
        <v>9386</v>
      </c>
    </row>
    <row r="4613" spans="1:12" x14ac:dyDescent="0.3">
      <c r="A4613" t="s">
        <v>20131</v>
      </c>
      <c r="B4613" t="s">
        <v>14</v>
      </c>
      <c r="C4613" t="s">
        <v>20132</v>
      </c>
      <c r="D4613" t="s">
        <v>79</v>
      </c>
      <c r="E4613" t="s">
        <v>20133</v>
      </c>
      <c r="F4613" t="s">
        <v>20133</v>
      </c>
      <c r="G4613" t="s">
        <v>18</v>
      </c>
      <c r="H4613" t="s">
        <v>18</v>
      </c>
      <c r="I4613" t="s">
        <v>6547</v>
      </c>
      <c r="J4613" t="s">
        <v>6548</v>
      </c>
      <c r="K4613" t="s">
        <v>6549</v>
      </c>
      <c r="L4613" t="s">
        <v>6550</v>
      </c>
    </row>
    <row r="4614" spans="1:12" x14ac:dyDescent="0.3">
      <c r="A4614" t="s">
        <v>20982</v>
      </c>
      <c r="B4614" t="s">
        <v>14</v>
      </c>
      <c r="C4614" t="s">
        <v>101</v>
      </c>
      <c r="D4614" t="s">
        <v>16</v>
      </c>
      <c r="E4614" t="s">
        <v>20983</v>
      </c>
      <c r="F4614" t="s">
        <v>20984</v>
      </c>
      <c r="G4614" t="s">
        <v>18</v>
      </c>
      <c r="H4614" t="s">
        <v>18</v>
      </c>
      <c r="I4614" t="s">
        <v>5951</v>
      </c>
      <c r="J4614" t="s">
        <v>5952</v>
      </c>
      <c r="K4614" t="s">
        <v>5953</v>
      </c>
      <c r="L4614" t="s">
        <v>5954</v>
      </c>
    </row>
    <row r="4615" spans="1:12" x14ac:dyDescent="0.3">
      <c r="A4615" t="s">
        <v>20118</v>
      </c>
      <c r="B4615" t="s">
        <v>14</v>
      </c>
      <c r="C4615" t="s">
        <v>101</v>
      </c>
      <c r="D4615" t="s">
        <v>16</v>
      </c>
      <c r="E4615" t="s">
        <v>20119</v>
      </c>
      <c r="F4615" t="s">
        <v>20120</v>
      </c>
      <c r="G4615" t="s">
        <v>20121</v>
      </c>
      <c r="H4615" t="s">
        <v>18</v>
      </c>
      <c r="I4615" t="s">
        <v>6473</v>
      </c>
      <c r="J4615" t="s">
        <v>6474</v>
      </c>
      <c r="K4615" t="s">
        <v>6475</v>
      </c>
      <c r="L4615" t="s">
        <v>6476</v>
      </c>
    </row>
    <row r="4616" spans="1:12" x14ac:dyDescent="0.3">
      <c r="A4616" t="s">
        <v>22695</v>
      </c>
      <c r="B4616" t="s">
        <v>14</v>
      </c>
      <c r="C4616" t="s">
        <v>22696</v>
      </c>
      <c r="D4616" t="s">
        <v>16</v>
      </c>
      <c r="E4616" t="s">
        <v>22697</v>
      </c>
      <c r="F4616" t="s">
        <v>22698</v>
      </c>
      <c r="G4616" t="s">
        <v>22698</v>
      </c>
      <c r="H4616" t="s">
        <v>22698</v>
      </c>
      <c r="I4616" t="s">
        <v>22699</v>
      </c>
      <c r="J4616" t="s">
        <v>22700</v>
      </c>
      <c r="K4616" t="s">
        <v>22701</v>
      </c>
      <c r="L4616" t="s">
        <v>22702</v>
      </c>
    </row>
    <row r="4617" spans="1:12" x14ac:dyDescent="0.3">
      <c r="A4617" t="s">
        <v>22541</v>
      </c>
      <c r="B4617" t="s">
        <v>14</v>
      </c>
      <c r="C4617" t="s">
        <v>445</v>
      </c>
      <c r="D4617" t="s">
        <v>16</v>
      </c>
      <c r="E4617" t="s">
        <v>22542</v>
      </c>
      <c r="F4617" t="s">
        <v>22543</v>
      </c>
      <c r="G4617" t="s">
        <v>22544</v>
      </c>
      <c r="H4617" t="s">
        <v>22545</v>
      </c>
      <c r="I4617" t="s">
        <v>10677</v>
      </c>
      <c r="J4617" t="s">
        <v>10678</v>
      </c>
      <c r="K4617" t="s">
        <v>10679</v>
      </c>
      <c r="L4617" t="s">
        <v>10680</v>
      </c>
    </row>
    <row r="4618" spans="1:12" x14ac:dyDescent="0.3">
      <c r="A4618" t="s">
        <v>21508</v>
      </c>
      <c r="B4618" t="s">
        <v>14</v>
      </c>
      <c r="C4618" t="s">
        <v>101</v>
      </c>
      <c r="D4618" t="s">
        <v>16</v>
      </c>
      <c r="E4618" t="s">
        <v>21509</v>
      </c>
      <c r="F4618" t="s">
        <v>21509</v>
      </c>
      <c r="G4618" t="s">
        <v>21509</v>
      </c>
      <c r="H4618" t="s">
        <v>18</v>
      </c>
      <c r="I4618" t="s">
        <v>8645</v>
      </c>
      <c r="J4618" t="s">
        <v>8646</v>
      </c>
      <c r="K4618" t="s">
        <v>8647</v>
      </c>
      <c r="L4618" t="s">
        <v>8648</v>
      </c>
    </row>
    <row r="4619" spans="1:12" x14ac:dyDescent="0.3">
      <c r="A4619" t="s">
        <v>21187</v>
      </c>
      <c r="B4619" t="s">
        <v>14</v>
      </c>
      <c r="C4619" t="s">
        <v>273</v>
      </c>
      <c r="D4619" t="s">
        <v>16</v>
      </c>
      <c r="E4619" t="s">
        <v>21188</v>
      </c>
      <c r="F4619" t="s">
        <v>5743</v>
      </c>
      <c r="G4619" t="s">
        <v>5742</v>
      </c>
      <c r="H4619" t="s">
        <v>18</v>
      </c>
      <c r="I4619" t="s">
        <v>4201</v>
      </c>
      <c r="J4619" t="s">
        <v>4202</v>
      </c>
      <c r="K4619" t="s">
        <v>4203</v>
      </c>
      <c r="L4619" t="s">
        <v>4204</v>
      </c>
    </row>
    <row r="4620" spans="1:12" x14ac:dyDescent="0.3">
      <c r="A4620" t="s">
        <v>21491</v>
      </c>
      <c r="B4620" t="s">
        <v>14</v>
      </c>
      <c r="C4620" t="s">
        <v>21492</v>
      </c>
      <c r="D4620" t="s">
        <v>16</v>
      </c>
      <c r="E4620" t="s">
        <v>21493</v>
      </c>
      <c r="F4620" t="s">
        <v>21494</v>
      </c>
      <c r="G4620" t="s">
        <v>21495</v>
      </c>
      <c r="H4620" t="s">
        <v>21496</v>
      </c>
      <c r="I4620" t="s">
        <v>21497</v>
      </c>
      <c r="J4620" t="s">
        <v>21498</v>
      </c>
      <c r="K4620" t="s">
        <v>7644</v>
      </c>
      <c r="L4620" t="s">
        <v>21499</v>
      </c>
    </row>
    <row r="4621" spans="1:12" x14ac:dyDescent="0.3">
      <c r="A4621" t="s">
        <v>21651</v>
      </c>
      <c r="B4621" t="s">
        <v>14</v>
      </c>
      <c r="C4621" t="s">
        <v>2565</v>
      </c>
      <c r="D4621" t="s">
        <v>16</v>
      </c>
      <c r="E4621" t="s">
        <v>21652</v>
      </c>
      <c r="F4621" t="s">
        <v>21653</v>
      </c>
      <c r="G4621" t="s">
        <v>21654</v>
      </c>
      <c r="H4621" t="s">
        <v>21655</v>
      </c>
      <c r="I4621" t="s">
        <v>19907</v>
      </c>
      <c r="J4621" t="s">
        <v>19908</v>
      </c>
      <c r="K4621" t="s">
        <v>19909</v>
      </c>
      <c r="L4621" t="s">
        <v>19910</v>
      </c>
    </row>
    <row r="4622" spans="1:12" x14ac:dyDescent="0.3">
      <c r="A4622" t="s">
        <v>22060</v>
      </c>
      <c r="B4622" t="s">
        <v>14</v>
      </c>
      <c r="C4622" t="s">
        <v>445</v>
      </c>
      <c r="D4622" t="s">
        <v>16</v>
      </c>
      <c r="E4622" t="s">
        <v>22061</v>
      </c>
      <c r="F4622" t="s">
        <v>22062</v>
      </c>
      <c r="G4622" t="s">
        <v>22062</v>
      </c>
      <c r="H4622" t="s">
        <v>22062</v>
      </c>
      <c r="I4622" t="s">
        <v>9293</v>
      </c>
      <c r="J4622" t="s">
        <v>9294</v>
      </c>
      <c r="K4622" t="s">
        <v>9295</v>
      </c>
      <c r="L4622" t="s">
        <v>9296</v>
      </c>
    </row>
    <row r="4623" spans="1:12" x14ac:dyDescent="0.3">
      <c r="A4623" t="s">
        <v>20432</v>
      </c>
      <c r="B4623" t="s">
        <v>14</v>
      </c>
      <c r="C4623" t="s">
        <v>20433</v>
      </c>
      <c r="D4623" t="s">
        <v>16</v>
      </c>
      <c r="E4623" t="s">
        <v>20434</v>
      </c>
      <c r="F4623" t="s">
        <v>20435</v>
      </c>
      <c r="G4623" t="s">
        <v>20436</v>
      </c>
      <c r="H4623" t="s">
        <v>20437</v>
      </c>
      <c r="I4623" t="s">
        <v>20438</v>
      </c>
      <c r="J4623" t="s">
        <v>18</v>
      </c>
      <c r="K4623" t="s">
        <v>20439</v>
      </c>
      <c r="L4623" t="s">
        <v>20440</v>
      </c>
    </row>
  </sheetData>
  <phoneticPr fontId="1" type="noConversion"/>
  <pageMargins left="0.7" right="0.7" top="0.75" bottom="0.75" header="0.3" footer="0.3"/>
  <pageSetup paperSize="9" orientation="portrait" horizont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JSY</dc:creator>
  <cp:lastModifiedBy>JSY</cp:lastModifiedBy>
  <dcterms:created xsi:type="dcterms:W3CDTF">2019-01-06T10:19:12Z</dcterms:created>
  <dcterms:modified xsi:type="dcterms:W3CDTF">2019-01-06T11:05:31Z</dcterms:modified>
</cp:coreProperties>
</file>