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nas\Dropbox\excel-challenge\Instructions\"/>
    </mc:Choice>
  </mc:AlternateContent>
  <xr:revisionPtr revIDLastSave="0" documentId="13_ncr:1_{4AE63A79-8812-47D5-8F74-EA2E6279D95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arent Category based outcome" sheetId="4" r:id="rId1"/>
    <sheet name="Sub-Category based outcome" sheetId="5" r:id="rId2"/>
    <sheet name="Year based outcome" sheetId="9" r:id="rId3"/>
    <sheet name="Crowdfunding" sheetId="1" r:id="rId4"/>
  </sheets>
  <definedNames>
    <definedName name="_xlcn.WorksheetConnection_CrowdfundingBookSolution.xlsxTable1" hidden="1">Table1[]</definedName>
  </definedNames>
  <calcPr calcId="191029"/>
  <pivotCaches>
    <pivotCache cacheId="0" r:id="rId5"/>
    <pivotCache cacheId="3" r:id="rId6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rowdfundingBook - Solution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841C0C-AE71-4AC1-BE46-4D0B0D6C42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E74006B-9B4D-4F65-BCD5-D86F53495B0A}" name="WorksheetConnection_CrowdfundingBook - Solution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rowdfundingBookSolution.xlsxTable1"/>
        </x15:connection>
      </ext>
    </extLst>
  </connection>
</connections>
</file>

<file path=xl/sharedStrings.xml><?xml version="1.0" encoding="utf-8"?>
<sst xmlns="http://schemas.openxmlformats.org/spreadsheetml/2006/main" count="6101" uniqueCount="2085">
  <si>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</si>
  <si>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</si>
  <si>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</si>
  <si>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</si>
  <si>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</si>
  <si>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</si>
  <si>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</si>
  <si>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</si>
  <si>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</si>
  <si>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</si>
  <si>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</si>
  <si>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</si>
  <si>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</si>
  <si>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</si>
  <si>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</si>
  <si>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</si>
  <si>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</si>
  <si>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</si>
  <si>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</si>
  <si>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</si>
  <si>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</si>
  <si>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</si>
  <si>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</si>
  <si>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</si>
  <si>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</si>
  <si>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</si>
  <si>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</si>
  <si>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</si>
  <si>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</si>
  <si>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</si>
  <si>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</si>
  <si>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</si>
  <si>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</si>
  <si>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</si>
  <si>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</si>
  <si>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</si>
  <si>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</si>
  <si>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</si>
  <si>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</si>
  <si>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</si>
  <si>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</si>
  <si>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</si>
  <si>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</si>
  <si>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</si>
  <si>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</si>
  <si>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</si>
  <si>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</si>
  <si>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</si>
  <si>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</si>
  <si>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</si>
  <si>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</si>
  <si>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</si>
  <si>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</si>
  <si>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</si>
  <si>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</si>
  <si>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</si>
  <si>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</si>
  <si>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</si>
  <si>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</si>
  <si>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</si>
  <si>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</si>
  <si>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</si>
  <si>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</si>
  <si>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</si>
  <si>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</si>
  <si>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</si>
  <si>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</si>
  <si>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</si>
  <si>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</si>
  <si>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</si>
  <si>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</si>
  <si>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</si>
  <si>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</si>
  <si>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</si>
  <si>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</si>
  <si>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</si>
  <si>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</si>
  <si>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</si>
  <si>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</si>
  <si>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</si>
  <si>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</si>
  <si>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</si>
  <si>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</si>
  <si>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</si>
  <si>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</si>
  <si>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</si>
  <si>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</si>
  <si>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</si>
  <si>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</si>
  <si>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</si>
  <si>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</si>
  <si>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</si>
  <si>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</si>
  <si>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</si>
  <si>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</si>
  <si>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</si>
  <si>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</si>
  <si>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</si>
  <si>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</si>
  <si>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</si>
  <si>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</si>
  <si>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</si>
  <si>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</si>
  <si>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</si>
  <si>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</si>
  <si>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</si>
  <si>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</si>
  <si>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</si>
  <si>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</si>
  <si>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</si>
  <si>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</si>
  <si>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</si>
  <si>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</si>
  <si>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</si>
  <si>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</si>
  <si>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</si>
  <si>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</si>
  <si>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</si>
  <si>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</si>
  <si>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</si>
  <si>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</si>
  <si>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</si>
  <si>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</si>
  <si>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</si>
  <si>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</si>
  <si>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</si>
  <si>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</si>
  <si>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</si>
  <si>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</si>
  <si>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</si>
  <si>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</si>
  <si>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</si>
  <si>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</si>
  <si>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</si>
  <si>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</si>
  <si>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</si>
  <si>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</si>
  <si>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</si>
  <si>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</si>
  <si>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</si>
  <si>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</si>
  <si>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</si>
  <si>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</si>
  <si>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</si>
  <si>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</si>
  <si>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</si>
  <si>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</si>
  <si>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</si>
  <si>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</si>
  <si>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</si>
  <si>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</si>
  <si>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</si>
  <si>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</si>
  <si>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</si>
  <si>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</si>
  <si>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</si>
  <si>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</si>
  <si>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</si>
  <si>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</si>
  <si>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</si>
  <si>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</si>
  <si>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</si>
  <si>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</si>
  <si>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</si>
  <si>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</si>
  <si>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</si>
  <si>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</si>
  <si>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</si>
  <si>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</si>
  <si>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</si>
  <si>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</si>
  <si>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</si>
  <si>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</si>
  <si>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</si>
  <si>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</si>
  <si>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</si>
  <si>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</si>
  <si>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</si>
  <si>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</si>
  <si>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</si>
  <si>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</si>
  <si>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</si>
  <si>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</si>
  <si>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</si>
  <si>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</si>
  <si>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</si>
  <si>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</si>
  <si>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</si>
  <si>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</si>
  <si>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</si>
  <si>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</si>
  <si>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</si>
  <si>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</si>
  <si>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</si>
  <si>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</si>
  <si>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</si>
  <si>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</si>
  <si>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</si>
  <si>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</si>
  <si>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</si>
  <si>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</si>
  <si>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</si>
  <si>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</si>
  <si>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</si>
  <si>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</si>
  <si>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</si>
  <si>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</si>
  <si>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</si>
  <si>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</si>
  <si>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</si>
  <si>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</si>
  <si>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</si>
  <si>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</si>
  <si>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</si>
  <si>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</si>
  <si>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</si>
  <si>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</si>
  <si>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</si>
  <si>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</si>
  <si>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</si>
  <si>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</si>
  <si>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</si>
  <si>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</si>
  <si>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</si>
  <si>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</si>
  <si>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</si>
  <si>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</si>
  <si>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</si>
  <si>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</si>
  <si>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</si>
  <si>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</si>
  <si>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</si>
  <si>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</si>
  <si>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</si>
  <si>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</si>
  <si>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</si>
  <si>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</si>
  <si>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</si>
  <si>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</si>
  <si>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</si>
  <si>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</si>
  <si>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</si>
  <si>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</si>
  <si>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</si>
  <si>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</si>
  <si>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</si>
  <si>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</si>
  <si>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</si>
  <si>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</si>
  <si>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</si>
  <si>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</si>
  <si>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</si>
  <si>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</si>
  <si>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</si>
  <si>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</si>
  <si>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</si>
  <si>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</si>
  <si>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</si>
  <si>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</si>
  <si>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</si>
  <si>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</si>
  <si>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</si>
  <si>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</si>
  <si>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</si>
  <si>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</si>
  <si>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</si>
  <si>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</si>
  <si>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</si>
  <si>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</si>
  <si>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</si>
  <si>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</si>
  <si>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</si>
  <si>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</si>
  <si>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</si>
  <si>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</si>
  <si>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</si>
  <si>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</si>
  <si>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</si>
  <si>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</si>
  <si>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</si>
  <si>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</si>
  <si>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</si>
  <si>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</si>
  <si>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</si>
  <si>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</si>
  <si>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</si>
  <si>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</si>
  <si>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</si>
  <si>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</si>
  <si>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</si>
  <si>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</si>
  <si>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</si>
  <si>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</si>
  <si>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</si>
  <si>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</si>
  <si>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</si>
  <si>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</si>
  <si>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</si>
  <si>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</si>
  <si>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</si>
  <si>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</si>
  <si>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</si>
  <si>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</si>
  <si>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</si>
  <si>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</si>
  <si>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</si>
  <si>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</si>
  <si>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</si>
  <si>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</si>
  <si>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</si>
  <si>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</si>
  <si>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</si>
  <si>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</si>
  <si>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</si>
  <si>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</si>
  <si>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</si>
  <si>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</si>
  <si>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</si>
  <si>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</si>
  <si>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</si>
  <si>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</si>
  <si>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</si>
  <si>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</si>
  <si>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</si>
  <si>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</si>
  <si>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</si>
  <si>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</si>
  <si>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</si>
  <si>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</si>
  <si>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</si>
  <si>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</si>
  <si>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</si>
  <si>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</si>
  <si>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</si>
  <si>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</si>
  <si>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</si>
  <si>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</si>
  <si>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</si>
  <si>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</si>
  <si>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</si>
  <si>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</si>
  <si>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</si>
  <si>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</si>
  <si>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</si>
  <si>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</si>
  <si>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</si>
  <si>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</si>
  <si>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</si>
  <si>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</si>
  <si>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</si>
  <si>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</si>
  <si>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</si>
  <si>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</si>
  <si>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</si>
  <si>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</si>
  <si>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</si>
  <si>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</si>
  <si>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</si>
  <si>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</si>
  <si>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</si>
  <si>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</si>
  <si>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</si>
  <si>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</si>
  <si>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</si>
  <si>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</si>
  <si>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</si>
  <si>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</si>
  <si>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</si>
  <si>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</si>
  <si>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</si>
  <si>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</si>
  <si>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</si>
  <si>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</si>
  <si>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</si>
  <si>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</si>
  <si>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</si>
  <si>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</si>
  <si>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</si>
  <si>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</si>
  <si>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</si>
  <si>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</si>
  <si>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</si>
  <si>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</si>
  <si>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</si>
  <si>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</si>
  <si>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</si>
  <si>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</si>
  <si>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</si>
  <si>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</si>
  <si>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</si>
  <si>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</si>
  <si>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</si>
  <si>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</si>
  <si>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</si>
  <si>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</si>
  <si>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</si>
  <si>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</si>
  <si>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</si>
  <si>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</si>
  <si>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</si>
  <si>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</si>
  <si>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</si>
  <si>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</si>
  <si>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</si>
  <si>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</si>
  <si>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</si>
  <si>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</si>
  <si>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</si>
  <si>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</si>
  <si>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</si>
  <si>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</si>
  <si>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</si>
  <si>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</si>
  <si>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</si>
  <si>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</si>
  <si>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</si>
  <si>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</si>
  <si>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</si>
  <si>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</si>
  <si>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</si>
  <si>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</si>
  <si>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</si>
  <si>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</si>
  <si>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</si>
  <si>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</si>
  <si>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</si>
  <si>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</si>
  <si>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</si>
  <si>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</si>
  <si>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</si>
  <si>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</si>
  <si>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</si>
  <si>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</si>
  <si>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</si>
  <si>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</si>
  <si>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</si>
  <si>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</si>
  <si>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</si>
  <si>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</si>
  <si>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</si>
  <si>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</si>
  <si>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</si>
  <si>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</si>
  <si>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</si>
  <si>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</si>
  <si>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</si>
  <si>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</si>
  <si>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</si>
  <si>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</si>
  <si>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</si>
  <si>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</si>
  <si>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</si>
  <si>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</si>
  <si>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</si>
  <si>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</si>
  <si>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</si>
  <si>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</si>
  <si>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</si>
  <si>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</si>
  <si>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</si>
  <si>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</si>
  <si>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</si>
  <si>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</si>
  <si>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</si>
  <si>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</si>
  <si>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</si>
  <si>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</si>
  <si>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</si>
  <si>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</si>
  <si>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</si>
  <si>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</si>
  <si>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</si>
  <si>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</si>
  <si>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</si>
  <si>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</si>
  <si>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</si>
  <si>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</si>
  <si>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</si>
  <si>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</si>
  <si>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</si>
  <si>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</si>
  <si>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</si>
  <si>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</si>
  <si>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</si>
  <si>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</si>
  <si>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</si>
  <si>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</si>
  <si>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</si>
  <si>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</si>
  <si>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</si>
  <si>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</si>
  <si>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</si>
  <si>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</si>
  <si>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</si>
  <si>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</si>
  <si>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</si>
  <si>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</si>
  <si>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</si>
  <si>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</si>
  <si>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</si>
  <si>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</si>
  <si>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</si>
  <si>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</si>
  <si>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</si>
  <si>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</si>
  <si>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</si>
  <si>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</si>
  <si>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</si>
  <si>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</si>
  <si>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</si>
  <si>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</si>
  <si>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</si>
  <si>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</si>
  <si>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</si>
  <si>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</si>
  <si>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</si>
  <si>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</si>
  <si>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</si>
  <si>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</si>
  <si>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</si>
  <si>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</si>
  <si>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</si>
  <si>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</si>
  <si>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</si>
  <si>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</si>
  <si>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</si>
  <si>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</si>
  <si>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</si>
  <si>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</si>
  <si>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</si>
  <si>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</si>
  <si>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</si>
  <si>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</si>
  <si>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</si>
  <si>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</si>
  <si>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</si>
  <si>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</si>
  <si>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</si>
  <si>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</si>
  <si>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</si>
  <si>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</si>
  <si>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</si>
  <si>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</si>
  <si>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</si>
  <si>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</si>
  <si>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</si>
  <si>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</si>
  <si>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</si>
  <si>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</si>
  <si>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</si>
  <si>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</si>
  <si>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</si>
  <si>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</si>
  <si>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</si>
  <si>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</si>
  <si>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</si>
  <si>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</si>
  <si>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</si>
  <si>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</si>
  <si>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</si>
  <si>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</si>
  <si>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</si>
  <si>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</si>
  <si>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</si>
  <si>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</si>
  <si>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</si>
  <si>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</si>
  <si>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</si>
  <si>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</si>
  <si>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</si>
  <si>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</si>
  <si>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</si>
  <si>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</si>
  <si>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</si>
  <si>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</si>
  <si>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</si>
  <si>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</si>
  <si>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</si>
  <si>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</si>
  <si>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</si>
  <si>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</si>
  <si>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</si>
  <si>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</si>
  <si>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</si>
  <si>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</si>
  <si>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</si>
  <si>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</si>
  <si>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</si>
  <si>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</si>
  <si>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</si>
  <si>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</si>
  <si>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</si>
  <si>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</si>
  <si>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</si>
  <si>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</si>
  <si>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</si>
  <si>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</si>
  <si>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</si>
  <si>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</si>
  <si>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</si>
  <si>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</si>
  <si>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</si>
  <si>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</si>
  <si>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</si>
  <si>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</si>
  <si>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</si>
  <si>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</si>
  <si>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</si>
  <si>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</si>
  <si>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</si>
  <si>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</si>
  <si>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</si>
  <si>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</si>
  <si>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</si>
  <si>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</si>
  <si>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</si>
  <si>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</si>
  <si>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</si>
  <si>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</si>
  <si>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</si>
  <si>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</si>
  <si>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</si>
  <si>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</si>
  <si>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</si>
  <si>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</si>
  <si>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</si>
  <si>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</si>
  <si>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</si>
  <si>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</si>
  <si>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</si>
  <si>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</si>
  <si>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</si>
  <si>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</si>
  <si>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</si>
  <si>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</si>
  <si>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</si>
  <si>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</si>
  <si>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</si>
  <si>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</si>
  <si>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</si>
  <si>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</si>
  <si>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</si>
  <si>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</si>
  <si>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</si>
  <si>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</si>
  <si>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</si>
  <si>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</si>
  <si>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</si>
  <si>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</si>
  <si>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</si>
  <si>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</si>
  <si>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</si>
  <si>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</si>
  <si>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</si>
  <si>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</si>
  <si>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</si>
  <si>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</si>
  <si>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</si>
  <si>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</si>
  <si>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</si>
  <si>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</si>
  <si>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</si>
  <si>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</si>
  <si>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</si>
  <si>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</si>
  <si>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</si>
  <si>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</si>
  <si>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</si>
  <si>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</si>
  <si>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</si>
  <si>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</si>
  <si>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</si>
  <si>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</si>
  <si>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</si>
  <si>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</si>
  <si>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</si>
  <si>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</si>
  <si>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</si>
  <si>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</si>
  <si>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</si>
  <si>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</si>
  <si>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</si>
  <si>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</si>
  <si>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</si>
  <si>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</si>
  <si>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</si>
  <si>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</si>
  <si>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</si>
  <si>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</si>
  <si>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</si>
  <si>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</si>
  <si>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</si>
  <si>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</si>
  <si>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</si>
  <si>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</si>
  <si>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</si>
  <si>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</si>
  <si>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</si>
  <si>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</si>
  <si>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</si>
  <si>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</si>
  <si>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</si>
  <si>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</si>
  <si>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</si>
  <si>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</si>
  <si>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</si>
  <si>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</si>
  <si>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</si>
  <si>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</si>
  <si>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</si>
  <si>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</si>
  <si>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</si>
  <si>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</si>
  <si>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</si>
  <si>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</si>
  <si>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</si>
  <si>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</si>
  <si>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</si>
  <si>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</si>
  <si>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</si>
  <si>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</si>
  <si>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</si>
  <si>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</si>
  <si>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</si>
  <si>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</si>
  <si>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</si>
  <si>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</si>
  <si>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</si>
  <si>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</si>
  <si>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</si>
  <si>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</si>
  <si>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</si>
  <si>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</si>
  <si>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</si>
  <si>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</si>
  <si>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</si>
  <si>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</si>
  <si>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</si>
  <si>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</si>
  <si>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</si>
  <si>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</si>
  <si>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</si>
  <si>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</si>
  <si>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</si>
  <si>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</si>
  <si>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</si>
  <si>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</si>
  <si>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</si>
  <si>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</si>
  <si>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</si>
  <si>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</si>
  <si>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</si>
  <si>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</si>
  <si>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</si>
  <si>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</si>
  <si>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</si>
  <si>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</si>
  <si>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</si>
  <si>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</si>
  <si>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</si>
  <si>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</si>
  <si>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</si>
  <si>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</si>
  <si>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</si>
  <si>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</si>
  <si>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</si>
  <si>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</si>
  <si>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</si>
  <si>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</si>
  <si>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</si>
  <si>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</si>
  <si>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</si>
  <si>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</si>
  <si>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</si>
  <si>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</si>
  <si>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</si>
  <si>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</si>
  <si>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</si>
  <si>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</si>
  <si>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</si>
  <si>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</si>
  <si>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</si>
  <si>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</si>
  <si>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</si>
  <si>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</si>
  <si>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</si>
  <si>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</si>
  <si>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</si>
  <si>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</si>
  <si>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</si>
  <si>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</si>
  <si>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</si>
  <si>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</si>
  <si>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</si>
  <si>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</si>
  <si>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</si>
  <si>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</si>
  <si>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</si>
  <si>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</si>
  <si>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</si>
  <si>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</si>
  <si>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</si>
  <si>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</si>
  <si>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</si>
  <si>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</si>
  <si>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</si>
  <si>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</si>
  <si>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</si>
  <si>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</si>
  <si>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</si>
  <si>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</si>
  <si>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</si>
  <si>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</si>
  <si>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</si>
  <si>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</si>
  <si>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</si>
  <si>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</si>
  <si>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</si>
  <si>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</si>
  <si>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</si>
  <si>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</si>
  <si>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</si>
  <si>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</si>
  <si>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</si>
  <si>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</si>
  <si>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</si>
  <si>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</si>
  <si>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</si>
  <si>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</si>
  <si>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</si>
  <si>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</si>
  <si>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</si>
  <si>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</si>
  <si>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</si>
  <si>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</si>
  <si>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</si>
  <si>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</si>
  <si>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</si>
  <si>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</si>
  <si>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</si>
  <si>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</si>
  <si>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</si>
  <si>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</si>
  <si>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</si>
  <si>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</si>
  <si>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</si>
  <si>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</si>
  <si>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</si>
  <si>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</si>
  <si>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</si>
  <si>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</si>
  <si>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</si>
  <si>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</si>
  <si>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</si>
  <si>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</si>
  <si>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</si>
  <si>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</si>
  <si>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</si>
  <si>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</si>
  <si>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</si>
  <si>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</si>
  <si>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</si>
  <si>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</si>
  <si>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</si>
  <si>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</si>
  <si>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</si>
  <si>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</si>
  <si>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</si>
  <si>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</si>
  <si>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</si>
  <si>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</si>
  <si>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</si>
  <si>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</si>
  <si>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</si>
  <si>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</si>
  <si>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</si>
  <si>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</si>
  <si>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</si>
  <si>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</si>
  <si>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</si>
  <si>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</si>
  <si>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</si>
  <si>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</si>
  <si>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</si>
  <si>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</si>
  <si>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</si>
  <si>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</si>
  <si>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</si>
  <si>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</si>
  <si>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</si>
  <si>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</si>
  <si>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</si>
  <si>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</si>
  <si>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</si>
  <si>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</si>
  <si>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</si>
  <si>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</si>
  <si>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</si>
  <si>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</si>
  <si>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</si>
  <si>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</si>
  <si>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</si>
  <si>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</si>
  <si>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</si>
  <si>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</si>
  <si>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</si>
  <si>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</si>
  <si>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</si>
  <si>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</si>
  <si>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</si>
  <si>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</si>
  <si>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</si>
  <si>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</si>
  <si>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</si>
  <si>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</si>
  <si>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</si>
  <si>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</si>
  <si>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</si>
  <si>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</si>
  <si>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</si>
  <si>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</si>
  <si>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</si>
  <si>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</si>
  <si>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</si>
  <si>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</si>
  <si>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</si>
  <si>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</si>
  <si>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</si>
  <si>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</si>
  <si>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</si>
  <si>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</si>
  <si>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</si>
  <si>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</si>
  <si>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</si>
  <si>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</si>
  <si>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</si>
  <si>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</si>
  <si>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</si>
  <si>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</si>
  <si>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</si>
  <si>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</si>
  <si>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</si>
  <si>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</si>
  <si>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</si>
  <si>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</si>
  <si>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</si>
  <si>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</si>
  <si>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</si>
  <si>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</si>
  <si>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</si>
  <si>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</si>
  <si>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</si>
  <si>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</si>
  <si>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</si>
  <si>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</si>
  <si>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</si>
  <si>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</si>
  <si>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</si>
  <si>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</si>
  <si>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</si>
  <si>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</si>
  <si>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</si>
  <si>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</si>
  <si>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</si>
  <si>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</si>
  <si>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</si>
  <si>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</si>
  <si>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</si>
  <si>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</si>
  <si>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</si>
  <si>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</si>
  <si>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</si>
  <si>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</si>
  <si>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</si>
  <si>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</si>
  <si>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</si>
  <si>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</si>
  <si>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</si>
  <si>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</si>
  <si>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</si>
  <si>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</si>
  <si>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</si>
  <si>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</si>
  <si>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</si>
  <si>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</si>
  <si>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</si>
  <si>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</si>
  <si>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</si>
  <si>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</si>
  <si>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</si>
  <si>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</si>
  <si>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</si>
  <si>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</si>
  <si>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</si>
  <si>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</si>
  <si>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</si>
  <si>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</si>
  <si>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</si>
  <si>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</si>
  <si>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</si>
  <si>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</si>
  <si>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</si>
  <si>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</si>
  <si>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</si>
  <si>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</si>
  <si>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</si>
  <si>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</si>
  <si>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</si>
  <si>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</si>
  <si>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</si>
  <si>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</si>
  <si>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</si>
  <si>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</si>
  <si>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</si>
  <si>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</si>
  <si>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</si>
  <si>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</si>
  <si>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</si>
  <si>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</si>
  <si>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</si>
  <si>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</si>
  <si>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</si>
  <si>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</si>
  <si>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</si>
  <si>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</si>
  <si>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</si>
  <si>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</si>
  <si>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</si>
  <si>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</si>
  <si>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</si>
  <si>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</si>
  <si>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</si>
  <si>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</si>
  <si>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</si>
  <si>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</si>
  <si>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</si>
  <si>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</si>
  <si>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</si>
  <si>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</si>
  <si>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</si>
  <si>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</si>
  <si>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</si>
  <si>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</si>
  <si>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</si>
  <si>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</si>
  <si>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</si>
  <si>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</si>
  <si>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</si>
  <si>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</si>
  <si>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</si>
  <si>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</si>
  <si>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</si>
  <si>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</si>
  <si>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</si>
  <si>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</si>
  <si>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</si>
  <si>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</si>
  <si>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</si>
  <si>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</si>
  <si>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</si>
  <si>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</si>
  <si>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</si>
  <si>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</si>
  <si>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</si>
  <si>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</si>
  <si>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</si>
  <si>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</si>
  <si>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</si>
  <si>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</si>
  <si>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</si>
  <si>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</si>
  <si>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</si>
  <si>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</si>
  <si>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</si>
  <si>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</si>
  <si>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</si>
  <si>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</si>
  <si>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</si>
  <si>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</si>
  <si>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</si>
  <si>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</si>
  <si>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</si>
  <si>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</si>
  <si>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</si>
  <si>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</si>
  <si>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</si>
  <si>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</si>
  <si>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</si>
  <si>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</si>
  <si>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</si>
  <si>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</si>
  <si>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</si>
  <si>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</si>
  <si>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</si>
  <si>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</si>
  <si>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</si>
  <si>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</si>
  <si>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</si>
  <si>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</si>
  <si>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</si>
  <si>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</si>
  <si>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</si>
  <si>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</si>
  <si>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</si>
  <si>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</si>
  <si>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</si>
  <si>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</si>
  <si>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</si>
  <si>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</si>
  <si>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</si>
  <si>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</si>
  <si>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</si>
  <si>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</si>
  <si>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</si>
  <si>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</si>
  <si>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</si>
  <si>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</si>
  <si>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</si>
  <si>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</si>
  <si>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</si>
  <si>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</si>
  <si>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</si>
  <si>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</si>
  <si>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</si>
  <si>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</si>
  <si>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</si>
  <si>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</si>
  <si>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</si>
  <si>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</si>
  <si>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</si>
  <si>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</si>
  <si>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</si>
  <si>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</si>
  <si>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</si>
  <si>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</si>
  <si>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</si>
  <si>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</si>
  <si>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</si>
  <si>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</si>
  <si>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</si>
  <si>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</si>
  <si>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</si>
  <si>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</si>
  <si>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</si>
  <si>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</si>
  <si>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</si>
  <si>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</si>
  <si>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</si>
  <si>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</si>
  <si>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</si>
  <si>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</si>
  <si>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</si>
  <si>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</si>
  <si>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</si>
  <si>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</si>
  <si>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</si>
  <si>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</si>
  <si>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</si>
  <si>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</si>
  <si>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</si>
  <si>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</si>
  <si>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</si>
  <si>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</si>
  <si>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</si>
  <si>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</si>
  <si>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</si>
  <si>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</si>
  <si>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</si>
  <si>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</si>
  <si>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</si>
  <si>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</si>
  <si>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</si>
  <si>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</si>
  <si>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</si>
  <si>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</si>
  <si>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</si>
  <si>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</si>
  <si>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</si>
  <si>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</si>
  <si>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</si>
  <si>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</si>
  <si>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</si>
  <si>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</si>
  <si>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</si>
  <si>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</si>
  <si>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</si>
  <si>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</si>
  <si>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</si>
  <si>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</si>
  <si>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</si>
  <si>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</si>
  <si>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</si>
  <si>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</si>
  <si>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</si>
  <si>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</si>
  <si>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</si>
  <si>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</si>
  <si>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</si>
  <si>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</si>
  <si>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</si>
  <si>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</si>
  <si>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</si>
  <si>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</si>
  <si>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</si>
  <si>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</si>
  <si>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</si>
  <si>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</si>
  <si>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</si>
  <si>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</si>
  <si>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</si>
  <si>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</si>
  <si>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</si>
  <si>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</si>
  <si>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</si>
  <si>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</si>
  <si>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</si>
  <si>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</si>
  <si>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</si>
  <si>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</si>
  <si>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</si>
  <si>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</si>
  <si>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</si>
  <si>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</si>
  <si>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</si>
  <si>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</si>
  <si>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</si>
  <si>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</si>
  <si>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</si>
  <si>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</si>
  <si>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</si>
  <si>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</si>
  <si>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</si>
  <si>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</si>
  <si>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</si>
  <si>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</si>
  <si>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</si>
  <si>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</si>
  <si>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</si>
  <si>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</si>
  <si>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</si>
  <si>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</si>
  <si>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</si>
  <si>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</si>
  <si>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</si>
  <si>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</si>
  <si>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</si>
  <si>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</si>
  <si>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</si>
  <si>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</si>
  <si>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</si>
  <si>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</si>
  <si>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</si>
  <si>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</si>
  <si>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</si>
  <si>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</si>
  <si>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</si>
  <si>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</si>
  <si>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</si>
  <si>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</si>
  <si>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</si>
  <si>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</si>
  <si>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</si>
  <si>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</si>
  <si>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</si>
  <si>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</si>
  <si>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</si>
  <si>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</si>
  <si>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</si>
  <si>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</si>
  <si>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</si>
  <si>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</si>
  <si>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</si>
  <si>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</si>
  <si>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</si>
  <si>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</si>
  <si>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</si>
  <si>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</si>
  <si>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</si>
  <si>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</si>
  <si>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</si>
  <si>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</si>
  <si>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</si>
  <si>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</si>
  <si>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</si>
  <si>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</si>
  <si>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</si>
  <si>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</si>
  <si>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</si>
  <si>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</si>
  <si>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</si>
  <si>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</si>
  <si>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</si>
  <si>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</si>
  <si>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</si>
  <si>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</si>
  <si>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</si>
  <si>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</si>
  <si>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</si>
  <si>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</si>
  <si>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</si>
  <si>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</si>
  <si>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</si>
  <si>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</si>
  <si>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</si>
  <si>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</si>
  <si>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</si>
  <si>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</si>
  <si>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</si>
  <si>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</si>
  <si>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</si>
  <si>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</si>
  <si>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</si>
  <si>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</si>
  <si>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</si>
  <si>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</si>
  <si>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</si>
  <si>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</si>
  <si>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</si>
  <si>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</si>
  <si>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</si>
  <si>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</si>
  <si>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</si>
  <si>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</si>
  <si>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</si>
  <si>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</si>
  <si>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</si>
  <si>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</si>
  <si>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</si>
  <si>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</si>
  <si>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</si>
  <si>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</si>
  <si>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</si>
  <si>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</si>
  <si>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</si>
  <si>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</si>
  <si>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</si>
  <si>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</si>
  <si>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</si>
  <si>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</si>
  <si>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</si>
  <si>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</si>
  <si>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</si>
  <si>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</si>
  <si>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</si>
  <si>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</si>
  <si>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</si>
  <si>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</si>
  <si>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</si>
  <si>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</si>
  <si>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</si>
  <si>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</si>
  <si>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</si>
  <si>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</si>
  <si>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</si>
  <si>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</si>
  <si>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</si>
  <si>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</si>
  <si>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</si>
  <si>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</si>
  <si>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</si>
  <si>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</si>
  <si>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</si>
  <si>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</si>
  <si>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</si>
  <si>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</si>
  <si>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</si>
  <si>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</si>
  <si>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</si>
  <si>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</si>
  <si>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</si>
  <si>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</si>
  <si>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</si>
  <si>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</si>
  <si>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</si>
  <si>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</si>
  <si>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</si>
  <si>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</si>
  <si>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</si>
  <si>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</si>
  <si>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</si>
  <si>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</si>
  <si>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</si>
  <si>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</si>
  <si>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</si>
  <si>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</si>
  <si>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</si>
  <si>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</si>
  <si>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</si>
  <si>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</si>
  <si>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</si>
  <si>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</si>
  <si>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</si>
  <si>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</si>
  <si>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</si>
  <si>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</si>
  <si>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</si>
  <si>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</si>
  <si>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</si>
  <si>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</si>
  <si>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</si>
  <si>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</si>
  <si>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</si>
  <si>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</si>
  <si>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</si>
  <si>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</si>
  <si>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</si>
  <si>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</si>
  <si>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</si>
  <si>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</si>
  <si>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</si>
  <si>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</si>
  <si>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</si>
  <si>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</si>
  <si>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</si>
  <si>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</si>
  <si>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</si>
  <si>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</si>
  <si>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</si>
  <si>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</si>
  <si>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</si>
  <si>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</si>
  <si>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</si>
  <si>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</si>
  <si>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</si>
  <si>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</si>
  <si>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</si>
  <si>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</si>
  <si>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</si>
  <si>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</si>
  <si>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</si>
  <si>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</si>
  <si>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</si>
  <si>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</si>
  <si>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</si>
  <si>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</si>
  <si>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</si>
  <si>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</si>
  <si>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</si>
  <si>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</si>
  <si>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</si>
  <si>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</si>
  <si>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</si>
  <si>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</si>
  <si>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</si>
  <si>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</si>
  <si>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</si>
  <si>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</si>
  <si>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</si>
  <si>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</si>
  <si>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</si>
  <si>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</si>
  <si>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</si>
  <si>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</si>
  <si>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</si>
  <si>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</si>
  <si>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</si>
  <si>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</si>
  <si>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</si>
  <si>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</si>
  <si>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</si>
  <si>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</si>
  <si>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</si>
  <si>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</si>
  <si>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</si>
  <si>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</si>
  <si>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</si>
  <si>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</si>
  <si>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</si>
  <si>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</si>
  <si>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</si>
  <si>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</si>
  <si>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</si>
  <si>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</si>
  <si>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</si>
  <si>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</si>
  <si>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</si>
  <si>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</si>
  <si>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</si>
  <si>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</si>
  <si>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</si>
  <si>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</si>
  <si>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</si>
  <si>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</si>
  <si>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</si>
  <si>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</si>
  <si>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</si>
  <si>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</si>
  <si>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</si>
  <si>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</si>
  <si>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</si>
  <si>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</si>
  <si>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</si>
  <si>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</si>
  <si>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</si>
  <si>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</si>
  <si>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</si>
  <si>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</si>
  <si>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</si>
  <si>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</si>
  <si>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</si>
  <si>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</si>
  <si>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</si>
  <si>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</si>
  <si>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</si>
  <si>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</si>
  <si>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</si>
  <si>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</si>
  <si>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</si>
  <si>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</si>
  <si>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</si>
  <si>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</si>
  <si>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</si>
  <si>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</si>
  <si>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</si>
  <si>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</si>
  <si>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</si>
  <si>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</si>
  <si>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</si>
  <si>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</si>
  <si>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</si>
  <si>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</si>
  <si>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</si>
  <si>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</si>
  <si>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</si>
  <si>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</si>
  <si>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</si>
  <si>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</si>
  <si>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</si>
  <si>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</si>
  <si>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</si>
  <si>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</si>
  <si>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</si>
  <si>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</si>
  <si>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</si>
  <si>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</si>
  <si>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</si>
  <si>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</si>
  <si>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</si>
  <si>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</si>
  <si>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</si>
  <si>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</si>
  <si>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</si>
  <si>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</si>
  <si>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</si>
  <si>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</si>
  <si>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</si>
  <si>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</si>
  <si>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</si>
  <si>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</si>
  <si>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</si>
  <si>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</si>
  <si>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</si>
  <si>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</si>
  <si>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</si>
  <si>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</si>
  <si>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</si>
  <si>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</si>
  <si>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</si>
  <si>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</si>
  <si>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</si>
  <si>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</si>
  <si>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</si>
  <si>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</si>
  <si>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</si>
  <si>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</si>
  <si>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</si>
  <si>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</si>
  <si>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</si>
  <si>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</si>
  <si>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</si>
  <si>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</si>
  <si>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</si>
  <si>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</si>
  <si>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</si>
  <si>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</si>
  <si>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</si>
  <si>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</si>
  <si>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</si>
  <si>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</si>
  <si>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</si>
  <si>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</si>
  <si>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</si>
  <si>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</si>
  <si>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</si>
  <si>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</si>
  <si>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</si>
  <si>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</si>
  <si>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</si>
  <si>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</si>
  <si>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</si>
  <si>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</si>
  <si>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</si>
  <si>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</si>
  <si>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</si>
  <si>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</si>
  <si>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</si>
  <si>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</si>
  <si>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</si>
  <si>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</si>
  <si>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</si>
  <si>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</si>
  <si>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</si>
  <si>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</si>
  <si>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</si>
  <si>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</si>
  <si>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</si>
  <si>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</si>
  <si>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</si>
  <si>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</si>
  <si>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</si>
  <si>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</si>
  <si>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</si>
  <si>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</si>
  <si>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</si>
  <si>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</si>
  <si>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</si>
  <si>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</si>
  <si>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</si>
  <si>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</si>
  <si>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</si>
  <si>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</si>
  <si>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</si>
  <si>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</si>
  <si>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</si>
  <si>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</si>
  <si>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</si>
  <si>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</si>
  <si>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</si>
  <si>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</si>
  <si>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</si>
  <si>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</si>
  <si>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</si>
  <si>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</si>
  <si>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</si>
  <si>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</si>
  <si>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</si>
  <si>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</si>
  <si>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</si>
  <si>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</si>
  <si>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</si>
  <si>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</si>
  <si>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</si>
  <si>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</si>
  <si>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</si>
  <si>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</si>
  <si>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</si>
  <si>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</si>
  <si>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</si>
  <si>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</si>
  <si>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</si>
  <si>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</si>
  <si>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</si>
  <si>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</si>
  <si>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</si>
  <si>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</si>
  <si>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</si>
  <si>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</si>
  <si>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</si>
  <si>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</si>
  <si>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</si>
  <si>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</si>
  <si>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</si>
  <si>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</si>
  <si>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</si>
  <si>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</si>
  <si>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</si>
  <si>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</si>
  <si>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</si>
  <si>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</si>
  <si>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</si>
  <si>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</si>
  <si>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</si>
  <si>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</si>
  <si>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</si>
  <si>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</si>
  <si>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</si>
  <si>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</si>
  <si>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</si>
  <si>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</si>
  <si>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</si>
  <si>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</si>
  <si>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</si>
  <si>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</si>
  <si>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</si>
  <si>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</si>
  <si>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</si>
  <si>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</si>
  <si>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</si>
  <si>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</si>
  <si>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</si>
  <si>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</si>
  <si>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</si>
  <si>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</si>
  <si>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</si>
  <si>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</si>
  <si>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</si>
  <si>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</si>
  <si>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</si>
  <si>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</si>
  <si>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</si>
  <si>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</si>
  <si>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</si>
  <si>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</si>
  <si>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</si>
  <si>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</si>
  <si>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</si>
  <si>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</si>
  <si>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</si>
  <si>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</si>
  <si>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</si>
  <si>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</si>
  <si>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</si>
  <si>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</si>
  <si>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</si>
  <si>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</si>
  <si>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</si>
  <si>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</si>
  <si>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</si>
  <si>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</si>
  <si>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</si>
  <si>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</si>
  <si>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</si>
  <si>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</si>
  <si>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</si>
  <si>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</si>
  <si>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</si>
  <si>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</si>
  <si>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</si>
  <si>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</si>
  <si>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</si>
  <si>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</si>
  <si>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</si>
  <si>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</si>
  <si>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</si>
  <si>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</si>
  <si>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</si>
  <si>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</si>
  <si>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</si>
  <si>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</si>
  <si>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</si>
  <si>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</si>
  <si>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</si>
  <si>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</si>
  <si>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</si>
  <si>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</si>
  <si>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</si>
  <si>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</si>
  <si>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</si>
  <si>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</si>
  <si>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</si>
  <si>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</si>
  <si>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</si>
  <si>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</si>
  <si>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</si>
  <si>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</si>
  <si>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</si>
  <si>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</si>
  <si>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</si>
  <si>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</si>
  <si>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</si>
  <si>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</si>
  <si>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</si>
  <si>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</si>
  <si>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</si>
  <si>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</si>
  <si>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</si>
  <si>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</si>
  <si>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</si>
  <si>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</si>
  <si>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</si>
  <si>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</si>
  <si>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</si>
  <si>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</si>
  <si>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</si>
  <si>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</si>
  <si>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</si>
  <si>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</si>
  <si>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</si>
  <si>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</si>
  <si>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</si>
  <si>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</si>
  <si>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</si>
  <si>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</si>
  <si>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</si>
  <si>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</si>
  <si>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</si>
  <si>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</si>
  <si>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</si>
  <si>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</si>
  <si>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</si>
  <si>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</si>
  <si>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</si>
  <si>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</si>
  <si>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</si>
  <si>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</si>
  <si>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</si>
  <si>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</si>
  <si>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</si>
  <si>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</si>
  <si>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</si>
  <si>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</si>
  <si>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</si>
  <si>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</si>
  <si>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</si>
  <si>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</si>
  <si>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</si>
  <si>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</si>
  <si>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</si>
  <si>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</si>
  <si>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</si>
  <si>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</si>
  <si>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</si>
  <si>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</si>
  <si>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</si>
  <si>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</si>
  <si>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</si>
  <si>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</si>
  <si>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</si>
  <si>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</si>
  <si>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</si>
  <si>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</si>
  <si>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</si>
  <si>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</si>
  <si>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</si>
  <si>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</si>
  <si>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</si>
  <si>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</si>
  <si>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</si>
  <si>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</si>
  <si>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</si>
  <si>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</si>
  <si>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</si>
  <si>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</si>
  <si>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</si>
  <si>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</si>
  <si>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</si>
  <si>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</si>
  <si>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</si>
  <si>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</si>
  <si>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</si>
  <si>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</si>
  <si>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</si>
  <si>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</si>
  <si>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</si>
  <si>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</si>
  <si>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</si>
  <si>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</si>
  <si>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</si>
  <si>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</si>
  <si>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</si>
  <si>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</si>
  <si>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</si>
  <si>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</si>
  <si>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</si>
  <si>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</si>
  <si>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</si>
  <si>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</si>
  <si>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</si>
  <si>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</si>
  <si>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</si>
  <si>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</si>
  <si>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</si>
  <si>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</si>
  <si>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</si>
  <si>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</si>
  <si>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</si>
  <si>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</si>
  <si>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</si>
  <si>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</si>
  <si>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</si>
  <si>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</si>
  <si>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</si>
  <si>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</si>
  <si>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</si>
  <si>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</si>
  <si>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</si>
  <si>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</si>
  <si>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</si>
  <si>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</si>
  <si>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</si>
  <si>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</si>
  <si>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</si>
  <si>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</si>
  <si>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</si>
  <si>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</si>
  <si>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</si>
  <si>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</si>
  <si>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</si>
  <si>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</si>
  <si>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</si>
  <si>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</si>
  <si>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</si>
  <si>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</si>
  <si>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</si>
  <si>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</si>
  <si>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</si>
  <si>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</si>
  <si>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</si>
  <si>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</si>
  <si>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</si>
  <si>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</si>
  <si>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</si>
  <si>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</si>
  <si>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</si>
  <si>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</si>
  <si>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</si>
  <si>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</si>
  <si>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</si>
  <si>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</si>
  <si>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</si>
  <si>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</si>
  <si>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</si>
  <si>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</si>
  <si>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</si>
  <si>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</si>
  <si>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</si>
  <si>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</si>
  <si>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</si>
  <si>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</si>
  <si>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</si>
  <si>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</si>
  <si>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</si>
  <si>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</si>
  <si>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</si>
  <si>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</si>
  <si>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</si>
  <si>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</si>
  <si>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</si>
  <si>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</si>
  <si>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</si>
  <si>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</si>
  <si>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</si>
  <si>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</si>
  <si>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</si>
  <si>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</si>
  <si>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</si>
  <si>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</si>
  <si>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</si>
  <si>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</si>
  <si>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</si>
  <si>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</si>
  <si>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</si>
  <si>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</si>
  <si>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</si>
  <si>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</si>
  <si>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</si>
  <si>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</si>
  <si>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</si>
  <si>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</si>
  <si>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</si>
  <si>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</si>
  <si>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</si>
  <si>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</si>
  <si>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</si>
  <si>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</si>
  <si>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</si>
  <si>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</si>
  <si>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</si>
  <si>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</si>
  <si>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</si>
  <si>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</si>
  <si>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</si>
  <si>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</si>
  <si>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</si>
  <si>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</si>
  <si>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</si>
  <si>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</si>
  <si>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</si>
  <si>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</si>
  <si>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</si>
  <si>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</si>
  <si>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</si>
  <si>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</si>
  <si>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</si>
  <si>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</si>
  <si>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</si>
  <si>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</si>
  <si>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</si>
  <si>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</si>
  <si>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</si>
  <si>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</si>
  <si>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</si>
  <si>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</si>
  <si>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</si>
  <si>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</si>
  <si>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</si>
  <si>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</si>
  <si>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</si>
  <si>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</si>
  <si>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</si>
  <si>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</si>
  <si>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</si>
  <si>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</si>
  <si>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</si>
  <si>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</si>
  <si>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</si>
  <si>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</si>
  <si>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</si>
  <si>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</si>
  <si>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</si>
  <si>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</si>
  <si>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</si>
  <si>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</si>
  <si>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</si>
  <si>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</si>
  <si>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</si>
  <si>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</si>
  <si>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</si>
  <si>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</si>
  <si>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</si>
  <si>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</si>
  <si>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</si>
  <si>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</si>
  <si>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</si>
  <si>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</si>
  <si>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</si>
  <si>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</si>
  <si>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</si>
  <si>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</si>
  <si>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</si>
  <si>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</si>
  <si>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</si>
  <si>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</si>
  <si>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</si>
  <si>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</si>
  <si>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</si>
  <si>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</si>
  <si>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</si>
  <si>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</si>
  <si>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</si>
  <si>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</si>
  <si>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</si>
  <si>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</si>
  <si>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</si>
  <si>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</si>
  <si>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</si>
  <si>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</si>
  <si>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</si>
  <si>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</si>
  <si>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</si>
  <si>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</si>
  <si>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</si>
  <si>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</si>
  <si>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</si>
  <si>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</si>
  <si>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</si>
  <si>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</si>
  <si>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</si>
  <si>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</si>
  <si>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</si>
  <si>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</si>
  <si>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</si>
  <si>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</si>
  <si>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</si>
  <si>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</si>
  <si>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</si>
  <si>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</si>
  <si>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</si>
  <si>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</si>
  <si>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</si>
  <si>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</si>
  <si>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</si>
  <si>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</si>
  <si>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</si>
  <si>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</si>
  <si>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</si>
  <si>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</si>
  <si>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</si>
  <si>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</si>
  <si>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</si>
  <si>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</si>
  <si>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</si>
  <si>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</si>
  <si>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</si>
  <si>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</si>
  <si>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</si>
  <si>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</si>
  <si>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</si>
  <si>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</si>
  <si>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</si>
  <si>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</si>
  <si>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</si>
  <si>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</si>
  <si>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</si>
  <si>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Sum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</si>
</sst>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4" formatCode="d/mm/yyyy;@"/>
    </dxf>
    <dxf>
      <numFmt numFmtId="164" formatCode="d/mm/yyyy;@"/>
    </dxf>
    <dxf>
      <numFmt numFmtId="1" formatCode="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D6D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Solution.xlsx]Parent Category based outcome!PivotTable1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based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based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based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A-4E54-ACF7-153A24E1484A}"/>
            </c:ext>
          </c:extLst>
        </c:ser>
        <c:ser>
          <c:idx val="1"/>
          <c:order val="1"/>
          <c:tx>
            <c:strRef>
              <c:f>'Parent Category based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based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based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A-4E54-ACF7-153A24E1484A}"/>
            </c:ext>
          </c:extLst>
        </c:ser>
        <c:ser>
          <c:idx val="2"/>
          <c:order val="2"/>
          <c:tx>
            <c:strRef>
              <c:f>'Parent Category based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based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based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A-4E54-ACF7-153A24E1484A}"/>
            </c:ext>
          </c:extLst>
        </c:ser>
        <c:ser>
          <c:idx val="3"/>
          <c:order val="3"/>
          <c:tx>
            <c:strRef>
              <c:f>'Parent Category based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based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based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A-4E54-ACF7-153A24E14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8054192"/>
        <c:axId val="1511132640"/>
      </c:barChart>
      <c:catAx>
        <c:axId val="15880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32640"/>
        <c:crosses val="autoZero"/>
        <c:auto val="1"/>
        <c:lblAlgn val="ctr"/>
        <c:lblOffset val="100"/>
        <c:noMultiLvlLbl val="0"/>
      </c:catAx>
      <c:valAx>
        <c:axId val="15111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Solution.xlsx]Sub-Category based outcome!PivotTable4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based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based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based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5-487A-B08A-8CAF0F837446}"/>
            </c:ext>
          </c:extLst>
        </c:ser>
        <c:ser>
          <c:idx val="1"/>
          <c:order val="1"/>
          <c:tx>
            <c:strRef>
              <c:f>'Sub-Category based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based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based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5-487A-B08A-8CAF0F837446}"/>
            </c:ext>
          </c:extLst>
        </c:ser>
        <c:ser>
          <c:idx val="2"/>
          <c:order val="2"/>
          <c:tx>
            <c:strRef>
              <c:f>'Sub-Category based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based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based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5-487A-B08A-8CAF0F837446}"/>
            </c:ext>
          </c:extLst>
        </c:ser>
        <c:ser>
          <c:idx val="3"/>
          <c:order val="3"/>
          <c:tx>
            <c:strRef>
              <c:f>'Sub-Category based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based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based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5-487A-B08A-8CAF0F837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479952"/>
        <c:axId val="1592479120"/>
      </c:barChart>
      <c:catAx>
        <c:axId val="15924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79120"/>
        <c:crosses val="autoZero"/>
        <c:auto val="1"/>
        <c:lblAlgn val="ctr"/>
        <c:lblOffset val="100"/>
        <c:noMultiLvlLbl val="0"/>
      </c:catAx>
      <c:valAx>
        <c:axId val="15924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Solution.xlsx]Year based outcome!PivotTable8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'Year based outcome'!$B$4:$B$5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'Year based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'Year based outcome'!$B$6:$B$15</c:f>
              <c:numCache>
                <c:formatCode>General</c:formatCode>
                <c:ptCount val="9"/>
                <c:pt idx="0">
                  <c:v>2849</c:v>
                </c:pt>
                <c:pt idx="1">
                  <c:v>5651</c:v>
                </c:pt>
                <c:pt idx="2">
                  <c:v>3162</c:v>
                </c:pt>
                <c:pt idx="4">
                  <c:v>12416</c:v>
                </c:pt>
                <c:pt idx="5">
                  <c:v>5271</c:v>
                </c:pt>
                <c:pt idx="6">
                  <c:v>4715</c:v>
                </c:pt>
                <c:pt idx="7">
                  <c:v>6617</c:v>
                </c:pt>
                <c:pt idx="8">
                  <c:v>40280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8-4072-A42A-C362E0000461}"/>
            </c:ext>
          </c:extLst>
        </c:ser>
        <c:ser>
          <c:idx val="1"/>
          <c:order val="1"/>
          <c:tx>
            <c:strRef>
              <c:f>'Year based outcome'!$C$4:$C$5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'Year based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'Year based outcome'!$C$6:$C$15</c:f>
              <c:numCache>
                <c:formatCode>General</c:formatCode>
                <c:ptCount val="9"/>
                <c:pt idx="0">
                  <c:v>16321</c:v>
                </c:pt>
                <c:pt idx="1">
                  <c:v>2230</c:v>
                </c:pt>
                <c:pt idx="2">
                  <c:v>261</c:v>
                </c:pt>
                <c:pt idx="4">
                  <c:v>10781</c:v>
                </c:pt>
                <c:pt idx="5">
                  <c:v>2623</c:v>
                </c:pt>
                <c:pt idx="6">
                  <c:v>522</c:v>
                </c:pt>
                <c:pt idx="7">
                  <c:v>13270</c:v>
                </c:pt>
                <c:pt idx="8">
                  <c:v>29082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8-4072-A42A-C362E0000461}"/>
            </c:ext>
          </c:extLst>
        </c:ser>
        <c:ser>
          <c:idx val="2"/>
          <c:order val="2"/>
          <c:tx>
            <c:strRef>
              <c:f>'Year based outcome'!$D$4:$D$5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'Year based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'Year based outcome'!$D$6:$D$15</c:f>
              <c:numCache>
                <c:formatCode>General</c:formatCode>
                <c:ptCount val="9"/>
                <c:pt idx="0">
                  <c:v>11630</c:v>
                </c:pt>
                <c:pt idx="1">
                  <c:v>2541</c:v>
                </c:pt>
                <c:pt idx="2">
                  <c:v>4483</c:v>
                </c:pt>
                <c:pt idx="4">
                  <c:v>5224</c:v>
                </c:pt>
                <c:pt idx="5">
                  <c:v>7232</c:v>
                </c:pt>
                <c:pt idx="6">
                  <c:v>3691</c:v>
                </c:pt>
                <c:pt idx="7">
                  <c:v>6356</c:v>
                </c:pt>
                <c:pt idx="8">
                  <c:v>25189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8-4072-A42A-C362E0000461}"/>
            </c:ext>
          </c:extLst>
        </c:ser>
        <c:ser>
          <c:idx val="3"/>
          <c:order val="3"/>
          <c:tx>
            <c:strRef>
              <c:f>'Year based outcome'!$E$4:$E$5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'Year based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'Year based outcome'!$E$6:$E$15</c:f>
              <c:numCache>
                <c:formatCode>General</c:formatCode>
                <c:ptCount val="9"/>
                <c:pt idx="0">
                  <c:v>10463</c:v>
                </c:pt>
                <c:pt idx="1">
                  <c:v>2710</c:v>
                </c:pt>
                <c:pt idx="2">
                  <c:v>12581</c:v>
                </c:pt>
                <c:pt idx="4">
                  <c:v>8456</c:v>
                </c:pt>
                <c:pt idx="5">
                  <c:v>81</c:v>
                </c:pt>
                <c:pt idx="6">
                  <c:v>3962</c:v>
                </c:pt>
                <c:pt idx="7">
                  <c:v>9704</c:v>
                </c:pt>
                <c:pt idx="8">
                  <c:v>22661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F8-4072-A42A-C362E0000461}"/>
            </c:ext>
          </c:extLst>
        </c:ser>
        <c:ser>
          <c:idx val="4"/>
          <c:order val="4"/>
          <c:tx>
            <c:strRef>
              <c:f>'Year based outcome'!$F$4:$F$5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'Year based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'Year based outcome'!$F$6:$F$15</c:f>
              <c:numCache>
                <c:formatCode>General</c:formatCode>
                <c:ptCount val="9"/>
                <c:pt idx="0">
                  <c:v>16437</c:v>
                </c:pt>
                <c:pt idx="1">
                  <c:v>3916</c:v>
                </c:pt>
                <c:pt idx="2">
                  <c:v>3043</c:v>
                </c:pt>
                <c:pt idx="3">
                  <c:v>719</c:v>
                </c:pt>
                <c:pt idx="4">
                  <c:v>21335</c:v>
                </c:pt>
                <c:pt idx="5">
                  <c:v>4282</c:v>
                </c:pt>
                <c:pt idx="6">
                  <c:v>12601</c:v>
                </c:pt>
                <c:pt idx="7">
                  <c:v>8980</c:v>
                </c:pt>
                <c:pt idx="8">
                  <c:v>26938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F8-4072-A42A-C362E0000461}"/>
            </c:ext>
          </c:extLst>
        </c:ser>
        <c:ser>
          <c:idx val="5"/>
          <c:order val="5"/>
          <c:tx>
            <c:strRef>
              <c:f>'Year based outcome'!$G$4:$G$5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'Year based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'Year based outcome'!$G$6:$G$15</c:f>
              <c:numCache>
                <c:formatCode>General</c:formatCode>
                <c:ptCount val="9"/>
                <c:pt idx="0">
                  <c:v>4732</c:v>
                </c:pt>
                <c:pt idx="1">
                  <c:v>168</c:v>
                </c:pt>
                <c:pt idx="2">
                  <c:v>5534</c:v>
                </c:pt>
                <c:pt idx="4">
                  <c:v>9363</c:v>
                </c:pt>
                <c:pt idx="5">
                  <c:v>660</c:v>
                </c:pt>
                <c:pt idx="6">
                  <c:v>9266</c:v>
                </c:pt>
                <c:pt idx="7">
                  <c:v>8671</c:v>
                </c:pt>
                <c:pt idx="8">
                  <c:v>19825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F8-4072-A42A-C362E0000461}"/>
            </c:ext>
          </c:extLst>
        </c:ser>
        <c:ser>
          <c:idx val="6"/>
          <c:order val="6"/>
          <c:tx>
            <c:strRef>
              <c:f>'Year based outcome'!$H$4:$H$5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'Year based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'Year based outcome'!$H$6:$H$15</c:f>
              <c:numCache>
                <c:formatCode>General</c:formatCode>
                <c:ptCount val="9"/>
                <c:pt idx="0">
                  <c:v>18674</c:v>
                </c:pt>
                <c:pt idx="1">
                  <c:v>2440</c:v>
                </c:pt>
                <c:pt idx="2">
                  <c:v>1208</c:v>
                </c:pt>
                <c:pt idx="4">
                  <c:v>6296</c:v>
                </c:pt>
                <c:pt idx="5">
                  <c:v>2119</c:v>
                </c:pt>
                <c:pt idx="6">
                  <c:v>3111</c:v>
                </c:pt>
                <c:pt idx="7">
                  <c:v>4950</c:v>
                </c:pt>
                <c:pt idx="8">
                  <c:v>15049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F8-4072-A42A-C362E0000461}"/>
            </c:ext>
          </c:extLst>
        </c:ser>
        <c:ser>
          <c:idx val="7"/>
          <c:order val="7"/>
          <c:tx>
            <c:strRef>
              <c:f>'Year based outcome'!$I$4:$I$5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'Year based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'Year based outcome'!$I$6:$I$15</c:f>
              <c:numCache>
                <c:formatCode>General</c:formatCode>
                <c:ptCount val="9"/>
                <c:pt idx="0">
                  <c:v>22356</c:v>
                </c:pt>
                <c:pt idx="1">
                  <c:v>5302</c:v>
                </c:pt>
                <c:pt idx="2">
                  <c:v>3028</c:v>
                </c:pt>
                <c:pt idx="4">
                  <c:v>17883</c:v>
                </c:pt>
                <c:pt idx="5">
                  <c:v>840</c:v>
                </c:pt>
                <c:pt idx="6">
                  <c:v>3446</c:v>
                </c:pt>
                <c:pt idx="7">
                  <c:v>3495</c:v>
                </c:pt>
                <c:pt idx="8">
                  <c:v>30527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F8-4072-A42A-C362E0000461}"/>
            </c:ext>
          </c:extLst>
        </c:ser>
        <c:ser>
          <c:idx val="8"/>
          <c:order val="8"/>
          <c:tx>
            <c:strRef>
              <c:f>'Year based outcome'!$J$4:$J$5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'Year based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'Year based outcome'!$J$6:$J$15</c:f>
              <c:numCache>
                <c:formatCode>General</c:formatCode>
                <c:ptCount val="9"/>
                <c:pt idx="0">
                  <c:v>9485</c:v>
                </c:pt>
                <c:pt idx="1">
                  <c:v>2851</c:v>
                </c:pt>
                <c:pt idx="2">
                  <c:v>830</c:v>
                </c:pt>
                <c:pt idx="4">
                  <c:v>22969</c:v>
                </c:pt>
                <c:pt idx="5">
                  <c:v>473</c:v>
                </c:pt>
                <c:pt idx="6">
                  <c:v>4470</c:v>
                </c:pt>
                <c:pt idx="7">
                  <c:v>2476</c:v>
                </c:pt>
                <c:pt idx="8">
                  <c:v>20846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F8-4072-A42A-C362E0000461}"/>
            </c:ext>
          </c:extLst>
        </c:ser>
        <c:ser>
          <c:idx val="9"/>
          <c:order val="9"/>
          <c:tx>
            <c:strRef>
              <c:f>'Year based outcome'!$K$4:$K$5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'Year based outcome'!$A$6:$A$15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'Year based outcome'!$K$6:$K$15</c:f>
              <c:numCache>
                <c:formatCode>General</c:formatCode>
                <c:ptCount val="9"/>
                <c:pt idx="0">
                  <c:v>8928</c:v>
                </c:pt>
                <c:pt idx="1">
                  <c:v>1037</c:v>
                </c:pt>
                <c:pt idx="2">
                  <c:v>3532</c:v>
                </c:pt>
                <c:pt idx="3">
                  <c:v>475</c:v>
                </c:pt>
                <c:pt idx="4">
                  <c:v>14267</c:v>
                </c:pt>
                <c:pt idx="5">
                  <c:v>463</c:v>
                </c:pt>
                <c:pt idx="6">
                  <c:v>6835</c:v>
                </c:pt>
                <c:pt idx="7">
                  <c:v>2975</c:v>
                </c:pt>
                <c:pt idx="8">
                  <c:v>33810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F8-4072-A42A-C362E0000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703040"/>
        <c:axId val="726711776"/>
        <c:axId val="0"/>
      </c:bar3DChart>
      <c:catAx>
        <c:axId val="72670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11776"/>
        <c:crosses val="autoZero"/>
        <c:auto val="1"/>
        <c:lblAlgn val="ctr"/>
        <c:lblOffset val="100"/>
        <c:noMultiLvlLbl val="0"/>
      </c:catAx>
      <c:valAx>
        <c:axId val="7267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15</xdr:row>
      <xdr:rowOff>9525</xdr:rowOff>
    </xdr:from>
    <xdr:to>
      <xdr:col>6</xdr:col>
      <xdr:colOff>23812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70A84-966A-6516-185E-4B3C7A9ED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31</xdr:row>
      <xdr:rowOff>95250</xdr:rowOff>
    </xdr:from>
    <xdr:to>
      <xdr:col>5</xdr:col>
      <xdr:colOff>804862</xdr:colOff>
      <xdr:row>52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CF12D-A157-E393-DD78-63CBF0D54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16</xdr:row>
      <xdr:rowOff>66675</xdr:rowOff>
    </xdr:from>
    <xdr:to>
      <xdr:col>6</xdr:col>
      <xdr:colOff>385762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4B4DE3-277C-1B72-708A-3EF93A155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ama Bin Nasar" refreshedDate="44884.781173842595" createdVersion="8" refreshedVersion="8" minRefreshableVersion="3" recordCount="1000" xr:uid="{631EA802-E2AD-49C1-B31E-44E709D9C306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ama Bin Nasar" refreshedDate="44885.794281828705" backgroundQuery="1" createdVersion="8" refreshedVersion="8" minRefreshableVersion="3" recordCount="0" supportSubquery="1" supportAdvancedDrill="1" xr:uid="{58867269-187E-405A-A09E-AA0B212D218F}">
  <cacheSource type="external" connectionId="1"/>
  <cacheFields count="4">
    <cacheField name="[Table1].[outcome].[outcome]" caption="outcome" numFmtId="0" hierarchy="6" level="1">
      <sharedItems count="3">
        <s v="canceled"/>
        <s v="failed"/>
        <s v="successful"/>
      </sharedItems>
    </cacheField>
    <cacheField name="[Table1].[parent category].[parent category]" caption="parent category" numFmtId="0" hierarchy="18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Table1].[date created conversion (Year)].[date created conversion (Year)]" caption="date created conversion (Year)" numFmtId="0" hierarchy="20" level="1">
      <sharedItems count="10"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[Measures].[Sum of backers_count]" caption="Sum of backers_count" numFmtId="0" hierarchy="27" level="32767"/>
  </cacheFields>
  <cacheHierarchies count="35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0" memberValueDatatype="7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ate ended conversion]" caption="date ended conversion" attribute="1" time="1" defaultMemberUniqueName="[Table1].[date ended conversion].[All]" allUniqueName="[Table1].[date ended conversion].[All]" dimensionUniqueName="[Table1]" displayFolder="" count="0" memberValueDatatype="7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2" memberValueDatatype="130" unbalanced="0"/>
    <cacheHierarchy uniqueName="[Table1].[date created conversion (Year)]" caption="date created conversion (Year)" attribute="1" defaultMemberUniqueName="[Table1].[date created conversion (Year)].[All]" allUniqueName="[Table1].[date created conversion (Yea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created conversion (Quarter)]" caption="date created conversion (Quarter)" attribute="1" defaultMemberUniqueName="[Table1].[date created conversion (Quarter)].[All]" allUniqueName="[Table1].[date created conversion (Quarter)].[All]" dimensionUniqueName="[Table1]" displayFolder="" count="0" memberValueDatatype="130" unbalanced="0"/>
    <cacheHierarchy uniqueName="[Table1].[date created conversion (Month)]" caption="date created conversion (Month)" attribute="1" defaultMemberUniqueName="[Table1].[date created conversion (Month)].[All]" allUniqueName="[Table1].[date created conversion (Month)].[All]" dimensionUniqueName="[Table1]" displayFolder="" count="0" memberValueDatatype="130" unbalanced="0"/>
    <cacheHierarchy uniqueName="[Table1].[date created conversion (Month Index)]" caption="date created conversion (Month Index)" attribute="1" defaultMemberUniqueName="[Table1].[date created conversion (Month Index)].[All]" allUniqueName="[Table1].[date created conversion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ackers_count]" caption="Sum of backers_count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erage donation]" caption="Sum of average donat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ercent funded]" caption="Sum of percent funded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ub-category]" caption="Count of sub-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pledged]" caption="Sum of pledge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taff_pick]" caption="Count of staff_pick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urrency]" caption="Count of currency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ategory &amp; sub-category]" caption="Count of category &amp; sub-category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6C935-52F7-4662-A194-8E5C07F517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ategory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73663-251E-4FE3-83E3-EE66C384B8B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BF5AE-DA82-4939-94DE-11A5D47BBDE9}" name="PivotTable8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2">
  <location ref="A4:L15" firstHeaderRow="1" firstDataRow="2" firstDataCol="1"/>
  <pivotFields count="4">
    <pivotField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name="Year" axis="axisCol"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backers_count" fld="3" baseField="0" baseItem="0"/>
  </dataFields>
  <chartFormats count="79">
    <chartFormat chart="18" format="7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8" format="7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8" format="7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8" format="7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8" format="7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8" format="7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8" format="7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18" format="7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18" format="7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17" format="7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7" format="7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7" format="7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7" format="7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7" format="7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17" format="76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17" format="77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17" format="78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17" format="79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18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8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8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8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8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8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8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7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7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7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7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5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5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5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5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5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5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5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5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 - Solution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F7210-E7C1-4F4A-B9EC-2B30BF58D823}" name="Table1" displayName="Table1" ref="A1:T1001" totalsRowShown="0" headerRowDxfId="5">
  <autoFilter ref="A1:T1001" xr:uid="{3FEF7210-E7C1-4F4A-B9EC-2B30BF58D823}"/>
  <tableColumns count="20">
    <tableColumn id="1" xr3:uid="{ACD219E4-186F-44AD-8D65-6853B19DC76F}" name="id"/>
    <tableColumn id="2" xr3:uid="{E109D66C-37C4-4F7A-87A2-EEDBC2CDD0D7}" name="name"/>
    <tableColumn id="3" xr3:uid="{67ACA3FD-9DF8-4119-A832-DB1CF3D543EB}" name="blurb" dataDxfId="4"/>
    <tableColumn id="4" xr3:uid="{1BCB1098-8F1D-4CB7-BED0-AD0D0AB22DFC}" name="goal"/>
    <tableColumn id="5" xr3:uid="{1AE03AC5-545F-4AF2-823C-F749B0E79783}" name="pledged"/>
    <tableColumn id="15" xr3:uid="{5ED3B446-F3DD-455F-9797-55A57568D993}" name="percent funded" dataDxfId="3">
      <calculatedColumnFormula>(E2/D2)*100</calculatedColumnFormula>
    </tableColumn>
    <tableColumn id="6" xr3:uid="{00DFDC8D-59D3-496D-AB44-C1CB710DBE2E}" name="outcome"/>
    <tableColumn id="7" xr3:uid="{48DD4BAF-64D4-40F7-B3F3-88BA58F2943E}" name="backers_count"/>
    <tableColumn id="17" xr3:uid="{7250699B-EFB5-415B-B3A1-03DC451E7818}" name="average donation" dataDxfId="2">
      <calculatedColumnFormula>IF(H2,E2/H2,0)</calculatedColumnFormula>
    </tableColumn>
    <tableColumn id="8" xr3:uid="{01DEC41D-E9EA-43E2-89AC-2784EDECFF1B}" name="country"/>
    <tableColumn id="9" xr3:uid="{2D41E4FB-A0C7-4250-ABFA-F05A95843012}" name="currency"/>
    <tableColumn id="16" xr3:uid="{7D57BE64-A4C9-4DC6-AD48-2B3CC44555EA}" name="date created conversion" dataDxfId="1">
      <calculatedColumnFormula>(((M2/60)/60)/24)+DATE(1970,1,1)</calculatedColumnFormula>
    </tableColumn>
    <tableColumn id="10" xr3:uid="{EEB931E8-5502-434B-B61B-76704A5FC79B}" name="launched_at"/>
    <tableColumn id="20" xr3:uid="{365178A6-7317-42D7-90D5-F4E739143440}" name="date ended conversion" dataDxfId="0">
      <calculatedColumnFormula>(((O2/60)/60)/24)+DATE(1970,1,1)</calculatedColumnFormula>
    </tableColumn>
    <tableColumn id="11" xr3:uid="{8C5E7789-6C0D-4BBD-B727-D5880B8E4CBF}" name="deadline"/>
    <tableColumn id="12" xr3:uid="{B0744485-0D0F-4DCF-834F-E41F1F63F50C}" name="staff_pick"/>
    <tableColumn id="13" xr3:uid="{3EAF3B8C-11F1-4511-84D1-C987A854B6C2}" name="spotlight"/>
    <tableColumn id="14" xr3:uid="{00BCD1CF-0E0F-4629-B700-D0CEC55491D0}" name="category &amp; sub-category"/>
    <tableColumn id="18" xr3:uid="{6873B0F1-3571-4AFB-ADB4-997A95F48031}" name="parent category">
      <calculatedColumnFormula>LEFT(R2,FIND("/",R2,1)-1)</calculatedColumnFormula>
    </tableColumn>
    <tableColumn id="19" xr3:uid="{C880C4ED-BE66-4BA0-85DC-5D3804592DA8}" name="sub-category">
      <calculatedColumnFormula>RIGHT(R2,LEN(R2)-FIND("/",R2,1))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8C1E-7E2F-4BB6-8552-8646A0EC8C18}">
  <dimension ref="A1:F14"/>
  <sheetViews>
    <sheetView tabSelected="1" workbookViewId="0">
      <selection activeCell="H14" sqref="H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2046</v>
      </c>
    </row>
    <row r="3" spans="1:6" x14ac:dyDescent="0.25">
      <c r="A3" s="5" t="s">
        <v>2045</v>
      </c>
      <c r="B3" s="5" t="s">
        <v>2044</v>
      </c>
    </row>
    <row r="4" spans="1:6" x14ac:dyDescent="0.25">
      <c r="A4" s="5" t="s">
        <v>2047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6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2037</v>
      </c>
      <c r="E8">
        <v>4</v>
      </c>
      <c r="F8">
        <v>4</v>
      </c>
    </row>
    <row r="9" spans="1:6" x14ac:dyDescent="0.25">
      <c r="A9" s="6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3336-F0F6-4EDD-930C-6CA786B5D998}">
  <dimension ref="A1:F30"/>
  <sheetViews>
    <sheetView topLeftCell="A4" workbookViewId="0">
      <selection activeCell="E14" sqref="E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2046</v>
      </c>
    </row>
    <row r="2" spans="1:6" x14ac:dyDescent="0.25">
      <c r="A2" s="5" t="s">
        <v>2031</v>
      </c>
      <c r="B2" t="s">
        <v>2046</v>
      </c>
    </row>
    <row r="4" spans="1:6" x14ac:dyDescent="0.25">
      <c r="A4" s="5" t="s">
        <v>2045</v>
      </c>
      <c r="B4" s="5" t="s">
        <v>2044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2049</v>
      </c>
      <c r="E7">
        <v>4</v>
      </c>
      <c r="F7">
        <v>4</v>
      </c>
    </row>
    <row r="8" spans="1:6" x14ac:dyDescent="0.25">
      <c r="A8" s="6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2052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2062</v>
      </c>
      <c r="C20">
        <v>4</v>
      </c>
      <c r="E20">
        <v>4</v>
      </c>
      <c r="F20">
        <v>8</v>
      </c>
    </row>
    <row r="21" spans="1:6" x14ac:dyDescent="0.25">
      <c r="A21" s="6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2064</v>
      </c>
      <c r="C22">
        <v>9</v>
      </c>
      <c r="E22">
        <v>5</v>
      </c>
      <c r="F22">
        <v>14</v>
      </c>
    </row>
    <row r="23" spans="1:6" x14ac:dyDescent="0.25">
      <c r="A23" s="6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2067</v>
      </c>
      <c r="C25">
        <v>7</v>
      </c>
      <c r="E25">
        <v>14</v>
      </c>
      <c r="F25">
        <v>21</v>
      </c>
    </row>
    <row r="26" spans="1:6" x14ac:dyDescent="0.25">
      <c r="A26" s="6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2071</v>
      </c>
      <c r="E29">
        <v>3</v>
      </c>
      <c r="F29">
        <v>3</v>
      </c>
    </row>
    <row r="30" spans="1:6" x14ac:dyDescent="0.25">
      <c r="A30" s="6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F4A8-AD8F-4873-80BE-00F1C36CB9C9}">
  <dimension ref="A4:L15"/>
  <sheetViews>
    <sheetView workbookViewId="0">
      <selection activeCell="C7" sqref="C7"/>
    </sheetView>
  </sheetViews>
  <sheetFormatPr defaultRowHeight="15.75" x14ac:dyDescent="0.25"/>
  <cols>
    <col min="1" max="1" width="20.125" bestFit="1" customWidth="1"/>
    <col min="2" max="2" width="15.25" bestFit="1" customWidth="1"/>
    <col min="3" max="11" width="5.875" bestFit="1" customWidth="1"/>
    <col min="12" max="12" width="11" bestFit="1" customWidth="1"/>
    <col min="13" max="24" width="19.75" bestFit="1" customWidth="1"/>
    <col min="25" max="26" width="11" bestFit="1" customWidth="1"/>
  </cols>
  <sheetData>
    <row r="4" spans="1:12" x14ac:dyDescent="0.25">
      <c r="A4" s="5" t="s">
        <v>2084</v>
      </c>
      <c r="B4" s="5" t="s">
        <v>2044</v>
      </c>
    </row>
    <row r="5" spans="1:12" x14ac:dyDescent="0.25">
      <c r="A5" s="5" t="s">
        <v>2033</v>
      </c>
      <c r="B5" t="s">
        <v>2074</v>
      </c>
      <c r="C5" t="s">
        <v>2075</v>
      </c>
      <c r="D5" t="s">
        <v>2076</v>
      </c>
      <c r="E5" t="s">
        <v>2077</v>
      </c>
      <c r="F5" t="s">
        <v>2078</v>
      </c>
      <c r="G5" t="s">
        <v>2079</v>
      </c>
      <c r="H5" t="s">
        <v>2080</v>
      </c>
      <c r="I5" t="s">
        <v>2081</v>
      </c>
      <c r="J5" t="s">
        <v>2082</v>
      </c>
      <c r="K5" t="s">
        <v>2083</v>
      </c>
      <c r="L5" t="s">
        <v>2043</v>
      </c>
    </row>
    <row r="6" spans="1:12" x14ac:dyDescent="0.25">
      <c r="A6" s="6" t="s">
        <v>2034</v>
      </c>
      <c r="B6">
        <v>2849</v>
      </c>
      <c r="C6">
        <v>16321</v>
      </c>
      <c r="D6">
        <v>11630</v>
      </c>
      <c r="E6">
        <v>10463</v>
      </c>
      <c r="F6">
        <v>16437</v>
      </c>
      <c r="G6">
        <v>4732</v>
      </c>
      <c r="H6">
        <v>18674</v>
      </c>
      <c r="I6">
        <v>22356</v>
      </c>
      <c r="J6">
        <v>9485</v>
      </c>
      <c r="K6">
        <v>8928</v>
      </c>
      <c r="L6">
        <v>121875</v>
      </c>
    </row>
    <row r="7" spans="1:12" x14ac:dyDescent="0.25">
      <c r="A7" s="6" t="s">
        <v>2035</v>
      </c>
      <c r="B7">
        <v>5651</v>
      </c>
      <c r="C7">
        <v>2230</v>
      </c>
      <c r="D7">
        <v>2541</v>
      </c>
      <c r="E7">
        <v>2710</v>
      </c>
      <c r="F7">
        <v>3916</v>
      </c>
      <c r="G7">
        <v>168</v>
      </c>
      <c r="H7">
        <v>2440</v>
      </c>
      <c r="I7">
        <v>5302</v>
      </c>
      <c r="J7">
        <v>2851</v>
      </c>
      <c r="K7">
        <v>1037</v>
      </c>
      <c r="L7">
        <v>28846</v>
      </c>
    </row>
    <row r="8" spans="1:12" x14ac:dyDescent="0.25">
      <c r="A8" s="6" t="s">
        <v>2036</v>
      </c>
      <c r="B8">
        <v>3162</v>
      </c>
      <c r="C8">
        <v>261</v>
      </c>
      <c r="D8">
        <v>4483</v>
      </c>
      <c r="E8">
        <v>12581</v>
      </c>
      <c r="F8">
        <v>3043</v>
      </c>
      <c r="G8">
        <v>5534</v>
      </c>
      <c r="H8">
        <v>1208</v>
      </c>
      <c r="I8">
        <v>3028</v>
      </c>
      <c r="J8">
        <v>830</v>
      </c>
      <c r="K8">
        <v>3532</v>
      </c>
      <c r="L8">
        <v>37662</v>
      </c>
    </row>
    <row r="9" spans="1:12" x14ac:dyDescent="0.25">
      <c r="A9" s="6" t="s">
        <v>2037</v>
      </c>
      <c r="F9">
        <v>719</v>
      </c>
      <c r="K9">
        <v>475</v>
      </c>
      <c r="L9">
        <v>1194</v>
      </c>
    </row>
    <row r="10" spans="1:12" x14ac:dyDescent="0.25">
      <c r="A10" s="6" t="s">
        <v>2038</v>
      </c>
      <c r="B10">
        <v>12416</v>
      </c>
      <c r="C10">
        <v>10781</v>
      </c>
      <c r="D10">
        <v>5224</v>
      </c>
      <c r="E10">
        <v>8456</v>
      </c>
      <c r="F10">
        <v>21335</v>
      </c>
      <c r="G10">
        <v>9363</v>
      </c>
      <c r="H10">
        <v>6296</v>
      </c>
      <c r="I10">
        <v>17883</v>
      </c>
      <c r="J10">
        <v>22969</v>
      </c>
      <c r="K10">
        <v>14267</v>
      </c>
      <c r="L10">
        <v>128990</v>
      </c>
    </row>
    <row r="11" spans="1:12" x14ac:dyDescent="0.25">
      <c r="A11" s="6" t="s">
        <v>2039</v>
      </c>
      <c r="B11">
        <v>5271</v>
      </c>
      <c r="C11">
        <v>2623</v>
      </c>
      <c r="D11">
        <v>7232</v>
      </c>
      <c r="E11">
        <v>81</v>
      </c>
      <c r="F11">
        <v>4282</v>
      </c>
      <c r="G11">
        <v>660</v>
      </c>
      <c r="H11">
        <v>2119</v>
      </c>
      <c r="I11">
        <v>840</v>
      </c>
      <c r="J11">
        <v>473</v>
      </c>
      <c r="K11">
        <v>463</v>
      </c>
      <c r="L11">
        <v>24044</v>
      </c>
    </row>
    <row r="12" spans="1:12" x14ac:dyDescent="0.25">
      <c r="A12" s="6" t="s">
        <v>2040</v>
      </c>
      <c r="B12">
        <v>4715</v>
      </c>
      <c r="C12">
        <v>522</v>
      </c>
      <c r="D12">
        <v>3691</v>
      </c>
      <c r="E12">
        <v>3962</v>
      </c>
      <c r="F12">
        <v>12601</v>
      </c>
      <c r="G12">
        <v>9266</v>
      </c>
      <c r="H12">
        <v>3111</v>
      </c>
      <c r="I12">
        <v>3446</v>
      </c>
      <c r="J12">
        <v>4470</v>
      </c>
      <c r="K12">
        <v>6835</v>
      </c>
      <c r="L12">
        <v>52619</v>
      </c>
    </row>
    <row r="13" spans="1:12" x14ac:dyDescent="0.25">
      <c r="A13" s="6" t="s">
        <v>2041</v>
      </c>
      <c r="B13">
        <v>6617</v>
      </c>
      <c r="C13">
        <v>13270</v>
      </c>
      <c r="D13">
        <v>6356</v>
      </c>
      <c r="E13">
        <v>9704</v>
      </c>
      <c r="F13">
        <v>8980</v>
      </c>
      <c r="G13">
        <v>8671</v>
      </c>
      <c r="H13">
        <v>4950</v>
      </c>
      <c r="I13">
        <v>3495</v>
      </c>
      <c r="J13">
        <v>2476</v>
      </c>
      <c r="K13">
        <v>2975</v>
      </c>
      <c r="L13">
        <v>67494</v>
      </c>
    </row>
    <row r="14" spans="1:12" x14ac:dyDescent="0.25">
      <c r="A14" s="6" t="s">
        <v>2042</v>
      </c>
      <c r="B14">
        <v>40280</v>
      </c>
      <c r="C14">
        <v>29082</v>
      </c>
      <c r="D14">
        <v>25189</v>
      </c>
      <c r="E14">
        <v>22661</v>
      </c>
      <c r="F14">
        <v>26938</v>
      </c>
      <c r="G14">
        <v>19825</v>
      </c>
      <c r="H14">
        <v>15049</v>
      </c>
      <c r="I14">
        <v>30527</v>
      </c>
      <c r="J14">
        <v>20846</v>
      </c>
      <c r="K14">
        <v>33810</v>
      </c>
      <c r="L14">
        <v>264207</v>
      </c>
    </row>
    <row r="15" spans="1:12" x14ac:dyDescent="0.25">
      <c r="A15" s="6" t="s">
        <v>2043</v>
      </c>
      <c r="B15">
        <v>80961</v>
      </c>
      <c r="C15">
        <v>75090</v>
      </c>
      <c r="D15">
        <v>66346</v>
      </c>
      <c r="E15">
        <v>70618</v>
      </c>
      <c r="F15">
        <v>98251</v>
      </c>
      <c r="G15">
        <v>58219</v>
      </c>
      <c r="H15">
        <v>53847</v>
      </c>
      <c r="I15">
        <v>86877</v>
      </c>
      <c r="J15">
        <v>64400</v>
      </c>
      <c r="K15">
        <v>72322</v>
      </c>
      <c r="L15">
        <v>726931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972" workbookViewId="0">
      <selection sqref="A1:T1001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1.375" bestFit="1" customWidth="1"/>
    <col min="7" max="7" width="15.25" customWidth="1"/>
    <col min="10" max="10" width="13.375" customWidth="1"/>
    <col min="11" max="11" width="11.125" bestFit="1" customWidth="1"/>
    <col min="12" max="12" width="11.125" customWidth="1"/>
    <col min="15" max="15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2072</v>
      </c>
      <c r="M1" s="1" t="s">
        <v>8</v>
      </c>
      <c r="N1" s="1" t="s">
        <v>2073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100</v>
      </c>
      <c r="F2" s="4">
        <v>0</v>
      </c>
      <c r="G2" t="s">
        <v>14</v>
      </c>
      <c r="H2">
        <v>0</v>
      </c>
      <c r="I2" s="4">
        <f t="shared" ref="I2:I65" si="0">IF(H2,E2/H2,0)</f>
        <v>0</v>
      </c>
      <c r="J2" t="s">
        <v>15</v>
      </c>
      <c r="K2" t="s">
        <v>16</v>
      </c>
      <c r="L2" s="7">
        <f>(((M2/60)/60)/24)+DATE(1970,1,1)</f>
        <v>42336.25</v>
      </c>
      <c r="M2">
        <v>1448690400</v>
      </c>
      <c r="N2" s="7">
        <f t="shared" ref="N2:N65" si="1"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tr">
        <f>LEFT(R2,FIND("/",R2,1)-1)</f>
        <v>food</v>
      </c>
      <c r="T2" t="str">
        <f>RIGHT(R2,LEN(R2)-FIND("/",R2,1))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5" si="2">(E3/D3)*100</f>
        <v>1040</v>
      </c>
      <c r="G3" t="s">
        <v>20</v>
      </c>
      <c r="H3">
        <v>158</v>
      </c>
      <c r="I3" s="4">
        <f t="shared" si="0"/>
        <v>92.151898734177209</v>
      </c>
      <c r="J3" t="s">
        <v>21</v>
      </c>
      <c r="K3" t="s">
        <v>22</v>
      </c>
      <c r="L3" s="7">
        <f t="shared" ref="L3:L65" si="3">(((M3/60)/60)/24)+DATE(1970,1,1)</f>
        <v>41870.208333333336</v>
      </c>
      <c r="M3">
        <v>1408424400</v>
      </c>
      <c r="N3" s="7">
        <f t="shared" si="1"/>
        <v>41872.208333333336</v>
      </c>
      <c r="O3">
        <v>1408597200</v>
      </c>
      <c r="P3" t="b">
        <v>0</v>
      </c>
      <c r="Q3" t="b">
        <v>1</v>
      </c>
      <c r="R3" t="s">
        <v>23</v>
      </c>
      <c r="S3" t="str">
        <f t="shared" ref="S3:S66" si="4">LEFT(R3,FIND("/",R3,1)-1)</f>
        <v>music</v>
      </c>
      <c r="T3" t="str">
        <f t="shared" ref="T3:T66" si="5">RIGHT(R3,LEN(R3)-FIND("/",R3,1))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2"/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 s="7">
        <f t="shared" si="3"/>
        <v>41595.25</v>
      </c>
      <c r="M4">
        <v>1384668000</v>
      </c>
      <c r="N4" s="7">
        <f t="shared" si="1"/>
        <v>41597.25</v>
      </c>
      <c r="O4">
        <v>1384840800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 s="7">
        <f t="shared" si="3"/>
        <v>43688.208333333328</v>
      </c>
      <c r="M5">
        <v>1565499600</v>
      </c>
      <c r="N5" s="7">
        <f t="shared" si="1"/>
        <v>43728.208333333328</v>
      </c>
      <c r="O5">
        <v>1568955600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 s="7">
        <f t="shared" si="3"/>
        <v>43485.25</v>
      </c>
      <c r="M6">
        <v>1547964000</v>
      </c>
      <c r="N6" s="7">
        <f t="shared" si="1"/>
        <v>43489.25</v>
      </c>
      <c r="O6">
        <v>1548309600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 s="7">
        <f t="shared" si="3"/>
        <v>41149.208333333336</v>
      </c>
      <c r="M7">
        <v>1346130000</v>
      </c>
      <c r="N7" s="7">
        <f t="shared" si="1"/>
        <v>41160.208333333336</v>
      </c>
      <c r="O7">
        <v>1347080400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 s="7">
        <f t="shared" si="3"/>
        <v>42991.208333333328</v>
      </c>
      <c r="M8">
        <v>1505278800</v>
      </c>
      <c r="N8" s="7">
        <f t="shared" si="1"/>
        <v>42992.208333333328</v>
      </c>
      <c r="O8">
        <v>1505365200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 s="7">
        <f t="shared" si="3"/>
        <v>42229.208333333328</v>
      </c>
      <c r="M9">
        <v>1439442000</v>
      </c>
      <c r="N9" s="7">
        <f t="shared" si="1"/>
        <v>42231.208333333328</v>
      </c>
      <c r="O9">
        <v>1439614800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 s="7">
        <f t="shared" si="3"/>
        <v>40399.208333333336</v>
      </c>
      <c r="M10">
        <v>1281330000</v>
      </c>
      <c r="N10" s="7">
        <f t="shared" si="1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 s="7">
        <f t="shared" si="3"/>
        <v>41536.208333333336</v>
      </c>
      <c r="M11">
        <v>1379566800</v>
      </c>
      <c r="N11" s="7">
        <f t="shared" si="1"/>
        <v>41585.25</v>
      </c>
      <c r="O11">
        <v>1383804000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 s="7">
        <f t="shared" si="3"/>
        <v>40404.208333333336</v>
      </c>
      <c r="M12">
        <v>1281762000</v>
      </c>
      <c r="N12" s="7">
        <f t="shared" si="1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 s="7">
        <f t="shared" si="3"/>
        <v>40442.208333333336</v>
      </c>
      <c r="M13">
        <v>1285045200</v>
      </c>
      <c r="N13" s="7">
        <f t="shared" si="1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 s="7">
        <f t="shared" si="3"/>
        <v>43760.208333333328</v>
      </c>
      <c r="M14">
        <v>1571720400</v>
      </c>
      <c r="N14" s="7">
        <f t="shared" si="1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 s="7">
        <f t="shared" si="3"/>
        <v>42532.208333333328</v>
      </c>
      <c r="M15">
        <v>1465621200</v>
      </c>
      <c r="N15" s="7">
        <f t="shared" si="1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 s="7">
        <f t="shared" si="3"/>
        <v>40974.25</v>
      </c>
      <c r="M16">
        <v>1331013600</v>
      </c>
      <c r="N16" s="7">
        <f t="shared" si="1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 s="7">
        <f t="shared" si="3"/>
        <v>43809.25</v>
      </c>
      <c r="M17">
        <v>1575957600</v>
      </c>
      <c r="N17" s="7">
        <f t="shared" si="1"/>
        <v>43813.25</v>
      </c>
      <c r="O17">
        <v>1576303200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 s="7">
        <f t="shared" si="3"/>
        <v>41661.25</v>
      </c>
      <c r="M18">
        <v>1390370400</v>
      </c>
      <c r="N18" s="7">
        <f t="shared" si="1"/>
        <v>41683.25</v>
      </c>
      <c r="O18">
        <v>1392271200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 s="7">
        <f t="shared" si="3"/>
        <v>40555.25</v>
      </c>
      <c r="M19">
        <v>1294812000</v>
      </c>
      <c r="N19" s="7">
        <f t="shared" si="1"/>
        <v>40556.25</v>
      </c>
      <c r="O19">
        <v>1294898400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 s="7">
        <f t="shared" si="3"/>
        <v>43351.208333333328</v>
      </c>
      <c r="M20">
        <v>1536382800</v>
      </c>
      <c r="N20" s="7">
        <f t="shared" si="1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 s="7">
        <f t="shared" si="3"/>
        <v>43528.25</v>
      </c>
      <c r="M21">
        <v>1551679200</v>
      </c>
      <c r="N21" s="7">
        <f t="shared" si="1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 s="7">
        <f t="shared" si="3"/>
        <v>41848.208333333336</v>
      </c>
      <c r="M22">
        <v>1406523600</v>
      </c>
      <c r="N22" s="7">
        <f t="shared" si="1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 s="7">
        <f t="shared" si="3"/>
        <v>40770.208333333336</v>
      </c>
      <c r="M23">
        <v>1313384400</v>
      </c>
      <c r="N23" s="7">
        <f t="shared" si="1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 s="7">
        <f t="shared" si="3"/>
        <v>43193.208333333328</v>
      </c>
      <c r="M24">
        <v>1522731600</v>
      </c>
      <c r="N24" s="7">
        <f t="shared" si="1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 s="7">
        <f t="shared" si="3"/>
        <v>43510.25</v>
      </c>
      <c r="M25">
        <v>1550124000</v>
      </c>
      <c r="N25" s="7">
        <f t="shared" si="1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 s="7">
        <f t="shared" si="3"/>
        <v>41811.208333333336</v>
      </c>
      <c r="M26">
        <v>1403326800</v>
      </c>
      <c r="N26" s="7">
        <f t="shared" si="1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 s="7">
        <f t="shared" si="3"/>
        <v>40681.208333333336</v>
      </c>
      <c r="M27">
        <v>1305694800</v>
      </c>
      <c r="N27" s="7">
        <f t="shared" si="1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 s="7">
        <f t="shared" si="3"/>
        <v>43312.208333333328</v>
      </c>
      <c r="M28">
        <v>1533013200</v>
      </c>
      <c r="N28" s="7">
        <f t="shared" si="1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 s="7">
        <f t="shared" si="3"/>
        <v>42280.208333333328</v>
      </c>
      <c r="M29">
        <v>1443848400</v>
      </c>
      <c r="N29" s="7">
        <f t="shared" si="1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 s="7">
        <f t="shared" si="3"/>
        <v>40218.25</v>
      </c>
      <c r="M30">
        <v>1265695200</v>
      </c>
      <c r="N30" s="7">
        <f t="shared" si="1"/>
        <v>40241.25</v>
      </c>
      <c r="O30">
        <v>1267682400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 s="7">
        <f t="shared" si="3"/>
        <v>43301.208333333328</v>
      </c>
      <c r="M31">
        <v>1532062800</v>
      </c>
      <c r="N31" s="7">
        <f t="shared" si="1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 s="7">
        <f t="shared" si="3"/>
        <v>43609.208333333328</v>
      </c>
      <c r="M32">
        <v>1558674000</v>
      </c>
      <c r="N32" s="7">
        <f t="shared" si="1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 s="7">
        <f t="shared" si="3"/>
        <v>42374.25</v>
      </c>
      <c r="M33">
        <v>1451973600</v>
      </c>
      <c r="N33" s="7">
        <f t="shared" si="1"/>
        <v>42402.25</v>
      </c>
      <c r="O33">
        <v>1454392800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 s="7">
        <f t="shared" si="3"/>
        <v>43110.25</v>
      </c>
      <c r="M34">
        <v>1515564000</v>
      </c>
      <c r="N34" s="7">
        <f t="shared" si="1"/>
        <v>43137.25</v>
      </c>
      <c r="O34">
        <v>1517896800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 s="7">
        <f t="shared" si="3"/>
        <v>41917.208333333336</v>
      </c>
      <c r="M35">
        <v>1412485200</v>
      </c>
      <c r="N35" s="7">
        <f t="shared" si="1"/>
        <v>41954.25</v>
      </c>
      <c r="O35">
        <v>1415685600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 s="7">
        <f t="shared" si="3"/>
        <v>42817.208333333328</v>
      </c>
      <c r="M36">
        <v>1490245200</v>
      </c>
      <c r="N36" s="7">
        <f t="shared" si="1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 s="7">
        <f t="shared" si="3"/>
        <v>43484.25</v>
      </c>
      <c r="M37">
        <v>1547877600</v>
      </c>
      <c r="N37" s="7">
        <f t="shared" si="1"/>
        <v>43526.25</v>
      </c>
      <c r="O37">
        <v>1551506400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 s="7">
        <f t="shared" si="3"/>
        <v>40600.25</v>
      </c>
      <c r="M38">
        <v>1298700000</v>
      </c>
      <c r="N38" s="7">
        <f t="shared" si="1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 s="7">
        <f t="shared" si="3"/>
        <v>43744.208333333328</v>
      </c>
      <c r="M39">
        <v>1570338000</v>
      </c>
      <c r="N39" s="7">
        <f t="shared" si="1"/>
        <v>43777.25</v>
      </c>
      <c r="O39">
        <v>1573192800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 s="7">
        <f t="shared" si="3"/>
        <v>40469.208333333336</v>
      </c>
      <c r="M40">
        <v>1287378000</v>
      </c>
      <c r="N40" s="7">
        <f t="shared" si="1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 s="7">
        <f t="shared" si="3"/>
        <v>41330.25</v>
      </c>
      <c r="M41">
        <v>1361772000</v>
      </c>
      <c r="N41" s="7">
        <f t="shared" si="1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 s="7">
        <f t="shared" si="3"/>
        <v>40334.208333333336</v>
      </c>
      <c r="M42">
        <v>1275714000</v>
      </c>
      <c r="N42" s="7">
        <f t="shared" si="1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 s="7">
        <f t="shared" si="3"/>
        <v>41156.208333333336</v>
      </c>
      <c r="M43">
        <v>1346734800</v>
      </c>
      <c r="N43" s="7">
        <f t="shared" si="1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 s="7">
        <f t="shared" si="3"/>
        <v>40728.208333333336</v>
      </c>
      <c r="M44">
        <v>1309755600</v>
      </c>
      <c r="N44" s="7">
        <f t="shared" si="1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 s="7">
        <f t="shared" si="3"/>
        <v>41844.208333333336</v>
      </c>
      <c r="M45">
        <v>1406178000</v>
      </c>
      <c r="N45" s="7">
        <f t="shared" si="1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 s="7">
        <f t="shared" si="3"/>
        <v>43541.208333333328</v>
      </c>
      <c r="M46">
        <v>1552798800</v>
      </c>
      <c r="N46" s="7">
        <f t="shared" si="1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 s="7">
        <f t="shared" si="3"/>
        <v>42676.208333333328</v>
      </c>
      <c r="M47">
        <v>1478062800</v>
      </c>
      <c r="N47" s="7">
        <f t="shared" si="1"/>
        <v>42691.25</v>
      </c>
      <c r="O47">
        <v>1479362400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 s="7">
        <f t="shared" si="3"/>
        <v>40367.208333333336</v>
      </c>
      <c r="M48">
        <v>1278565200</v>
      </c>
      <c r="N48" s="7">
        <f t="shared" si="1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 s="7">
        <f t="shared" si="3"/>
        <v>41727.208333333336</v>
      </c>
      <c r="M49">
        <v>1396069200</v>
      </c>
      <c r="N49" s="7">
        <f t="shared" si="1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 s="7">
        <f t="shared" si="3"/>
        <v>42180.208333333328</v>
      </c>
      <c r="M50">
        <v>1435208400</v>
      </c>
      <c r="N50" s="7">
        <f t="shared" si="1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 s="7">
        <f t="shared" si="3"/>
        <v>43758.208333333328</v>
      </c>
      <c r="M51">
        <v>1571547600</v>
      </c>
      <c r="N51" s="7">
        <f t="shared" si="1"/>
        <v>43803.25</v>
      </c>
      <c r="O51">
        <v>1575439200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 s="7">
        <f t="shared" si="3"/>
        <v>41487.208333333336</v>
      </c>
      <c r="M52">
        <v>1375333200</v>
      </c>
      <c r="N52" s="7">
        <f t="shared" si="1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 s="7">
        <f t="shared" si="3"/>
        <v>40995.208333333336</v>
      </c>
      <c r="M53">
        <v>1332824400</v>
      </c>
      <c r="N53" s="7">
        <f t="shared" si="1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 s="7">
        <f t="shared" si="3"/>
        <v>40436.208333333336</v>
      </c>
      <c r="M54">
        <v>1284526800</v>
      </c>
      <c r="N54" s="7">
        <f t="shared" si="1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 s="7">
        <f t="shared" si="3"/>
        <v>41779.208333333336</v>
      </c>
      <c r="M55">
        <v>1400562000</v>
      </c>
      <c r="N55" s="7">
        <f t="shared" si="1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 s="7">
        <f t="shared" si="3"/>
        <v>43170.25</v>
      </c>
      <c r="M56">
        <v>1520748000</v>
      </c>
      <c r="N56" s="7">
        <f t="shared" si="1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 s="7">
        <f t="shared" si="3"/>
        <v>43311.208333333328</v>
      </c>
      <c r="M57">
        <v>1532926800</v>
      </c>
      <c r="N57" s="7">
        <f t="shared" si="1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 s="7">
        <f t="shared" si="3"/>
        <v>42014.25</v>
      </c>
      <c r="M58">
        <v>1420869600</v>
      </c>
      <c r="N58" s="7">
        <f t="shared" si="1"/>
        <v>42021.25</v>
      </c>
      <c r="O58">
        <v>1421474400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 s="7">
        <f t="shared" si="3"/>
        <v>42979.208333333328</v>
      </c>
      <c r="M59">
        <v>1504242000</v>
      </c>
      <c r="N59" s="7">
        <f t="shared" si="1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 s="7">
        <f t="shared" si="3"/>
        <v>42268.208333333328</v>
      </c>
      <c r="M60">
        <v>1442811600</v>
      </c>
      <c r="N60" s="7">
        <f t="shared" si="1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 s="7">
        <f t="shared" si="3"/>
        <v>42898.208333333328</v>
      </c>
      <c r="M61">
        <v>1497243600</v>
      </c>
      <c r="N61" s="7">
        <f t="shared" si="1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 s="7">
        <f t="shared" si="3"/>
        <v>41107.208333333336</v>
      </c>
      <c r="M62">
        <v>1342501200</v>
      </c>
      <c r="N62" s="7">
        <f t="shared" si="1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 s="7">
        <f t="shared" si="3"/>
        <v>40595.25</v>
      </c>
      <c r="M63">
        <v>1298268000</v>
      </c>
      <c r="N63" s="7">
        <f t="shared" si="1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 s="7">
        <f t="shared" si="3"/>
        <v>42160.208333333328</v>
      </c>
      <c r="M64">
        <v>1433480400</v>
      </c>
      <c r="N64" s="7">
        <f t="shared" si="1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 s="7">
        <f t="shared" si="3"/>
        <v>42853.208333333328</v>
      </c>
      <c r="M65">
        <v>1493355600</v>
      </c>
      <c r="N65" s="7">
        <f t="shared" si="1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6">(E66/D66)*100</f>
        <v>97.642857142857139</v>
      </c>
      <c r="G66" t="s">
        <v>14</v>
      </c>
      <c r="H66">
        <v>38</v>
      </c>
      <c r="I66" s="4">
        <f t="shared" ref="I66:I129" si="7">IF(H66,E66/H66,0)</f>
        <v>71.94736842105263</v>
      </c>
      <c r="J66" t="s">
        <v>21</v>
      </c>
      <c r="K66" t="s">
        <v>22</v>
      </c>
      <c r="L66" s="7">
        <f t="shared" ref="L66:L129" si="8">(((M66/60)/60)/24)+DATE(1970,1,1)</f>
        <v>43283.208333333328</v>
      </c>
      <c r="M66">
        <v>1530507600</v>
      </c>
      <c r="N66" s="7">
        <f t="shared" ref="N66:N129" si="9">(((O66/60)/60)/24)+DATE(1970,1,1)</f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6"/>
        <v>236.14754098360655</v>
      </c>
      <c r="G67" t="s">
        <v>20</v>
      </c>
      <c r="H67">
        <v>236</v>
      </c>
      <c r="I67" s="4">
        <f t="shared" si="7"/>
        <v>61.038135593220339</v>
      </c>
      <c r="J67" t="s">
        <v>21</v>
      </c>
      <c r="K67" t="s">
        <v>22</v>
      </c>
      <c r="L67" s="7">
        <f t="shared" si="8"/>
        <v>40570.25</v>
      </c>
      <c r="M67">
        <v>1296108000</v>
      </c>
      <c r="N67" s="7">
        <f t="shared" si="9"/>
        <v>40577.25</v>
      </c>
      <c r="O67">
        <v>1296712800</v>
      </c>
      <c r="P67" t="b">
        <v>0</v>
      </c>
      <c r="Q67" t="b">
        <v>0</v>
      </c>
      <c r="R67" t="s">
        <v>33</v>
      </c>
      <c r="S67" t="str">
        <f t="shared" ref="S67:S130" si="10">LEFT(R67,FIND("/",R67,1)-1)</f>
        <v>theater</v>
      </c>
      <c r="T67" t="str">
        <f t="shared" ref="T67:T130" si="11">RIGHT(R67,LEN(R67)-FIND("/",R67,1))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 s="7">
        <f t="shared" si="8"/>
        <v>42102.208333333328</v>
      </c>
      <c r="M68">
        <v>1428469200</v>
      </c>
      <c r="N68" s="7">
        <f t="shared" si="9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 s="7">
        <f t="shared" si="8"/>
        <v>40203.25</v>
      </c>
      <c r="M69">
        <v>1264399200</v>
      </c>
      <c r="N69" s="7">
        <f t="shared" si="9"/>
        <v>40208.25</v>
      </c>
      <c r="O69">
        <v>1264831200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 s="7">
        <f t="shared" si="8"/>
        <v>42943.208333333328</v>
      </c>
      <c r="M70">
        <v>1501131600</v>
      </c>
      <c r="N70" s="7">
        <f t="shared" si="9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 s="7">
        <f t="shared" si="8"/>
        <v>40531.25</v>
      </c>
      <c r="M71">
        <v>1292738400</v>
      </c>
      <c r="N71" s="7">
        <f t="shared" si="9"/>
        <v>40565.25</v>
      </c>
      <c r="O71">
        <v>1295676000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 s="7">
        <f t="shared" si="8"/>
        <v>40484.208333333336</v>
      </c>
      <c r="M72">
        <v>1288674000</v>
      </c>
      <c r="N72" s="7">
        <f t="shared" si="9"/>
        <v>40533.25</v>
      </c>
      <c r="O72">
        <v>1292911200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 s="7">
        <f t="shared" si="8"/>
        <v>43799.25</v>
      </c>
      <c r="M73">
        <v>1575093600</v>
      </c>
      <c r="N73" s="7">
        <f t="shared" si="9"/>
        <v>43803.25</v>
      </c>
      <c r="O73">
        <v>1575439200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 s="7">
        <f t="shared" si="8"/>
        <v>42186.208333333328</v>
      </c>
      <c r="M74">
        <v>1435726800</v>
      </c>
      <c r="N74" s="7">
        <f t="shared" si="9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 s="7">
        <f t="shared" si="8"/>
        <v>42701.25</v>
      </c>
      <c r="M75">
        <v>1480226400</v>
      </c>
      <c r="N75" s="7">
        <f t="shared" si="9"/>
        <v>42704.25</v>
      </c>
      <c r="O75">
        <v>1480485600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 s="7">
        <f t="shared" si="8"/>
        <v>42456.208333333328</v>
      </c>
      <c r="M76">
        <v>1459054800</v>
      </c>
      <c r="N76" s="7">
        <f t="shared" si="9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 s="7">
        <f t="shared" si="8"/>
        <v>43296.208333333328</v>
      </c>
      <c r="M77">
        <v>1531630800</v>
      </c>
      <c r="N77" s="7">
        <f t="shared" si="9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 s="7">
        <f t="shared" si="8"/>
        <v>42027.25</v>
      </c>
      <c r="M78">
        <v>1421992800</v>
      </c>
      <c r="N78" s="7">
        <f t="shared" si="9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 s="7">
        <f t="shared" si="8"/>
        <v>40448.208333333336</v>
      </c>
      <c r="M79">
        <v>1285563600</v>
      </c>
      <c r="N79" s="7">
        <f t="shared" si="9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 s="7">
        <f t="shared" si="8"/>
        <v>43206.208333333328</v>
      </c>
      <c r="M80">
        <v>1523854800</v>
      </c>
      <c r="N80" s="7">
        <f t="shared" si="9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 s="7">
        <f t="shared" si="8"/>
        <v>43267.208333333328</v>
      </c>
      <c r="M81">
        <v>1529125200</v>
      </c>
      <c r="N81" s="7">
        <f t="shared" si="9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 s="7">
        <f t="shared" si="8"/>
        <v>42976.208333333328</v>
      </c>
      <c r="M82">
        <v>1503982800</v>
      </c>
      <c r="N82" s="7">
        <f t="shared" si="9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 s="7">
        <f t="shared" si="8"/>
        <v>43062.25</v>
      </c>
      <c r="M83">
        <v>1511416800</v>
      </c>
      <c r="N83" s="7">
        <f t="shared" si="9"/>
        <v>43087.25</v>
      </c>
      <c r="O83">
        <v>1513576800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 s="7">
        <f t="shared" si="8"/>
        <v>43482.25</v>
      </c>
      <c r="M84">
        <v>1547704800</v>
      </c>
      <c r="N84" s="7">
        <f t="shared" si="9"/>
        <v>43489.25</v>
      </c>
      <c r="O84">
        <v>1548309600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 s="7">
        <f t="shared" si="8"/>
        <v>42579.208333333328</v>
      </c>
      <c r="M85">
        <v>1469682000</v>
      </c>
      <c r="N85" s="7">
        <f t="shared" si="9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 s="7">
        <f t="shared" si="8"/>
        <v>41118.208333333336</v>
      </c>
      <c r="M86">
        <v>1343451600</v>
      </c>
      <c r="N86" s="7">
        <f t="shared" si="9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 s="7">
        <f t="shared" si="8"/>
        <v>40797.208333333336</v>
      </c>
      <c r="M87">
        <v>1315717200</v>
      </c>
      <c r="N87" s="7">
        <f t="shared" si="9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 s="7">
        <f t="shared" si="8"/>
        <v>42128.208333333328</v>
      </c>
      <c r="M88">
        <v>1430715600</v>
      </c>
      <c r="N88" s="7">
        <f t="shared" si="9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 s="7">
        <f t="shared" si="8"/>
        <v>40610.25</v>
      </c>
      <c r="M89">
        <v>1299564000</v>
      </c>
      <c r="N89" s="7">
        <f t="shared" si="9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 s="7">
        <f t="shared" si="8"/>
        <v>42110.208333333328</v>
      </c>
      <c r="M90">
        <v>1429160400</v>
      </c>
      <c r="N90" s="7">
        <f t="shared" si="9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 s="7">
        <f t="shared" si="8"/>
        <v>40283.208333333336</v>
      </c>
      <c r="M91">
        <v>1271307600</v>
      </c>
      <c r="N91" s="7">
        <f t="shared" si="9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 s="7">
        <f t="shared" si="8"/>
        <v>42425.25</v>
      </c>
      <c r="M92">
        <v>1456380000</v>
      </c>
      <c r="N92" s="7">
        <f t="shared" si="9"/>
        <v>42425.25</v>
      </c>
      <c r="O92">
        <v>1456380000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 s="7">
        <f t="shared" si="8"/>
        <v>42588.208333333328</v>
      </c>
      <c r="M93">
        <v>1470459600</v>
      </c>
      <c r="N93" s="7">
        <f t="shared" si="9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 s="7">
        <f t="shared" si="8"/>
        <v>40352.208333333336</v>
      </c>
      <c r="M94">
        <v>1277269200</v>
      </c>
      <c r="N94" s="7">
        <f t="shared" si="9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 s="7">
        <f t="shared" si="8"/>
        <v>41202.208333333336</v>
      </c>
      <c r="M95">
        <v>1350709200</v>
      </c>
      <c r="N95" s="7">
        <f t="shared" si="9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 s="7">
        <f t="shared" si="8"/>
        <v>43562.208333333328</v>
      </c>
      <c r="M96">
        <v>1554613200</v>
      </c>
      <c r="N96" s="7">
        <f t="shared" si="9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 s="7">
        <f t="shared" si="8"/>
        <v>43752.208333333328</v>
      </c>
      <c r="M97">
        <v>1571029200</v>
      </c>
      <c r="N97" s="7">
        <f t="shared" si="9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 s="7">
        <f t="shared" si="8"/>
        <v>40612.25</v>
      </c>
      <c r="M98">
        <v>1299736800</v>
      </c>
      <c r="N98" s="7">
        <f t="shared" si="9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 s="7">
        <f t="shared" si="8"/>
        <v>42180.208333333328</v>
      </c>
      <c r="M99">
        <v>1435208400</v>
      </c>
      <c r="N99" s="7">
        <f t="shared" si="9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 s="7">
        <f t="shared" si="8"/>
        <v>42212.208333333328</v>
      </c>
      <c r="M100">
        <v>1437973200</v>
      </c>
      <c r="N100" s="7">
        <f t="shared" si="9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 s="7">
        <f t="shared" si="8"/>
        <v>41968.25</v>
      </c>
      <c r="M101">
        <v>1416895200</v>
      </c>
      <c r="N101" s="7">
        <f t="shared" si="9"/>
        <v>41997.25</v>
      </c>
      <c r="O101">
        <v>1419400800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 s="7">
        <f t="shared" si="8"/>
        <v>40835.208333333336</v>
      </c>
      <c r="M102">
        <v>1319000400</v>
      </c>
      <c r="N102" s="7">
        <f t="shared" si="9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 s="7">
        <f t="shared" si="8"/>
        <v>42056.25</v>
      </c>
      <c r="M103">
        <v>1424498400</v>
      </c>
      <c r="N103" s="7">
        <f t="shared" si="9"/>
        <v>42063.25</v>
      </c>
      <c r="O103">
        <v>1425103200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 s="7">
        <f t="shared" si="8"/>
        <v>43234.208333333328</v>
      </c>
      <c r="M104">
        <v>1526274000</v>
      </c>
      <c r="N104" s="7">
        <f t="shared" si="9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 s="7">
        <f t="shared" si="8"/>
        <v>40475.208333333336</v>
      </c>
      <c r="M105">
        <v>1287896400</v>
      </c>
      <c r="N105" s="7">
        <f t="shared" si="9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 s="7">
        <f t="shared" si="8"/>
        <v>42878.208333333328</v>
      </c>
      <c r="M106">
        <v>1495515600</v>
      </c>
      <c r="N106" s="7">
        <f t="shared" si="9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 s="7">
        <f t="shared" si="8"/>
        <v>41366.208333333336</v>
      </c>
      <c r="M107">
        <v>1364878800</v>
      </c>
      <c r="N107" s="7">
        <f t="shared" si="9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 s="7">
        <f t="shared" si="8"/>
        <v>43716.208333333328</v>
      </c>
      <c r="M108">
        <v>1567918800</v>
      </c>
      <c r="N108" s="7">
        <f t="shared" si="9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 s="7">
        <f t="shared" si="8"/>
        <v>43213.208333333328</v>
      </c>
      <c r="M109">
        <v>1524459600</v>
      </c>
      <c r="N109" s="7">
        <f t="shared" si="9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 s="7">
        <f t="shared" si="8"/>
        <v>41005.208333333336</v>
      </c>
      <c r="M110">
        <v>1333688400</v>
      </c>
      <c r="N110" s="7">
        <f t="shared" si="9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 s="7">
        <f t="shared" si="8"/>
        <v>41651.25</v>
      </c>
      <c r="M111">
        <v>1389506400</v>
      </c>
      <c r="N111" s="7">
        <f t="shared" si="9"/>
        <v>41653.25</v>
      </c>
      <c r="O111">
        <v>1389679200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 s="7">
        <f t="shared" si="8"/>
        <v>43354.208333333328</v>
      </c>
      <c r="M112">
        <v>1536642000</v>
      </c>
      <c r="N112" s="7">
        <f t="shared" si="9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 s="7">
        <f t="shared" si="8"/>
        <v>41174.208333333336</v>
      </c>
      <c r="M113">
        <v>1348290000</v>
      </c>
      <c r="N113" s="7">
        <f t="shared" si="9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 s="7">
        <f t="shared" si="8"/>
        <v>41875.208333333336</v>
      </c>
      <c r="M114">
        <v>1408856400</v>
      </c>
      <c r="N114" s="7">
        <f t="shared" si="9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 s="7">
        <f t="shared" si="8"/>
        <v>42990.208333333328</v>
      </c>
      <c r="M115">
        <v>1505192400</v>
      </c>
      <c r="N115" s="7">
        <f t="shared" si="9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 s="7">
        <f t="shared" si="8"/>
        <v>43564.208333333328</v>
      </c>
      <c r="M116">
        <v>1554786000</v>
      </c>
      <c r="N116" s="7">
        <f t="shared" si="9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 s="7">
        <f t="shared" si="8"/>
        <v>43056.25</v>
      </c>
      <c r="M117">
        <v>1510898400</v>
      </c>
      <c r="N117" s="7">
        <f t="shared" si="9"/>
        <v>43091.25</v>
      </c>
      <c r="O117">
        <v>1513922400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 s="7">
        <f t="shared" si="8"/>
        <v>42265.208333333328</v>
      </c>
      <c r="M118">
        <v>1442552400</v>
      </c>
      <c r="N118" s="7">
        <f t="shared" si="9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 s="7">
        <f t="shared" si="8"/>
        <v>40808.208333333336</v>
      </c>
      <c r="M119">
        <v>1316667600</v>
      </c>
      <c r="N119" s="7">
        <f t="shared" si="9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 s="7">
        <f t="shared" si="8"/>
        <v>41665.25</v>
      </c>
      <c r="M120">
        <v>1390716000</v>
      </c>
      <c r="N120" s="7">
        <f t="shared" si="9"/>
        <v>41671.25</v>
      </c>
      <c r="O120">
        <v>1391234400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 s="7">
        <f t="shared" si="8"/>
        <v>41806.208333333336</v>
      </c>
      <c r="M121">
        <v>1402894800</v>
      </c>
      <c r="N121" s="7">
        <f t="shared" si="9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 s="7">
        <f t="shared" si="8"/>
        <v>42111.208333333328</v>
      </c>
      <c r="M122">
        <v>1429246800</v>
      </c>
      <c r="N122" s="7">
        <f t="shared" si="9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 s="7">
        <f t="shared" si="8"/>
        <v>41917.208333333336</v>
      </c>
      <c r="M123">
        <v>1412485200</v>
      </c>
      <c r="N123" s="7">
        <f t="shared" si="9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 s="7">
        <f t="shared" si="8"/>
        <v>41970.25</v>
      </c>
      <c r="M124">
        <v>1417068000</v>
      </c>
      <c r="N124" s="7">
        <f t="shared" si="9"/>
        <v>41997.25</v>
      </c>
      <c r="O124">
        <v>1419400800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 s="7">
        <f t="shared" si="8"/>
        <v>42332.25</v>
      </c>
      <c r="M125">
        <v>1448344800</v>
      </c>
      <c r="N125" s="7">
        <f t="shared" si="9"/>
        <v>42335.25</v>
      </c>
      <c r="O125">
        <v>1448604000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 s="7">
        <f t="shared" si="8"/>
        <v>43598.208333333328</v>
      </c>
      <c r="M126">
        <v>1557723600</v>
      </c>
      <c r="N126" s="7">
        <f t="shared" si="9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 s="7">
        <f t="shared" si="8"/>
        <v>43362.208333333328</v>
      </c>
      <c r="M127">
        <v>1537333200</v>
      </c>
      <c r="N127" s="7">
        <f t="shared" si="9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 s="7">
        <f t="shared" si="8"/>
        <v>42596.208333333328</v>
      </c>
      <c r="M128">
        <v>1471150800</v>
      </c>
      <c r="N128" s="7">
        <f t="shared" si="9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 s="7">
        <f t="shared" si="8"/>
        <v>40310.208333333336</v>
      </c>
      <c r="M129">
        <v>1273640400</v>
      </c>
      <c r="N129" s="7">
        <f t="shared" si="9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2">(E130/D130)*100</f>
        <v>60.334277620396605</v>
      </c>
      <c r="G130" t="s">
        <v>74</v>
      </c>
      <c r="H130">
        <v>532</v>
      </c>
      <c r="I130" s="4">
        <f t="shared" ref="I130:I193" si="13">IF(H130,E130/H130,0)</f>
        <v>80.067669172932327</v>
      </c>
      <c r="J130" t="s">
        <v>21</v>
      </c>
      <c r="K130" t="s">
        <v>22</v>
      </c>
      <c r="L130" s="7">
        <f t="shared" ref="L130:L193" si="14">(((M130/60)/60)/24)+DATE(1970,1,1)</f>
        <v>40417.208333333336</v>
      </c>
      <c r="M130">
        <v>1282885200</v>
      </c>
      <c r="N130" s="7">
        <f t="shared" ref="N130:N193" si="15">(((O130/60)/60)/24)+DATE(1970,1,1)</f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2"/>
        <v>3.202693602693603</v>
      </c>
      <c r="G131" t="s">
        <v>74</v>
      </c>
      <c r="H131">
        <v>55</v>
      </c>
      <c r="I131" s="4">
        <f t="shared" si="13"/>
        <v>86.472727272727269</v>
      </c>
      <c r="J131" t="s">
        <v>26</v>
      </c>
      <c r="K131" t="s">
        <v>27</v>
      </c>
      <c r="L131" s="7">
        <f t="shared" si="14"/>
        <v>42038.25</v>
      </c>
      <c r="M131">
        <v>1422943200</v>
      </c>
      <c r="N131" s="7">
        <f t="shared" si="15"/>
        <v>42063.25</v>
      </c>
      <c r="O131">
        <v>1425103200</v>
      </c>
      <c r="P131" t="b">
        <v>0</v>
      </c>
      <c r="Q131" t="b">
        <v>0</v>
      </c>
      <c r="R131" t="s">
        <v>17</v>
      </c>
      <c r="S131" t="str">
        <f t="shared" ref="S131:S194" si="16">LEFT(R131,FIND("/",R131,1)-1)</f>
        <v>food</v>
      </c>
      <c r="T131" t="str">
        <f t="shared" ref="T131:T194" si="17">RIGHT(R131,LEN(R131)-FIND("/",R131,1))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 s="7">
        <f t="shared" si="14"/>
        <v>40842.208333333336</v>
      </c>
      <c r="M132">
        <v>1319605200</v>
      </c>
      <c r="N132" s="7">
        <f t="shared" si="15"/>
        <v>40858.25</v>
      </c>
      <c r="O132">
        <v>1320991200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 s="7">
        <f t="shared" si="14"/>
        <v>41607.25</v>
      </c>
      <c r="M133">
        <v>1385704800</v>
      </c>
      <c r="N133" s="7">
        <f t="shared" si="15"/>
        <v>41620.25</v>
      </c>
      <c r="O133">
        <v>1386828000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 s="7">
        <f t="shared" si="14"/>
        <v>43112.25</v>
      </c>
      <c r="M134">
        <v>1515736800</v>
      </c>
      <c r="N134" s="7">
        <f t="shared" si="15"/>
        <v>43128.25</v>
      </c>
      <c r="O134">
        <v>1517119200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 s="7">
        <f t="shared" si="14"/>
        <v>40767.208333333336</v>
      </c>
      <c r="M135">
        <v>1313125200</v>
      </c>
      <c r="N135" s="7">
        <f t="shared" si="15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 s="7">
        <f t="shared" si="14"/>
        <v>40713.208333333336</v>
      </c>
      <c r="M136">
        <v>1308459600</v>
      </c>
      <c r="N136" s="7">
        <f t="shared" si="15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 s="7">
        <f t="shared" si="14"/>
        <v>41340.25</v>
      </c>
      <c r="M137">
        <v>1362636000</v>
      </c>
      <c r="N137" s="7">
        <f t="shared" si="15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 s="7">
        <f t="shared" si="14"/>
        <v>41797.208333333336</v>
      </c>
      <c r="M138">
        <v>1402117200</v>
      </c>
      <c r="N138" s="7">
        <f t="shared" si="15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 s="7">
        <f t="shared" si="14"/>
        <v>40457.208333333336</v>
      </c>
      <c r="M139">
        <v>1286341200</v>
      </c>
      <c r="N139" s="7">
        <f t="shared" si="15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 s="7">
        <f t="shared" si="14"/>
        <v>41180.208333333336</v>
      </c>
      <c r="M140">
        <v>1348808400</v>
      </c>
      <c r="N140" s="7">
        <f t="shared" si="15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 s="7">
        <f t="shared" si="14"/>
        <v>42115.208333333328</v>
      </c>
      <c r="M141">
        <v>1429592400</v>
      </c>
      <c r="N141" s="7">
        <f t="shared" si="15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 s="7">
        <f t="shared" si="14"/>
        <v>43156.25</v>
      </c>
      <c r="M142">
        <v>1519538400</v>
      </c>
      <c r="N142" s="7">
        <f t="shared" si="15"/>
        <v>43161.25</v>
      </c>
      <c r="O142">
        <v>1519970400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 s="7">
        <f t="shared" si="14"/>
        <v>42167.208333333328</v>
      </c>
      <c r="M143">
        <v>1434085200</v>
      </c>
      <c r="N143" s="7">
        <f t="shared" si="15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 s="7">
        <f t="shared" si="14"/>
        <v>41005.208333333336</v>
      </c>
      <c r="M144">
        <v>1333688400</v>
      </c>
      <c r="N144" s="7">
        <f t="shared" si="15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 s="7">
        <f t="shared" si="14"/>
        <v>40357.208333333336</v>
      </c>
      <c r="M145">
        <v>1277701200</v>
      </c>
      <c r="N145" s="7">
        <f t="shared" si="15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 s="7">
        <f t="shared" si="14"/>
        <v>43633.208333333328</v>
      </c>
      <c r="M146">
        <v>1560747600</v>
      </c>
      <c r="N146" s="7">
        <f t="shared" si="15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 s="7">
        <f t="shared" si="14"/>
        <v>41889.208333333336</v>
      </c>
      <c r="M147">
        <v>1410066000</v>
      </c>
      <c r="N147" s="7">
        <f t="shared" si="15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 s="7">
        <f t="shared" si="14"/>
        <v>40855.25</v>
      </c>
      <c r="M148">
        <v>1320732000</v>
      </c>
      <c r="N148" s="7">
        <f t="shared" si="15"/>
        <v>40875.25</v>
      </c>
      <c r="O148">
        <v>1322460000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 s="7">
        <f t="shared" si="14"/>
        <v>42534.208333333328</v>
      </c>
      <c r="M149">
        <v>1465794000</v>
      </c>
      <c r="N149" s="7">
        <f t="shared" si="15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 s="7">
        <f t="shared" si="14"/>
        <v>42941.208333333328</v>
      </c>
      <c r="M150">
        <v>1500958800</v>
      </c>
      <c r="N150" s="7">
        <f t="shared" si="15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 s="7">
        <f t="shared" si="14"/>
        <v>41275.25</v>
      </c>
      <c r="M151">
        <v>1357020000</v>
      </c>
      <c r="N151" s="7">
        <f t="shared" si="15"/>
        <v>41327.25</v>
      </c>
      <c r="O151">
        <v>1361512800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 s="7">
        <f t="shared" si="14"/>
        <v>43450.25</v>
      </c>
      <c r="M152">
        <v>1544940000</v>
      </c>
      <c r="N152" s="7">
        <f t="shared" si="15"/>
        <v>43451.25</v>
      </c>
      <c r="O152">
        <v>1545026400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 s="7">
        <f t="shared" si="14"/>
        <v>41799.208333333336</v>
      </c>
      <c r="M153">
        <v>1402290000</v>
      </c>
      <c r="N153" s="7">
        <f t="shared" si="15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 s="7">
        <f t="shared" si="14"/>
        <v>42783.25</v>
      </c>
      <c r="M154">
        <v>1487311200</v>
      </c>
      <c r="N154" s="7">
        <f t="shared" si="15"/>
        <v>42790.25</v>
      </c>
      <c r="O154">
        <v>1487916000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 s="7">
        <f t="shared" si="14"/>
        <v>41201.208333333336</v>
      </c>
      <c r="M155">
        <v>1350622800</v>
      </c>
      <c r="N155" s="7">
        <f t="shared" si="15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 s="7">
        <f t="shared" si="14"/>
        <v>42502.208333333328</v>
      </c>
      <c r="M156">
        <v>1463029200</v>
      </c>
      <c r="N156" s="7">
        <f t="shared" si="15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 s="7">
        <f t="shared" si="14"/>
        <v>40262.208333333336</v>
      </c>
      <c r="M157">
        <v>1269493200</v>
      </c>
      <c r="N157" s="7">
        <f t="shared" si="15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 s="7">
        <f t="shared" si="14"/>
        <v>43743.208333333328</v>
      </c>
      <c r="M158">
        <v>1570251600</v>
      </c>
      <c r="N158" s="7">
        <f t="shared" si="15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 s="7">
        <f t="shared" si="14"/>
        <v>41638.25</v>
      </c>
      <c r="M159">
        <v>1388383200</v>
      </c>
      <c r="N159" s="7">
        <f t="shared" si="15"/>
        <v>41650.25</v>
      </c>
      <c r="O159">
        <v>1389420000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 s="7">
        <f t="shared" si="14"/>
        <v>42346.25</v>
      </c>
      <c r="M160">
        <v>1449554400</v>
      </c>
      <c r="N160" s="7">
        <f t="shared" si="15"/>
        <v>42347.25</v>
      </c>
      <c r="O160">
        <v>1449640800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 s="7">
        <f t="shared" si="14"/>
        <v>43551.208333333328</v>
      </c>
      <c r="M161">
        <v>1553662800</v>
      </c>
      <c r="N161" s="7">
        <f t="shared" si="15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 s="7">
        <f t="shared" si="14"/>
        <v>43582.208333333328</v>
      </c>
      <c r="M162">
        <v>1556341200</v>
      </c>
      <c r="N162" s="7">
        <f t="shared" si="15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 s="7">
        <f t="shared" si="14"/>
        <v>42270.208333333328</v>
      </c>
      <c r="M163">
        <v>1442984400</v>
      </c>
      <c r="N163" s="7">
        <f t="shared" si="15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 s="7">
        <f t="shared" si="14"/>
        <v>43442.25</v>
      </c>
      <c r="M164">
        <v>1544248800</v>
      </c>
      <c r="N164" s="7">
        <f t="shared" si="15"/>
        <v>43472.25</v>
      </c>
      <c r="O164">
        <v>1546840800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 s="7">
        <f t="shared" si="14"/>
        <v>43028.208333333328</v>
      </c>
      <c r="M165">
        <v>1508475600</v>
      </c>
      <c r="N165" s="7">
        <f t="shared" si="15"/>
        <v>43077.25</v>
      </c>
      <c r="O165">
        <v>1512712800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 s="7">
        <f t="shared" si="14"/>
        <v>43016.208333333328</v>
      </c>
      <c r="M166">
        <v>1507438800</v>
      </c>
      <c r="N166" s="7">
        <f t="shared" si="15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 s="7">
        <f t="shared" si="14"/>
        <v>42948.208333333328</v>
      </c>
      <c r="M167">
        <v>1501563600</v>
      </c>
      <c r="N167" s="7">
        <f t="shared" si="15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 s="7">
        <f t="shared" si="14"/>
        <v>40534.25</v>
      </c>
      <c r="M168">
        <v>1292997600</v>
      </c>
      <c r="N168" s="7">
        <f t="shared" si="15"/>
        <v>40538.25</v>
      </c>
      <c r="O168">
        <v>1293343200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 s="7">
        <f t="shared" si="14"/>
        <v>41435.208333333336</v>
      </c>
      <c r="M169">
        <v>1370840400</v>
      </c>
      <c r="N169" s="7">
        <f t="shared" si="15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 s="7">
        <f t="shared" si="14"/>
        <v>43518.25</v>
      </c>
      <c r="M170">
        <v>1550815200</v>
      </c>
      <c r="N170" s="7">
        <f t="shared" si="15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 s="7">
        <f t="shared" si="14"/>
        <v>41077.208333333336</v>
      </c>
      <c r="M171">
        <v>1339909200</v>
      </c>
      <c r="N171" s="7">
        <f t="shared" si="15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 s="7">
        <f t="shared" si="14"/>
        <v>42950.208333333328</v>
      </c>
      <c r="M172">
        <v>1501736400</v>
      </c>
      <c r="N172" s="7">
        <f t="shared" si="15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 s="7">
        <f t="shared" si="14"/>
        <v>41718.208333333336</v>
      </c>
      <c r="M173">
        <v>1395291600</v>
      </c>
      <c r="N173" s="7">
        <f t="shared" si="15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 s="7">
        <f t="shared" si="14"/>
        <v>41839.208333333336</v>
      </c>
      <c r="M174">
        <v>1405746000</v>
      </c>
      <c r="N174" s="7">
        <f t="shared" si="15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 s="7">
        <f t="shared" si="14"/>
        <v>41412.208333333336</v>
      </c>
      <c r="M175">
        <v>1368853200</v>
      </c>
      <c r="N175" s="7">
        <f t="shared" si="15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 s="7">
        <f t="shared" si="14"/>
        <v>42282.208333333328</v>
      </c>
      <c r="M176">
        <v>1444021200</v>
      </c>
      <c r="N176" s="7">
        <f t="shared" si="15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 s="7">
        <f t="shared" si="14"/>
        <v>42613.208333333328</v>
      </c>
      <c r="M177">
        <v>1472619600</v>
      </c>
      <c r="N177" s="7">
        <f t="shared" si="15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 s="7">
        <f t="shared" si="14"/>
        <v>42616.208333333328</v>
      </c>
      <c r="M178">
        <v>1472878800</v>
      </c>
      <c r="N178" s="7">
        <f t="shared" si="15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 s="7">
        <f t="shared" si="14"/>
        <v>40497.25</v>
      </c>
      <c r="M179">
        <v>1289800800</v>
      </c>
      <c r="N179" s="7">
        <f t="shared" si="15"/>
        <v>40522.25</v>
      </c>
      <c r="O179">
        <v>1291960800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 s="7">
        <f t="shared" si="14"/>
        <v>42999.208333333328</v>
      </c>
      <c r="M180">
        <v>1505970000</v>
      </c>
      <c r="N180" s="7">
        <f t="shared" si="15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 s="7">
        <f t="shared" si="14"/>
        <v>41350.208333333336</v>
      </c>
      <c r="M181">
        <v>1363496400</v>
      </c>
      <c r="N181" s="7">
        <f t="shared" si="15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 s="7">
        <f t="shared" si="14"/>
        <v>40259.208333333336</v>
      </c>
      <c r="M182">
        <v>1269234000</v>
      </c>
      <c r="N182" s="7">
        <f t="shared" si="15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 s="7">
        <f t="shared" si="14"/>
        <v>43012.208333333328</v>
      </c>
      <c r="M183">
        <v>1507093200</v>
      </c>
      <c r="N183" s="7">
        <f t="shared" si="15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 s="7">
        <f t="shared" si="14"/>
        <v>43631.208333333328</v>
      </c>
      <c r="M184">
        <v>1560574800</v>
      </c>
      <c r="N184" s="7">
        <f t="shared" si="15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 s="7">
        <f t="shared" si="14"/>
        <v>40430.208333333336</v>
      </c>
      <c r="M185">
        <v>1284008400</v>
      </c>
      <c r="N185" s="7">
        <f t="shared" si="15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 s="7">
        <f t="shared" si="14"/>
        <v>43588.208333333328</v>
      </c>
      <c r="M186">
        <v>1556859600</v>
      </c>
      <c r="N186" s="7">
        <f t="shared" si="15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 s="7">
        <f t="shared" si="14"/>
        <v>43233.208333333328</v>
      </c>
      <c r="M187">
        <v>1526187600</v>
      </c>
      <c r="N187" s="7">
        <f t="shared" si="15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 s="7">
        <f t="shared" si="14"/>
        <v>41782.208333333336</v>
      </c>
      <c r="M188">
        <v>1400821200</v>
      </c>
      <c r="N188" s="7">
        <f t="shared" si="15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 s="7">
        <f t="shared" si="14"/>
        <v>41328.25</v>
      </c>
      <c r="M189">
        <v>1361599200</v>
      </c>
      <c r="N189" s="7">
        <f t="shared" si="15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 s="7">
        <f t="shared" si="14"/>
        <v>41975.25</v>
      </c>
      <c r="M190">
        <v>1417500000</v>
      </c>
      <c r="N190" s="7">
        <f t="shared" si="15"/>
        <v>41976.25</v>
      </c>
      <c r="O190">
        <v>1417586400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 s="7">
        <f t="shared" si="14"/>
        <v>42433.25</v>
      </c>
      <c r="M191">
        <v>1457071200</v>
      </c>
      <c r="N191" s="7">
        <f t="shared" si="15"/>
        <v>42433.25</v>
      </c>
      <c r="O191">
        <v>1457071200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 s="7">
        <f t="shared" si="14"/>
        <v>41429.208333333336</v>
      </c>
      <c r="M192">
        <v>1370322000</v>
      </c>
      <c r="N192" s="7">
        <f t="shared" si="15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 s="7">
        <f t="shared" si="14"/>
        <v>43536.208333333328</v>
      </c>
      <c r="M193">
        <v>1552366800</v>
      </c>
      <c r="N193" s="7">
        <f t="shared" si="15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8">(E194/D194)*100</f>
        <v>19.992957746478872</v>
      </c>
      <c r="G194" t="s">
        <v>14</v>
      </c>
      <c r="H194">
        <v>243</v>
      </c>
      <c r="I194" s="4">
        <f t="shared" ref="I194:I257" si="19">IF(H194,E194/H194,0)</f>
        <v>35.049382716049379</v>
      </c>
      <c r="J194" t="s">
        <v>21</v>
      </c>
      <c r="K194" t="s">
        <v>22</v>
      </c>
      <c r="L194" s="7">
        <f t="shared" ref="L194:L257" si="20">(((M194/60)/60)/24)+DATE(1970,1,1)</f>
        <v>41817.208333333336</v>
      </c>
      <c r="M194">
        <v>1403845200</v>
      </c>
      <c r="N194" s="7">
        <f t="shared" ref="N194:N257" si="21">(((O194/60)/60)/24)+DATE(1970,1,1)</f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8"/>
        <v>45.636363636363633</v>
      </c>
      <c r="G195" t="s">
        <v>14</v>
      </c>
      <c r="H195">
        <v>65</v>
      </c>
      <c r="I195" s="4">
        <f t="shared" si="19"/>
        <v>46.338461538461537</v>
      </c>
      <c r="J195" t="s">
        <v>21</v>
      </c>
      <c r="K195" t="s">
        <v>22</v>
      </c>
      <c r="L195" s="7">
        <f t="shared" si="20"/>
        <v>43198.208333333328</v>
      </c>
      <c r="M195">
        <v>1523163600</v>
      </c>
      <c r="N195" s="7">
        <f t="shared" si="21"/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tr">
        <f t="shared" ref="S195:S258" si="22">LEFT(R195,FIND("/",R195,1)-1)</f>
        <v>music</v>
      </c>
      <c r="T195" t="str">
        <f t="shared" ref="T195:T258" si="23">RIGHT(R195,LEN(R195)-FIND("/",R195,1))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 s="7">
        <f t="shared" si="20"/>
        <v>42261.208333333328</v>
      </c>
      <c r="M196">
        <v>1442206800</v>
      </c>
      <c r="N196" s="7">
        <f t="shared" si="21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 s="7">
        <f t="shared" si="20"/>
        <v>43310.208333333328</v>
      </c>
      <c r="M197">
        <v>1532840400</v>
      </c>
      <c r="N197" s="7">
        <f t="shared" si="21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 s="7">
        <f t="shared" si="20"/>
        <v>42616.208333333328</v>
      </c>
      <c r="M198">
        <v>1472878800</v>
      </c>
      <c r="N198" s="7">
        <f t="shared" si="21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 s="7">
        <f t="shared" si="20"/>
        <v>42909.208333333328</v>
      </c>
      <c r="M199">
        <v>1498194000</v>
      </c>
      <c r="N199" s="7">
        <f t="shared" si="21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 s="7">
        <f t="shared" si="20"/>
        <v>40396.208333333336</v>
      </c>
      <c r="M200">
        <v>1281070800</v>
      </c>
      <c r="N200" s="7">
        <f t="shared" si="21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 s="7">
        <f t="shared" si="20"/>
        <v>42192.208333333328</v>
      </c>
      <c r="M201">
        <v>1436245200</v>
      </c>
      <c r="N201" s="7">
        <f t="shared" si="21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 s="7">
        <f t="shared" si="20"/>
        <v>40262.208333333336</v>
      </c>
      <c r="M202">
        <v>1269493200</v>
      </c>
      <c r="N202" s="7">
        <f t="shared" si="21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 s="7">
        <f t="shared" si="20"/>
        <v>41845.208333333336</v>
      </c>
      <c r="M203">
        <v>1406264400</v>
      </c>
      <c r="N203" s="7">
        <f t="shared" si="21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 s="7">
        <f t="shared" si="20"/>
        <v>40818.208333333336</v>
      </c>
      <c r="M204">
        <v>1317531600</v>
      </c>
      <c r="N204" s="7">
        <f t="shared" si="21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 s="7">
        <f t="shared" si="20"/>
        <v>42752.25</v>
      </c>
      <c r="M205">
        <v>1484632800</v>
      </c>
      <c r="N205" s="7">
        <f t="shared" si="21"/>
        <v>42754.25</v>
      </c>
      <c r="O205">
        <v>1484805600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 s="7">
        <f t="shared" si="20"/>
        <v>40636.208333333336</v>
      </c>
      <c r="M206">
        <v>1301806800</v>
      </c>
      <c r="N206" s="7">
        <f t="shared" si="21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 s="7">
        <f t="shared" si="20"/>
        <v>43390.208333333328</v>
      </c>
      <c r="M207">
        <v>1539752400</v>
      </c>
      <c r="N207" s="7">
        <f t="shared" si="21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 s="7">
        <f t="shared" si="20"/>
        <v>40236.25</v>
      </c>
      <c r="M208">
        <v>1267250400</v>
      </c>
      <c r="N208" s="7">
        <f t="shared" si="21"/>
        <v>40245.25</v>
      </c>
      <c r="O208">
        <v>1268028000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 s="7">
        <f t="shared" si="20"/>
        <v>43340.208333333328</v>
      </c>
      <c r="M209">
        <v>1535432400</v>
      </c>
      <c r="N209" s="7">
        <f t="shared" si="21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 s="7">
        <f t="shared" si="20"/>
        <v>43048.25</v>
      </c>
      <c r="M210">
        <v>1510207200</v>
      </c>
      <c r="N210" s="7">
        <f t="shared" si="21"/>
        <v>43072.25</v>
      </c>
      <c r="O210">
        <v>1512280800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 s="7">
        <f t="shared" si="20"/>
        <v>42496.208333333328</v>
      </c>
      <c r="M211">
        <v>1462510800</v>
      </c>
      <c r="N211" s="7">
        <f t="shared" si="21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 s="7">
        <f t="shared" si="20"/>
        <v>42797.25</v>
      </c>
      <c r="M212">
        <v>1488520800</v>
      </c>
      <c r="N212" s="7">
        <f t="shared" si="21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 s="7">
        <f t="shared" si="20"/>
        <v>41513.208333333336</v>
      </c>
      <c r="M213">
        <v>1377579600</v>
      </c>
      <c r="N213" s="7">
        <f t="shared" si="21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 s="7">
        <f t="shared" si="20"/>
        <v>43814.25</v>
      </c>
      <c r="M214">
        <v>1576389600</v>
      </c>
      <c r="N214" s="7">
        <f t="shared" si="21"/>
        <v>43860.25</v>
      </c>
      <c r="O214">
        <v>1580364000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 s="7">
        <f t="shared" si="20"/>
        <v>40488.208333333336</v>
      </c>
      <c r="M215">
        <v>1289019600</v>
      </c>
      <c r="N215" s="7">
        <f t="shared" si="21"/>
        <v>40496.25</v>
      </c>
      <c r="O215">
        <v>1289714400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 s="7">
        <f t="shared" si="20"/>
        <v>40409.208333333336</v>
      </c>
      <c r="M216">
        <v>1282194000</v>
      </c>
      <c r="N216" s="7">
        <f t="shared" si="21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 s="7">
        <f t="shared" si="20"/>
        <v>43509.25</v>
      </c>
      <c r="M217">
        <v>1550037600</v>
      </c>
      <c r="N217" s="7">
        <f t="shared" si="21"/>
        <v>43511.25</v>
      </c>
      <c r="O217">
        <v>1550210400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 s="7">
        <f t="shared" si="20"/>
        <v>40869.25</v>
      </c>
      <c r="M218">
        <v>1321941600</v>
      </c>
      <c r="N218" s="7">
        <f t="shared" si="21"/>
        <v>40871.25</v>
      </c>
      <c r="O218">
        <v>1322114400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 s="7">
        <f t="shared" si="20"/>
        <v>43583.208333333328</v>
      </c>
      <c r="M219">
        <v>1556427600</v>
      </c>
      <c r="N219" s="7">
        <f t="shared" si="21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 s="7">
        <f t="shared" si="20"/>
        <v>40858.25</v>
      </c>
      <c r="M220">
        <v>1320991200</v>
      </c>
      <c r="N220" s="7">
        <f t="shared" si="21"/>
        <v>40892.25</v>
      </c>
      <c r="O220">
        <v>1323928800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 s="7">
        <f t="shared" si="20"/>
        <v>41137.208333333336</v>
      </c>
      <c r="M221">
        <v>1345093200</v>
      </c>
      <c r="N221" s="7">
        <f t="shared" si="21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 s="7">
        <f t="shared" si="20"/>
        <v>40725.208333333336</v>
      </c>
      <c r="M222">
        <v>1309496400</v>
      </c>
      <c r="N222" s="7">
        <f t="shared" si="21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 s="7">
        <f t="shared" si="20"/>
        <v>41081.208333333336</v>
      </c>
      <c r="M223">
        <v>1340254800</v>
      </c>
      <c r="N223" s="7">
        <f t="shared" si="21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 s="7">
        <f t="shared" si="20"/>
        <v>41914.208333333336</v>
      </c>
      <c r="M224">
        <v>1412226000</v>
      </c>
      <c r="N224" s="7">
        <f t="shared" si="21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 s="7">
        <f t="shared" si="20"/>
        <v>42445.208333333328</v>
      </c>
      <c r="M225">
        <v>1458104400</v>
      </c>
      <c r="N225" s="7">
        <f t="shared" si="21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 s="7">
        <f t="shared" si="20"/>
        <v>41906.208333333336</v>
      </c>
      <c r="M226">
        <v>1411534800</v>
      </c>
      <c r="N226" s="7">
        <f t="shared" si="21"/>
        <v>41951.25</v>
      </c>
      <c r="O226">
        <v>1415426400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 s="7">
        <f t="shared" si="20"/>
        <v>41762.208333333336</v>
      </c>
      <c r="M227">
        <v>1399093200</v>
      </c>
      <c r="N227" s="7">
        <f t="shared" si="21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 s="7">
        <f t="shared" si="20"/>
        <v>40276.208333333336</v>
      </c>
      <c r="M228">
        <v>1270702800</v>
      </c>
      <c r="N228" s="7">
        <f t="shared" si="21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 s="7">
        <f t="shared" si="20"/>
        <v>42139.208333333328</v>
      </c>
      <c r="M229">
        <v>1431666000</v>
      </c>
      <c r="N229" s="7">
        <f t="shared" si="21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 s="7">
        <f t="shared" si="20"/>
        <v>42613.208333333328</v>
      </c>
      <c r="M230">
        <v>1472619600</v>
      </c>
      <c r="N230" s="7">
        <f t="shared" si="21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 s="7">
        <f t="shared" si="20"/>
        <v>42887.208333333328</v>
      </c>
      <c r="M231">
        <v>1496293200</v>
      </c>
      <c r="N231" s="7">
        <f t="shared" si="21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 s="7">
        <f t="shared" si="20"/>
        <v>43805.25</v>
      </c>
      <c r="M232">
        <v>1575612000</v>
      </c>
      <c r="N232" s="7">
        <f t="shared" si="21"/>
        <v>43805.25</v>
      </c>
      <c r="O232">
        <v>1575612000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 s="7">
        <f t="shared" si="20"/>
        <v>41415.208333333336</v>
      </c>
      <c r="M233">
        <v>1369112400</v>
      </c>
      <c r="N233" s="7">
        <f t="shared" si="21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 s="7">
        <f t="shared" si="20"/>
        <v>42576.208333333328</v>
      </c>
      <c r="M234">
        <v>1469422800</v>
      </c>
      <c r="N234" s="7">
        <f t="shared" si="21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 s="7">
        <f t="shared" si="20"/>
        <v>40706.208333333336</v>
      </c>
      <c r="M235">
        <v>1307854800</v>
      </c>
      <c r="N235" s="7">
        <f t="shared" si="21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 s="7">
        <f t="shared" si="20"/>
        <v>42969.208333333328</v>
      </c>
      <c r="M236">
        <v>1503378000</v>
      </c>
      <c r="N236" s="7">
        <f t="shared" si="21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 s="7">
        <f t="shared" si="20"/>
        <v>42779.25</v>
      </c>
      <c r="M237">
        <v>1486965600</v>
      </c>
      <c r="N237" s="7">
        <f t="shared" si="21"/>
        <v>42784.25</v>
      </c>
      <c r="O237">
        <v>1487397600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 s="7">
        <f t="shared" si="20"/>
        <v>43641.208333333328</v>
      </c>
      <c r="M238">
        <v>1561438800</v>
      </c>
      <c r="N238" s="7">
        <f t="shared" si="21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 s="7">
        <f t="shared" si="20"/>
        <v>41754.208333333336</v>
      </c>
      <c r="M239">
        <v>1398402000</v>
      </c>
      <c r="N239" s="7">
        <f t="shared" si="21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 s="7">
        <f t="shared" si="20"/>
        <v>43083.25</v>
      </c>
      <c r="M240">
        <v>1513231200</v>
      </c>
      <c r="N240" s="7">
        <f t="shared" si="21"/>
        <v>43108.25</v>
      </c>
      <c r="O240">
        <v>1515391200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 s="7">
        <f t="shared" si="20"/>
        <v>42245.208333333328</v>
      </c>
      <c r="M241">
        <v>1440824400</v>
      </c>
      <c r="N241" s="7">
        <f t="shared" si="21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 s="7">
        <f t="shared" si="20"/>
        <v>40396.208333333336</v>
      </c>
      <c r="M242">
        <v>1281070800</v>
      </c>
      <c r="N242" s="7">
        <f t="shared" si="21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 s="7">
        <f t="shared" si="20"/>
        <v>41742.208333333336</v>
      </c>
      <c r="M243">
        <v>1397365200</v>
      </c>
      <c r="N243" s="7">
        <f t="shared" si="21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 s="7">
        <f t="shared" si="20"/>
        <v>42865.208333333328</v>
      </c>
      <c r="M244">
        <v>1494392400</v>
      </c>
      <c r="N244" s="7">
        <f t="shared" si="21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 s="7">
        <f t="shared" si="20"/>
        <v>43163.25</v>
      </c>
      <c r="M245">
        <v>1520143200</v>
      </c>
      <c r="N245" s="7">
        <f t="shared" si="21"/>
        <v>43166.25</v>
      </c>
      <c r="O245">
        <v>1520402400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 s="7">
        <f t="shared" si="20"/>
        <v>41834.208333333336</v>
      </c>
      <c r="M246">
        <v>1405314000</v>
      </c>
      <c r="N246" s="7">
        <f t="shared" si="21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 s="7">
        <f t="shared" si="20"/>
        <v>41736.208333333336</v>
      </c>
      <c r="M247">
        <v>1396846800</v>
      </c>
      <c r="N247" s="7">
        <f t="shared" si="21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 s="7">
        <f t="shared" si="20"/>
        <v>41491.208333333336</v>
      </c>
      <c r="M248">
        <v>1375678800</v>
      </c>
      <c r="N248" s="7">
        <f t="shared" si="21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 s="7">
        <f t="shared" si="20"/>
        <v>42726.25</v>
      </c>
      <c r="M249">
        <v>1482386400</v>
      </c>
      <c r="N249" s="7">
        <f t="shared" si="21"/>
        <v>42741.25</v>
      </c>
      <c r="O249">
        <v>1483682400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 s="7">
        <f t="shared" si="20"/>
        <v>42004.25</v>
      </c>
      <c r="M250">
        <v>1420005600</v>
      </c>
      <c r="N250" s="7">
        <f t="shared" si="21"/>
        <v>42009.25</v>
      </c>
      <c r="O250">
        <v>1420437600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 s="7">
        <f t="shared" si="20"/>
        <v>42006.25</v>
      </c>
      <c r="M251">
        <v>1420178400</v>
      </c>
      <c r="N251" s="7">
        <f t="shared" si="21"/>
        <v>42013.25</v>
      </c>
      <c r="O251">
        <v>1420783200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 s="7">
        <f t="shared" si="20"/>
        <v>40203.25</v>
      </c>
      <c r="M252">
        <v>1264399200</v>
      </c>
      <c r="N252" s="7">
        <f t="shared" si="21"/>
        <v>40238.25</v>
      </c>
      <c r="O252">
        <v>1267423200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 s="7">
        <f t="shared" si="20"/>
        <v>41252.25</v>
      </c>
      <c r="M253">
        <v>1355032800</v>
      </c>
      <c r="N253" s="7">
        <f t="shared" si="21"/>
        <v>41254.25</v>
      </c>
      <c r="O253">
        <v>1355205600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 s="7">
        <f t="shared" si="20"/>
        <v>41572.208333333336</v>
      </c>
      <c r="M254">
        <v>1382677200</v>
      </c>
      <c r="N254" s="7">
        <f t="shared" si="21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 s="7">
        <f t="shared" si="20"/>
        <v>40641.208333333336</v>
      </c>
      <c r="M255">
        <v>1302238800</v>
      </c>
      <c r="N255" s="7">
        <f t="shared" si="21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 s="7">
        <f t="shared" si="20"/>
        <v>42787.25</v>
      </c>
      <c r="M256">
        <v>1487656800</v>
      </c>
      <c r="N256" s="7">
        <f t="shared" si="21"/>
        <v>42789.25</v>
      </c>
      <c r="O256">
        <v>1487829600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 s="7">
        <f t="shared" si="20"/>
        <v>40590.25</v>
      </c>
      <c r="M257">
        <v>1297836000</v>
      </c>
      <c r="N257" s="7">
        <f t="shared" si="21"/>
        <v>40595.25</v>
      </c>
      <c r="O257">
        <v>1298268000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4">(E258/D258)*100</f>
        <v>23.390243902439025</v>
      </c>
      <c r="G258" t="s">
        <v>14</v>
      </c>
      <c r="H258">
        <v>15</v>
      </c>
      <c r="I258" s="4">
        <f t="shared" ref="I258:I321" si="25">IF(H258,E258/H258,0)</f>
        <v>63.93333333333333</v>
      </c>
      <c r="J258" t="s">
        <v>40</v>
      </c>
      <c r="K258" t="s">
        <v>41</v>
      </c>
      <c r="L258" s="7">
        <f t="shared" ref="L258:L321" si="26">(((M258/60)/60)/24)+DATE(1970,1,1)</f>
        <v>42393.25</v>
      </c>
      <c r="M258">
        <v>1453615200</v>
      </c>
      <c r="N258" s="7">
        <f t="shared" ref="N258:N321" si="27">(((O258/60)/60)/24)+DATE(1970,1,1)</f>
        <v>42430.25</v>
      </c>
      <c r="O258">
        <v>1456812000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4"/>
        <v>146</v>
      </c>
      <c r="G259" t="s">
        <v>20</v>
      </c>
      <c r="H259">
        <v>92</v>
      </c>
      <c r="I259" s="4">
        <f t="shared" si="25"/>
        <v>90.456521739130437</v>
      </c>
      <c r="J259" t="s">
        <v>21</v>
      </c>
      <c r="K259" t="s">
        <v>22</v>
      </c>
      <c r="L259" s="7">
        <f t="shared" si="26"/>
        <v>41338.25</v>
      </c>
      <c r="M259">
        <v>1362463200</v>
      </c>
      <c r="N259" s="7">
        <f t="shared" si="27"/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tr">
        <f t="shared" ref="S259:S322" si="28">LEFT(R259,FIND("/",R259,1)-1)</f>
        <v>theater</v>
      </c>
      <c r="T259" t="str">
        <f t="shared" ref="T259:T322" si="29">RIGHT(R259,LEN(R259)-FIND("/",R259,1))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 s="7">
        <f t="shared" si="26"/>
        <v>42712.25</v>
      </c>
      <c r="M260">
        <v>1481176800</v>
      </c>
      <c r="N260" s="7">
        <f t="shared" si="27"/>
        <v>42732.25</v>
      </c>
      <c r="O260">
        <v>1482904800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 s="7">
        <f t="shared" si="26"/>
        <v>41251.25</v>
      </c>
      <c r="M261">
        <v>1354946400</v>
      </c>
      <c r="N261" s="7">
        <f t="shared" si="27"/>
        <v>41270.25</v>
      </c>
      <c r="O261">
        <v>1356588000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 s="7">
        <f t="shared" si="26"/>
        <v>41180.208333333336</v>
      </c>
      <c r="M262">
        <v>1348808400</v>
      </c>
      <c r="N262" s="7">
        <f t="shared" si="27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 s="7">
        <f t="shared" si="26"/>
        <v>40415.208333333336</v>
      </c>
      <c r="M263">
        <v>1282712400</v>
      </c>
      <c r="N263" s="7">
        <f t="shared" si="27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 s="7">
        <f t="shared" si="26"/>
        <v>40638.208333333336</v>
      </c>
      <c r="M264">
        <v>1301979600</v>
      </c>
      <c r="N264" s="7">
        <f t="shared" si="27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 s="7">
        <f t="shared" si="26"/>
        <v>40187.25</v>
      </c>
      <c r="M265">
        <v>1263016800</v>
      </c>
      <c r="N265" s="7">
        <f t="shared" si="27"/>
        <v>40187.25</v>
      </c>
      <c r="O265">
        <v>1263016800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 s="7">
        <f t="shared" si="26"/>
        <v>41317.25</v>
      </c>
      <c r="M266">
        <v>1360648800</v>
      </c>
      <c r="N266" s="7">
        <f t="shared" si="27"/>
        <v>41333.25</v>
      </c>
      <c r="O266">
        <v>1362031200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 s="7">
        <f t="shared" si="26"/>
        <v>42372.25</v>
      </c>
      <c r="M267">
        <v>1451800800</v>
      </c>
      <c r="N267" s="7">
        <f t="shared" si="27"/>
        <v>42416.25</v>
      </c>
      <c r="O267">
        <v>1455602400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 s="7">
        <f t="shared" si="26"/>
        <v>41950.25</v>
      </c>
      <c r="M268">
        <v>1415340000</v>
      </c>
      <c r="N268" s="7">
        <f t="shared" si="27"/>
        <v>41983.25</v>
      </c>
      <c r="O268">
        <v>1418191200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 s="7">
        <f t="shared" si="26"/>
        <v>41206.208333333336</v>
      </c>
      <c r="M269">
        <v>1351054800</v>
      </c>
      <c r="N269" s="7">
        <f t="shared" si="27"/>
        <v>41222.25</v>
      </c>
      <c r="O269">
        <v>1352440800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 s="7">
        <f t="shared" si="26"/>
        <v>41186.208333333336</v>
      </c>
      <c r="M270">
        <v>1349326800</v>
      </c>
      <c r="N270" s="7">
        <f t="shared" si="27"/>
        <v>41232.25</v>
      </c>
      <c r="O270">
        <v>1353304800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 s="7">
        <f t="shared" si="26"/>
        <v>43496.25</v>
      </c>
      <c r="M271">
        <v>1548914400</v>
      </c>
      <c r="N271" s="7">
        <f t="shared" si="27"/>
        <v>43517.25</v>
      </c>
      <c r="O271">
        <v>1550728800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 s="7">
        <f t="shared" si="26"/>
        <v>40514.25</v>
      </c>
      <c r="M272">
        <v>1291269600</v>
      </c>
      <c r="N272" s="7">
        <f t="shared" si="27"/>
        <v>40516.25</v>
      </c>
      <c r="O272">
        <v>1291442400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 s="7">
        <f t="shared" si="26"/>
        <v>42345.25</v>
      </c>
      <c r="M273">
        <v>1449468000</v>
      </c>
      <c r="N273" s="7">
        <f t="shared" si="27"/>
        <v>42376.25</v>
      </c>
      <c r="O273">
        <v>1452146400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 s="7">
        <f t="shared" si="26"/>
        <v>43656.208333333328</v>
      </c>
      <c r="M274">
        <v>1562734800</v>
      </c>
      <c r="N274" s="7">
        <f t="shared" si="27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 s="7">
        <f t="shared" si="26"/>
        <v>42995.208333333328</v>
      </c>
      <c r="M275">
        <v>1505624400</v>
      </c>
      <c r="N275" s="7">
        <f t="shared" si="27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 s="7">
        <f t="shared" si="26"/>
        <v>43045.25</v>
      </c>
      <c r="M276">
        <v>1509948000</v>
      </c>
      <c r="N276" s="7">
        <f t="shared" si="27"/>
        <v>43050.25</v>
      </c>
      <c r="O276">
        <v>1510380000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 s="7">
        <f t="shared" si="26"/>
        <v>43561.208333333328</v>
      </c>
      <c r="M277">
        <v>1554526800</v>
      </c>
      <c r="N277" s="7">
        <f t="shared" si="27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 s="7">
        <f t="shared" si="26"/>
        <v>41018.208333333336</v>
      </c>
      <c r="M278">
        <v>1334811600</v>
      </c>
      <c r="N278" s="7">
        <f t="shared" si="27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 s="7">
        <f t="shared" si="26"/>
        <v>40378.208333333336</v>
      </c>
      <c r="M279">
        <v>1279515600</v>
      </c>
      <c r="N279" s="7">
        <f t="shared" si="27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 s="7">
        <f t="shared" si="26"/>
        <v>41239.25</v>
      </c>
      <c r="M280">
        <v>1353909600</v>
      </c>
      <c r="N280" s="7">
        <f t="shared" si="27"/>
        <v>41264.25</v>
      </c>
      <c r="O280">
        <v>1356069600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 s="7">
        <f t="shared" si="26"/>
        <v>43346.208333333328</v>
      </c>
      <c r="M281">
        <v>1535950800</v>
      </c>
      <c r="N281" s="7">
        <f t="shared" si="27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 s="7">
        <f t="shared" si="26"/>
        <v>43060.25</v>
      </c>
      <c r="M282">
        <v>1511244000</v>
      </c>
      <c r="N282" s="7">
        <f t="shared" si="27"/>
        <v>43066.25</v>
      </c>
      <c r="O282">
        <v>1511762400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 s="7">
        <f t="shared" si="26"/>
        <v>40979.25</v>
      </c>
      <c r="M283">
        <v>1331445600</v>
      </c>
      <c r="N283" s="7">
        <f t="shared" si="27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 s="7">
        <f t="shared" si="26"/>
        <v>42701.25</v>
      </c>
      <c r="M284">
        <v>1480226400</v>
      </c>
      <c r="N284" s="7">
        <f t="shared" si="27"/>
        <v>42707.25</v>
      </c>
      <c r="O284">
        <v>1480744800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 s="7">
        <f t="shared" si="26"/>
        <v>42520.208333333328</v>
      </c>
      <c r="M285">
        <v>1464584400</v>
      </c>
      <c r="N285" s="7">
        <f t="shared" si="27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 s="7">
        <f t="shared" si="26"/>
        <v>41030.208333333336</v>
      </c>
      <c r="M286">
        <v>1335848400</v>
      </c>
      <c r="N286" s="7">
        <f t="shared" si="27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 s="7">
        <f t="shared" si="26"/>
        <v>42623.208333333328</v>
      </c>
      <c r="M287">
        <v>1473483600</v>
      </c>
      <c r="N287" s="7">
        <f t="shared" si="27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 s="7">
        <f t="shared" si="26"/>
        <v>42697.25</v>
      </c>
      <c r="M288">
        <v>1479880800</v>
      </c>
      <c r="N288" s="7">
        <f t="shared" si="27"/>
        <v>42704.25</v>
      </c>
      <c r="O288">
        <v>1480485600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 s="7">
        <f t="shared" si="26"/>
        <v>42122.208333333328</v>
      </c>
      <c r="M289">
        <v>1430197200</v>
      </c>
      <c r="N289" s="7">
        <f t="shared" si="27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 s="7">
        <f t="shared" si="26"/>
        <v>40982.208333333336</v>
      </c>
      <c r="M290">
        <v>1331701200</v>
      </c>
      <c r="N290" s="7">
        <f t="shared" si="27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 s="7">
        <f t="shared" si="26"/>
        <v>42219.208333333328</v>
      </c>
      <c r="M291">
        <v>1438578000</v>
      </c>
      <c r="N291" s="7">
        <f t="shared" si="27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 s="7">
        <f t="shared" si="26"/>
        <v>41404.208333333336</v>
      </c>
      <c r="M292">
        <v>1368162000</v>
      </c>
      <c r="N292" s="7">
        <f t="shared" si="27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 s="7">
        <f t="shared" si="26"/>
        <v>40831.208333333336</v>
      </c>
      <c r="M293">
        <v>1318654800</v>
      </c>
      <c r="N293" s="7">
        <f t="shared" si="27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 s="7">
        <f t="shared" si="26"/>
        <v>40984.208333333336</v>
      </c>
      <c r="M294">
        <v>1331874000</v>
      </c>
      <c r="N294" s="7">
        <f t="shared" si="27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 s="7">
        <f t="shared" si="26"/>
        <v>40456.208333333336</v>
      </c>
      <c r="M295">
        <v>1286254800</v>
      </c>
      <c r="N295" s="7">
        <f t="shared" si="27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 s="7">
        <f t="shared" si="26"/>
        <v>43399.208333333328</v>
      </c>
      <c r="M296">
        <v>1540530000</v>
      </c>
      <c r="N296" s="7">
        <f t="shared" si="27"/>
        <v>43411.25</v>
      </c>
      <c r="O296">
        <v>1541570400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 s="7">
        <f t="shared" si="26"/>
        <v>41562.208333333336</v>
      </c>
      <c r="M297">
        <v>1381813200</v>
      </c>
      <c r="N297" s="7">
        <f t="shared" si="27"/>
        <v>41587.25</v>
      </c>
      <c r="O297">
        <v>1383976800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 s="7">
        <f t="shared" si="26"/>
        <v>43493.25</v>
      </c>
      <c r="M298">
        <v>1548655200</v>
      </c>
      <c r="N298" s="7">
        <f t="shared" si="27"/>
        <v>43515.25</v>
      </c>
      <c r="O298">
        <v>1550556000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 s="7">
        <f t="shared" si="26"/>
        <v>41653.25</v>
      </c>
      <c r="M299">
        <v>1389679200</v>
      </c>
      <c r="N299" s="7">
        <f t="shared" si="27"/>
        <v>41662.25</v>
      </c>
      <c r="O299">
        <v>1390456800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 s="7">
        <f t="shared" si="26"/>
        <v>42426.25</v>
      </c>
      <c r="M300">
        <v>1456466400</v>
      </c>
      <c r="N300" s="7">
        <f t="shared" si="27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 s="7">
        <f t="shared" si="26"/>
        <v>42432.25</v>
      </c>
      <c r="M301">
        <v>1456984800</v>
      </c>
      <c r="N301" s="7">
        <f t="shared" si="27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 s="7">
        <f t="shared" si="26"/>
        <v>42977.208333333328</v>
      </c>
      <c r="M302">
        <v>1504069200</v>
      </c>
      <c r="N302" s="7">
        <f t="shared" si="27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 s="7">
        <f t="shared" si="26"/>
        <v>42061.25</v>
      </c>
      <c r="M303">
        <v>1424930400</v>
      </c>
      <c r="N303" s="7">
        <f t="shared" si="27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 s="7">
        <f t="shared" si="26"/>
        <v>43345.208333333328</v>
      </c>
      <c r="M304">
        <v>1535864400</v>
      </c>
      <c r="N304" s="7">
        <f t="shared" si="27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 s="7">
        <f t="shared" si="26"/>
        <v>42376.25</v>
      </c>
      <c r="M305">
        <v>1452146400</v>
      </c>
      <c r="N305" s="7">
        <f t="shared" si="27"/>
        <v>42381.25</v>
      </c>
      <c r="O305">
        <v>1452578400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 s="7">
        <f t="shared" si="26"/>
        <v>42589.208333333328</v>
      </c>
      <c r="M306">
        <v>1470546000</v>
      </c>
      <c r="N306" s="7">
        <f t="shared" si="27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 s="7">
        <f t="shared" si="26"/>
        <v>42448.208333333328</v>
      </c>
      <c r="M307">
        <v>1458363600</v>
      </c>
      <c r="N307" s="7">
        <f t="shared" si="27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 s="7">
        <f t="shared" si="26"/>
        <v>42930.208333333328</v>
      </c>
      <c r="M308">
        <v>1500008400</v>
      </c>
      <c r="N308" s="7">
        <f t="shared" si="27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 s="7">
        <f t="shared" si="26"/>
        <v>41066.208333333336</v>
      </c>
      <c r="M309">
        <v>1338958800</v>
      </c>
      <c r="N309" s="7">
        <f t="shared" si="27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 s="7">
        <f t="shared" si="26"/>
        <v>40651.208333333336</v>
      </c>
      <c r="M310">
        <v>1303102800</v>
      </c>
      <c r="N310" s="7">
        <f t="shared" si="27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 s="7">
        <f t="shared" si="26"/>
        <v>40807.208333333336</v>
      </c>
      <c r="M311">
        <v>1316581200</v>
      </c>
      <c r="N311" s="7">
        <f t="shared" si="27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 s="7">
        <f t="shared" si="26"/>
        <v>40277.208333333336</v>
      </c>
      <c r="M312">
        <v>1270789200</v>
      </c>
      <c r="N312" s="7">
        <f t="shared" si="27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 s="7">
        <f t="shared" si="26"/>
        <v>40590.25</v>
      </c>
      <c r="M313">
        <v>1297836000</v>
      </c>
      <c r="N313" s="7">
        <f t="shared" si="27"/>
        <v>40602.25</v>
      </c>
      <c r="O313">
        <v>1298872800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 s="7">
        <f t="shared" si="26"/>
        <v>41572.208333333336</v>
      </c>
      <c r="M314">
        <v>1382677200</v>
      </c>
      <c r="N314" s="7">
        <f t="shared" si="27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 s="7">
        <f t="shared" si="26"/>
        <v>40966.25</v>
      </c>
      <c r="M315">
        <v>1330322400</v>
      </c>
      <c r="N315" s="7">
        <f t="shared" si="27"/>
        <v>40968.25</v>
      </c>
      <c r="O315">
        <v>1330495200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 s="7">
        <f t="shared" si="26"/>
        <v>43536.208333333328</v>
      </c>
      <c r="M316">
        <v>1552366800</v>
      </c>
      <c r="N316" s="7">
        <f t="shared" si="27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 s="7">
        <f t="shared" si="26"/>
        <v>41783.208333333336</v>
      </c>
      <c r="M317">
        <v>1400907600</v>
      </c>
      <c r="N317" s="7">
        <f t="shared" si="27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 s="7">
        <f t="shared" si="26"/>
        <v>43788.25</v>
      </c>
      <c r="M318">
        <v>1574143200</v>
      </c>
      <c r="N318" s="7">
        <f t="shared" si="27"/>
        <v>43789.25</v>
      </c>
      <c r="O318">
        <v>1574229600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 s="7">
        <f t="shared" si="26"/>
        <v>42869.208333333328</v>
      </c>
      <c r="M319">
        <v>1494738000</v>
      </c>
      <c r="N319" s="7">
        <f t="shared" si="27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 s="7">
        <f t="shared" si="26"/>
        <v>41684.25</v>
      </c>
      <c r="M320">
        <v>1392357600</v>
      </c>
      <c r="N320" s="7">
        <f t="shared" si="27"/>
        <v>41686.25</v>
      </c>
      <c r="O320">
        <v>1392530400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 s="7">
        <f t="shared" si="26"/>
        <v>40402.208333333336</v>
      </c>
      <c r="M321">
        <v>1281589200</v>
      </c>
      <c r="N321" s="7">
        <f t="shared" si="27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30">(E322/D322)*100</f>
        <v>9.5876777251184837</v>
      </c>
      <c r="G322" t="s">
        <v>14</v>
      </c>
      <c r="H322">
        <v>80</v>
      </c>
      <c r="I322" s="4">
        <f t="shared" ref="I322:I385" si="31">IF(H322,E322/H322,0)</f>
        <v>101.15</v>
      </c>
      <c r="J322" t="s">
        <v>21</v>
      </c>
      <c r="K322" t="s">
        <v>22</v>
      </c>
      <c r="L322" s="7">
        <f t="shared" ref="L322:L385" si="32">(((M322/60)/60)/24)+DATE(1970,1,1)</f>
        <v>40673.208333333336</v>
      </c>
      <c r="M322">
        <v>1305003600</v>
      </c>
      <c r="N322" s="7">
        <f t="shared" ref="N322:N385" si="33">(((O322/60)/60)/24)+DATE(1970,1,1)</f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30"/>
        <v>94.144366197183089</v>
      </c>
      <c r="G323" t="s">
        <v>14</v>
      </c>
      <c r="H323">
        <v>2468</v>
      </c>
      <c r="I323" s="4">
        <f t="shared" si="31"/>
        <v>65.000810372771468</v>
      </c>
      <c r="J323" t="s">
        <v>21</v>
      </c>
      <c r="K323" t="s">
        <v>22</v>
      </c>
      <c r="L323" s="7">
        <f t="shared" si="32"/>
        <v>40634.208333333336</v>
      </c>
      <c r="M323">
        <v>1301634000</v>
      </c>
      <c r="N323" s="7">
        <f t="shared" si="33"/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tr">
        <f t="shared" ref="S323:S386" si="34">LEFT(R323,FIND("/",R323,1)-1)</f>
        <v>film &amp; video</v>
      </c>
      <c r="T323" t="str">
        <f t="shared" ref="T323:T386" si="35">RIGHT(R323,LEN(R323)-FIND("/",R323,1))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 s="7">
        <f t="shared" si="32"/>
        <v>40507.25</v>
      </c>
      <c r="M324">
        <v>1290664800</v>
      </c>
      <c r="N324" s="7">
        <f t="shared" si="33"/>
        <v>40520.25</v>
      </c>
      <c r="O324">
        <v>1291788000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 s="7">
        <f t="shared" si="32"/>
        <v>41725.208333333336</v>
      </c>
      <c r="M325">
        <v>1395896400</v>
      </c>
      <c r="N325" s="7">
        <f t="shared" si="33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 s="7">
        <f t="shared" si="32"/>
        <v>42176.208333333328</v>
      </c>
      <c r="M326">
        <v>1434862800</v>
      </c>
      <c r="N326" s="7">
        <f t="shared" si="33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 s="7">
        <f t="shared" si="32"/>
        <v>43267.208333333328</v>
      </c>
      <c r="M327">
        <v>1529125200</v>
      </c>
      <c r="N327" s="7">
        <f t="shared" si="33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 s="7">
        <f t="shared" si="32"/>
        <v>42364.25</v>
      </c>
      <c r="M328">
        <v>1451109600</v>
      </c>
      <c r="N328" s="7">
        <f t="shared" si="33"/>
        <v>42370.25</v>
      </c>
      <c r="O328">
        <v>1451628000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 s="7">
        <f t="shared" si="32"/>
        <v>43705.208333333328</v>
      </c>
      <c r="M329">
        <v>1566968400</v>
      </c>
      <c r="N329" s="7">
        <f t="shared" si="33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 s="7">
        <f t="shared" si="32"/>
        <v>43434.25</v>
      </c>
      <c r="M330">
        <v>1543557600</v>
      </c>
      <c r="N330" s="7">
        <f t="shared" si="33"/>
        <v>43445.25</v>
      </c>
      <c r="O330">
        <v>1544508000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 s="7">
        <f t="shared" si="32"/>
        <v>42716.25</v>
      </c>
      <c r="M331">
        <v>1481522400</v>
      </c>
      <c r="N331" s="7">
        <f t="shared" si="33"/>
        <v>42727.25</v>
      </c>
      <c r="O331">
        <v>1482472800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 s="7">
        <f t="shared" si="32"/>
        <v>43077.25</v>
      </c>
      <c r="M332">
        <v>1512712800</v>
      </c>
      <c r="N332" s="7">
        <f t="shared" si="33"/>
        <v>43078.25</v>
      </c>
      <c r="O332">
        <v>1512799200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 s="7">
        <f t="shared" si="32"/>
        <v>40896.25</v>
      </c>
      <c r="M333">
        <v>1324274400</v>
      </c>
      <c r="N333" s="7">
        <f t="shared" si="33"/>
        <v>40897.25</v>
      </c>
      <c r="O333">
        <v>1324360800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 s="7">
        <f t="shared" si="32"/>
        <v>41361.208333333336</v>
      </c>
      <c r="M334">
        <v>1364446800</v>
      </c>
      <c r="N334" s="7">
        <f t="shared" si="33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 s="7">
        <f t="shared" si="32"/>
        <v>43424.25</v>
      </c>
      <c r="M335">
        <v>1542693600</v>
      </c>
      <c r="N335" s="7">
        <f t="shared" si="33"/>
        <v>43452.25</v>
      </c>
      <c r="O335">
        <v>1545112800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 s="7">
        <f t="shared" si="32"/>
        <v>43110.25</v>
      </c>
      <c r="M336">
        <v>1515564000</v>
      </c>
      <c r="N336" s="7">
        <f t="shared" si="33"/>
        <v>43117.25</v>
      </c>
      <c r="O336">
        <v>1516168800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 s="7">
        <f t="shared" si="32"/>
        <v>43784.25</v>
      </c>
      <c r="M337">
        <v>1573797600</v>
      </c>
      <c r="N337" s="7">
        <f t="shared" si="33"/>
        <v>43797.25</v>
      </c>
      <c r="O337">
        <v>1574920800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 s="7">
        <f t="shared" si="32"/>
        <v>40527.25</v>
      </c>
      <c r="M338">
        <v>1292392800</v>
      </c>
      <c r="N338" s="7">
        <f t="shared" si="33"/>
        <v>40528.25</v>
      </c>
      <c r="O338">
        <v>1292479200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 s="7">
        <f t="shared" si="32"/>
        <v>43780.25</v>
      </c>
      <c r="M339">
        <v>1573452000</v>
      </c>
      <c r="N339" s="7">
        <f t="shared" si="33"/>
        <v>43781.25</v>
      </c>
      <c r="O339">
        <v>1573538400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 s="7">
        <f t="shared" si="32"/>
        <v>40821.208333333336</v>
      </c>
      <c r="M340">
        <v>1317790800</v>
      </c>
      <c r="N340" s="7">
        <f t="shared" si="33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 s="7">
        <f t="shared" si="32"/>
        <v>42949.208333333328</v>
      </c>
      <c r="M341">
        <v>1501650000</v>
      </c>
      <c r="N341" s="7">
        <f t="shared" si="33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 s="7">
        <f t="shared" si="32"/>
        <v>40889.25</v>
      </c>
      <c r="M342">
        <v>1323669600</v>
      </c>
      <c r="N342" s="7">
        <f t="shared" si="33"/>
        <v>40890.25</v>
      </c>
      <c r="O342">
        <v>1323756000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 s="7">
        <f t="shared" si="32"/>
        <v>42244.208333333328</v>
      </c>
      <c r="M343">
        <v>1440738000</v>
      </c>
      <c r="N343" s="7">
        <f t="shared" si="33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 s="7">
        <f t="shared" si="32"/>
        <v>41475.208333333336</v>
      </c>
      <c r="M344">
        <v>1374296400</v>
      </c>
      <c r="N344" s="7">
        <f t="shared" si="33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 s="7">
        <f t="shared" si="32"/>
        <v>41597.25</v>
      </c>
      <c r="M345">
        <v>1384840800</v>
      </c>
      <c r="N345" s="7">
        <f t="shared" si="33"/>
        <v>41650.25</v>
      </c>
      <c r="O345">
        <v>1389420000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 s="7">
        <f t="shared" si="32"/>
        <v>43122.25</v>
      </c>
      <c r="M346">
        <v>1516600800</v>
      </c>
      <c r="N346" s="7">
        <f t="shared" si="33"/>
        <v>43162.25</v>
      </c>
      <c r="O346">
        <v>1520056800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 s="7">
        <f t="shared" si="32"/>
        <v>42194.208333333328</v>
      </c>
      <c r="M347">
        <v>1436418000</v>
      </c>
      <c r="N347" s="7">
        <f t="shared" si="33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 s="7">
        <f t="shared" si="32"/>
        <v>42971.208333333328</v>
      </c>
      <c r="M348">
        <v>1503550800</v>
      </c>
      <c r="N348" s="7">
        <f t="shared" si="33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 s="7">
        <f t="shared" si="32"/>
        <v>42046.25</v>
      </c>
      <c r="M349">
        <v>1423634400</v>
      </c>
      <c r="N349" s="7">
        <f t="shared" si="33"/>
        <v>42070.25</v>
      </c>
      <c r="O349">
        <v>1425708000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 s="7">
        <f t="shared" si="32"/>
        <v>42782.25</v>
      </c>
      <c r="M350">
        <v>1487224800</v>
      </c>
      <c r="N350" s="7">
        <f t="shared" si="33"/>
        <v>42795.25</v>
      </c>
      <c r="O350">
        <v>1488348000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 s="7">
        <f t="shared" si="32"/>
        <v>42930.208333333328</v>
      </c>
      <c r="M351">
        <v>1500008400</v>
      </c>
      <c r="N351" s="7">
        <f t="shared" si="33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 s="7">
        <f t="shared" si="32"/>
        <v>42144.208333333328</v>
      </c>
      <c r="M352">
        <v>1432098000</v>
      </c>
      <c r="N352" s="7">
        <f t="shared" si="33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 s="7">
        <f t="shared" si="32"/>
        <v>42240.208333333328</v>
      </c>
      <c r="M353">
        <v>1440392400</v>
      </c>
      <c r="N353" s="7">
        <f t="shared" si="33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 s="7">
        <f t="shared" si="32"/>
        <v>42315.25</v>
      </c>
      <c r="M354">
        <v>1446876000</v>
      </c>
      <c r="N354" s="7">
        <f t="shared" si="33"/>
        <v>42323.25</v>
      </c>
      <c r="O354">
        <v>1447567200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 s="7">
        <f t="shared" si="32"/>
        <v>43651.208333333328</v>
      </c>
      <c r="M355">
        <v>1562302800</v>
      </c>
      <c r="N355" s="7">
        <f t="shared" si="33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 s="7">
        <f t="shared" si="32"/>
        <v>41520.208333333336</v>
      </c>
      <c r="M356">
        <v>1378184400</v>
      </c>
      <c r="N356" s="7">
        <f t="shared" si="33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 s="7">
        <f t="shared" si="32"/>
        <v>42757.25</v>
      </c>
      <c r="M357">
        <v>1485064800</v>
      </c>
      <c r="N357" s="7">
        <f t="shared" si="33"/>
        <v>42797.25</v>
      </c>
      <c r="O357">
        <v>1488520800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 s="7">
        <f t="shared" si="32"/>
        <v>40922.25</v>
      </c>
      <c r="M358">
        <v>1326520800</v>
      </c>
      <c r="N358" s="7">
        <f t="shared" si="33"/>
        <v>40931.25</v>
      </c>
      <c r="O358">
        <v>1327298400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 s="7">
        <f t="shared" si="32"/>
        <v>42250.208333333328</v>
      </c>
      <c r="M359">
        <v>1441256400</v>
      </c>
      <c r="N359" s="7">
        <f t="shared" si="33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 s="7">
        <f t="shared" si="32"/>
        <v>43322.208333333328</v>
      </c>
      <c r="M360">
        <v>1533877200</v>
      </c>
      <c r="N360" s="7">
        <f t="shared" si="33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 s="7">
        <f t="shared" si="32"/>
        <v>40782.208333333336</v>
      </c>
      <c r="M361">
        <v>1314421200</v>
      </c>
      <c r="N361" s="7">
        <f t="shared" si="33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 s="7">
        <f t="shared" si="32"/>
        <v>40544.25</v>
      </c>
      <c r="M362">
        <v>1293861600</v>
      </c>
      <c r="N362" s="7">
        <f t="shared" si="33"/>
        <v>40558.25</v>
      </c>
      <c r="O362">
        <v>1295071200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 s="7">
        <f t="shared" si="32"/>
        <v>43015.208333333328</v>
      </c>
      <c r="M363">
        <v>1507352400</v>
      </c>
      <c r="N363" s="7">
        <f t="shared" si="33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 s="7">
        <f t="shared" si="32"/>
        <v>40570.25</v>
      </c>
      <c r="M364">
        <v>1296108000</v>
      </c>
      <c r="N364" s="7">
        <f t="shared" si="33"/>
        <v>40608.25</v>
      </c>
      <c r="O364">
        <v>1299391200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 s="7">
        <f t="shared" si="32"/>
        <v>40904.25</v>
      </c>
      <c r="M365">
        <v>1324965600</v>
      </c>
      <c r="N365" s="7">
        <f t="shared" si="33"/>
        <v>40905.25</v>
      </c>
      <c r="O365">
        <v>1325052000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 s="7">
        <f t="shared" si="32"/>
        <v>43164.25</v>
      </c>
      <c r="M366">
        <v>1520229600</v>
      </c>
      <c r="N366" s="7">
        <f t="shared" si="33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 s="7">
        <f t="shared" si="32"/>
        <v>42733.25</v>
      </c>
      <c r="M367">
        <v>1482991200</v>
      </c>
      <c r="N367" s="7">
        <f t="shared" si="33"/>
        <v>42760.25</v>
      </c>
      <c r="O367">
        <v>1485324000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 s="7">
        <f t="shared" si="32"/>
        <v>40546.25</v>
      </c>
      <c r="M368">
        <v>1294034400</v>
      </c>
      <c r="N368" s="7">
        <f t="shared" si="33"/>
        <v>40547.25</v>
      </c>
      <c r="O368">
        <v>1294120800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 s="7">
        <f t="shared" si="32"/>
        <v>41930.208333333336</v>
      </c>
      <c r="M369">
        <v>1413608400</v>
      </c>
      <c r="N369" s="7">
        <f t="shared" si="33"/>
        <v>41954.25</v>
      </c>
      <c r="O369">
        <v>1415685600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 s="7">
        <f t="shared" si="32"/>
        <v>40464.208333333336</v>
      </c>
      <c r="M370">
        <v>1286946000</v>
      </c>
      <c r="N370" s="7">
        <f t="shared" si="33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 s="7">
        <f t="shared" si="32"/>
        <v>41308.25</v>
      </c>
      <c r="M371">
        <v>1359871200</v>
      </c>
      <c r="N371" s="7">
        <f t="shared" si="33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 s="7">
        <f t="shared" si="32"/>
        <v>43570.208333333328</v>
      </c>
      <c r="M372">
        <v>1555304400</v>
      </c>
      <c r="N372" s="7">
        <f t="shared" si="33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 s="7">
        <f t="shared" si="32"/>
        <v>42043.25</v>
      </c>
      <c r="M373">
        <v>1423375200</v>
      </c>
      <c r="N373" s="7">
        <f t="shared" si="33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 s="7">
        <f t="shared" si="32"/>
        <v>42012.25</v>
      </c>
      <c r="M374">
        <v>1420696800</v>
      </c>
      <c r="N374" s="7">
        <f t="shared" si="33"/>
        <v>42032.25</v>
      </c>
      <c r="O374">
        <v>1422424800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 s="7">
        <f t="shared" si="32"/>
        <v>42964.208333333328</v>
      </c>
      <c r="M375">
        <v>1502946000</v>
      </c>
      <c r="N375" s="7">
        <f t="shared" si="33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 s="7">
        <f t="shared" si="32"/>
        <v>43476.25</v>
      </c>
      <c r="M376">
        <v>1547186400</v>
      </c>
      <c r="N376" s="7">
        <f t="shared" si="33"/>
        <v>43481.25</v>
      </c>
      <c r="O376">
        <v>1547618400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 s="7">
        <f t="shared" si="32"/>
        <v>42293.208333333328</v>
      </c>
      <c r="M377">
        <v>1444971600</v>
      </c>
      <c r="N377" s="7">
        <f t="shared" si="33"/>
        <v>42350.25</v>
      </c>
      <c r="O377">
        <v>1449900000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 s="7">
        <f t="shared" si="32"/>
        <v>41826.208333333336</v>
      </c>
      <c r="M378">
        <v>1404622800</v>
      </c>
      <c r="N378" s="7">
        <f t="shared" si="33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 s="7">
        <f t="shared" si="32"/>
        <v>43760.208333333328</v>
      </c>
      <c r="M379">
        <v>1571720400</v>
      </c>
      <c r="N379" s="7">
        <f t="shared" si="33"/>
        <v>43774.25</v>
      </c>
      <c r="O379">
        <v>1572933600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 s="7">
        <f t="shared" si="32"/>
        <v>43241.208333333328</v>
      </c>
      <c r="M380">
        <v>1526878800</v>
      </c>
      <c r="N380" s="7">
        <f t="shared" si="33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 s="7">
        <f t="shared" si="32"/>
        <v>40843.208333333336</v>
      </c>
      <c r="M381">
        <v>1319691600</v>
      </c>
      <c r="N381" s="7">
        <f t="shared" si="33"/>
        <v>40857.25</v>
      </c>
      <c r="O381">
        <v>1320904800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 s="7">
        <f t="shared" si="32"/>
        <v>41448.208333333336</v>
      </c>
      <c r="M382">
        <v>1371963600</v>
      </c>
      <c r="N382" s="7">
        <f t="shared" si="33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 s="7">
        <f t="shared" si="32"/>
        <v>42163.208333333328</v>
      </c>
      <c r="M383">
        <v>1433739600</v>
      </c>
      <c r="N383" s="7">
        <f t="shared" si="33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 s="7">
        <f t="shared" si="32"/>
        <v>43024.208333333328</v>
      </c>
      <c r="M384">
        <v>1508130000</v>
      </c>
      <c r="N384" s="7">
        <f t="shared" si="33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 s="7">
        <f t="shared" si="32"/>
        <v>43509.25</v>
      </c>
      <c r="M385">
        <v>1550037600</v>
      </c>
      <c r="N385" s="7">
        <f t="shared" si="33"/>
        <v>43515.25</v>
      </c>
      <c r="O385">
        <v>1550556000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36">(E386/D386)*100</f>
        <v>172.00961538461539</v>
      </c>
      <c r="G386" t="s">
        <v>20</v>
      </c>
      <c r="H386">
        <v>4799</v>
      </c>
      <c r="I386" s="4">
        <f t="shared" ref="I386:I449" si="37">IF(H386,E386/H386,0)</f>
        <v>41.004167534903104</v>
      </c>
      <c r="J386" t="s">
        <v>21</v>
      </c>
      <c r="K386" t="s">
        <v>22</v>
      </c>
      <c r="L386" s="7">
        <f t="shared" ref="L386:L449" si="38">(((M386/60)/60)/24)+DATE(1970,1,1)</f>
        <v>42776.25</v>
      </c>
      <c r="M386">
        <v>1486706400</v>
      </c>
      <c r="N386" s="7">
        <f t="shared" ref="N386:N449" si="39">(((O386/60)/60)/24)+DATE(1970,1,1)</f>
        <v>42803.25</v>
      </c>
      <c r="O386">
        <v>1489039200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6"/>
        <v>146.16709511568124</v>
      </c>
      <c r="G387" t="s">
        <v>20</v>
      </c>
      <c r="H387">
        <v>1137</v>
      </c>
      <c r="I387" s="4">
        <f t="shared" si="37"/>
        <v>50.007915567282325</v>
      </c>
      <c r="J387" t="s">
        <v>21</v>
      </c>
      <c r="K387" t="s">
        <v>22</v>
      </c>
      <c r="L387" s="7">
        <f t="shared" si="38"/>
        <v>43553.208333333328</v>
      </c>
      <c r="M387">
        <v>1553835600</v>
      </c>
      <c r="N387" s="7">
        <f t="shared" si="39"/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tr">
        <f t="shared" ref="S387:S450" si="40">LEFT(R387,FIND("/",R387,1)-1)</f>
        <v>publishing</v>
      </c>
      <c r="T387" t="str">
        <f t="shared" ref="T387:T450" si="41">RIGHT(R387,LEN(R387)-FIND("/",R387,1))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 s="7">
        <f t="shared" si="38"/>
        <v>40355.208333333336</v>
      </c>
      <c r="M388">
        <v>1277528400</v>
      </c>
      <c r="N388" s="7">
        <f t="shared" si="39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 s="7">
        <f t="shared" si="38"/>
        <v>41072.208333333336</v>
      </c>
      <c r="M389">
        <v>1339477200</v>
      </c>
      <c r="N389" s="7">
        <f t="shared" si="39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 s="7">
        <f t="shared" si="38"/>
        <v>40912.25</v>
      </c>
      <c r="M390">
        <v>1325656800</v>
      </c>
      <c r="N390" s="7">
        <f t="shared" si="39"/>
        <v>40914.25</v>
      </c>
      <c r="O390">
        <v>1325829600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 s="7">
        <f t="shared" si="38"/>
        <v>40479.208333333336</v>
      </c>
      <c r="M391">
        <v>1288242000</v>
      </c>
      <c r="N391" s="7">
        <f t="shared" si="39"/>
        <v>40506.25</v>
      </c>
      <c r="O391">
        <v>1290578400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 s="7">
        <f t="shared" si="38"/>
        <v>41530.208333333336</v>
      </c>
      <c r="M392">
        <v>1379048400</v>
      </c>
      <c r="N392" s="7">
        <f t="shared" si="39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 s="7">
        <f t="shared" si="38"/>
        <v>41653.25</v>
      </c>
      <c r="M393">
        <v>1389679200</v>
      </c>
      <c r="N393" s="7">
        <f t="shared" si="39"/>
        <v>41655.25</v>
      </c>
      <c r="O393">
        <v>1389852000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 s="7">
        <f t="shared" si="38"/>
        <v>40549.25</v>
      </c>
      <c r="M394">
        <v>1294293600</v>
      </c>
      <c r="N394" s="7">
        <f t="shared" si="39"/>
        <v>40551.25</v>
      </c>
      <c r="O394">
        <v>1294466400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 s="7">
        <f t="shared" si="38"/>
        <v>42933.208333333328</v>
      </c>
      <c r="M395">
        <v>1500267600</v>
      </c>
      <c r="N395" s="7">
        <f t="shared" si="39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 s="7">
        <f t="shared" si="38"/>
        <v>41484.208333333336</v>
      </c>
      <c r="M396">
        <v>1375074000</v>
      </c>
      <c r="N396" s="7">
        <f t="shared" si="39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 s="7">
        <f t="shared" si="38"/>
        <v>40885.25</v>
      </c>
      <c r="M397">
        <v>1323324000</v>
      </c>
      <c r="N397" s="7">
        <f t="shared" si="39"/>
        <v>40886.25</v>
      </c>
      <c r="O397">
        <v>1323410400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 s="7">
        <f t="shared" si="38"/>
        <v>43378.208333333328</v>
      </c>
      <c r="M398">
        <v>1538715600</v>
      </c>
      <c r="N398" s="7">
        <f t="shared" si="39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 s="7">
        <f t="shared" si="38"/>
        <v>41417.208333333336</v>
      </c>
      <c r="M399">
        <v>1369285200</v>
      </c>
      <c r="N399" s="7">
        <f t="shared" si="39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 s="7">
        <f t="shared" si="38"/>
        <v>43228.208333333328</v>
      </c>
      <c r="M400">
        <v>1525755600</v>
      </c>
      <c r="N400" s="7">
        <f t="shared" si="39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 s="7">
        <f t="shared" si="38"/>
        <v>40576.25</v>
      </c>
      <c r="M401">
        <v>1296626400</v>
      </c>
      <c r="N401" s="7">
        <f t="shared" si="39"/>
        <v>40583.25</v>
      </c>
      <c r="O401">
        <v>1297231200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 s="7">
        <f t="shared" si="38"/>
        <v>41502.208333333336</v>
      </c>
      <c r="M402">
        <v>1376629200</v>
      </c>
      <c r="N402" s="7">
        <f t="shared" si="39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 s="7">
        <f t="shared" si="38"/>
        <v>43765.208333333328</v>
      </c>
      <c r="M403">
        <v>1572152400</v>
      </c>
      <c r="N403" s="7">
        <f t="shared" si="39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 s="7">
        <f t="shared" si="38"/>
        <v>40914.25</v>
      </c>
      <c r="M404">
        <v>1325829600</v>
      </c>
      <c r="N404" s="7">
        <f t="shared" si="39"/>
        <v>40961.25</v>
      </c>
      <c r="O404">
        <v>1329890400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 s="7">
        <f t="shared" si="38"/>
        <v>40310.208333333336</v>
      </c>
      <c r="M405">
        <v>1273640400</v>
      </c>
      <c r="N405" s="7">
        <f t="shared" si="39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 s="7">
        <f t="shared" si="38"/>
        <v>43053.25</v>
      </c>
      <c r="M406">
        <v>1510639200</v>
      </c>
      <c r="N406" s="7">
        <f t="shared" si="39"/>
        <v>43056.25</v>
      </c>
      <c r="O406">
        <v>1510898400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 s="7">
        <f t="shared" si="38"/>
        <v>43255.208333333328</v>
      </c>
      <c r="M407">
        <v>1528088400</v>
      </c>
      <c r="N407" s="7">
        <f t="shared" si="39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 s="7">
        <f t="shared" si="38"/>
        <v>41304.25</v>
      </c>
      <c r="M408">
        <v>1359525600</v>
      </c>
      <c r="N408" s="7">
        <f t="shared" si="39"/>
        <v>41316.25</v>
      </c>
      <c r="O408">
        <v>1360562400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 s="7">
        <f t="shared" si="38"/>
        <v>43751.208333333328</v>
      </c>
      <c r="M409">
        <v>1570942800</v>
      </c>
      <c r="N409" s="7">
        <f t="shared" si="39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 s="7">
        <f t="shared" si="38"/>
        <v>42541.208333333328</v>
      </c>
      <c r="M410">
        <v>1466398800</v>
      </c>
      <c r="N410" s="7">
        <f t="shared" si="39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 s="7">
        <f t="shared" si="38"/>
        <v>42843.208333333328</v>
      </c>
      <c r="M411">
        <v>1492491600</v>
      </c>
      <c r="N411" s="7">
        <f t="shared" si="39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 s="7">
        <f t="shared" si="38"/>
        <v>42122.208333333328</v>
      </c>
      <c r="M412">
        <v>1430197200</v>
      </c>
      <c r="N412" s="7">
        <f t="shared" si="39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 s="7">
        <f t="shared" si="38"/>
        <v>42884.208333333328</v>
      </c>
      <c r="M413">
        <v>1496034000</v>
      </c>
      <c r="N413" s="7">
        <f t="shared" si="39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 s="7">
        <f t="shared" si="38"/>
        <v>41642.25</v>
      </c>
      <c r="M414">
        <v>1388728800</v>
      </c>
      <c r="N414" s="7">
        <f t="shared" si="39"/>
        <v>41652.25</v>
      </c>
      <c r="O414">
        <v>1389592800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 s="7">
        <f t="shared" si="38"/>
        <v>43431.25</v>
      </c>
      <c r="M415">
        <v>1543298400</v>
      </c>
      <c r="N415" s="7">
        <f t="shared" si="39"/>
        <v>43458.25</v>
      </c>
      <c r="O415">
        <v>1545631200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 s="7">
        <f t="shared" si="38"/>
        <v>40288.208333333336</v>
      </c>
      <c r="M416">
        <v>1271739600</v>
      </c>
      <c r="N416" s="7">
        <f t="shared" si="39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 s="7">
        <f t="shared" si="38"/>
        <v>40921.25</v>
      </c>
      <c r="M417">
        <v>1326434400</v>
      </c>
      <c r="N417" s="7">
        <f t="shared" si="39"/>
        <v>40938.25</v>
      </c>
      <c r="O417">
        <v>1327903200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 s="7">
        <f t="shared" si="38"/>
        <v>40560.25</v>
      </c>
      <c r="M418">
        <v>1295244000</v>
      </c>
      <c r="N418" s="7">
        <f t="shared" si="39"/>
        <v>40569.25</v>
      </c>
      <c r="O418">
        <v>1296021600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 s="7">
        <f t="shared" si="38"/>
        <v>43407.208333333328</v>
      </c>
      <c r="M419">
        <v>1541221200</v>
      </c>
      <c r="N419" s="7">
        <f t="shared" si="39"/>
        <v>43431.25</v>
      </c>
      <c r="O419">
        <v>1543298400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 s="7">
        <f t="shared" si="38"/>
        <v>41035.208333333336</v>
      </c>
      <c r="M420">
        <v>1336280400</v>
      </c>
      <c r="N420" s="7">
        <f t="shared" si="39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 s="7">
        <f t="shared" si="38"/>
        <v>40899.25</v>
      </c>
      <c r="M421">
        <v>1324533600</v>
      </c>
      <c r="N421" s="7">
        <f t="shared" si="39"/>
        <v>40905.25</v>
      </c>
      <c r="O421">
        <v>1325052000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 s="7">
        <f t="shared" si="38"/>
        <v>42911.208333333328</v>
      </c>
      <c r="M422">
        <v>1498366800</v>
      </c>
      <c r="N422" s="7">
        <f t="shared" si="39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 s="7">
        <f t="shared" si="38"/>
        <v>42915.208333333328</v>
      </c>
      <c r="M423">
        <v>1498712400</v>
      </c>
      <c r="N423" s="7">
        <f t="shared" si="39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 s="7">
        <f t="shared" si="38"/>
        <v>40285.208333333336</v>
      </c>
      <c r="M424">
        <v>1271480400</v>
      </c>
      <c r="N424" s="7">
        <f t="shared" si="39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 s="7">
        <f t="shared" si="38"/>
        <v>40808.208333333336</v>
      </c>
      <c r="M425">
        <v>1316667600</v>
      </c>
      <c r="N425" s="7">
        <f t="shared" si="39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 s="7">
        <f t="shared" si="38"/>
        <v>43208.208333333328</v>
      </c>
      <c r="M426">
        <v>1524027600</v>
      </c>
      <c r="N426" s="7">
        <f t="shared" si="39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 s="7">
        <f t="shared" si="38"/>
        <v>42213.208333333328</v>
      </c>
      <c r="M427">
        <v>1438059600</v>
      </c>
      <c r="N427" s="7">
        <f t="shared" si="39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 s="7">
        <f t="shared" si="38"/>
        <v>41332.25</v>
      </c>
      <c r="M428">
        <v>1361944800</v>
      </c>
      <c r="N428" s="7">
        <f t="shared" si="39"/>
        <v>41339.25</v>
      </c>
      <c r="O428">
        <v>1362549600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 s="7">
        <f t="shared" si="38"/>
        <v>41895.208333333336</v>
      </c>
      <c r="M429">
        <v>1410584400</v>
      </c>
      <c r="N429" s="7">
        <f t="shared" si="39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 s="7">
        <f t="shared" si="38"/>
        <v>40585.25</v>
      </c>
      <c r="M430">
        <v>1297404000</v>
      </c>
      <c r="N430" s="7">
        <f t="shared" si="39"/>
        <v>40592.25</v>
      </c>
      <c r="O430">
        <v>1298008800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 s="7">
        <f t="shared" si="38"/>
        <v>41680.25</v>
      </c>
      <c r="M431">
        <v>1392012000</v>
      </c>
      <c r="N431" s="7">
        <f t="shared" si="39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 s="7">
        <f t="shared" si="38"/>
        <v>43737.208333333328</v>
      </c>
      <c r="M432">
        <v>1569733200</v>
      </c>
      <c r="N432" s="7">
        <f t="shared" si="39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 s="7">
        <f t="shared" si="38"/>
        <v>43273.208333333328</v>
      </c>
      <c r="M433">
        <v>1529643600</v>
      </c>
      <c r="N433" s="7">
        <f t="shared" si="39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 s="7">
        <f t="shared" si="38"/>
        <v>41761.208333333336</v>
      </c>
      <c r="M434">
        <v>1399006800</v>
      </c>
      <c r="N434" s="7">
        <f t="shared" si="39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 s="7">
        <f t="shared" si="38"/>
        <v>41603.25</v>
      </c>
      <c r="M435">
        <v>1385359200</v>
      </c>
      <c r="N435" s="7">
        <f t="shared" si="39"/>
        <v>41619.25</v>
      </c>
      <c r="O435">
        <v>1386741600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 s="7">
        <f t="shared" si="38"/>
        <v>42705.25</v>
      </c>
      <c r="M436">
        <v>1480572000</v>
      </c>
      <c r="N436" s="7">
        <f t="shared" si="39"/>
        <v>42719.25</v>
      </c>
      <c r="O436">
        <v>1481781600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 s="7">
        <f t="shared" si="38"/>
        <v>41988.25</v>
      </c>
      <c r="M437">
        <v>1418623200</v>
      </c>
      <c r="N437" s="7">
        <f t="shared" si="39"/>
        <v>42000.25</v>
      </c>
      <c r="O437">
        <v>1419660000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 s="7">
        <f t="shared" si="38"/>
        <v>43575.208333333328</v>
      </c>
      <c r="M438">
        <v>1555736400</v>
      </c>
      <c r="N438" s="7">
        <f t="shared" si="39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 s="7">
        <f t="shared" si="38"/>
        <v>42260.208333333328</v>
      </c>
      <c r="M439">
        <v>1442120400</v>
      </c>
      <c r="N439" s="7">
        <f t="shared" si="39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 s="7">
        <f t="shared" si="38"/>
        <v>41337.25</v>
      </c>
      <c r="M440">
        <v>1362376800</v>
      </c>
      <c r="N440" s="7">
        <f t="shared" si="39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 s="7">
        <f t="shared" si="38"/>
        <v>42680.208333333328</v>
      </c>
      <c r="M441">
        <v>1478408400</v>
      </c>
      <c r="N441" s="7">
        <f t="shared" si="39"/>
        <v>42687.25</v>
      </c>
      <c r="O441">
        <v>1479016800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 s="7">
        <f t="shared" si="38"/>
        <v>42916.208333333328</v>
      </c>
      <c r="M442">
        <v>1498798800</v>
      </c>
      <c r="N442" s="7">
        <f t="shared" si="39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 s="7">
        <f t="shared" si="38"/>
        <v>41025.208333333336</v>
      </c>
      <c r="M443">
        <v>1335416400</v>
      </c>
      <c r="N443" s="7">
        <f t="shared" si="39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 s="7">
        <f t="shared" si="38"/>
        <v>42980.208333333328</v>
      </c>
      <c r="M444">
        <v>1504328400</v>
      </c>
      <c r="N444" s="7">
        <f t="shared" si="39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 s="7">
        <f t="shared" si="38"/>
        <v>40451.208333333336</v>
      </c>
      <c r="M445">
        <v>1285822800</v>
      </c>
      <c r="N445" s="7">
        <f t="shared" si="39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 s="7">
        <f t="shared" si="38"/>
        <v>40748.208333333336</v>
      </c>
      <c r="M446">
        <v>1311483600</v>
      </c>
      <c r="N446" s="7">
        <f t="shared" si="39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 s="7">
        <f t="shared" si="38"/>
        <v>40515.25</v>
      </c>
      <c r="M447">
        <v>1291356000</v>
      </c>
      <c r="N447" s="7">
        <f t="shared" si="39"/>
        <v>40536.25</v>
      </c>
      <c r="O447">
        <v>1293170400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 s="7">
        <f t="shared" si="38"/>
        <v>41261.25</v>
      </c>
      <c r="M448">
        <v>1355810400</v>
      </c>
      <c r="N448" s="7">
        <f t="shared" si="39"/>
        <v>41263.25</v>
      </c>
      <c r="O448">
        <v>1355983200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 s="7">
        <f t="shared" si="38"/>
        <v>43088.25</v>
      </c>
      <c r="M449">
        <v>1513663200</v>
      </c>
      <c r="N449" s="7">
        <f t="shared" si="39"/>
        <v>43104.25</v>
      </c>
      <c r="O449">
        <v>1515045600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42">(E450/D450)*100</f>
        <v>50.482758620689658</v>
      </c>
      <c r="G450" t="s">
        <v>14</v>
      </c>
      <c r="H450">
        <v>605</v>
      </c>
      <c r="I450" s="4">
        <f t="shared" ref="I450:I513" si="43">IF(H450,E450/H450,0)</f>
        <v>75.014876033057845</v>
      </c>
      <c r="J450" t="s">
        <v>21</v>
      </c>
      <c r="K450" t="s">
        <v>22</v>
      </c>
      <c r="L450" s="7">
        <f t="shared" ref="L450:L513" si="44">(((M450/60)/60)/24)+DATE(1970,1,1)</f>
        <v>41378.208333333336</v>
      </c>
      <c r="M450">
        <v>1365915600</v>
      </c>
      <c r="N450" s="7">
        <f t="shared" ref="N450:N513" si="45">(((O450/60)/60)/24)+DATE(1970,1,1)</f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2"/>
        <v>967</v>
      </c>
      <c r="G451" t="s">
        <v>20</v>
      </c>
      <c r="H451">
        <v>86</v>
      </c>
      <c r="I451" s="4">
        <f t="shared" si="43"/>
        <v>101.19767441860465</v>
      </c>
      <c r="J451" t="s">
        <v>36</v>
      </c>
      <c r="K451" t="s">
        <v>37</v>
      </c>
      <c r="L451" s="7">
        <f t="shared" si="44"/>
        <v>43530.25</v>
      </c>
      <c r="M451">
        <v>1551852000</v>
      </c>
      <c r="N451" s="7">
        <f t="shared" si="45"/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tr">
        <f t="shared" ref="S451:S514" si="46">LEFT(R451,FIND("/",R451,1)-1)</f>
        <v>games</v>
      </c>
      <c r="T451" t="str">
        <f t="shared" ref="T451:T514" si="47">RIGHT(R451,LEN(R451)-FIND("/",R451,1))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 s="7">
        <f t="shared" si="44"/>
        <v>43394.208333333328</v>
      </c>
      <c r="M452">
        <v>1540098000</v>
      </c>
      <c r="N452" s="7">
        <f t="shared" si="45"/>
        <v>43417.25</v>
      </c>
      <c r="O452">
        <v>1542088800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 s="7">
        <f t="shared" si="44"/>
        <v>42935.208333333328</v>
      </c>
      <c r="M453">
        <v>1500440400</v>
      </c>
      <c r="N453" s="7">
        <f t="shared" si="45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 s="7">
        <f t="shared" si="44"/>
        <v>40365.208333333336</v>
      </c>
      <c r="M454">
        <v>1278392400</v>
      </c>
      <c r="N454" s="7">
        <f t="shared" si="45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 s="7">
        <f t="shared" si="44"/>
        <v>42705.25</v>
      </c>
      <c r="M455">
        <v>1480572000</v>
      </c>
      <c r="N455" s="7">
        <f t="shared" si="45"/>
        <v>42746.25</v>
      </c>
      <c r="O455">
        <v>1484114400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 s="7">
        <f t="shared" si="44"/>
        <v>41568.208333333336</v>
      </c>
      <c r="M456">
        <v>1382331600</v>
      </c>
      <c r="N456" s="7">
        <f t="shared" si="45"/>
        <v>41604.25</v>
      </c>
      <c r="O456">
        <v>1385445600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 s="7">
        <f t="shared" si="44"/>
        <v>40809.208333333336</v>
      </c>
      <c r="M457">
        <v>1316754000</v>
      </c>
      <c r="N457" s="7">
        <f t="shared" si="45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 s="7">
        <f t="shared" si="44"/>
        <v>43141.25</v>
      </c>
      <c r="M458">
        <v>1518242400</v>
      </c>
      <c r="N458" s="7">
        <f t="shared" si="45"/>
        <v>43141.25</v>
      </c>
      <c r="O458">
        <v>1518242400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 s="7">
        <f t="shared" si="44"/>
        <v>42657.208333333328</v>
      </c>
      <c r="M459">
        <v>1476421200</v>
      </c>
      <c r="N459" s="7">
        <f t="shared" si="45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 s="7">
        <f t="shared" si="44"/>
        <v>40265.208333333336</v>
      </c>
      <c r="M460">
        <v>1269752400</v>
      </c>
      <c r="N460" s="7">
        <f t="shared" si="45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 s="7">
        <f t="shared" si="44"/>
        <v>42001.25</v>
      </c>
      <c r="M461">
        <v>1419746400</v>
      </c>
      <c r="N461" s="7">
        <f t="shared" si="45"/>
        <v>42026.25</v>
      </c>
      <c r="O461">
        <v>1421906400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 s="7">
        <f t="shared" si="44"/>
        <v>40399.208333333336</v>
      </c>
      <c r="M462">
        <v>1281330000</v>
      </c>
      <c r="N462" s="7">
        <f t="shared" si="45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 s="7">
        <f t="shared" si="44"/>
        <v>41757.208333333336</v>
      </c>
      <c r="M463">
        <v>1398661200</v>
      </c>
      <c r="N463" s="7">
        <f t="shared" si="45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 s="7">
        <f t="shared" si="44"/>
        <v>41304.25</v>
      </c>
      <c r="M464">
        <v>1359525600</v>
      </c>
      <c r="N464" s="7">
        <f t="shared" si="45"/>
        <v>41342.25</v>
      </c>
      <c r="O464">
        <v>1362808800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 s="7">
        <f t="shared" si="44"/>
        <v>41639.25</v>
      </c>
      <c r="M465">
        <v>1388469600</v>
      </c>
      <c r="N465" s="7">
        <f t="shared" si="45"/>
        <v>41643.25</v>
      </c>
      <c r="O465">
        <v>1388815200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 s="7">
        <f t="shared" si="44"/>
        <v>43142.25</v>
      </c>
      <c r="M466">
        <v>1518328800</v>
      </c>
      <c r="N466" s="7">
        <f t="shared" si="45"/>
        <v>43156.25</v>
      </c>
      <c r="O466">
        <v>1519538400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 s="7">
        <f t="shared" si="44"/>
        <v>43127.25</v>
      </c>
      <c r="M467">
        <v>1517032800</v>
      </c>
      <c r="N467" s="7">
        <f t="shared" si="45"/>
        <v>43136.25</v>
      </c>
      <c r="O467">
        <v>1517810400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 s="7">
        <f t="shared" si="44"/>
        <v>41409.208333333336</v>
      </c>
      <c r="M468">
        <v>1368594000</v>
      </c>
      <c r="N468" s="7">
        <f t="shared" si="45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 s="7">
        <f t="shared" si="44"/>
        <v>42331.25</v>
      </c>
      <c r="M469">
        <v>1448258400</v>
      </c>
      <c r="N469" s="7">
        <f t="shared" si="45"/>
        <v>42338.25</v>
      </c>
      <c r="O469">
        <v>1448863200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 s="7">
        <f t="shared" si="44"/>
        <v>43569.208333333328</v>
      </c>
      <c r="M470">
        <v>1555218000</v>
      </c>
      <c r="N470" s="7">
        <f t="shared" si="45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 s="7">
        <f t="shared" si="44"/>
        <v>42142.208333333328</v>
      </c>
      <c r="M471">
        <v>1431925200</v>
      </c>
      <c r="N471" s="7">
        <f t="shared" si="45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 s="7">
        <f t="shared" si="44"/>
        <v>42716.25</v>
      </c>
      <c r="M472">
        <v>1481522400</v>
      </c>
      <c r="N472" s="7">
        <f t="shared" si="45"/>
        <v>42723.25</v>
      </c>
      <c r="O472">
        <v>1482127200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 s="7">
        <f t="shared" si="44"/>
        <v>41031.208333333336</v>
      </c>
      <c r="M473">
        <v>1335934800</v>
      </c>
      <c r="N473" s="7">
        <f t="shared" si="45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 s="7">
        <f t="shared" si="44"/>
        <v>43535.208333333328</v>
      </c>
      <c r="M474">
        <v>1552280400</v>
      </c>
      <c r="N474" s="7">
        <f t="shared" si="45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 s="7">
        <f t="shared" si="44"/>
        <v>43277.208333333328</v>
      </c>
      <c r="M475">
        <v>1529989200</v>
      </c>
      <c r="N475" s="7">
        <f t="shared" si="45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 s="7">
        <f t="shared" si="44"/>
        <v>41989.25</v>
      </c>
      <c r="M476">
        <v>1418709600</v>
      </c>
      <c r="N476" s="7">
        <f t="shared" si="45"/>
        <v>41990.25</v>
      </c>
      <c r="O476">
        <v>1418796000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 s="7">
        <f t="shared" si="44"/>
        <v>41450.208333333336</v>
      </c>
      <c r="M477">
        <v>1372136400</v>
      </c>
      <c r="N477" s="7">
        <f t="shared" si="45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 s="7">
        <f t="shared" si="44"/>
        <v>43322.208333333328</v>
      </c>
      <c r="M478">
        <v>1533877200</v>
      </c>
      <c r="N478" s="7">
        <f t="shared" si="45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 s="7">
        <f t="shared" si="44"/>
        <v>40720.208333333336</v>
      </c>
      <c r="M479">
        <v>1309064400</v>
      </c>
      <c r="N479" s="7">
        <f t="shared" si="45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 s="7">
        <f t="shared" si="44"/>
        <v>42072.208333333328</v>
      </c>
      <c r="M480">
        <v>1425877200</v>
      </c>
      <c r="N480" s="7">
        <f t="shared" si="45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 s="7">
        <f t="shared" si="44"/>
        <v>42945.208333333328</v>
      </c>
      <c r="M481">
        <v>1501304400</v>
      </c>
      <c r="N481" s="7">
        <f t="shared" si="45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 s="7">
        <f t="shared" si="44"/>
        <v>40248.25</v>
      </c>
      <c r="M482">
        <v>1268287200</v>
      </c>
      <c r="N482" s="7">
        <f t="shared" si="45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 s="7">
        <f t="shared" si="44"/>
        <v>41913.208333333336</v>
      </c>
      <c r="M483">
        <v>1412139600</v>
      </c>
      <c r="N483" s="7">
        <f t="shared" si="45"/>
        <v>41955.25</v>
      </c>
      <c r="O483">
        <v>1415772000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 s="7">
        <f t="shared" si="44"/>
        <v>40963.25</v>
      </c>
      <c r="M484">
        <v>1330063200</v>
      </c>
      <c r="N484" s="7">
        <f t="shared" si="45"/>
        <v>40974.25</v>
      </c>
      <c r="O484">
        <v>1331013600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 s="7">
        <f t="shared" si="44"/>
        <v>43811.25</v>
      </c>
      <c r="M485">
        <v>1576130400</v>
      </c>
      <c r="N485" s="7">
        <f t="shared" si="45"/>
        <v>43818.25</v>
      </c>
      <c r="O485">
        <v>1576735200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 s="7">
        <f t="shared" si="44"/>
        <v>41855.208333333336</v>
      </c>
      <c r="M486">
        <v>1407128400</v>
      </c>
      <c r="N486" s="7">
        <f t="shared" si="45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 s="7">
        <f t="shared" si="44"/>
        <v>43626.208333333328</v>
      </c>
      <c r="M487">
        <v>1560142800</v>
      </c>
      <c r="N487" s="7">
        <f t="shared" si="45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 s="7">
        <f t="shared" si="44"/>
        <v>43168.25</v>
      </c>
      <c r="M488">
        <v>1520575200</v>
      </c>
      <c r="N488" s="7">
        <f t="shared" si="45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 s="7">
        <f t="shared" si="44"/>
        <v>42845.208333333328</v>
      </c>
      <c r="M489">
        <v>1492664400</v>
      </c>
      <c r="N489" s="7">
        <f t="shared" si="45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 s="7">
        <f t="shared" si="44"/>
        <v>42403.25</v>
      </c>
      <c r="M490">
        <v>1454479200</v>
      </c>
      <c r="N490" s="7">
        <f t="shared" si="45"/>
        <v>42420.25</v>
      </c>
      <c r="O490">
        <v>1455948000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 s="7">
        <f t="shared" si="44"/>
        <v>40406.208333333336</v>
      </c>
      <c r="M491">
        <v>1281934800</v>
      </c>
      <c r="N491" s="7">
        <f t="shared" si="45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 s="7">
        <f t="shared" si="44"/>
        <v>43786.25</v>
      </c>
      <c r="M492">
        <v>1573970400</v>
      </c>
      <c r="N492" s="7">
        <f t="shared" si="45"/>
        <v>43793.25</v>
      </c>
      <c r="O492">
        <v>1574575200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 s="7">
        <f t="shared" si="44"/>
        <v>41456.208333333336</v>
      </c>
      <c r="M493">
        <v>1372654800</v>
      </c>
      <c r="N493" s="7">
        <f t="shared" si="45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 s="7">
        <f t="shared" si="44"/>
        <v>40336.208333333336</v>
      </c>
      <c r="M494">
        <v>1275886800</v>
      </c>
      <c r="N494" s="7">
        <f t="shared" si="45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 s="7">
        <f t="shared" si="44"/>
        <v>43645.208333333328</v>
      </c>
      <c r="M495">
        <v>1561784400</v>
      </c>
      <c r="N495" s="7">
        <f t="shared" si="45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 s="7">
        <f t="shared" si="44"/>
        <v>40990.208333333336</v>
      </c>
      <c r="M496">
        <v>1332392400</v>
      </c>
      <c r="N496" s="7">
        <f t="shared" si="45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 s="7">
        <f t="shared" si="44"/>
        <v>41800.208333333336</v>
      </c>
      <c r="M497">
        <v>1402376400</v>
      </c>
      <c r="N497" s="7">
        <f t="shared" si="45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 s="7">
        <f t="shared" si="44"/>
        <v>42876.208333333328</v>
      </c>
      <c r="M498">
        <v>1495342800</v>
      </c>
      <c r="N498" s="7">
        <f t="shared" si="45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 s="7">
        <f t="shared" si="44"/>
        <v>42724.25</v>
      </c>
      <c r="M499">
        <v>1482213600</v>
      </c>
      <c r="N499" s="7">
        <f t="shared" si="45"/>
        <v>42724.25</v>
      </c>
      <c r="O499">
        <v>1482213600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 s="7">
        <f t="shared" si="44"/>
        <v>42005.25</v>
      </c>
      <c r="M500">
        <v>1420092000</v>
      </c>
      <c r="N500" s="7">
        <f t="shared" si="45"/>
        <v>42007.25</v>
      </c>
      <c r="O500">
        <v>1420264800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 s="7">
        <f t="shared" si="44"/>
        <v>42444.208333333328</v>
      </c>
      <c r="M501">
        <v>1458018000</v>
      </c>
      <c r="N501" s="7">
        <f t="shared" si="45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 s="7">
        <f t="shared" si="44"/>
        <v>41395.208333333336</v>
      </c>
      <c r="M502">
        <v>1367384400</v>
      </c>
      <c r="N502" s="7">
        <f t="shared" si="45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 s="7">
        <f t="shared" si="44"/>
        <v>41345.208333333336</v>
      </c>
      <c r="M503">
        <v>1363064400</v>
      </c>
      <c r="N503" s="7">
        <f t="shared" si="45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 s="7">
        <f t="shared" si="44"/>
        <v>41117.208333333336</v>
      </c>
      <c r="M504">
        <v>1343365200</v>
      </c>
      <c r="N504" s="7">
        <f t="shared" si="45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 s="7">
        <f t="shared" si="44"/>
        <v>42186.208333333328</v>
      </c>
      <c r="M505">
        <v>1435726800</v>
      </c>
      <c r="N505" s="7">
        <f t="shared" si="45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 s="7">
        <f t="shared" si="44"/>
        <v>42142.208333333328</v>
      </c>
      <c r="M506">
        <v>1431925200</v>
      </c>
      <c r="N506" s="7">
        <f t="shared" si="45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 s="7">
        <f t="shared" si="44"/>
        <v>41341.25</v>
      </c>
      <c r="M507">
        <v>1362722400</v>
      </c>
      <c r="N507" s="7">
        <f t="shared" si="45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 s="7">
        <f t="shared" si="44"/>
        <v>43062.25</v>
      </c>
      <c r="M508">
        <v>1511416800</v>
      </c>
      <c r="N508" s="7">
        <f t="shared" si="45"/>
        <v>43079.25</v>
      </c>
      <c r="O508">
        <v>1512885600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 s="7">
        <f t="shared" si="44"/>
        <v>41373.208333333336</v>
      </c>
      <c r="M509">
        <v>1365483600</v>
      </c>
      <c r="N509" s="7">
        <f t="shared" si="45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 s="7">
        <f t="shared" si="44"/>
        <v>43310.208333333328</v>
      </c>
      <c r="M510">
        <v>1532840400</v>
      </c>
      <c r="N510" s="7">
        <f t="shared" si="45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 s="7">
        <f t="shared" si="44"/>
        <v>41034.208333333336</v>
      </c>
      <c r="M511">
        <v>1336194000</v>
      </c>
      <c r="N511" s="7">
        <f t="shared" si="45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 s="7">
        <f t="shared" si="44"/>
        <v>43251.208333333328</v>
      </c>
      <c r="M512">
        <v>1527742800</v>
      </c>
      <c r="N512" s="7">
        <f t="shared" si="45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 s="7">
        <f t="shared" si="44"/>
        <v>43671.208333333328</v>
      </c>
      <c r="M513">
        <v>1564030800</v>
      </c>
      <c r="N513" s="7">
        <f t="shared" si="45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48">(E514/D514)*100</f>
        <v>139.31868131868131</v>
      </c>
      <c r="G514" t="s">
        <v>20</v>
      </c>
      <c r="H514">
        <v>239</v>
      </c>
      <c r="I514" s="4">
        <f t="shared" ref="I514:I577" si="49">IF(H514,E514/H514,0)</f>
        <v>53.046025104602514</v>
      </c>
      <c r="J514" t="s">
        <v>21</v>
      </c>
      <c r="K514" t="s">
        <v>22</v>
      </c>
      <c r="L514" s="7">
        <f t="shared" ref="L514:L577" si="50">(((M514/60)/60)/24)+DATE(1970,1,1)</f>
        <v>41825.208333333336</v>
      </c>
      <c r="M514">
        <v>1404536400</v>
      </c>
      <c r="N514" s="7">
        <f t="shared" ref="N514:N577" si="51">(((O514/60)/60)/24)+DATE(1970,1,1)</f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8"/>
        <v>39.277108433734945</v>
      </c>
      <c r="G515" t="s">
        <v>74</v>
      </c>
      <c r="H515">
        <v>35</v>
      </c>
      <c r="I515" s="4">
        <f t="shared" si="49"/>
        <v>93.142857142857139</v>
      </c>
      <c r="J515" t="s">
        <v>21</v>
      </c>
      <c r="K515" t="s">
        <v>22</v>
      </c>
      <c r="L515" s="7">
        <f t="shared" si="50"/>
        <v>40430.208333333336</v>
      </c>
      <c r="M515">
        <v>1284008400</v>
      </c>
      <c r="N515" s="7">
        <f t="shared" si="51"/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tr">
        <f t="shared" ref="S515:S578" si="52">LEFT(R515,FIND("/",R515,1)-1)</f>
        <v>film &amp; video</v>
      </c>
      <c r="T515" t="str">
        <f t="shared" ref="T515:T578" si="53">RIGHT(R515,LEN(R515)-FIND("/",R515,1))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 s="7">
        <f t="shared" si="50"/>
        <v>41614.25</v>
      </c>
      <c r="M516">
        <v>1386309600</v>
      </c>
      <c r="N516" s="7">
        <f t="shared" si="51"/>
        <v>41619.25</v>
      </c>
      <c r="O516">
        <v>1386741600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 s="7">
        <f t="shared" si="50"/>
        <v>40900.25</v>
      </c>
      <c r="M517">
        <v>1324620000</v>
      </c>
      <c r="N517" s="7">
        <f t="shared" si="51"/>
        <v>40902.25</v>
      </c>
      <c r="O517">
        <v>1324792800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 s="7">
        <f t="shared" si="50"/>
        <v>40396.208333333336</v>
      </c>
      <c r="M518">
        <v>1281070800</v>
      </c>
      <c r="N518" s="7">
        <f t="shared" si="51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 s="7">
        <f t="shared" si="50"/>
        <v>42860.208333333328</v>
      </c>
      <c r="M519">
        <v>1493960400</v>
      </c>
      <c r="N519" s="7">
        <f t="shared" si="51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 s="7">
        <f t="shared" si="50"/>
        <v>43154.25</v>
      </c>
      <c r="M520">
        <v>1519365600</v>
      </c>
      <c r="N520" s="7">
        <f t="shared" si="51"/>
        <v>43156.25</v>
      </c>
      <c r="O520">
        <v>1519538400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 s="7">
        <f t="shared" si="50"/>
        <v>42012.25</v>
      </c>
      <c r="M521">
        <v>1420696800</v>
      </c>
      <c r="N521" s="7">
        <f t="shared" si="51"/>
        <v>42026.25</v>
      </c>
      <c r="O521">
        <v>1421906400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 s="7">
        <f t="shared" si="50"/>
        <v>43574.208333333328</v>
      </c>
      <c r="M522">
        <v>1555650000</v>
      </c>
      <c r="N522" s="7">
        <f t="shared" si="51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 s="7">
        <f t="shared" si="50"/>
        <v>42605.208333333328</v>
      </c>
      <c r="M523">
        <v>1471928400</v>
      </c>
      <c r="N523" s="7">
        <f t="shared" si="51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 s="7">
        <f t="shared" si="50"/>
        <v>41093.208333333336</v>
      </c>
      <c r="M524">
        <v>1341291600</v>
      </c>
      <c r="N524" s="7">
        <f t="shared" si="51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 s="7">
        <f t="shared" si="50"/>
        <v>40241.25</v>
      </c>
      <c r="M525">
        <v>1267682400</v>
      </c>
      <c r="N525" s="7">
        <f t="shared" si="51"/>
        <v>40246.25</v>
      </c>
      <c r="O525">
        <v>1268114400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 s="7">
        <f t="shared" si="50"/>
        <v>40294.208333333336</v>
      </c>
      <c r="M526">
        <v>1272258000</v>
      </c>
      <c r="N526" s="7">
        <f t="shared" si="51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 s="7">
        <f t="shared" si="50"/>
        <v>40505.25</v>
      </c>
      <c r="M527">
        <v>1290492000</v>
      </c>
      <c r="N527" s="7">
        <f t="shared" si="51"/>
        <v>40509.25</v>
      </c>
      <c r="O527">
        <v>1290837600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 s="7">
        <f t="shared" si="50"/>
        <v>42364.25</v>
      </c>
      <c r="M528">
        <v>1451109600</v>
      </c>
      <c r="N528" s="7">
        <f t="shared" si="51"/>
        <v>42401.25</v>
      </c>
      <c r="O528">
        <v>1454306400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 s="7">
        <f t="shared" si="50"/>
        <v>42405.25</v>
      </c>
      <c r="M529">
        <v>1454652000</v>
      </c>
      <c r="N529" s="7">
        <f t="shared" si="51"/>
        <v>42441.25</v>
      </c>
      <c r="O529">
        <v>1457762400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 s="7">
        <f t="shared" si="50"/>
        <v>41601.25</v>
      </c>
      <c r="M530">
        <v>1385186400</v>
      </c>
      <c r="N530" s="7">
        <f t="shared" si="51"/>
        <v>41646.25</v>
      </c>
      <c r="O530">
        <v>1389074400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 s="7">
        <f t="shared" si="50"/>
        <v>41769.208333333336</v>
      </c>
      <c r="M531">
        <v>1399698000</v>
      </c>
      <c r="N531" s="7">
        <f t="shared" si="51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 s="7">
        <f t="shared" si="50"/>
        <v>40421.208333333336</v>
      </c>
      <c r="M532">
        <v>1283230800</v>
      </c>
      <c r="N532" s="7">
        <f t="shared" si="51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 s="7">
        <f t="shared" si="50"/>
        <v>41589.25</v>
      </c>
      <c r="M533">
        <v>1384149600</v>
      </c>
      <c r="N533" s="7">
        <f t="shared" si="51"/>
        <v>41645.25</v>
      </c>
      <c r="O533">
        <v>1388988000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 s="7">
        <f t="shared" si="50"/>
        <v>43125.25</v>
      </c>
      <c r="M534">
        <v>1516860000</v>
      </c>
      <c r="N534" s="7">
        <f t="shared" si="51"/>
        <v>43126.25</v>
      </c>
      <c r="O534">
        <v>1516946400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 s="7">
        <f t="shared" si="50"/>
        <v>41479.208333333336</v>
      </c>
      <c r="M535">
        <v>1374642000</v>
      </c>
      <c r="N535" s="7">
        <f t="shared" si="51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 s="7">
        <f t="shared" si="50"/>
        <v>43329.208333333328</v>
      </c>
      <c r="M536">
        <v>1534482000</v>
      </c>
      <c r="N536" s="7">
        <f t="shared" si="51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 s="7">
        <f t="shared" si="50"/>
        <v>43259.208333333328</v>
      </c>
      <c r="M537">
        <v>1528434000</v>
      </c>
      <c r="N537" s="7">
        <f t="shared" si="51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 s="7">
        <f t="shared" si="50"/>
        <v>40414.208333333336</v>
      </c>
      <c r="M538">
        <v>1282626000</v>
      </c>
      <c r="N538" s="7">
        <f t="shared" si="51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 s="7">
        <f t="shared" si="50"/>
        <v>43342.208333333328</v>
      </c>
      <c r="M539">
        <v>1535605200</v>
      </c>
      <c r="N539" s="7">
        <f t="shared" si="51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 s="7">
        <f t="shared" si="50"/>
        <v>41539.208333333336</v>
      </c>
      <c r="M540">
        <v>1379826000</v>
      </c>
      <c r="N540" s="7">
        <f t="shared" si="51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 s="7">
        <f t="shared" si="50"/>
        <v>43647.208333333328</v>
      </c>
      <c r="M541">
        <v>1561957200</v>
      </c>
      <c r="N541" s="7">
        <f t="shared" si="51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 s="7">
        <f t="shared" si="50"/>
        <v>43225.208333333328</v>
      </c>
      <c r="M542">
        <v>1525496400</v>
      </c>
      <c r="N542" s="7">
        <f t="shared" si="51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 s="7">
        <f t="shared" si="50"/>
        <v>42165.208333333328</v>
      </c>
      <c r="M543">
        <v>1433912400</v>
      </c>
      <c r="N543" s="7">
        <f t="shared" si="51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 s="7">
        <f t="shared" si="50"/>
        <v>42391.25</v>
      </c>
      <c r="M544">
        <v>1453442400</v>
      </c>
      <c r="N544" s="7">
        <f t="shared" si="51"/>
        <v>42421.25</v>
      </c>
      <c r="O544">
        <v>1456034400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 s="7">
        <f t="shared" si="50"/>
        <v>41528.208333333336</v>
      </c>
      <c r="M545">
        <v>1378875600</v>
      </c>
      <c r="N545" s="7">
        <f t="shared" si="51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 s="7">
        <f t="shared" si="50"/>
        <v>42377.25</v>
      </c>
      <c r="M546">
        <v>1452232800</v>
      </c>
      <c r="N546" s="7">
        <f t="shared" si="51"/>
        <v>42390.25</v>
      </c>
      <c r="O546">
        <v>1453356000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 s="7">
        <f t="shared" si="50"/>
        <v>43824.25</v>
      </c>
      <c r="M547">
        <v>1577253600</v>
      </c>
      <c r="N547" s="7">
        <f t="shared" si="51"/>
        <v>43844.25</v>
      </c>
      <c r="O547">
        <v>1578981600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 s="7">
        <f t="shared" si="50"/>
        <v>43360.208333333328</v>
      </c>
      <c r="M548">
        <v>1537160400</v>
      </c>
      <c r="N548" s="7">
        <f t="shared" si="51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 s="7">
        <f t="shared" si="50"/>
        <v>42029.25</v>
      </c>
      <c r="M549">
        <v>1422165600</v>
      </c>
      <c r="N549" s="7">
        <f t="shared" si="51"/>
        <v>42041.25</v>
      </c>
      <c r="O549">
        <v>1423202400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 s="7">
        <f t="shared" si="50"/>
        <v>42461.208333333328</v>
      </c>
      <c r="M550">
        <v>1459486800</v>
      </c>
      <c r="N550" s="7">
        <f t="shared" si="51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 s="7">
        <f t="shared" si="50"/>
        <v>41422.208333333336</v>
      </c>
      <c r="M551">
        <v>1369717200</v>
      </c>
      <c r="N551" s="7">
        <f t="shared" si="51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 s="7">
        <f t="shared" si="50"/>
        <v>40968.25</v>
      </c>
      <c r="M552">
        <v>1330495200</v>
      </c>
      <c r="N552" s="7">
        <f t="shared" si="51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 s="7">
        <f t="shared" si="50"/>
        <v>41993.25</v>
      </c>
      <c r="M553">
        <v>1419055200</v>
      </c>
      <c r="N553" s="7">
        <f t="shared" si="51"/>
        <v>42033.25</v>
      </c>
      <c r="O553">
        <v>1422511200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 s="7">
        <f t="shared" si="50"/>
        <v>42700.25</v>
      </c>
      <c r="M554">
        <v>1480140000</v>
      </c>
      <c r="N554" s="7">
        <f t="shared" si="51"/>
        <v>42702.25</v>
      </c>
      <c r="O554">
        <v>1480312800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 s="7">
        <f t="shared" si="50"/>
        <v>40545.25</v>
      </c>
      <c r="M555">
        <v>1293948000</v>
      </c>
      <c r="N555" s="7">
        <f t="shared" si="51"/>
        <v>40546.25</v>
      </c>
      <c r="O555">
        <v>1294034400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 s="7">
        <f t="shared" si="50"/>
        <v>42723.25</v>
      </c>
      <c r="M556">
        <v>1482127200</v>
      </c>
      <c r="N556" s="7">
        <f t="shared" si="51"/>
        <v>42729.25</v>
      </c>
      <c r="O556">
        <v>1482645600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 s="7">
        <f t="shared" si="50"/>
        <v>41731.208333333336</v>
      </c>
      <c r="M557">
        <v>1396414800</v>
      </c>
      <c r="N557" s="7">
        <f t="shared" si="51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 s="7">
        <f t="shared" si="50"/>
        <v>40792.208333333336</v>
      </c>
      <c r="M558">
        <v>1315285200</v>
      </c>
      <c r="N558" s="7">
        <f t="shared" si="51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 s="7">
        <f t="shared" si="50"/>
        <v>42279.208333333328</v>
      </c>
      <c r="M559">
        <v>1443762000</v>
      </c>
      <c r="N559" s="7">
        <f t="shared" si="51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 s="7">
        <f t="shared" si="50"/>
        <v>42424.25</v>
      </c>
      <c r="M560">
        <v>1456293600</v>
      </c>
      <c r="N560" s="7">
        <f t="shared" si="51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 s="7">
        <f t="shared" si="50"/>
        <v>42584.208333333328</v>
      </c>
      <c r="M561">
        <v>1470114000</v>
      </c>
      <c r="N561" s="7">
        <f t="shared" si="51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 s="7">
        <f t="shared" si="50"/>
        <v>40865.25</v>
      </c>
      <c r="M562">
        <v>1321596000</v>
      </c>
      <c r="N562" s="7">
        <f t="shared" si="51"/>
        <v>40905.25</v>
      </c>
      <c r="O562">
        <v>1325052000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 s="7">
        <f t="shared" si="50"/>
        <v>40833.208333333336</v>
      </c>
      <c r="M563">
        <v>1318827600</v>
      </c>
      <c r="N563" s="7">
        <f t="shared" si="51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 s="7">
        <f t="shared" si="50"/>
        <v>43536.208333333328</v>
      </c>
      <c r="M564">
        <v>1552366800</v>
      </c>
      <c r="N564" s="7">
        <f t="shared" si="51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 s="7">
        <f t="shared" si="50"/>
        <v>43417.25</v>
      </c>
      <c r="M565">
        <v>1542088800</v>
      </c>
      <c r="N565" s="7">
        <f t="shared" si="51"/>
        <v>43437.25</v>
      </c>
      <c r="O565">
        <v>1543816800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 s="7">
        <f t="shared" si="50"/>
        <v>42078.208333333328</v>
      </c>
      <c r="M566">
        <v>1426395600</v>
      </c>
      <c r="N566" s="7">
        <f t="shared" si="51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 s="7">
        <f t="shared" si="50"/>
        <v>40862.25</v>
      </c>
      <c r="M567">
        <v>1321336800</v>
      </c>
      <c r="N567" s="7">
        <f t="shared" si="51"/>
        <v>40882.25</v>
      </c>
      <c r="O567">
        <v>1323064800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 s="7">
        <f t="shared" si="50"/>
        <v>42424.25</v>
      </c>
      <c r="M568">
        <v>1456293600</v>
      </c>
      <c r="N568" s="7">
        <f t="shared" si="51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 s="7">
        <f t="shared" si="50"/>
        <v>41830.208333333336</v>
      </c>
      <c r="M569">
        <v>1404968400</v>
      </c>
      <c r="N569" s="7">
        <f t="shared" si="51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 s="7">
        <f t="shared" si="50"/>
        <v>40374.208333333336</v>
      </c>
      <c r="M570">
        <v>1279170000</v>
      </c>
      <c r="N570" s="7">
        <f t="shared" si="51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 s="7">
        <f t="shared" si="50"/>
        <v>40554.25</v>
      </c>
      <c r="M571">
        <v>1294725600</v>
      </c>
      <c r="N571" s="7">
        <f t="shared" si="51"/>
        <v>40566.25</v>
      </c>
      <c r="O571">
        <v>1295762400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 s="7">
        <f t="shared" si="50"/>
        <v>41993.25</v>
      </c>
      <c r="M572">
        <v>1419055200</v>
      </c>
      <c r="N572" s="7">
        <f t="shared" si="51"/>
        <v>41999.25</v>
      </c>
      <c r="O572">
        <v>1419573600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 s="7">
        <f t="shared" si="50"/>
        <v>42174.208333333328</v>
      </c>
      <c r="M573">
        <v>1434690000</v>
      </c>
      <c r="N573" s="7">
        <f t="shared" si="51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 s="7">
        <f t="shared" si="50"/>
        <v>42275.208333333328</v>
      </c>
      <c r="M574">
        <v>1443416400</v>
      </c>
      <c r="N574" s="7">
        <f t="shared" si="51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 s="7">
        <f t="shared" si="50"/>
        <v>41761.208333333336</v>
      </c>
      <c r="M575">
        <v>1399006800</v>
      </c>
      <c r="N575" s="7">
        <f t="shared" si="51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 s="7">
        <f t="shared" si="50"/>
        <v>43806.25</v>
      </c>
      <c r="M576">
        <v>1575698400</v>
      </c>
      <c r="N576" s="7">
        <f t="shared" si="51"/>
        <v>43816.25</v>
      </c>
      <c r="O576">
        <v>1576562400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 s="7">
        <f t="shared" si="50"/>
        <v>41779.208333333336</v>
      </c>
      <c r="M577">
        <v>1400562000</v>
      </c>
      <c r="N577" s="7">
        <f t="shared" si="51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54">(E578/D578)*100</f>
        <v>64.927835051546396</v>
      </c>
      <c r="G578" t="s">
        <v>14</v>
      </c>
      <c r="H578">
        <v>64</v>
      </c>
      <c r="I578" s="4">
        <f t="shared" ref="I578:I641" si="55">IF(H578,E578/H578,0)</f>
        <v>98.40625</v>
      </c>
      <c r="J578" t="s">
        <v>21</v>
      </c>
      <c r="K578" t="s">
        <v>22</v>
      </c>
      <c r="L578" s="7">
        <f t="shared" ref="L578:L641" si="56">(((M578/60)/60)/24)+DATE(1970,1,1)</f>
        <v>43040.208333333328</v>
      </c>
      <c r="M578">
        <v>1509512400</v>
      </c>
      <c r="N578" s="7">
        <f t="shared" ref="N578:N641" si="57">(((O578/60)/60)/24)+DATE(1970,1,1)</f>
        <v>43057.25</v>
      </c>
      <c r="O578">
        <v>1510984800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4"/>
        <v>18.853658536585368</v>
      </c>
      <c r="G579" t="s">
        <v>74</v>
      </c>
      <c r="H579">
        <v>37</v>
      </c>
      <c r="I579" s="4">
        <f t="shared" si="55"/>
        <v>41.783783783783782</v>
      </c>
      <c r="J579" t="s">
        <v>21</v>
      </c>
      <c r="K579" t="s">
        <v>22</v>
      </c>
      <c r="L579" s="7">
        <f t="shared" si="56"/>
        <v>40613.25</v>
      </c>
      <c r="M579">
        <v>1299823200</v>
      </c>
      <c r="N579" s="7">
        <f t="shared" si="57"/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tr">
        <f t="shared" ref="S579:S642" si="58">LEFT(R579,FIND("/",R579,1)-1)</f>
        <v>music</v>
      </c>
      <c r="T579" t="str">
        <f t="shared" ref="T579:T642" si="59">RIGHT(R579,LEN(R579)-FIND("/",R579,1))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 s="7">
        <f t="shared" si="56"/>
        <v>40878.25</v>
      </c>
      <c r="M580">
        <v>1322719200</v>
      </c>
      <c r="N580" s="7">
        <f t="shared" si="57"/>
        <v>40881.25</v>
      </c>
      <c r="O580">
        <v>1322978400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 s="7">
        <f t="shared" si="56"/>
        <v>40762.208333333336</v>
      </c>
      <c r="M581">
        <v>1312693200</v>
      </c>
      <c r="N581" s="7">
        <f t="shared" si="57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 s="7">
        <f t="shared" si="56"/>
        <v>41696.25</v>
      </c>
      <c r="M582">
        <v>1393394400</v>
      </c>
      <c r="N582" s="7">
        <f t="shared" si="57"/>
        <v>41704.25</v>
      </c>
      <c r="O582">
        <v>1394085600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 s="7">
        <f t="shared" si="56"/>
        <v>40662.208333333336</v>
      </c>
      <c r="M583">
        <v>1304053200</v>
      </c>
      <c r="N583" s="7">
        <f t="shared" si="57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 s="7">
        <f t="shared" si="56"/>
        <v>42165.208333333328</v>
      </c>
      <c r="M584">
        <v>1433912400</v>
      </c>
      <c r="N584" s="7">
        <f t="shared" si="57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 s="7">
        <f t="shared" si="56"/>
        <v>40959.25</v>
      </c>
      <c r="M585">
        <v>1329717600</v>
      </c>
      <c r="N585" s="7">
        <f t="shared" si="57"/>
        <v>40976.25</v>
      </c>
      <c r="O585">
        <v>1331186400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 s="7">
        <f t="shared" si="56"/>
        <v>41024.208333333336</v>
      </c>
      <c r="M586">
        <v>1335330000</v>
      </c>
      <c r="N586" s="7">
        <f t="shared" si="57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 s="7">
        <f t="shared" si="56"/>
        <v>40255.208333333336</v>
      </c>
      <c r="M587">
        <v>1268888400</v>
      </c>
      <c r="N587" s="7">
        <f t="shared" si="57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 s="7">
        <f t="shared" si="56"/>
        <v>40499.25</v>
      </c>
      <c r="M588">
        <v>1289973600</v>
      </c>
      <c r="N588" s="7">
        <f t="shared" si="57"/>
        <v>40518.25</v>
      </c>
      <c r="O588">
        <v>1291615200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 s="7">
        <f t="shared" si="56"/>
        <v>43484.25</v>
      </c>
      <c r="M589">
        <v>1547877600</v>
      </c>
      <c r="N589" s="7">
        <f t="shared" si="57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 s="7">
        <f t="shared" si="56"/>
        <v>40262.208333333336</v>
      </c>
      <c r="M590">
        <v>1269493200</v>
      </c>
      <c r="N590" s="7">
        <f t="shared" si="57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 s="7">
        <f t="shared" si="56"/>
        <v>42190.208333333328</v>
      </c>
      <c r="M591">
        <v>1436072400</v>
      </c>
      <c r="N591" s="7">
        <f t="shared" si="57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 s="7">
        <f t="shared" si="56"/>
        <v>41994.25</v>
      </c>
      <c r="M592">
        <v>1419141600</v>
      </c>
      <c r="N592" s="7">
        <f t="shared" si="57"/>
        <v>42005.25</v>
      </c>
      <c r="O592">
        <v>1420092000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 s="7">
        <f t="shared" si="56"/>
        <v>40373.208333333336</v>
      </c>
      <c r="M593">
        <v>1279083600</v>
      </c>
      <c r="N593" s="7">
        <f t="shared" si="57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 s="7">
        <f t="shared" si="56"/>
        <v>41789.208333333336</v>
      </c>
      <c r="M594">
        <v>1401426000</v>
      </c>
      <c r="N594" s="7">
        <f t="shared" si="57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 s="7">
        <f t="shared" si="56"/>
        <v>41724.208333333336</v>
      </c>
      <c r="M595">
        <v>1395810000</v>
      </c>
      <c r="N595" s="7">
        <f t="shared" si="57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 s="7">
        <f t="shared" si="56"/>
        <v>42548.208333333328</v>
      </c>
      <c r="M596">
        <v>1467003600</v>
      </c>
      <c r="N596" s="7">
        <f t="shared" si="57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 s="7">
        <f t="shared" si="56"/>
        <v>40253.208333333336</v>
      </c>
      <c r="M597">
        <v>1268715600</v>
      </c>
      <c r="N597" s="7">
        <f t="shared" si="57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 s="7">
        <f t="shared" si="56"/>
        <v>42434.25</v>
      </c>
      <c r="M598">
        <v>1457157600</v>
      </c>
      <c r="N598" s="7">
        <f t="shared" si="57"/>
        <v>42441.25</v>
      </c>
      <c r="O598">
        <v>1457762400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 s="7">
        <f t="shared" si="56"/>
        <v>43786.25</v>
      </c>
      <c r="M599">
        <v>1573970400</v>
      </c>
      <c r="N599" s="7">
        <f t="shared" si="57"/>
        <v>43804.25</v>
      </c>
      <c r="O599">
        <v>1575525600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 s="7">
        <f t="shared" si="56"/>
        <v>40344.208333333336</v>
      </c>
      <c r="M600">
        <v>1276578000</v>
      </c>
      <c r="N600" s="7">
        <f t="shared" si="57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 s="7">
        <f t="shared" si="56"/>
        <v>42047.25</v>
      </c>
      <c r="M601">
        <v>1423720800</v>
      </c>
      <c r="N601" s="7">
        <f t="shared" si="57"/>
        <v>42055.25</v>
      </c>
      <c r="O601">
        <v>1424412000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 s="7">
        <f t="shared" si="56"/>
        <v>41485.208333333336</v>
      </c>
      <c r="M602">
        <v>1375160400</v>
      </c>
      <c r="N602" s="7">
        <f t="shared" si="57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 s="7">
        <f t="shared" si="56"/>
        <v>41789.208333333336</v>
      </c>
      <c r="M603">
        <v>1401426000</v>
      </c>
      <c r="N603" s="7">
        <f t="shared" si="57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 s="7">
        <f t="shared" si="56"/>
        <v>42160.208333333328</v>
      </c>
      <c r="M604">
        <v>1433480400</v>
      </c>
      <c r="N604" s="7">
        <f t="shared" si="57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 s="7">
        <f t="shared" si="56"/>
        <v>43573.208333333328</v>
      </c>
      <c r="M605">
        <v>1555563600</v>
      </c>
      <c r="N605" s="7">
        <f t="shared" si="57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 s="7">
        <f t="shared" si="56"/>
        <v>40565.25</v>
      </c>
      <c r="M606">
        <v>1295676000</v>
      </c>
      <c r="N606" s="7">
        <f t="shared" si="57"/>
        <v>40586.25</v>
      </c>
      <c r="O606">
        <v>1297490400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 s="7">
        <f t="shared" si="56"/>
        <v>42280.208333333328</v>
      </c>
      <c r="M607">
        <v>1443848400</v>
      </c>
      <c r="N607" s="7">
        <f t="shared" si="57"/>
        <v>42321.25</v>
      </c>
      <c r="O607">
        <v>1447394400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 s="7">
        <f t="shared" si="56"/>
        <v>42436.25</v>
      </c>
      <c r="M608">
        <v>1457330400</v>
      </c>
      <c r="N608" s="7">
        <f t="shared" si="57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 s="7">
        <f t="shared" si="56"/>
        <v>41721.208333333336</v>
      </c>
      <c r="M609">
        <v>1395550800</v>
      </c>
      <c r="N609" s="7">
        <f t="shared" si="57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 s="7">
        <f t="shared" si="56"/>
        <v>43530.25</v>
      </c>
      <c r="M610">
        <v>1551852000</v>
      </c>
      <c r="N610" s="7">
        <f t="shared" si="57"/>
        <v>43534.25</v>
      </c>
      <c r="O610">
        <v>1552197600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 s="7">
        <f t="shared" si="56"/>
        <v>43481.25</v>
      </c>
      <c r="M611">
        <v>1547618400</v>
      </c>
      <c r="N611" s="7">
        <f t="shared" si="57"/>
        <v>43498.25</v>
      </c>
      <c r="O611">
        <v>1549087200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 s="7">
        <f t="shared" si="56"/>
        <v>41259.25</v>
      </c>
      <c r="M612">
        <v>1355637600</v>
      </c>
      <c r="N612" s="7">
        <f t="shared" si="57"/>
        <v>41273.25</v>
      </c>
      <c r="O612">
        <v>1356847200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 s="7">
        <f t="shared" si="56"/>
        <v>41480.208333333336</v>
      </c>
      <c r="M613">
        <v>1374728400</v>
      </c>
      <c r="N613" s="7">
        <f t="shared" si="57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 s="7">
        <f t="shared" si="56"/>
        <v>40474.208333333336</v>
      </c>
      <c r="M614">
        <v>1287810000</v>
      </c>
      <c r="N614" s="7">
        <f t="shared" si="57"/>
        <v>40497.25</v>
      </c>
      <c r="O614">
        <v>1289800800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 s="7">
        <f t="shared" si="56"/>
        <v>42973.208333333328</v>
      </c>
      <c r="M615">
        <v>1503723600</v>
      </c>
      <c r="N615" s="7">
        <f t="shared" si="57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 s="7">
        <f t="shared" si="56"/>
        <v>42746.25</v>
      </c>
      <c r="M616">
        <v>1484114400</v>
      </c>
      <c r="N616" s="7">
        <f t="shared" si="57"/>
        <v>42764.25</v>
      </c>
      <c r="O616">
        <v>1485669600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 s="7">
        <f t="shared" si="56"/>
        <v>42489.208333333328</v>
      </c>
      <c r="M617">
        <v>1461906000</v>
      </c>
      <c r="N617" s="7">
        <f t="shared" si="57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 s="7">
        <f t="shared" si="56"/>
        <v>41537.208333333336</v>
      </c>
      <c r="M618">
        <v>1379653200</v>
      </c>
      <c r="N618" s="7">
        <f t="shared" si="57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 s="7">
        <f t="shared" si="56"/>
        <v>41794.208333333336</v>
      </c>
      <c r="M619">
        <v>1401858000</v>
      </c>
      <c r="N619" s="7">
        <f t="shared" si="57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 s="7">
        <f t="shared" si="56"/>
        <v>41396.208333333336</v>
      </c>
      <c r="M620">
        <v>1367470800</v>
      </c>
      <c r="N620" s="7">
        <f t="shared" si="57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 s="7">
        <f t="shared" si="56"/>
        <v>40669.208333333336</v>
      </c>
      <c r="M621">
        <v>1304658000</v>
      </c>
      <c r="N621" s="7">
        <f t="shared" si="57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 s="7">
        <f t="shared" si="56"/>
        <v>42559.208333333328</v>
      </c>
      <c r="M622">
        <v>1467954000</v>
      </c>
      <c r="N622" s="7">
        <f t="shared" si="57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 s="7">
        <f t="shared" si="56"/>
        <v>42626.208333333328</v>
      </c>
      <c r="M623">
        <v>1473742800</v>
      </c>
      <c r="N623" s="7">
        <f t="shared" si="57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 s="7">
        <f t="shared" si="56"/>
        <v>43205.208333333328</v>
      </c>
      <c r="M624">
        <v>1523768400</v>
      </c>
      <c r="N624" s="7">
        <f t="shared" si="57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 s="7">
        <f t="shared" si="56"/>
        <v>42201.208333333328</v>
      </c>
      <c r="M625">
        <v>1437022800</v>
      </c>
      <c r="N625" s="7">
        <f t="shared" si="57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 s="7">
        <f t="shared" si="56"/>
        <v>42029.25</v>
      </c>
      <c r="M626">
        <v>1422165600</v>
      </c>
      <c r="N626" s="7">
        <f t="shared" si="57"/>
        <v>42035.25</v>
      </c>
      <c r="O626">
        <v>1422684000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 s="7">
        <f t="shared" si="56"/>
        <v>43857.25</v>
      </c>
      <c r="M627">
        <v>1580104800</v>
      </c>
      <c r="N627" s="7">
        <f t="shared" si="57"/>
        <v>43871.25</v>
      </c>
      <c r="O627">
        <v>1581314400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 s="7">
        <f t="shared" si="56"/>
        <v>40449.208333333336</v>
      </c>
      <c r="M628">
        <v>1285650000</v>
      </c>
      <c r="N628" s="7">
        <f t="shared" si="57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 s="7">
        <f t="shared" si="56"/>
        <v>40345.208333333336</v>
      </c>
      <c r="M629">
        <v>1276664400</v>
      </c>
      <c r="N629" s="7">
        <f t="shared" si="57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 s="7">
        <f t="shared" si="56"/>
        <v>40455.208333333336</v>
      </c>
      <c r="M630">
        <v>1286168400</v>
      </c>
      <c r="N630" s="7">
        <f t="shared" si="57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 s="7">
        <f t="shared" si="56"/>
        <v>42557.208333333328</v>
      </c>
      <c r="M631">
        <v>1467781200</v>
      </c>
      <c r="N631" s="7">
        <f t="shared" si="57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 s="7">
        <f t="shared" si="56"/>
        <v>43586.208333333328</v>
      </c>
      <c r="M632">
        <v>1556686800</v>
      </c>
      <c r="N632" s="7">
        <f t="shared" si="57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 s="7">
        <f t="shared" si="56"/>
        <v>43550.208333333328</v>
      </c>
      <c r="M633">
        <v>1553576400</v>
      </c>
      <c r="N633" s="7">
        <f t="shared" si="57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 s="7">
        <f t="shared" si="56"/>
        <v>41945.208333333336</v>
      </c>
      <c r="M634">
        <v>1414904400</v>
      </c>
      <c r="N634" s="7">
        <f t="shared" si="57"/>
        <v>41963.25</v>
      </c>
      <c r="O634">
        <v>1416463200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 s="7">
        <f t="shared" si="56"/>
        <v>42315.25</v>
      </c>
      <c r="M635">
        <v>1446876000</v>
      </c>
      <c r="N635" s="7">
        <f t="shared" si="57"/>
        <v>42319.25</v>
      </c>
      <c r="O635">
        <v>1447221600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 s="7">
        <f t="shared" si="56"/>
        <v>42819.208333333328</v>
      </c>
      <c r="M636">
        <v>1490418000</v>
      </c>
      <c r="N636" s="7">
        <f t="shared" si="57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 s="7">
        <f t="shared" si="56"/>
        <v>41314.25</v>
      </c>
      <c r="M637">
        <v>1360389600</v>
      </c>
      <c r="N637" s="7">
        <f t="shared" si="57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 s="7">
        <f t="shared" si="56"/>
        <v>40926.25</v>
      </c>
      <c r="M638">
        <v>1326866400</v>
      </c>
      <c r="N638" s="7">
        <f t="shared" si="57"/>
        <v>40971.25</v>
      </c>
      <c r="O638">
        <v>1330754400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 s="7">
        <f t="shared" si="56"/>
        <v>42688.25</v>
      </c>
      <c r="M639">
        <v>1479103200</v>
      </c>
      <c r="N639" s="7">
        <f t="shared" si="57"/>
        <v>42696.25</v>
      </c>
      <c r="O639">
        <v>1479794400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 s="7">
        <f t="shared" si="56"/>
        <v>40386.208333333336</v>
      </c>
      <c r="M640">
        <v>1280206800</v>
      </c>
      <c r="N640" s="7">
        <f t="shared" si="57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 s="7">
        <f t="shared" si="56"/>
        <v>43309.208333333328</v>
      </c>
      <c r="M641">
        <v>1532754000</v>
      </c>
      <c r="N641" s="7">
        <f t="shared" si="57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60">(E642/D642)*100</f>
        <v>16.501669449081803</v>
      </c>
      <c r="G642" t="s">
        <v>14</v>
      </c>
      <c r="H642">
        <v>257</v>
      </c>
      <c r="I642" s="4">
        <f t="shared" ref="I642:I705" si="61">IF(H642,E642/H642,0)</f>
        <v>76.922178988326849</v>
      </c>
      <c r="J642" t="s">
        <v>21</v>
      </c>
      <c r="K642" t="s">
        <v>22</v>
      </c>
      <c r="L642" s="7">
        <f t="shared" ref="L642:L705" si="62">(((M642/60)/60)/24)+DATE(1970,1,1)</f>
        <v>42387.25</v>
      </c>
      <c r="M642">
        <v>1453096800</v>
      </c>
      <c r="N642" s="7">
        <f t="shared" ref="N642:N705" si="63">(((O642/60)/60)/24)+DATE(1970,1,1)</f>
        <v>42390.25</v>
      </c>
      <c r="O642">
        <v>1453356000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60"/>
        <v>119.96808510638297</v>
      </c>
      <c r="G643" t="s">
        <v>20</v>
      </c>
      <c r="H643">
        <v>194</v>
      </c>
      <c r="I643" s="4">
        <f t="shared" si="61"/>
        <v>58.128865979381445</v>
      </c>
      <c r="J643" t="s">
        <v>98</v>
      </c>
      <c r="K643" t="s">
        <v>99</v>
      </c>
      <c r="L643" s="7">
        <f t="shared" si="62"/>
        <v>42786.25</v>
      </c>
      <c r="M643">
        <v>1487570400</v>
      </c>
      <c r="N643" s="7">
        <f t="shared" si="63"/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tr">
        <f t="shared" ref="S643:S706" si="64">LEFT(R643,FIND("/",R643,1)-1)</f>
        <v>theater</v>
      </c>
      <c r="T643" t="str">
        <f t="shared" ref="T643:T706" si="65">RIGHT(R643,LEN(R643)-FIND("/",R643,1))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 s="7">
        <f t="shared" si="62"/>
        <v>43451.25</v>
      </c>
      <c r="M644">
        <v>1545026400</v>
      </c>
      <c r="N644" s="7">
        <f t="shared" si="63"/>
        <v>43460.25</v>
      </c>
      <c r="O644">
        <v>1545804000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 s="7">
        <f t="shared" si="62"/>
        <v>42795.25</v>
      </c>
      <c r="M645">
        <v>1488348000</v>
      </c>
      <c r="N645" s="7">
        <f t="shared" si="63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 s="7">
        <f t="shared" si="62"/>
        <v>43452.25</v>
      </c>
      <c r="M646">
        <v>1545112800</v>
      </c>
      <c r="N646" s="7">
        <f t="shared" si="63"/>
        <v>43468.25</v>
      </c>
      <c r="O646">
        <v>1546495200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 s="7">
        <f t="shared" si="62"/>
        <v>43369.208333333328</v>
      </c>
      <c r="M647">
        <v>1537938000</v>
      </c>
      <c r="N647" s="7">
        <f t="shared" si="63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 s="7">
        <f t="shared" si="62"/>
        <v>41346.208333333336</v>
      </c>
      <c r="M648">
        <v>1363150800</v>
      </c>
      <c r="N648" s="7">
        <f t="shared" si="63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 s="7">
        <f t="shared" si="62"/>
        <v>43199.208333333328</v>
      </c>
      <c r="M649">
        <v>1523250000</v>
      </c>
      <c r="N649" s="7">
        <f t="shared" si="63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 s="7">
        <f t="shared" si="62"/>
        <v>42922.208333333328</v>
      </c>
      <c r="M650">
        <v>1499317200</v>
      </c>
      <c r="N650" s="7">
        <f t="shared" si="63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 s="7">
        <f t="shared" si="62"/>
        <v>40471.208333333336</v>
      </c>
      <c r="M651">
        <v>1287550800</v>
      </c>
      <c r="N651" s="7">
        <f t="shared" si="63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 s="7">
        <f t="shared" si="62"/>
        <v>41828.208333333336</v>
      </c>
      <c r="M652">
        <v>1404795600</v>
      </c>
      <c r="N652" s="7">
        <f t="shared" si="63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 s="7">
        <f t="shared" si="62"/>
        <v>41692.25</v>
      </c>
      <c r="M653">
        <v>1393048800</v>
      </c>
      <c r="N653" s="7">
        <f t="shared" si="63"/>
        <v>41707.25</v>
      </c>
      <c r="O653">
        <v>1394344800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 s="7">
        <f t="shared" si="62"/>
        <v>42587.208333333328</v>
      </c>
      <c r="M654">
        <v>1470373200</v>
      </c>
      <c r="N654" s="7">
        <f t="shared" si="63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 s="7">
        <f t="shared" si="62"/>
        <v>42468.208333333328</v>
      </c>
      <c r="M655">
        <v>1460091600</v>
      </c>
      <c r="N655" s="7">
        <f t="shared" si="63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 s="7">
        <f t="shared" si="62"/>
        <v>42240.208333333328</v>
      </c>
      <c r="M656">
        <v>1440392400</v>
      </c>
      <c r="N656" s="7">
        <f t="shared" si="63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 s="7">
        <f t="shared" si="62"/>
        <v>42796.25</v>
      </c>
      <c r="M657">
        <v>1488434400</v>
      </c>
      <c r="N657" s="7">
        <f t="shared" si="63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 s="7">
        <f t="shared" si="62"/>
        <v>43097.25</v>
      </c>
      <c r="M658">
        <v>1514440800</v>
      </c>
      <c r="N658" s="7">
        <f t="shared" si="63"/>
        <v>43102.25</v>
      </c>
      <c r="O658">
        <v>1514872800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 s="7">
        <f t="shared" si="62"/>
        <v>43096.25</v>
      </c>
      <c r="M659">
        <v>1514354400</v>
      </c>
      <c r="N659" s="7">
        <f t="shared" si="63"/>
        <v>43112.25</v>
      </c>
      <c r="O659">
        <v>1515736800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 s="7">
        <f t="shared" si="62"/>
        <v>42246.208333333328</v>
      </c>
      <c r="M660">
        <v>1440910800</v>
      </c>
      <c r="N660" s="7">
        <f t="shared" si="63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 s="7">
        <f t="shared" si="62"/>
        <v>40570.25</v>
      </c>
      <c r="M661">
        <v>1296108000</v>
      </c>
      <c r="N661" s="7">
        <f t="shared" si="63"/>
        <v>40571.25</v>
      </c>
      <c r="O661">
        <v>1296194400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 s="7">
        <f t="shared" si="62"/>
        <v>42237.208333333328</v>
      </c>
      <c r="M662">
        <v>1440133200</v>
      </c>
      <c r="N662" s="7">
        <f t="shared" si="63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 s="7">
        <f t="shared" si="62"/>
        <v>40996.208333333336</v>
      </c>
      <c r="M663">
        <v>1332910800</v>
      </c>
      <c r="N663" s="7">
        <f t="shared" si="63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 s="7">
        <f t="shared" si="62"/>
        <v>43443.25</v>
      </c>
      <c r="M664">
        <v>1544335200</v>
      </c>
      <c r="N664" s="7">
        <f t="shared" si="63"/>
        <v>43447.25</v>
      </c>
      <c r="O664">
        <v>1544680800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 s="7">
        <f t="shared" si="62"/>
        <v>40458.208333333336</v>
      </c>
      <c r="M665">
        <v>1286427600</v>
      </c>
      <c r="N665" s="7">
        <f t="shared" si="63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 s="7">
        <f t="shared" si="62"/>
        <v>40959.25</v>
      </c>
      <c r="M666">
        <v>1329717600</v>
      </c>
      <c r="N666" s="7">
        <f t="shared" si="63"/>
        <v>40969.25</v>
      </c>
      <c r="O666">
        <v>1330581600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 s="7">
        <f t="shared" si="62"/>
        <v>40733.208333333336</v>
      </c>
      <c r="M667">
        <v>1310187600</v>
      </c>
      <c r="N667" s="7">
        <f t="shared" si="63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 s="7">
        <f t="shared" si="62"/>
        <v>41516.208333333336</v>
      </c>
      <c r="M668">
        <v>1377838800</v>
      </c>
      <c r="N668" s="7">
        <f t="shared" si="63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 s="7">
        <f t="shared" si="62"/>
        <v>41892.208333333336</v>
      </c>
      <c r="M669">
        <v>1410325200</v>
      </c>
      <c r="N669" s="7">
        <f t="shared" si="63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 s="7">
        <f t="shared" si="62"/>
        <v>41122.208333333336</v>
      </c>
      <c r="M670">
        <v>1343797200</v>
      </c>
      <c r="N670" s="7">
        <f t="shared" si="63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 s="7">
        <f t="shared" si="62"/>
        <v>42912.208333333328</v>
      </c>
      <c r="M671">
        <v>1498453200</v>
      </c>
      <c r="N671" s="7">
        <f t="shared" si="63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 s="7">
        <f t="shared" si="62"/>
        <v>42425.25</v>
      </c>
      <c r="M672">
        <v>1456380000</v>
      </c>
      <c r="N672" s="7">
        <f t="shared" si="63"/>
        <v>42437.25</v>
      </c>
      <c r="O672">
        <v>1457416800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 s="7">
        <f t="shared" si="62"/>
        <v>40390.208333333336</v>
      </c>
      <c r="M673">
        <v>1280552400</v>
      </c>
      <c r="N673" s="7">
        <f t="shared" si="63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 s="7">
        <f t="shared" si="62"/>
        <v>43180.208333333328</v>
      </c>
      <c r="M674">
        <v>1521608400</v>
      </c>
      <c r="N674" s="7">
        <f t="shared" si="63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 s="7">
        <f t="shared" si="62"/>
        <v>42475.208333333328</v>
      </c>
      <c r="M675">
        <v>1460696400</v>
      </c>
      <c r="N675" s="7">
        <f t="shared" si="63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 s="7">
        <f t="shared" si="62"/>
        <v>40774.208333333336</v>
      </c>
      <c r="M676">
        <v>1313730000</v>
      </c>
      <c r="N676" s="7">
        <f t="shared" si="63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 s="7">
        <f t="shared" si="62"/>
        <v>43719.208333333328</v>
      </c>
      <c r="M677">
        <v>1568178000</v>
      </c>
      <c r="N677" s="7">
        <f t="shared" si="63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 s="7">
        <f t="shared" si="62"/>
        <v>41178.208333333336</v>
      </c>
      <c r="M678">
        <v>1348635600</v>
      </c>
      <c r="N678" s="7">
        <f t="shared" si="63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 s="7">
        <f t="shared" si="62"/>
        <v>42561.208333333328</v>
      </c>
      <c r="M679">
        <v>1468126800</v>
      </c>
      <c r="N679" s="7">
        <f t="shared" si="63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 s="7">
        <f t="shared" si="62"/>
        <v>43484.25</v>
      </c>
      <c r="M680">
        <v>1547877600</v>
      </c>
      <c r="N680" s="7">
        <f t="shared" si="63"/>
        <v>43486.25</v>
      </c>
      <c r="O680">
        <v>1548050400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 s="7">
        <f t="shared" si="62"/>
        <v>43756.208333333328</v>
      </c>
      <c r="M681">
        <v>1571374800</v>
      </c>
      <c r="N681" s="7">
        <f t="shared" si="63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 s="7">
        <f t="shared" si="62"/>
        <v>43813.25</v>
      </c>
      <c r="M682">
        <v>1576303200</v>
      </c>
      <c r="N682" s="7">
        <f t="shared" si="63"/>
        <v>43815.25</v>
      </c>
      <c r="O682">
        <v>1576476000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 s="7">
        <f t="shared" si="62"/>
        <v>40898.25</v>
      </c>
      <c r="M683">
        <v>1324447200</v>
      </c>
      <c r="N683" s="7">
        <f t="shared" si="63"/>
        <v>40904.25</v>
      </c>
      <c r="O683">
        <v>1324965600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 s="7">
        <f t="shared" si="62"/>
        <v>41619.25</v>
      </c>
      <c r="M684">
        <v>1386741600</v>
      </c>
      <c r="N684" s="7">
        <f t="shared" si="63"/>
        <v>41628.25</v>
      </c>
      <c r="O684">
        <v>1387519200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 s="7">
        <f t="shared" si="62"/>
        <v>43359.208333333328</v>
      </c>
      <c r="M685">
        <v>1537074000</v>
      </c>
      <c r="N685" s="7">
        <f t="shared" si="63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 s="7">
        <f t="shared" si="62"/>
        <v>40358.208333333336</v>
      </c>
      <c r="M686">
        <v>1277787600</v>
      </c>
      <c r="N686" s="7">
        <f t="shared" si="63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 s="7">
        <f t="shared" si="62"/>
        <v>42239.208333333328</v>
      </c>
      <c r="M687">
        <v>1440306000</v>
      </c>
      <c r="N687" s="7">
        <f t="shared" si="63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 s="7">
        <f t="shared" si="62"/>
        <v>43186.208333333328</v>
      </c>
      <c r="M688">
        <v>1522126800</v>
      </c>
      <c r="N688" s="7">
        <f t="shared" si="63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 s="7">
        <f t="shared" si="62"/>
        <v>42806.25</v>
      </c>
      <c r="M689">
        <v>1489298400</v>
      </c>
      <c r="N689" s="7">
        <f t="shared" si="63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 s="7">
        <f t="shared" si="62"/>
        <v>43475.25</v>
      </c>
      <c r="M690">
        <v>1547100000</v>
      </c>
      <c r="N690" s="7">
        <f t="shared" si="63"/>
        <v>43491.25</v>
      </c>
      <c r="O690">
        <v>1548482400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 s="7">
        <f t="shared" si="62"/>
        <v>41576.208333333336</v>
      </c>
      <c r="M691">
        <v>1383022800</v>
      </c>
      <c r="N691" s="7">
        <f t="shared" si="63"/>
        <v>41588.25</v>
      </c>
      <c r="O691">
        <v>1384063200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 s="7">
        <f t="shared" si="62"/>
        <v>40874.25</v>
      </c>
      <c r="M692">
        <v>1322373600</v>
      </c>
      <c r="N692" s="7">
        <f t="shared" si="63"/>
        <v>40880.25</v>
      </c>
      <c r="O692">
        <v>1322892000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 s="7">
        <f t="shared" si="62"/>
        <v>41185.208333333336</v>
      </c>
      <c r="M693">
        <v>1349240400</v>
      </c>
      <c r="N693" s="7">
        <f t="shared" si="63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 s="7">
        <f t="shared" si="62"/>
        <v>43655.208333333328</v>
      </c>
      <c r="M694">
        <v>1562648400</v>
      </c>
      <c r="N694" s="7">
        <f t="shared" si="63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 s="7">
        <f t="shared" si="62"/>
        <v>43025.208333333328</v>
      </c>
      <c r="M695">
        <v>1508216400</v>
      </c>
      <c r="N695" s="7">
        <f t="shared" si="63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 s="7">
        <f t="shared" si="62"/>
        <v>43066.25</v>
      </c>
      <c r="M696">
        <v>1511762400</v>
      </c>
      <c r="N696" s="7">
        <f t="shared" si="63"/>
        <v>43103.25</v>
      </c>
      <c r="O696">
        <v>1514959200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 s="7">
        <f t="shared" si="62"/>
        <v>42322.25</v>
      </c>
      <c r="M697">
        <v>1447480800</v>
      </c>
      <c r="N697" s="7">
        <f t="shared" si="63"/>
        <v>42338.25</v>
      </c>
      <c r="O697">
        <v>1448863200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 s="7">
        <f t="shared" si="62"/>
        <v>42114.208333333328</v>
      </c>
      <c r="M698">
        <v>1429506000</v>
      </c>
      <c r="N698" s="7">
        <f t="shared" si="63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 s="7">
        <f t="shared" si="62"/>
        <v>43190.208333333328</v>
      </c>
      <c r="M699">
        <v>1522472400</v>
      </c>
      <c r="N699" s="7">
        <f t="shared" si="63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 s="7">
        <f t="shared" si="62"/>
        <v>40871.25</v>
      </c>
      <c r="M700">
        <v>1322114400</v>
      </c>
      <c r="N700" s="7">
        <f t="shared" si="63"/>
        <v>40885.25</v>
      </c>
      <c r="O700">
        <v>1323324000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 s="7">
        <f t="shared" si="62"/>
        <v>43641.208333333328</v>
      </c>
      <c r="M701">
        <v>1561438800</v>
      </c>
      <c r="N701" s="7">
        <f t="shared" si="63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 s="7">
        <f t="shared" si="62"/>
        <v>40203.25</v>
      </c>
      <c r="M702">
        <v>1264399200</v>
      </c>
      <c r="N702" s="7">
        <f t="shared" si="63"/>
        <v>40218.25</v>
      </c>
      <c r="O702">
        <v>1265695200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 s="7">
        <f t="shared" si="62"/>
        <v>40629.208333333336</v>
      </c>
      <c r="M703">
        <v>1301202000</v>
      </c>
      <c r="N703" s="7">
        <f t="shared" si="63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 s="7">
        <f t="shared" si="62"/>
        <v>41477.208333333336</v>
      </c>
      <c r="M704">
        <v>1374469200</v>
      </c>
      <c r="N704" s="7">
        <f t="shared" si="63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 s="7">
        <f t="shared" si="62"/>
        <v>41020.208333333336</v>
      </c>
      <c r="M705">
        <v>1334984400</v>
      </c>
      <c r="N705" s="7">
        <f t="shared" si="63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66">(E706/D706)*100</f>
        <v>122.78160919540231</v>
      </c>
      <c r="G706" t="s">
        <v>20</v>
      </c>
      <c r="H706">
        <v>116</v>
      </c>
      <c r="I706" s="4">
        <f t="shared" ref="I706:I769" si="67">IF(H706,E706/H706,0)</f>
        <v>92.08620689655173</v>
      </c>
      <c r="J706" t="s">
        <v>21</v>
      </c>
      <c r="K706" t="s">
        <v>22</v>
      </c>
      <c r="L706" s="7">
        <f t="shared" ref="L706:L769" si="68">(((M706/60)/60)/24)+DATE(1970,1,1)</f>
        <v>42555.208333333328</v>
      </c>
      <c r="M706">
        <v>1467608400</v>
      </c>
      <c r="N706" s="7">
        <f t="shared" ref="N706:N769" si="69">(((O706/60)/60)/24)+DATE(1970,1,1)</f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6"/>
        <v>99.026517383618156</v>
      </c>
      <c r="G707" t="s">
        <v>14</v>
      </c>
      <c r="H707">
        <v>2025</v>
      </c>
      <c r="I707" s="4">
        <f t="shared" si="67"/>
        <v>82.986666666666665</v>
      </c>
      <c r="J707" t="s">
        <v>40</v>
      </c>
      <c r="K707" t="s">
        <v>41</v>
      </c>
      <c r="L707" s="7">
        <f t="shared" si="68"/>
        <v>41619.25</v>
      </c>
      <c r="M707">
        <v>1386741600</v>
      </c>
      <c r="N707" s="7">
        <f t="shared" si="69"/>
        <v>41623.25</v>
      </c>
      <c r="O707">
        <v>1387087200</v>
      </c>
      <c r="P707" t="b">
        <v>0</v>
      </c>
      <c r="Q707" t="b">
        <v>0</v>
      </c>
      <c r="R707" t="s">
        <v>68</v>
      </c>
      <c r="S707" t="str">
        <f t="shared" ref="S707:S770" si="70">LEFT(R707,FIND("/",R707,1)-1)</f>
        <v>publishing</v>
      </c>
      <c r="T707" t="str">
        <f t="shared" ref="T707:T770" si="71">RIGHT(R707,LEN(R707)-FIND("/",R707,1))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 s="7">
        <f t="shared" si="68"/>
        <v>43471.25</v>
      </c>
      <c r="M708">
        <v>1546754400</v>
      </c>
      <c r="N708" s="7">
        <f t="shared" si="69"/>
        <v>43479.25</v>
      </c>
      <c r="O708">
        <v>1547445600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 s="7">
        <f t="shared" si="68"/>
        <v>43442.25</v>
      </c>
      <c r="M709">
        <v>1544248800</v>
      </c>
      <c r="N709" s="7">
        <f t="shared" si="69"/>
        <v>43478.25</v>
      </c>
      <c r="O709">
        <v>1547359200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 s="7">
        <f t="shared" si="68"/>
        <v>42877.208333333328</v>
      </c>
      <c r="M710">
        <v>1495429200</v>
      </c>
      <c r="N710" s="7">
        <f t="shared" si="69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 s="7">
        <f t="shared" si="68"/>
        <v>41018.208333333336</v>
      </c>
      <c r="M711">
        <v>1334811600</v>
      </c>
      <c r="N711" s="7">
        <f t="shared" si="69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 s="7">
        <f t="shared" si="68"/>
        <v>43295.208333333328</v>
      </c>
      <c r="M712">
        <v>1531544400</v>
      </c>
      <c r="N712" s="7">
        <f t="shared" si="69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 s="7">
        <f t="shared" si="68"/>
        <v>42393.25</v>
      </c>
      <c r="M713">
        <v>1453615200</v>
      </c>
      <c r="N713" s="7">
        <f t="shared" si="69"/>
        <v>42395.25</v>
      </c>
      <c r="O713">
        <v>1453788000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 s="7">
        <f t="shared" si="68"/>
        <v>42559.208333333328</v>
      </c>
      <c r="M714">
        <v>1467954000</v>
      </c>
      <c r="N714" s="7">
        <f t="shared" si="69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 s="7">
        <f t="shared" si="68"/>
        <v>42604.208333333328</v>
      </c>
      <c r="M715">
        <v>1471842000</v>
      </c>
      <c r="N715" s="7">
        <f t="shared" si="69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 s="7">
        <f t="shared" si="68"/>
        <v>41870.208333333336</v>
      </c>
      <c r="M716">
        <v>1408424400</v>
      </c>
      <c r="N716" s="7">
        <f t="shared" si="69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 s="7">
        <f t="shared" si="68"/>
        <v>40397.208333333336</v>
      </c>
      <c r="M717">
        <v>1281157200</v>
      </c>
      <c r="N717" s="7">
        <f t="shared" si="69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 s="7">
        <f t="shared" si="68"/>
        <v>41465.208333333336</v>
      </c>
      <c r="M718">
        <v>1373432400</v>
      </c>
      <c r="N718" s="7">
        <f t="shared" si="69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 s="7">
        <f t="shared" si="68"/>
        <v>40777.208333333336</v>
      </c>
      <c r="M719">
        <v>1313989200</v>
      </c>
      <c r="N719" s="7">
        <f t="shared" si="69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 s="7">
        <f t="shared" si="68"/>
        <v>41442.208333333336</v>
      </c>
      <c r="M720">
        <v>1371445200</v>
      </c>
      <c r="N720" s="7">
        <f t="shared" si="69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 s="7">
        <f t="shared" si="68"/>
        <v>41058.208333333336</v>
      </c>
      <c r="M721">
        <v>1338267600</v>
      </c>
      <c r="N721" s="7">
        <f t="shared" si="69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 s="7">
        <f t="shared" si="68"/>
        <v>43152.25</v>
      </c>
      <c r="M722">
        <v>1519192800</v>
      </c>
      <c r="N722" s="7">
        <f t="shared" si="69"/>
        <v>43166.25</v>
      </c>
      <c r="O722">
        <v>1520402400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 s="7">
        <f t="shared" si="68"/>
        <v>43194.208333333328</v>
      </c>
      <c r="M723">
        <v>1522818000</v>
      </c>
      <c r="N723" s="7">
        <f t="shared" si="69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 s="7">
        <f t="shared" si="68"/>
        <v>43045.25</v>
      </c>
      <c r="M724">
        <v>1509948000</v>
      </c>
      <c r="N724" s="7">
        <f t="shared" si="69"/>
        <v>43072.25</v>
      </c>
      <c r="O724">
        <v>1512280800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 s="7">
        <f t="shared" si="68"/>
        <v>42431.25</v>
      </c>
      <c r="M725">
        <v>1456898400</v>
      </c>
      <c r="N725" s="7">
        <f t="shared" si="69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 s="7">
        <f t="shared" si="68"/>
        <v>41934.208333333336</v>
      </c>
      <c r="M726">
        <v>1413954000</v>
      </c>
      <c r="N726" s="7">
        <f t="shared" si="69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 s="7">
        <f t="shared" si="68"/>
        <v>41958.25</v>
      </c>
      <c r="M727">
        <v>1416031200</v>
      </c>
      <c r="N727" s="7">
        <f t="shared" si="69"/>
        <v>41960.25</v>
      </c>
      <c r="O727">
        <v>1416204000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 s="7">
        <f t="shared" si="68"/>
        <v>40476.208333333336</v>
      </c>
      <c r="M728">
        <v>1287982800</v>
      </c>
      <c r="N728" s="7">
        <f t="shared" si="69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 s="7">
        <f t="shared" si="68"/>
        <v>43485.25</v>
      </c>
      <c r="M729">
        <v>1547964000</v>
      </c>
      <c r="N729" s="7">
        <f t="shared" si="69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 s="7">
        <f t="shared" si="68"/>
        <v>42515.208333333328</v>
      </c>
      <c r="M730">
        <v>1464152400</v>
      </c>
      <c r="N730" s="7">
        <f t="shared" si="69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 s="7">
        <f t="shared" si="68"/>
        <v>41309.25</v>
      </c>
      <c r="M731">
        <v>1359957600</v>
      </c>
      <c r="N731" s="7">
        <f t="shared" si="69"/>
        <v>41311.25</v>
      </c>
      <c r="O731">
        <v>1360130400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 s="7">
        <f t="shared" si="68"/>
        <v>42147.208333333328</v>
      </c>
      <c r="M732">
        <v>1432357200</v>
      </c>
      <c r="N732" s="7">
        <f t="shared" si="69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 s="7">
        <f t="shared" si="68"/>
        <v>42939.208333333328</v>
      </c>
      <c r="M733">
        <v>1500786000</v>
      </c>
      <c r="N733" s="7">
        <f t="shared" si="69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 s="7">
        <f t="shared" si="68"/>
        <v>42816.208333333328</v>
      </c>
      <c r="M734">
        <v>1490158800</v>
      </c>
      <c r="N734" s="7">
        <f t="shared" si="69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 s="7">
        <f t="shared" si="68"/>
        <v>41844.208333333336</v>
      </c>
      <c r="M735">
        <v>1406178000</v>
      </c>
      <c r="N735" s="7">
        <f t="shared" si="69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 s="7">
        <f t="shared" si="68"/>
        <v>42763.25</v>
      </c>
      <c r="M736">
        <v>1485583200</v>
      </c>
      <c r="N736" s="7">
        <f t="shared" si="69"/>
        <v>42775.25</v>
      </c>
      <c r="O736">
        <v>1486620000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 s="7">
        <f t="shared" si="68"/>
        <v>42459.208333333328</v>
      </c>
      <c r="M737">
        <v>1459314000</v>
      </c>
      <c r="N737" s="7">
        <f t="shared" si="69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 s="7">
        <f t="shared" si="68"/>
        <v>42055.25</v>
      </c>
      <c r="M738">
        <v>1424412000</v>
      </c>
      <c r="N738" s="7">
        <f t="shared" si="69"/>
        <v>42059.25</v>
      </c>
      <c r="O738">
        <v>1424757600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 s="7">
        <f t="shared" si="68"/>
        <v>42685.25</v>
      </c>
      <c r="M739">
        <v>1478844000</v>
      </c>
      <c r="N739" s="7">
        <f t="shared" si="69"/>
        <v>42697.25</v>
      </c>
      <c r="O739">
        <v>1479880800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 s="7">
        <f t="shared" si="68"/>
        <v>41959.25</v>
      </c>
      <c r="M740">
        <v>1416117600</v>
      </c>
      <c r="N740" s="7">
        <f t="shared" si="69"/>
        <v>41981.25</v>
      </c>
      <c r="O740">
        <v>1418018400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 s="7">
        <f t="shared" si="68"/>
        <v>41089.208333333336</v>
      </c>
      <c r="M741">
        <v>1340946000</v>
      </c>
      <c r="N741" s="7">
        <f t="shared" si="69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 s="7">
        <f t="shared" si="68"/>
        <v>42769.25</v>
      </c>
      <c r="M742">
        <v>1486101600</v>
      </c>
      <c r="N742" s="7">
        <f t="shared" si="69"/>
        <v>42772.25</v>
      </c>
      <c r="O742">
        <v>1486360800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 s="7">
        <f t="shared" si="68"/>
        <v>40321.208333333336</v>
      </c>
      <c r="M743">
        <v>1274590800</v>
      </c>
      <c r="N743" s="7">
        <f t="shared" si="69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 s="7">
        <f t="shared" si="68"/>
        <v>40197.25</v>
      </c>
      <c r="M744">
        <v>1263880800</v>
      </c>
      <c r="N744" s="7">
        <f t="shared" si="69"/>
        <v>40239.25</v>
      </c>
      <c r="O744">
        <v>1267509600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 s="7">
        <f t="shared" si="68"/>
        <v>42298.208333333328</v>
      </c>
      <c r="M745">
        <v>1445403600</v>
      </c>
      <c r="N745" s="7">
        <f t="shared" si="69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 s="7">
        <f t="shared" si="68"/>
        <v>43322.208333333328</v>
      </c>
      <c r="M746">
        <v>1533877200</v>
      </c>
      <c r="N746" s="7">
        <f t="shared" si="69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 s="7">
        <f t="shared" si="68"/>
        <v>40328.208333333336</v>
      </c>
      <c r="M747">
        <v>1275195600</v>
      </c>
      <c r="N747" s="7">
        <f t="shared" si="69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 s="7">
        <f t="shared" si="68"/>
        <v>40825.208333333336</v>
      </c>
      <c r="M748">
        <v>1318136400</v>
      </c>
      <c r="N748" s="7">
        <f t="shared" si="69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 s="7">
        <f t="shared" si="68"/>
        <v>40423.208333333336</v>
      </c>
      <c r="M749">
        <v>1283403600</v>
      </c>
      <c r="N749" s="7">
        <f t="shared" si="69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 s="7">
        <f t="shared" si="68"/>
        <v>40238.25</v>
      </c>
      <c r="M750">
        <v>1267423200</v>
      </c>
      <c r="N750" s="7">
        <f t="shared" si="69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 s="7">
        <f t="shared" si="68"/>
        <v>41920.208333333336</v>
      </c>
      <c r="M751">
        <v>1412744400</v>
      </c>
      <c r="N751" s="7">
        <f t="shared" si="69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 s="7">
        <f t="shared" si="68"/>
        <v>40360.208333333336</v>
      </c>
      <c r="M752">
        <v>1277960400</v>
      </c>
      <c r="N752" s="7">
        <f t="shared" si="69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 s="7">
        <f t="shared" si="68"/>
        <v>42446.208333333328</v>
      </c>
      <c r="M753">
        <v>1458190800</v>
      </c>
      <c r="N753" s="7">
        <f t="shared" si="69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 s="7">
        <f t="shared" si="68"/>
        <v>40395.208333333336</v>
      </c>
      <c r="M754">
        <v>1280984400</v>
      </c>
      <c r="N754" s="7">
        <f t="shared" si="69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 s="7">
        <f t="shared" si="68"/>
        <v>40321.208333333336</v>
      </c>
      <c r="M755">
        <v>1274590800</v>
      </c>
      <c r="N755" s="7">
        <f t="shared" si="69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 s="7">
        <f t="shared" si="68"/>
        <v>41210.208333333336</v>
      </c>
      <c r="M756">
        <v>1351400400</v>
      </c>
      <c r="N756" s="7">
        <f t="shared" si="69"/>
        <v>41263.25</v>
      </c>
      <c r="O756">
        <v>1355983200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 s="7">
        <f t="shared" si="68"/>
        <v>43096.25</v>
      </c>
      <c r="M757">
        <v>1514354400</v>
      </c>
      <c r="N757" s="7">
        <f t="shared" si="69"/>
        <v>43108.25</v>
      </c>
      <c r="O757">
        <v>1515391200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 s="7">
        <f t="shared" si="68"/>
        <v>42024.25</v>
      </c>
      <c r="M758">
        <v>1421733600</v>
      </c>
      <c r="N758" s="7">
        <f t="shared" si="69"/>
        <v>42030.25</v>
      </c>
      <c r="O758">
        <v>1422252000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 s="7">
        <f t="shared" si="68"/>
        <v>40675.208333333336</v>
      </c>
      <c r="M759">
        <v>1305176400</v>
      </c>
      <c r="N759" s="7">
        <f t="shared" si="69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 s="7">
        <f t="shared" si="68"/>
        <v>41936.208333333336</v>
      </c>
      <c r="M760">
        <v>1414126800</v>
      </c>
      <c r="N760" s="7">
        <f t="shared" si="69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 s="7">
        <f t="shared" si="68"/>
        <v>43136.25</v>
      </c>
      <c r="M761">
        <v>1517810400</v>
      </c>
      <c r="N761" s="7">
        <f t="shared" si="69"/>
        <v>43166.25</v>
      </c>
      <c r="O761">
        <v>1520402400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 s="7">
        <f t="shared" si="68"/>
        <v>43678.208333333328</v>
      </c>
      <c r="M762">
        <v>1564635600</v>
      </c>
      <c r="N762" s="7">
        <f t="shared" si="69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 s="7">
        <f t="shared" si="68"/>
        <v>42938.208333333328</v>
      </c>
      <c r="M763">
        <v>1500699600</v>
      </c>
      <c r="N763" s="7">
        <f t="shared" si="69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 s="7">
        <f t="shared" si="68"/>
        <v>41241.25</v>
      </c>
      <c r="M764">
        <v>1354082400</v>
      </c>
      <c r="N764" s="7">
        <f t="shared" si="69"/>
        <v>41252.25</v>
      </c>
      <c r="O764">
        <v>1355032800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 s="7">
        <f t="shared" si="68"/>
        <v>41037.208333333336</v>
      </c>
      <c r="M765">
        <v>1336453200</v>
      </c>
      <c r="N765" s="7">
        <f t="shared" si="69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 s="7">
        <f t="shared" si="68"/>
        <v>40676.208333333336</v>
      </c>
      <c r="M766">
        <v>1305262800</v>
      </c>
      <c r="N766" s="7">
        <f t="shared" si="69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 s="7">
        <f t="shared" si="68"/>
        <v>42840.208333333328</v>
      </c>
      <c r="M767">
        <v>1492232400</v>
      </c>
      <c r="N767" s="7">
        <f t="shared" si="69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 s="7">
        <f t="shared" si="68"/>
        <v>43362.208333333328</v>
      </c>
      <c r="M768">
        <v>1537333200</v>
      </c>
      <c r="N768" s="7">
        <f t="shared" si="69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 s="7">
        <f t="shared" si="68"/>
        <v>42283.208333333328</v>
      </c>
      <c r="M769">
        <v>1444107600</v>
      </c>
      <c r="N769" s="7">
        <f t="shared" si="69"/>
        <v>42328.25</v>
      </c>
      <c r="O769">
        <v>1447999200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72">(E770/D770)*100</f>
        <v>231</v>
      </c>
      <c r="G770" t="s">
        <v>20</v>
      </c>
      <c r="H770">
        <v>150</v>
      </c>
      <c r="I770" s="4">
        <f t="shared" ref="I770:I833" si="73">IF(H770,E770/H770,0)</f>
        <v>73.92</v>
      </c>
      <c r="J770" t="s">
        <v>21</v>
      </c>
      <c r="K770" t="s">
        <v>22</v>
      </c>
      <c r="L770" s="7">
        <f t="shared" ref="L770:L833" si="74">(((M770/60)/60)/24)+DATE(1970,1,1)</f>
        <v>41619.25</v>
      </c>
      <c r="M770">
        <v>1386741600</v>
      </c>
      <c r="N770" s="7">
        <f t="shared" ref="N770:N833" si="75">(((O770/60)/60)/24)+DATE(1970,1,1)</f>
        <v>41634.25</v>
      </c>
      <c r="O770">
        <v>1388037600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2"/>
        <v>86.867834394904463</v>
      </c>
      <c r="G771" t="s">
        <v>14</v>
      </c>
      <c r="H771">
        <v>3410</v>
      </c>
      <c r="I771" s="4">
        <f t="shared" si="73"/>
        <v>31.995894428152493</v>
      </c>
      <c r="J771" t="s">
        <v>21</v>
      </c>
      <c r="K771" t="s">
        <v>22</v>
      </c>
      <c r="L771" s="7">
        <f t="shared" si="74"/>
        <v>41501.208333333336</v>
      </c>
      <c r="M771">
        <v>1376542800</v>
      </c>
      <c r="N771" s="7">
        <f t="shared" si="75"/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tr">
        <f t="shared" ref="S771:S834" si="76">LEFT(R771,FIND("/",R771,1)-1)</f>
        <v>games</v>
      </c>
      <c r="T771" t="str">
        <f t="shared" ref="T771:T834" si="77">RIGHT(R771,LEN(R771)-FIND("/",R771,1))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 s="7">
        <f t="shared" si="74"/>
        <v>41743.208333333336</v>
      </c>
      <c r="M772">
        <v>1397451600</v>
      </c>
      <c r="N772" s="7">
        <f t="shared" si="75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 s="7">
        <f t="shared" si="74"/>
        <v>43491.25</v>
      </c>
      <c r="M773">
        <v>1548482400</v>
      </c>
      <c r="N773" s="7">
        <f t="shared" si="75"/>
        <v>43518.25</v>
      </c>
      <c r="O773">
        <v>1550815200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 s="7">
        <f t="shared" si="74"/>
        <v>43505.25</v>
      </c>
      <c r="M774">
        <v>1549692000</v>
      </c>
      <c r="N774" s="7">
        <f t="shared" si="75"/>
        <v>43509.25</v>
      </c>
      <c r="O774">
        <v>1550037600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 s="7">
        <f t="shared" si="74"/>
        <v>42838.208333333328</v>
      </c>
      <c r="M775">
        <v>1492059600</v>
      </c>
      <c r="N775" s="7">
        <f t="shared" si="75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 s="7">
        <f t="shared" si="74"/>
        <v>42513.208333333328</v>
      </c>
      <c r="M776">
        <v>1463979600</v>
      </c>
      <c r="N776" s="7">
        <f t="shared" si="75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 s="7">
        <f t="shared" si="74"/>
        <v>41949.25</v>
      </c>
      <c r="M777">
        <v>1415253600</v>
      </c>
      <c r="N777" s="7">
        <f t="shared" si="75"/>
        <v>41959.25</v>
      </c>
      <c r="O777">
        <v>1416117600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 s="7">
        <f t="shared" si="74"/>
        <v>43650.208333333328</v>
      </c>
      <c r="M778">
        <v>1562216400</v>
      </c>
      <c r="N778" s="7">
        <f t="shared" si="75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 s="7">
        <f t="shared" si="74"/>
        <v>40809.208333333336</v>
      </c>
      <c r="M779">
        <v>1316754000</v>
      </c>
      <c r="N779" s="7">
        <f t="shared" si="75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 s="7">
        <f t="shared" si="74"/>
        <v>40768.208333333336</v>
      </c>
      <c r="M780">
        <v>1313211600</v>
      </c>
      <c r="N780" s="7">
        <f t="shared" si="75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 s="7">
        <f t="shared" si="74"/>
        <v>42230.208333333328</v>
      </c>
      <c r="M781">
        <v>1439528400</v>
      </c>
      <c r="N781" s="7">
        <f t="shared" si="75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 s="7">
        <f t="shared" si="74"/>
        <v>42573.208333333328</v>
      </c>
      <c r="M782">
        <v>1469163600</v>
      </c>
      <c r="N782" s="7">
        <f t="shared" si="75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 s="7">
        <f t="shared" si="74"/>
        <v>40482.208333333336</v>
      </c>
      <c r="M783">
        <v>1288501200</v>
      </c>
      <c r="N783" s="7">
        <f t="shared" si="75"/>
        <v>40533.25</v>
      </c>
      <c r="O783">
        <v>1292911200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 s="7">
        <f t="shared" si="74"/>
        <v>40603.25</v>
      </c>
      <c r="M784">
        <v>1298959200</v>
      </c>
      <c r="N784" s="7">
        <f t="shared" si="75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 s="7">
        <f t="shared" si="74"/>
        <v>41625.25</v>
      </c>
      <c r="M785">
        <v>1387260000</v>
      </c>
      <c r="N785" s="7">
        <f t="shared" si="75"/>
        <v>41632.25</v>
      </c>
      <c r="O785">
        <v>1387864800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 s="7">
        <f t="shared" si="74"/>
        <v>42435.25</v>
      </c>
      <c r="M786">
        <v>1457244000</v>
      </c>
      <c r="N786" s="7">
        <f t="shared" si="75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 s="7">
        <f t="shared" si="74"/>
        <v>43582.208333333328</v>
      </c>
      <c r="M787">
        <v>1556341200</v>
      </c>
      <c r="N787" s="7">
        <f t="shared" si="75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 s="7">
        <f t="shared" si="74"/>
        <v>43186.208333333328</v>
      </c>
      <c r="M788">
        <v>1522126800</v>
      </c>
      <c r="N788" s="7">
        <f t="shared" si="75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 s="7">
        <f t="shared" si="74"/>
        <v>40684.208333333336</v>
      </c>
      <c r="M789">
        <v>1305954000</v>
      </c>
      <c r="N789" s="7">
        <f t="shared" si="75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 s="7">
        <f t="shared" si="74"/>
        <v>41202.208333333336</v>
      </c>
      <c r="M790">
        <v>1350709200</v>
      </c>
      <c r="N790" s="7">
        <f t="shared" si="75"/>
        <v>41223.25</v>
      </c>
      <c r="O790">
        <v>1352527200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 s="7">
        <f t="shared" si="74"/>
        <v>41786.208333333336</v>
      </c>
      <c r="M791">
        <v>1401166800</v>
      </c>
      <c r="N791" s="7">
        <f t="shared" si="75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 s="7">
        <f t="shared" si="74"/>
        <v>40223.25</v>
      </c>
      <c r="M792">
        <v>1266127200</v>
      </c>
      <c r="N792" s="7">
        <f t="shared" si="75"/>
        <v>40229.25</v>
      </c>
      <c r="O792">
        <v>1266645600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 s="7">
        <f t="shared" si="74"/>
        <v>42715.25</v>
      </c>
      <c r="M793">
        <v>1481436000</v>
      </c>
      <c r="N793" s="7">
        <f t="shared" si="75"/>
        <v>42731.25</v>
      </c>
      <c r="O793">
        <v>1482818400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 s="7">
        <f t="shared" si="74"/>
        <v>41451.208333333336</v>
      </c>
      <c r="M794">
        <v>1372222800</v>
      </c>
      <c r="N794" s="7">
        <f t="shared" si="75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 s="7">
        <f t="shared" si="74"/>
        <v>41450.208333333336</v>
      </c>
      <c r="M795">
        <v>1372136400</v>
      </c>
      <c r="N795" s="7">
        <f t="shared" si="75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 s="7">
        <f t="shared" si="74"/>
        <v>43091.25</v>
      </c>
      <c r="M796">
        <v>1513922400</v>
      </c>
      <c r="N796" s="7">
        <f t="shared" si="75"/>
        <v>43103.25</v>
      </c>
      <c r="O796">
        <v>1514959200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 s="7">
        <f t="shared" si="74"/>
        <v>42675.208333333328</v>
      </c>
      <c r="M797">
        <v>1477976400</v>
      </c>
      <c r="N797" s="7">
        <f t="shared" si="75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 s="7">
        <f t="shared" si="74"/>
        <v>41859.208333333336</v>
      </c>
      <c r="M798">
        <v>1407474000</v>
      </c>
      <c r="N798" s="7">
        <f t="shared" si="75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 s="7">
        <f t="shared" si="74"/>
        <v>43464.25</v>
      </c>
      <c r="M799">
        <v>1546149600</v>
      </c>
      <c r="N799" s="7">
        <f t="shared" si="75"/>
        <v>43487.25</v>
      </c>
      <c r="O799">
        <v>1548136800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 s="7">
        <f t="shared" si="74"/>
        <v>41060.208333333336</v>
      </c>
      <c r="M800">
        <v>1338440400</v>
      </c>
      <c r="N800" s="7">
        <f t="shared" si="75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 s="7">
        <f t="shared" si="74"/>
        <v>42399.25</v>
      </c>
      <c r="M801">
        <v>1454133600</v>
      </c>
      <c r="N801" s="7">
        <f t="shared" si="75"/>
        <v>42403.25</v>
      </c>
      <c r="O801">
        <v>1454479200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 s="7">
        <f t="shared" si="74"/>
        <v>42167.208333333328</v>
      </c>
      <c r="M802">
        <v>1434085200</v>
      </c>
      <c r="N802" s="7">
        <f t="shared" si="75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 s="7">
        <f t="shared" si="74"/>
        <v>43830.25</v>
      </c>
      <c r="M803">
        <v>1577772000</v>
      </c>
      <c r="N803" s="7">
        <f t="shared" si="75"/>
        <v>43852.25</v>
      </c>
      <c r="O803">
        <v>1579672800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 s="7">
        <f t="shared" si="74"/>
        <v>43650.208333333328</v>
      </c>
      <c r="M804">
        <v>1562216400</v>
      </c>
      <c r="N804" s="7">
        <f t="shared" si="75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 s="7">
        <f t="shared" si="74"/>
        <v>43492.25</v>
      </c>
      <c r="M805">
        <v>1548568800</v>
      </c>
      <c r="N805" s="7">
        <f t="shared" si="75"/>
        <v>43526.25</v>
      </c>
      <c r="O805">
        <v>1551506400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 s="7">
        <f t="shared" si="74"/>
        <v>43102.25</v>
      </c>
      <c r="M806">
        <v>1514872800</v>
      </c>
      <c r="N806" s="7">
        <f t="shared" si="75"/>
        <v>43122.25</v>
      </c>
      <c r="O806">
        <v>1516600800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 s="7">
        <f t="shared" si="74"/>
        <v>41958.25</v>
      </c>
      <c r="M807">
        <v>1416031200</v>
      </c>
      <c r="N807" s="7">
        <f t="shared" si="75"/>
        <v>42009.25</v>
      </c>
      <c r="O807">
        <v>1420437600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 s="7">
        <f t="shared" si="74"/>
        <v>40973.25</v>
      </c>
      <c r="M808">
        <v>1330927200</v>
      </c>
      <c r="N808" s="7">
        <f t="shared" si="75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 s="7">
        <f t="shared" si="74"/>
        <v>43753.208333333328</v>
      </c>
      <c r="M809">
        <v>1571115600</v>
      </c>
      <c r="N809" s="7">
        <f t="shared" si="75"/>
        <v>43797.25</v>
      </c>
      <c r="O809">
        <v>1574920800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 s="7">
        <f t="shared" si="74"/>
        <v>42507.208333333328</v>
      </c>
      <c r="M810">
        <v>1463461200</v>
      </c>
      <c r="N810" s="7">
        <f t="shared" si="75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 s="7">
        <f t="shared" si="74"/>
        <v>41135.208333333336</v>
      </c>
      <c r="M811">
        <v>1344920400</v>
      </c>
      <c r="N811" s="7">
        <f t="shared" si="75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 s="7">
        <f t="shared" si="74"/>
        <v>43067.25</v>
      </c>
      <c r="M812">
        <v>1511848800</v>
      </c>
      <c r="N812" s="7">
        <f t="shared" si="75"/>
        <v>43077.25</v>
      </c>
      <c r="O812">
        <v>1512712800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 s="7">
        <f t="shared" si="74"/>
        <v>42378.25</v>
      </c>
      <c r="M813">
        <v>1452319200</v>
      </c>
      <c r="N813" s="7">
        <f t="shared" si="75"/>
        <v>42380.25</v>
      </c>
      <c r="O813">
        <v>1452492000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 s="7">
        <f t="shared" si="74"/>
        <v>43206.208333333328</v>
      </c>
      <c r="M814">
        <v>1523854800</v>
      </c>
      <c r="N814" s="7">
        <f t="shared" si="75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 s="7">
        <f t="shared" si="74"/>
        <v>41148.208333333336</v>
      </c>
      <c r="M815">
        <v>1346043600</v>
      </c>
      <c r="N815" s="7">
        <f t="shared" si="75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 s="7">
        <f t="shared" si="74"/>
        <v>42517.208333333328</v>
      </c>
      <c r="M816">
        <v>1464325200</v>
      </c>
      <c r="N816" s="7">
        <f t="shared" si="75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 s="7">
        <f t="shared" si="74"/>
        <v>43068.25</v>
      </c>
      <c r="M817">
        <v>1511935200</v>
      </c>
      <c r="N817" s="7">
        <f t="shared" si="75"/>
        <v>43094.25</v>
      </c>
      <c r="O817">
        <v>1514181600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 s="7">
        <f t="shared" si="74"/>
        <v>41680.25</v>
      </c>
      <c r="M818">
        <v>1392012000</v>
      </c>
      <c r="N818" s="7">
        <f t="shared" si="75"/>
        <v>41682.25</v>
      </c>
      <c r="O818">
        <v>1392184800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 s="7">
        <f t="shared" si="74"/>
        <v>43589.208333333328</v>
      </c>
      <c r="M819">
        <v>1556946000</v>
      </c>
      <c r="N819" s="7">
        <f t="shared" si="75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 s="7">
        <f t="shared" si="74"/>
        <v>43486.25</v>
      </c>
      <c r="M820">
        <v>1548050400</v>
      </c>
      <c r="N820" s="7">
        <f t="shared" si="75"/>
        <v>43499.25</v>
      </c>
      <c r="O820">
        <v>1549173600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 s="7">
        <f t="shared" si="74"/>
        <v>41237.25</v>
      </c>
      <c r="M821">
        <v>1353736800</v>
      </c>
      <c r="N821" s="7">
        <f t="shared" si="75"/>
        <v>41252.25</v>
      </c>
      <c r="O821">
        <v>1355032800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 s="7">
        <f t="shared" si="74"/>
        <v>43310.208333333328</v>
      </c>
      <c r="M822">
        <v>1532840400</v>
      </c>
      <c r="N822" s="7">
        <f t="shared" si="75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 s="7">
        <f t="shared" si="74"/>
        <v>42794.25</v>
      </c>
      <c r="M823">
        <v>1488261600</v>
      </c>
      <c r="N823" s="7">
        <f t="shared" si="75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 s="7">
        <f t="shared" si="74"/>
        <v>41698.25</v>
      </c>
      <c r="M824">
        <v>1393567200</v>
      </c>
      <c r="N824" s="7">
        <f t="shared" si="75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 s="7">
        <f t="shared" si="74"/>
        <v>41892.208333333336</v>
      </c>
      <c r="M825">
        <v>1410325200</v>
      </c>
      <c r="N825" s="7">
        <f t="shared" si="75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 s="7">
        <f t="shared" si="74"/>
        <v>40348.208333333336</v>
      </c>
      <c r="M826">
        <v>1276923600</v>
      </c>
      <c r="N826" s="7">
        <f t="shared" si="75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 s="7">
        <f t="shared" si="74"/>
        <v>42941.208333333328</v>
      </c>
      <c r="M827">
        <v>1500958800</v>
      </c>
      <c r="N827" s="7">
        <f t="shared" si="75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 s="7">
        <f t="shared" si="74"/>
        <v>40525.25</v>
      </c>
      <c r="M828">
        <v>1292220000</v>
      </c>
      <c r="N828" s="7">
        <f t="shared" si="75"/>
        <v>40553.25</v>
      </c>
      <c r="O828">
        <v>1294639200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 s="7">
        <f t="shared" si="74"/>
        <v>40666.208333333336</v>
      </c>
      <c r="M829">
        <v>1304398800</v>
      </c>
      <c r="N829" s="7">
        <f t="shared" si="75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 s="7">
        <f t="shared" si="74"/>
        <v>43340.208333333328</v>
      </c>
      <c r="M830">
        <v>1535432400</v>
      </c>
      <c r="N830" s="7">
        <f t="shared" si="75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 s="7">
        <f t="shared" si="74"/>
        <v>42164.208333333328</v>
      </c>
      <c r="M831">
        <v>1433826000</v>
      </c>
      <c r="N831" s="7">
        <f t="shared" si="75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 s="7">
        <f t="shared" si="74"/>
        <v>43103.25</v>
      </c>
      <c r="M832">
        <v>1514959200</v>
      </c>
      <c r="N832" s="7">
        <f t="shared" si="75"/>
        <v>43162.25</v>
      </c>
      <c r="O832">
        <v>1520056800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 s="7">
        <f t="shared" si="74"/>
        <v>40994.208333333336</v>
      </c>
      <c r="M833">
        <v>1332738000</v>
      </c>
      <c r="N833" s="7">
        <f t="shared" si="75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78">(E834/D834)*100</f>
        <v>315.17592592592592</v>
      </c>
      <c r="G834" t="s">
        <v>20</v>
      </c>
      <c r="H834">
        <v>1297</v>
      </c>
      <c r="I834" s="4">
        <f t="shared" ref="I834:I897" si="79">IF(H834,E834/H834,0)</f>
        <v>104.97764070932922</v>
      </c>
      <c r="J834" t="s">
        <v>36</v>
      </c>
      <c r="K834" t="s">
        <v>37</v>
      </c>
      <c r="L834" s="7">
        <f t="shared" ref="L834:L897" si="80">(((M834/60)/60)/24)+DATE(1970,1,1)</f>
        <v>42299.208333333328</v>
      </c>
      <c r="M834">
        <v>1445490000</v>
      </c>
      <c r="N834" s="7">
        <f t="shared" ref="N834:N897" si="81">(((O834/60)/60)/24)+DATE(1970,1,1)</f>
        <v>42333.25</v>
      </c>
      <c r="O834">
        <v>1448431200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8"/>
        <v>157.69117647058823</v>
      </c>
      <c r="G835" t="s">
        <v>20</v>
      </c>
      <c r="H835">
        <v>165</v>
      </c>
      <c r="I835" s="4">
        <f t="shared" si="79"/>
        <v>64.987878787878785</v>
      </c>
      <c r="J835" t="s">
        <v>36</v>
      </c>
      <c r="K835" t="s">
        <v>37</v>
      </c>
      <c r="L835" s="7">
        <f t="shared" si="80"/>
        <v>40588.25</v>
      </c>
      <c r="M835">
        <v>1297663200</v>
      </c>
      <c r="N835" s="7">
        <f t="shared" si="81"/>
        <v>40599.25</v>
      </c>
      <c r="O835">
        <v>1298613600</v>
      </c>
      <c r="P835" t="b">
        <v>0</v>
      </c>
      <c r="Q835" t="b">
        <v>0</v>
      </c>
      <c r="R835" t="s">
        <v>206</v>
      </c>
      <c r="S835" t="str">
        <f t="shared" ref="S835:S898" si="82">LEFT(R835,FIND("/",R835,1)-1)</f>
        <v>publishing</v>
      </c>
      <c r="T835" t="str">
        <f t="shared" ref="T835:T898" si="83">RIGHT(R835,LEN(R835)-FIND("/",R835,1))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 s="7">
        <f t="shared" si="80"/>
        <v>41448.208333333336</v>
      </c>
      <c r="M836">
        <v>1371963600</v>
      </c>
      <c r="N836" s="7">
        <f t="shared" si="81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 s="7">
        <f t="shared" si="80"/>
        <v>42063.25</v>
      </c>
      <c r="M837">
        <v>1425103200</v>
      </c>
      <c r="N837" s="7">
        <f t="shared" si="81"/>
        <v>42069.25</v>
      </c>
      <c r="O837">
        <v>1425621600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 s="7">
        <f t="shared" si="80"/>
        <v>40214.25</v>
      </c>
      <c r="M838">
        <v>1265349600</v>
      </c>
      <c r="N838" s="7">
        <f t="shared" si="81"/>
        <v>40225.25</v>
      </c>
      <c r="O838">
        <v>1266300000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 s="7">
        <f t="shared" si="80"/>
        <v>40629.208333333336</v>
      </c>
      <c r="M839">
        <v>1301202000</v>
      </c>
      <c r="N839" s="7">
        <f t="shared" si="81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 s="7">
        <f t="shared" si="80"/>
        <v>43370.208333333328</v>
      </c>
      <c r="M840">
        <v>1538024400</v>
      </c>
      <c r="N840" s="7">
        <f t="shared" si="81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 s="7">
        <f t="shared" si="80"/>
        <v>41715.208333333336</v>
      </c>
      <c r="M841">
        <v>1395032400</v>
      </c>
      <c r="N841" s="7">
        <f t="shared" si="81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 s="7">
        <f t="shared" si="80"/>
        <v>41836.208333333336</v>
      </c>
      <c r="M842">
        <v>1405486800</v>
      </c>
      <c r="N842" s="7">
        <f t="shared" si="81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 s="7">
        <f t="shared" si="80"/>
        <v>42419.25</v>
      </c>
      <c r="M843">
        <v>1455861600</v>
      </c>
      <c r="N843" s="7">
        <f t="shared" si="81"/>
        <v>42435.25</v>
      </c>
      <c r="O843">
        <v>1457244000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 s="7">
        <f t="shared" si="80"/>
        <v>43266.208333333328</v>
      </c>
      <c r="M844">
        <v>1529038800</v>
      </c>
      <c r="N844" s="7">
        <f t="shared" si="81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 s="7">
        <f t="shared" si="80"/>
        <v>43338.208333333328</v>
      </c>
      <c r="M845">
        <v>1535259600</v>
      </c>
      <c r="N845" s="7">
        <f t="shared" si="81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 s="7">
        <f t="shared" si="80"/>
        <v>40930.25</v>
      </c>
      <c r="M846">
        <v>1327212000</v>
      </c>
      <c r="N846" s="7">
        <f t="shared" si="81"/>
        <v>40933.25</v>
      </c>
      <c r="O846">
        <v>1327471200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 s="7">
        <f t="shared" si="80"/>
        <v>43235.208333333328</v>
      </c>
      <c r="M847">
        <v>1526360400</v>
      </c>
      <c r="N847" s="7">
        <f t="shared" si="81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 s="7">
        <f t="shared" si="80"/>
        <v>43302.208333333328</v>
      </c>
      <c r="M848">
        <v>1532149200</v>
      </c>
      <c r="N848" s="7">
        <f t="shared" si="81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 s="7">
        <f t="shared" si="80"/>
        <v>43107.25</v>
      </c>
      <c r="M849">
        <v>1515304800</v>
      </c>
      <c r="N849" s="7">
        <f t="shared" si="81"/>
        <v>43110.25</v>
      </c>
      <c r="O849">
        <v>1515564000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 s="7">
        <f t="shared" si="80"/>
        <v>40341.208333333336</v>
      </c>
      <c r="M850">
        <v>1276318800</v>
      </c>
      <c r="N850" s="7">
        <f t="shared" si="81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 s="7">
        <f t="shared" si="80"/>
        <v>40948.25</v>
      </c>
      <c r="M851">
        <v>1328767200</v>
      </c>
      <c r="N851" s="7">
        <f t="shared" si="81"/>
        <v>40951.25</v>
      </c>
      <c r="O851">
        <v>1329026400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 s="7">
        <f t="shared" si="80"/>
        <v>40866.25</v>
      </c>
      <c r="M852">
        <v>1321682400</v>
      </c>
      <c r="N852" s="7">
        <f t="shared" si="81"/>
        <v>40881.25</v>
      </c>
      <c r="O852">
        <v>1322978400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 s="7">
        <f t="shared" si="80"/>
        <v>41031.208333333336</v>
      </c>
      <c r="M853">
        <v>1335934800</v>
      </c>
      <c r="N853" s="7">
        <f t="shared" si="81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 s="7">
        <f t="shared" si="80"/>
        <v>40740.208333333336</v>
      </c>
      <c r="M854">
        <v>1310792400</v>
      </c>
      <c r="N854" s="7">
        <f t="shared" si="81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 s="7">
        <f t="shared" si="80"/>
        <v>40714.208333333336</v>
      </c>
      <c r="M855">
        <v>1308546000</v>
      </c>
      <c r="N855" s="7">
        <f t="shared" si="81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 s="7">
        <f t="shared" si="80"/>
        <v>43787.25</v>
      </c>
      <c r="M856">
        <v>1574056800</v>
      </c>
      <c r="N856" s="7">
        <f t="shared" si="81"/>
        <v>43814.25</v>
      </c>
      <c r="O856">
        <v>1576389600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 s="7">
        <f t="shared" si="80"/>
        <v>40712.208333333336</v>
      </c>
      <c r="M857">
        <v>1308373200</v>
      </c>
      <c r="N857" s="7">
        <f t="shared" si="81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 s="7">
        <f t="shared" si="80"/>
        <v>41023.208333333336</v>
      </c>
      <c r="M858">
        <v>1335243600</v>
      </c>
      <c r="N858" s="7">
        <f t="shared" si="81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 s="7">
        <f t="shared" si="80"/>
        <v>40944.25</v>
      </c>
      <c r="M859">
        <v>1328421600</v>
      </c>
      <c r="N859" s="7">
        <f t="shared" si="81"/>
        <v>40967.25</v>
      </c>
      <c r="O859">
        <v>1330408800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 s="7">
        <f t="shared" si="80"/>
        <v>43211.208333333328</v>
      </c>
      <c r="M860">
        <v>1524286800</v>
      </c>
      <c r="N860" s="7">
        <f t="shared" si="81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 s="7">
        <f t="shared" si="80"/>
        <v>41334.25</v>
      </c>
      <c r="M861">
        <v>1362117600</v>
      </c>
      <c r="N861" s="7">
        <f t="shared" si="81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 s="7">
        <f t="shared" si="80"/>
        <v>43515.25</v>
      </c>
      <c r="M862">
        <v>1550556000</v>
      </c>
      <c r="N862" s="7">
        <f t="shared" si="81"/>
        <v>43525.25</v>
      </c>
      <c r="O862">
        <v>1551420000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 s="7">
        <f t="shared" si="80"/>
        <v>40258.208333333336</v>
      </c>
      <c r="M863">
        <v>1269147600</v>
      </c>
      <c r="N863" s="7">
        <f t="shared" si="81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 s="7">
        <f t="shared" si="80"/>
        <v>40756.208333333336</v>
      </c>
      <c r="M864">
        <v>1312174800</v>
      </c>
      <c r="N864" s="7">
        <f t="shared" si="81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 s="7">
        <f t="shared" si="80"/>
        <v>42172.208333333328</v>
      </c>
      <c r="M865">
        <v>1434517200</v>
      </c>
      <c r="N865" s="7">
        <f t="shared" si="81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 s="7">
        <f t="shared" si="80"/>
        <v>42601.208333333328</v>
      </c>
      <c r="M866">
        <v>1471582800</v>
      </c>
      <c r="N866" s="7">
        <f t="shared" si="81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 s="7">
        <f t="shared" si="80"/>
        <v>41897.208333333336</v>
      </c>
      <c r="M867">
        <v>1410757200</v>
      </c>
      <c r="N867" s="7">
        <f t="shared" si="81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 s="7">
        <f t="shared" si="80"/>
        <v>40671.208333333336</v>
      </c>
      <c r="M868">
        <v>1304830800</v>
      </c>
      <c r="N868" s="7">
        <f t="shared" si="81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 s="7">
        <f t="shared" si="80"/>
        <v>43382.208333333328</v>
      </c>
      <c r="M869">
        <v>1539061200</v>
      </c>
      <c r="N869" s="7">
        <f t="shared" si="81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 s="7">
        <f t="shared" si="80"/>
        <v>41559.208333333336</v>
      </c>
      <c r="M870">
        <v>1381554000</v>
      </c>
      <c r="N870" s="7">
        <f t="shared" si="81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 s="7">
        <f t="shared" si="80"/>
        <v>40350.208333333336</v>
      </c>
      <c r="M871">
        <v>1277096400</v>
      </c>
      <c r="N871" s="7">
        <f t="shared" si="81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 s="7">
        <f t="shared" si="80"/>
        <v>42240.208333333328</v>
      </c>
      <c r="M872">
        <v>1440392400</v>
      </c>
      <c r="N872" s="7">
        <f t="shared" si="81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 s="7">
        <f t="shared" si="80"/>
        <v>43040.208333333328</v>
      </c>
      <c r="M873">
        <v>1509512400</v>
      </c>
      <c r="N873" s="7">
        <f t="shared" si="81"/>
        <v>43058.25</v>
      </c>
      <c r="O873">
        <v>1511071200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 s="7">
        <f t="shared" si="80"/>
        <v>43346.208333333328</v>
      </c>
      <c r="M874">
        <v>1535950800</v>
      </c>
      <c r="N874" s="7">
        <f t="shared" si="81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 s="7">
        <f t="shared" si="80"/>
        <v>41647.25</v>
      </c>
      <c r="M875">
        <v>1389160800</v>
      </c>
      <c r="N875" s="7">
        <f t="shared" si="81"/>
        <v>41652.25</v>
      </c>
      <c r="O875">
        <v>1389592800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 s="7">
        <f t="shared" si="80"/>
        <v>40291.208333333336</v>
      </c>
      <c r="M876">
        <v>1271998800</v>
      </c>
      <c r="N876" s="7">
        <f t="shared" si="81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 s="7">
        <f t="shared" si="80"/>
        <v>40556.25</v>
      </c>
      <c r="M877">
        <v>1294898400</v>
      </c>
      <c r="N877" s="7">
        <f t="shared" si="81"/>
        <v>40557.25</v>
      </c>
      <c r="O877">
        <v>1294984800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 s="7">
        <f t="shared" si="80"/>
        <v>43624.208333333328</v>
      </c>
      <c r="M878">
        <v>1559970000</v>
      </c>
      <c r="N878" s="7">
        <f t="shared" si="81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 s="7">
        <f t="shared" si="80"/>
        <v>42577.208333333328</v>
      </c>
      <c r="M879">
        <v>1469509200</v>
      </c>
      <c r="N879" s="7">
        <f t="shared" si="81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 s="7">
        <f t="shared" si="80"/>
        <v>43845.25</v>
      </c>
      <c r="M880">
        <v>1579068000</v>
      </c>
      <c r="N880" s="7">
        <f t="shared" si="81"/>
        <v>43869.25</v>
      </c>
      <c r="O880">
        <v>1581141600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 s="7">
        <f t="shared" si="80"/>
        <v>42788.25</v>
      </c>
      <c r="M881">
        <v>1487743200</v>
      </c>
      <c r="N881" s="7">
        <f t="shared" si="81"/>
        <v>42797.25</v>
      </c>
      <c r="O881">
        <v>1488520800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 s="7">
        <f t="shared" si="80"/>
        <v>43667.208333333328</v>
      </c>
      <c r="M882">
        <v>1563685200</v>
      </c>
      <c r="N882" s="7">
        <f t="shared" si="81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 s="7">
        <f t="shared" si="80"/>
        <v>42194.208333333328</v>
      </c>
      <c r="M883">
        <v>1436418000</v>
      </c>
      <c r="N883" s="7">
        <f t="shared" si="81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 s="7">
        <f t="shared" si="80"/>
        <v>42025.25</v>
      </c>
      <c r="M884">
        <v>1421820000</v>
      </c>
      <c r="N884" s="7">
        <f t="shared" si="81"/>
        <v>42029.25</v>
      </c>
      <c r="O884">
        <v>1422165600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 s="7">
        <f t="shared" si="80"/>
        <v>40323.208333333336</v>
      </c>
      <c r="M885">
        <v>1274763600</v>
      </c>
      <c r="N885" s="7">
        <f t="shared" si="81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 s="7">
        <f t="shared" si="80"/>
        <v>41763.208333333336</v>
      </c>
      <c r="M886">
        <v>1399179600</v>
      </c>
      <c r="N886" s="7">
        <f t="shared" si="81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 s="7">
        <f t="shared" si="80"/>
        <v>40335.208333333336</v>
      </c>
      <c r="M887">
        <v>1275800400</v>
      </c>
      <c r="N887" s="7">
        <f t="shared" si="81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 s="7">
        <f t="shared" si="80"/>
        <v>40416.208333333336</v>
      </c>
      <c r="M888">
        <v>1282798800</v>
      </c>
      <c r="N888" s="7">
        <f t="shared" si="81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 s="7">
        <f t="shared" si="80"/>
        <v>42202.208333333328</v>
      </c>
      <c r="M889">
        <v>1437109200</v>
      </c>
      <c r="N889" s="7">
        <f t="shared" si="81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 s="7">
        <f t="shared" si="80"/>
        <v>42836.208333333328</v>
      </c>
      <c r="M890">
        <v>1491886800</v>
      </c>
      <c r="N890" s="7">
        <f t="shared" si="81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 s="7">
        <f t="shared" si="80"/>
        <v>41710.208333333336</v>
      </c>
      <c r="M891">
        <v>1394600400</v>
      </c>
      <c r="N891" s="7">
        <f t="shared" si="81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 s="7">
        <f t="shared" si="80"/>
        <v>43640.208333333328</v>
      </c>
      <c r="M892">
        <v>1561352400</v>
      </c>
      <c r="N892" s="7">
        <f t="shared" si="81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 s="7">
        <f t="shared" si="80"/>
        <v>40880.25</v>
      </c>
      <c r="M893">
        <v>1322892000</v>
      </c>
      <c r="N893" s="7">
        <f t="shared" si="81"/>
        <v>40924.25</v>
      </c>
      <c r="O893">
        <v>1326693600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 s="7">
        <f t="shared" si="80"/>
        <v>40319.208333333336</v>
      </c>
      <c r="M894">
        <v>1274418000</v>
      </c>
      <c r="N894" s="7">
        <f t="shared" si="81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 s="7">
        <f t="shared" si="80"/>
        <v>42170.208333333328</v>
      </c>
      <c r="M895">
        <v>1434344400</v>
      </c>
      <c r="N895" s="7">
        <f t="shared" si="81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 s="7">
        <f t="shared" si="80"/>
        <v>41466.208333333336</v>
      </c>
      <c r="M896">
        <v>1373518800</v>
      </c>
      <c r="N896" s="7">
        <f t="shared" si="81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 s="7">
        <f t="shared" si="80"/>
        <v>43134.25</v>
      </c>
      <c r="M897">
        <v>1517637600</v>
      </c>
      <c r="N897" s="7">
        <f t="shared" si="81"/>
        <v>43143.25</v>
      </c>
      <c r="O897">
        <v>1518415200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84">(E898/D898)*100</f>
        <v>774.43434343434342</v>
      </c>
      <c r="G898" t="s">
        <v>20</v>
      </c>
      <c r="H898">
        <v>1460</v>
      </c>
      <c r="I898" s="4">
        <f t="shared" ref="I898:I961" si="85">IF(H898,E898/H898,0)</f>
        <v>105.02602739726028</v>
      </c>
      <c r="J898" t="s">
        <v>26</v>
      </c>
      <c r="K898" t="s">
        <v>27</v>
      </c>
      <c r="L898" s="7">
        <f t="shared" ref="L898:L961" si="86">(((M898/60)/60)/24)+DATE(1970,1,1)</f>
        <v>40738.208333333336</v>
      </c>
      <c r="M898">
        <v>1310619600</v>
      </c>
      <c r="N898" s="7">
        <f t="shared" ref="N898:N961" si="87">(((O898/60)/60)/24)+DATE(1970,1,1)</f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4"/>
        <v>27.693181818181817</v>
      </c>
      <c r="G899" t="s">
        <v>14</v>
      </c>
      <c r="H899">
        <v>27</v>
      </c>
      <c r="I899" s="4">
        <f t="shared" si="85"/>
        <v>90.259259259259252</v>
      </c>
      <c r="J899" t="s">
        <v>21</v>
      </c>
      <c r="K899" t="s">
        <v>22</v>
      </c>
      <c r="L899" s="7">
        <f t="shared" si="86"/>
        <v>43583.208333333328</v>
      </c>
      <c r="M899">
        <v>1556427600</v>
      </c>
      <c r="N899" s="7">
        <f t="shared" si="87"/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tr">
        <f t="shared" ref="S899:S962" si="88">LEFT(R899,FIND("/",R899,1)-1)</f>
        <v>theater</v>
      </c>
      <c r="T899" t="str">
        <f t="shared" ref="T899:T962" si="89">RIGHT(R899,LEN(R899)-FIND("/",R899,1))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 s="7">
        <f t="shared" si="86"/>
        <v>43815.25</v>
      </c>
      <c r="M900">
        <v>1576476000</v>
      </c>
      <c r="N900" s="7">
        <f t="shared" si="87"/>
        <v>43821.25</v>
      </c>
      <c r="O900">
        <v>1576994400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 s="7">
        <f t="shared" si="86"/>
        <v>41554.208333333336</v>
      </c>
      <c r="M901">
        <v>1381122000</v>
      </c>
      <c r="N901" s="7">
        <f t="shared" si="87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 s="7">
        <f t="shared" si="86"/>
        <v>41901.208333333336</v>
      </c>
      <c r="M902">
        <v>1411102800</v>
      </c>
      <c r="N902" s="7">
        <f t="shared" si="87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 s="7">
        <f t="shared" si="86"/>
        <v>43298.208333333328</v>
      </c>
      <c r="M903">
        <v>1531803600</v>
      </c>
      <c r="N903" s="7">
        <f t="shared" si="87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 s="7">
        <f t="shared" si="86"/>
        <v>42399.25</v>
      </c>
      <c r="M904">
        <v>1454133600</v>
      </c>
      <c r="N904" s="7">
        <f t="shared" si="87"/>
        <v>42441.25</v>
      </c>
      <c r="O904">
        <v>1457762400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 s="7">
        <f t="shared" si="86"/>
        <v>41034.208333333336</v>
      </c>
      <c r="M905">
        <v>1336194000</v>
      </c>
      <c r="N905" s="7">
        <f t="shared" si="87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 s="7">
        <f t="shared" si="86"/>
        <v>41186.208333333336</v>
      </c>
      <c r="M906">
        <v>1349326800</v>
      </c>
      <c r="N906" s="7">
        <f t="shared" si="87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 s="7">
        <f t="shared" si="86"/>
        <v>41536.208333333336</v>
      </c>
      <c r="M907">
        <v>1379566800</v>
      </c>
      <c r="N907" s="7">
        <f t="shared" si="87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 s="7">
        <f t="shared" si="86"/>
        <v>42868.208333333328</v>
      </c>
      <c r="M908">
        <v>1494651600</v>
      </c>
      <c r="N908" s="7">
        <f t="shared" si="87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 s="7">
        <f t="shared" si="86"/>
        <v>40660.208333333336</v>
      </c>
      <c r="M909">
        <v>1303880400</v>
      </c>
      <c r="N909" s="7">
        <f t="shared" si="87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 s="7">
        <f t="shared" si="86"/>
        <v>41031.208333333336</v>
      </c>
      <c r="M910">
        <v>1335934800</v>
      </c>
      <c r="N910" s="7">
        <f t="shared" si="87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 s="7">
        <f t="shared" si="86"/>
        <v>43255.208333333328</v>
      </c>
      <c r="M911">
        <v>1528088400</v>
      </c>
      <c r="N911" s="7">
        <f t="shared" si="87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 s="7">
        <f t="shared" si="86"/>
        <v>42026.25</v>
      </c>
      <c r="M912">
        <v>1421906400</v>
      </c>
      <c r="N912" s="7">
        <f t="shared" si="87"/>
        <v>42027.25</v>
      </c>
      <c r="O912">
        <v>1421992800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 s="7">
        <f t="shared" si="86"/>
        <v>43717.208333333328</v>
      </c>
      <c r="M913">
        <v>1568005200</v>
      </c>
      <c r="N913" s="7">
        <f t="shared" si="87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 s="7">
        <f t="shared" si="86"/>
        <v>41157.208333333336</v>
      </c>
      <c r="M914">
        <v>1346821200</v>
      </c>
      <c r="N914" s="7">
        <f t="shared" si="87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 s="7">
        <f t="shared" si="86"/>
        <v>43597.208333333328</v>
      </c>
      <c r="M915">
        <v>1557637200</v>
      </c>
      <c r="N915" s="7">
        <f t="shared" si="87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 s="7">
        <f t="shared" si="86"/>
        <v>41490.208333333336</v>
      </c>
      <c r="M916">
        <v>1375592400</v>
      </c>
      <c r="N916" s="7">
        <f t="shared" si="87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 s="7">
        <f t="shared" si="86"/>
        <v>42976.208333333328</v>
      </c>
      <c r="M917">
        <v>1503982800</v>
      </c>
      <c r="N917" s="7">
        <f t="shared" si="87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 s="7">
        <f t="shared" si="86"/>
        <v>41991.25</v>
      </c>
      <c r="M918">
        <v>1418882400</v>
      </c>
      <c r="N918" s="7">
        <f t="shared" si="87"/>
        <v>42000.25</v>
      </c>
      <c r="O918">
        <v>1419660000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 s="7">
        <f t="shared" si="86"/>
        <v>40722.208333333336</v>
      </c>
      <c r="M919">
        <v>1309237200</v>
      </c>
      <c r="N919" s="7">
        <f t="shared" si="87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 s="7">
        <f t="shared" si="86"/>
        <v>41117.208333333336</v>
      </c>
      <c r="M920">
        <v>1343365200</v>
      </c>
      <c r="N920" s="7">
        <f t="shared" si="87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 s="7">
        <f t="shared" si="86"/>
        <v>43022.208333333328</v>
      </c>
      <c r="M921">
        <v>1507957200</v>
      </c>
      <c r="N921" s="7">
        <f t="shared" si="87"/>
        <v>43054.25</v>
      </c>
      <c r="O921">
        <v>1510725600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 s="7">
        <f t="shared" si="86"/>
        <v>43503.25</v>
      </c>
      <c r="M922">
        <v>1549519200</v>
      </c>
      <c r="N922" s="7">
        <f t="shared" si="87"/>
        <v>43523.25</v>
      </c>
      <c r="O922">
        <v>1551247200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 s="7">
        <f t="shared" si="86"/>
        <v>40951.25</v>
      </c>
      <c r="M923">
        <v>1329026400</v>
      </c>
      <c r="N923" s="7">
        <f t="shared" si="87"/>
        <v>40965.25</v>
      </c>
      <c r="O923">
        <v>1330236000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 s="7">
        <f t="shared" si="86"/>
        <v>43443.25</v>
      </c>
      <c r="M924">
        <v>1544335200</v>
      </c>
      <c r="N924" s="7">
        <f t="shared" si="87"/>
        <v>43452.25</v>
      </c>
      <c r="O924">
        <v>1545112800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 s="7">
        <f t="shared" si="86"/>
        <v>40373.208333333336</v>
      </c>
      <c r="M925">
        <v>1279083600</v>
      </c>
      <c r="N925" s="7">
        <f t="shared" si="87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 s="7">
        <f t="shared" si="86"/>
        <v>43769.208333333328</v>
      </c>
      <c r="M926">
        <v>1572498000</v>
      </c>
      <c r="N926" s="7">
        <f t="shared" si="87"/>
        <v>43780.25</v>
      </c>
      <c r="O926">
        <v>1573452000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 s="7">
        <f t="shared" si="86"/>
        <v>43000.208333333328</v>
      </c>
      <c r="M927">
        <v>1506056400</v>
      </c>
      <c r="N927" s="7">
        <f t="shared" si="87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 s="7">
        <f t="shared" si="86"/>
        <v>42502.208333333328</v>
      </c>
      <c r="M928">
        <v>1463029200</v>
      </c>
      <c r="N928" s="7">
        <f t="shared" si="87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 s="7">
        <f t="shared" si="86"/>
        <v>41102.208333333336</v>
      </c>
      <c r="M929">
        <v>1342069200</v>
      </c>
      <c r="N929" s="7">
        <f t="shared" si="87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 s="7">
        <f t="shared" si="86"/>
        <v>41637.25</v>
      </c>
      <c r="M930">
        <v>1388296800</v>
      </c>
      <c r="N930" s="7">
        <f t="shared" si="87"/>
        <v>41646.25</v>
      </c>
      <c r="O930">
        <v>1389074400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 s="7">
        <f t="shared" si="86"/>
        <v>42858.208333333328</v>
      </c>
      <c r="M931">
        <v>1493787600</v>
      </c>
      <c r="N931" s="7">
        <f t="shared" si="87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 s="7">
        <f t="shared" si="86"/>
        <v>42060.25</v>
      </c>
      <c r="M932">
        <v>1424844000</v>
      </c>
      <c r="N932" s="7">
        <f t="shared" si="87"/>
        <v>42067.25</v>
      </c>
      <c r="O932">
        <v>1425448800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 s="7">
        <f t="shared" si="86"/>
        <v>41818.208333333336</v>
      </c>
      <c r="M933">
        <v>1403931600</v>
      </c>
      <c r="N933" s="7">
        <f t="shared" si="87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 s="7">
        <f t="shared" si="86"/>
        <v>41709.208333333336</v>
      </c>
      <c r="M934">
        <v>1394514000</v>
      </c>
      <c r="N934" s="7">
        <f t="shared" si="87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 s="7">
        <f t="shared" si="86"/>
        <v>41372.208333333336</v>
      </c>
      <c r="M935">
        <v>1365397200</v>
      </c>
      <c r="N935" s="7">
        <f t="shared" si="87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 s="7">
        <f t="shared" si="86"/>
        <v>42422.25</v>
      </c>
      <c r="M936">
        <v>1456120800</v>
      </c>
      <c r="N936" s="7">
        <f t="shared" si="87"/>
        <v>42428.25</v>
      </c>
      <c r="O936">
        <v>1456639200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 s="7">
        <f t="shared" si="86"/>
        <v>42209.208333333328</v>
      </c>
      <c r="M937">
        <v>1437714000</v>
      </c>
      <c r="N937" s="7">
        <f t="shared" si="87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 s="7">
        <f t="shared" si="86"/>
        <v>43668.208333333328</v>
      </c>
      <c r="M938">
        <v>1563771600</v>
      </c>
      <c r="N938" s="7">
        <f t="shared" si="87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 s="7">
        <f t="shared" si="86"/>
        <v>42334.25</v>
      </c>
      <c r="M939">
        <v>1448517600</v>
      </c>
      <c r="N939" s="7">
        <f t="shared" si="87"/>
        <v>42343.25</v>
      </c>
      <c r="O939">
        <v>1449295200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 s="7">
        <f t="shared" si="86"/>
        <v>43263.208333333328</v>
      </c>
      <c r="M940">
        <v>1528779600</v>
      </c>
      <c r="N940" s="7">
        <f t="shared" si="87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 s="7">
        <f t="shared" si="86"/>
        <v>40670.208333333336</v>
      </c>
      <c r="M941">
        <v>1304744400</v>
      </c>
      <c r="N941" s="7">
        <f t="shared" si="87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 s="7">
        <f t="shared" si="86"/>
        <v>41244.25</v>
      </c>
      <c r="M942">
        <v>1354341600</v>
      </c>
      <c r="N942" s="7">
        <f t="shared" si="87"/>
        <v>41266.25</v>
      </c>
      <c r="O942">
        <v>1356242400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 s="7">
        <f t="shared" si="86"/>
        <v>40552.25</v>
      </c>
      <c r="M943">
        <v>1294552800</v>
      </c>
      <c r="N943" s="7">
        <f t="shared" si="87"/>
        <v>40587.25</v>
      </c>
      <c r="O943">
        <v>1297576800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 s="7">
        <f t="shared" si="86"/>
        <v>40568.25</v>
      </c>
      <c r="M944">
        <v>1295935200</v>
      </c>
      <c r="N944" s="7">
        <f t="shared" si="87"/>
        <v>40571.25</v>
      </c>
      <c r="O944">
        <v>1296194400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 s="7">
        <f t="shared" si="86"/>
        <v>41906.208333333336</v>
      </c>
      <c r="M945">
        <v>1411534800</v>
      </c>
      <c r="N945" s="7">
        <f t="shared" si="87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 s="7">
        <f t="shared" si="86"/>
        <v>42776.25</v>
      </c>
      <c r="M946">
        <v>1486706400</v>
      </c>
      <c r="N946" s="7">
        <f t="shared" si="87"/>
        <v>42795.25</v>
      </c>
      <c r="O946">
        <v>1488348000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 s="7">
        <f t="shared" si="86"/>
        <v>41004.208333333336</v>
      </c>
      <c r="M947">
        <v>1333602000</v>
      </c>
      <c r="N947" s="7">
        <f t="shared" si="87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 s="7">
        <f t="shared" si="86"/>
        <v>40710.208333333336</v>
      </c>
      <c r="M948">
        <v>1308200400</v>
      </c>
      <c r="N948" s="7">
        <f t="shared" si="87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 s="7">
        <f t="shared" si="86"/>
        <v>41908.208333333336</v>
      </c>
      <c r="M949">
        <v>1411707600</v>
      </c>
      <c r="N949" s="7">
        <f t="shared" si="87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 s="7">
        <f t="shared" si="86"/>
        <v>41985.25</v>
      </c>
      <c r="M950">
        <v>1418364000</v>
      </c>
      <c r="N950" s="7">
        <f t="shared" si="87"/>
        <v>41995.25</v>
      </c>
      <c r="O950">
        <v>1419228000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 s="7">
        <f t="shared" si="86"/>
        <v>42112.208333333328</v>
      </c>
      <c r="M951">
        <v>1429333200</v>
      </c>
      <c r="N951" s="7">
        <f t="shared" si="87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 s="7">
        <f t="shared" si="86"/>
        <v>43571.208333333328</v>
      </c>
      <c r="M952">
        <v>1555390800</v>
      </c>
      <c r="N952" s="7">
        <f t="shared" si="87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 s="7">
        <f t="shared" si="86"/>
        <v>42730.25</v>
      </c>
      <c r="M953">
        <v>1482732000</v>
      </c>
      <c r="N953" s="7">
        <f t="shared" si="87"/>
        <v>42731.25</v>
      </c>
      <c r="O953">
        <v>1482818400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 s="7">
        <f t="shared" si="86"/>
        <v>42591.208333333328</v>
      </c>
      <c r="M954">
        <v>1470718800</v>
      </c>
      <c r="N954" s="7">
        <f t="shared" si="87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 s="7">
        <f t="shared" si="86"/>
        <v>42358.25</v>
      </c>
      <c r="M955">
        <v>1450591200</v>
      </c>
      <c r="N955" s="7">
        <f t="shared" si="87"/>
        <v>42394.25</v>
      </c>
      <c r="O955">
        <v>1453701600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 s="7">
        <f t="shared" si="86"/>
        <v>41174.208333333336</v>
      </c>
      <c r="M956">
        <v>1348290000</v>
      </c>
      <c r="N956" s="7">
        <f t="shared" si="87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 s="7">
        <f t="shared" si="86"/>
        <v>41238.25</v>
      </c>
      <c r="M957">
        <v>1353823200</v>
      </c>
      <c r="N957" s="7">
        <f t="shared" si="87"/>
        <v>41240.25</v>
      </c>
      <c r="O957">
        <v>1353996000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 s="7">
        <f t="shared" si="86"/>
        <v>42360.25</v>
      </c>
      <c r="M958">
        <v>1450764000</v>
      </c>
      <c r="N958" s="7">
        <f t="shared" si="87"/>
        <v>42364.25</v>
      </c>
      <c r="O958">
        <v>1451109600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 s="7">
        <f t="shared" si="86"/>
        <v>40955.25</v>
      </c>
      <c r="M959">
        <v>1329372000</v>
      </c>
      <c r="N959" s="7">
        <f t="shared" si="87"/>
        <v>40958.25</v>
      </c>
      <c r="O959">
        <v>1329631200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 s="7">
        <f t="shared" si="86"/>
        <v>40350.208333333336</v>
      </c>
      <c r="M960">
        <v>1277096400</v>
      </c>
      <c r="N960" s="7">
        <f t="shared" si="87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 s="7">
        <f t="shared" si="86"/>
        <v>40357.208333333336</v>
      </c>
      <c r="M961">
        <v>1277701200</v>
      </c>
      <c r="N961" s="7">
        <f t="shared" si="87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90">(E962/D962)*100</f>
        <v>85.054545454545448</v>
      </c>
      <c r="G962" t="s">
        <v>14</v>
      </c>
      <c r="H962">
        <v>55</v>
      </c>
      <c r="I962" s="4">
        <f t="shared" ref="I962:I1001" si="91">IF(H962,E962/H962,0)</f>
        <v>85.054545454545448</v>
      </c>
      <c r="J962" t="s">
        <v>21</v>
      </c>
      <c r="K962" t="s">
        <v>22</v>
      </c>
      <c r="L962" s="7">
        <f t="shared" ref="L962:L1001" si="92">(((M962/60)/60)/24)+DATE(1970,1,1)</f>
        <v>42408.25</v>
      </c>
      <c r="M962">
        <v>1454911200</v>
      </c>
      <c r="N962" s="7">
        <f t="shared" ref="N962:N1001" si="93">(((O962/60)/60)/24)+DATE(1970,1,1)</f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90"/>
        <v>119.29824561403508</v>
      </c>
      <c r="G963" t="s">
        <v>20</v>
      </c>
      <c r="H963">
        <v>155</v>
      </c>
      <c r="I963" s="4">
        <f t="shared" si="91"/>
        <v>43.87096774193548</v>
      </c>
      <c r="J963" t="s">
        <v>21</v>
      </c>
      <c r="K963" t="s">
        <v>22</v>
      </c>
      <c r="L963" s="7">
        <f t="shared" si="92"/>
        <v>40591.25</v>
      </c>
      <c r="M963">
        <v>1297922400</v>
      </c>
      <c r="N963" s="7">
        <f t="shared" si="93"/>
        <v>40595.25</v>
      </c>
      <c r="O963">
        <v>1298268000</v>
      </c>
      <c r="P963" t="b">
        <v>0</v>
      </c>
      <c r="Q963" t="b">
        <v>0</v>
      </c>
      <c r="R963" t="s">
        <v>206</v>
      </c>
      <c r="S963" t="str">
        <f t="shared" ref="S963:S1001" si="94">LEFT(R963,FIND("/",R963,1)-1)</f>
        <v>publishing</v>
      </c>
      <c r="T963" t="str">
        <f t="shared" ref="T963:T1001" si="95">RIGHT(R963,LEN(R963)-FIND("/",R963,1))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 s="7">
        <f t="shared" si="92"/>
        <v>41592.25</v>
      </c>
      <c r="M964">
        <v>1384408800</v>
      </c>
      <c r="N964" s="7">
        <f t="shared" si="93"/>
        <v>41613.25</v>
      </c>
      <c r="O964">
        <v>1386223200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 s="7">
        <f t="shared" si="92"/>
        <v>40607.25</v>
      </c>
      <c r="M965">
        <v>1299304800</v>
      </c>
      <c r="N965" s="7">
        <f t="shared" si="93"/>
        <v>40613.25</v>
      </c>
      <c r="O965">
        <v>1299823200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 s="7">
        <f t="shared" si="92"/>
        <v>42135.208333333328</v>
      </c>
      <c r="M966">
        <v>1431320400</v>
      </c>
      <c r="N966" s="7">
        <f t="shared" si="93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 s="7">
        <f t="shared" si="92"/>
        <v>40203.25</v>
      </c>
      <c r="M967">
        <v>1264399200</v>
      </c>
      <c r="N967" s="7">
        <f t="shared" si="93"/>
        <v>40243.25</v>
      </c>
      <c r="O967">
        <v>1267855200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 s="7">
        <f t="shared" si="92"/>
        <v>42901.208333333328</v>
      </c>
      <c r="M968">
        <v>1497502800</v>
      </c>
      <c r="N968" s="7">
        <f t="shared" si="93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 s="7">
        <f t="shared" si="92"/>
        <v>41005.208333333336</v>
      </c>
      <c r="M969">
        <v>1333688400</v>
      </c>
      <c r="N969" s="7">
        <f t="shared" si="93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 s="7">
        <f t="shared" si="92"/>
        <v>40544.25</v>
      </c>
      <c r="M970">
        <v>1293861600</v>
      </c>
      <c r="N970" s="7">
        <f t="shared" si="93"/>
        <v>40559.25</v>
      </c>
      <c r="O970">
        <v>1295157600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 s="7">
        <f t="shared" si="92"/>
        <v>43821.25</v>
      </c>
      <c r="M971">
        <v>1576994400</v>
      </c>
      <c r="N971" s="7">
        <f t="shared" si="93"/>
        <v>43828.25</v>
      </c>
      <c r="O971">
        <v>1577599200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 s="7">
        <f t="shared" si="92"/>
        <v>40672.208333333336</v>
      </c>
      <c r="M972">
        <v>1304917200</v>
      </c>
      <c r="N972" s="7">
        <f t="shared" si="93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 s="7">
        <f t="shared" si="92"/>
        <v>41555.208333333336</v>
      </c>
      <c r="M973">
        <v>1381208400</v>
      </c>
      <c r="N973" s="7">
        <f t="shared" si="93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 s="7">
        <f t="shared" si="92"/>
        <v>41792.208333333336</v>
      </c>
      <c r="M974">
        <v>1401685200</v>
      </c>
      <c r="N974" s="7">
        <f t="shared" si="93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 s="7">
        <f t="shared" si="92"/>
        <v>40522.25</v>
      </c>
      <c r="M975">
        <v>1291960800</v>
      </c>
      <c r="N975" s="7">
        <f t="shared" si="93"/>
        <v>40524.25</v>
      </c>
      <c r="O975">
        <v>1292133600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 s="7">
        <f t="shared" si="92"/>
        <v>41412.208333333336</v>
      </c>
      <c r="M976">
        <v>1368853200</v>
      </c>
      <c r="N976" s="7">
        <f t="shared" si="93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 s="7">
        <f t="shared" si="92"/>
        <v>42337.25</v>
      </c>
      <c r="M977">
        <v>1448776800</v>
      </c>
      <c r="N977" s="7">
        <f t="shared" si="93"/>
        <v>42376.25</v>
      </c>
      <c r="O977">
        <v>1452146400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 s="7">
        <f t="shared" si="92"/>
        <v>40571.25</v>
      </c>
      <c r="M978">
        <v>1296194400</v>
      </c>
      <c r="N978" s="7">
        <f t="shared" si="93"/>
        <v>40577.25</v>
      </c>
      <c r="O978">
        <v>1296712800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 s="7">
        <f t="shared" si="92"/>
        <v>43138.25</v>
      </c>
      <c r="M979">
        <v>1517983200</v>
      </c>
      <c r="N979" s="7">
        <f t="shared" si="93"/>
        <v>43170.25</v>
      </c>
      <c r="O979">
        <v>1520748000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 s="7">
        <f t="shared" si="92"/>
        <v>42686.25</v>
      </c>
      <c r="M980">
        <v>1478930400</v>
      </c>
      <c r="N980" s="7">
        <f t="shared" si="93"/>
        <v>42708.25</v>
      </c>
      <c r="O980">
        <v>1480831200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 s="7">
        <f t="shared" si="92"/>
        <v>42078.208333333328</v>
      </c>
      <c r="M981">
        <v>1426395600</v>
      </c>
      <c r="N981" s="7">
        <f t="shared" si="93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 s="7">
        <f t="shared" si="92"/>
        <v>42307.208333333328</v>
      </c>
      <c r="M982">
        <v>1446181200</v>
      </c>
      <c r="N982" s="7">
        <f t="shared" si="93"/>
        <v>42312.25</v>
      </c>
      <c r="O982">
        <v>1446616800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 s="7">
        <f t="shared" si="92"/>
        <v>43094.25</v>
      </c>
      <c r="M983">
        <v>1514181600</v>
      </c>
      <c r="N983" s="7">
        <f t="shared" si="93"/>
        <v>43127.25</v>
      </c>
      <c r="O983">
        <v>1517032800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 s="7">
        <f t="shared" si="92"/>
        <v>40743.208333333336</v>
      </c>
      <c r="M984">
        <v>1311051600</v>
      </c>
      <c r="N984" s="7">
        <f t="shared" si="93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 s="7">
        <f t="shared" si="92"/>
        <v>43681.208333333328</v>
      </c>
      <c r="M985">
        <v>1564894800</v>
      </c>
      <c r="N985" s="7">
        <f t="shared" si="93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 s="7">
        <f t="shared" si="92"/>
        <v>43716.208333333328</v>
      </c>
      <c r="M986">
        <v>1567918800</v>
      </c>
      <c r="N986" s="7">
        <f t="shared" si="93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 s="7">
        <f t="shared" si="92"/>
        <v>41614.25</v>
      </c>
      <c r="M987">
        <v>1386309600</v>
      </c>
      <c r="N987" s="7">
        <f t="shared" si="93"/>
        <v>41640.25</v>
      </c>
      <c r="O987">
        <v>1388556000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 s="7">
        <f t="shared" si="92"/>
        <v>40638.208333333336</v>
      </c>
      <c r="M988">
        <v>1301979600</v>
      </c>
      <c r="N988" s="7">
        <f t="shared" si="93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 s="7">
        <f t="shared" si="92"/>
        <v>42852.208333333328</v>
      </c>
      <c r="M989">
        <v>1493269200</v>
      </c>
      <c r="N989" s="7">
        <f t="shared" si="93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 s="7">
        <f t="shared" si="92"/>
        <v>42686.25</v>
      </c>
      <c r="M990">
        <v>1478930400</v>
      </c>
      <c r="N990" s="7">
        <f t="shared" si="93"/>
        <v>42707.25</v>
      </c>
      <c r="O990">
        <v>1480744800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 s="7">
        <f t="shared" si="92"/>
        <v>43571.208333333328</v>
      </c>
      <c r="M991">
        <v>1555390800</v>
      </c>
      <c r="N991" s="7">
        <f t="shared" si="93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 s="7">
        <f t="shared" si="92"/>
        <v>42432.25</v>
      </c>
      <c r="M992">
        <v>1456984800</v>
      </c>
      <c r="N992" s="7">
        <f t="shared" si="93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 s="7">
        <f t="shared" si="92"/>
        <v>41907.208333333336</v>
      </c>
      <c r="M993">
        <v>1411621200</v>
      </c>
      <c r="N993" s="7">
        <f t="shared" si="93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 s="7">
        <f t="shared" si="92"/>
        <v>43227.208333333328</v>
      </c>
      <c r="M994">
        <v>1525669200</v>
      </c>
      <c r="N994" s="7">
        <f t="shared" si="93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 s="7">
        <f t="shared" si="92"/>
        <v>42362.25</v>
      </c>
      <c r="M995">
        <v>1450936800</v>
      </c>
      <c r="N995" s="7">
        <f t="shared" si="93"/>
        <v>42379.25</v>
      </c>
      <c r="O995">
        <v>1452405600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 s="7">
        <f t="shared" si="92"/>
        <v>41929.208333333336</v>
      </c>
      <c r="M996">
        <v>1413522000</v>
      </c>
      <c r="N996" s="7">
        <f t="shared" si="93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 s="7">
        <f t="shared" si="92"/>
        <v>43408.208333333328</v>
      </c>
      <c r="M997">
        <v>1541307600</v>
      </c>
      <c r="N997" s="7">
        <f t="shared" si="93"/>
        <v>43437.25</v>
      </c>
      <c r="O997">
        <v>1543816800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 s="7">
        <f t="shared" si="92"/>
        <v>41276.25</v>
      </c>
      <c r="M998">
        <v>1357106400</v>
      </c>
      <c r="N998" s="7">
        <f t="shared" si="93"/>
        <v>41306.25</v>
      </c>
      <c r="O998">
        <v>1359698400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 s="7">
        <f t="shared" si="92"/>
        <v>41659.25</v>
      </c>
      <c r="M999">
        <v>1390197600</v>
      </c>
      <c r="N999" s="7">
        <f t="shared" si="93"/>
        <v>41664.25</v>
      </c>
      <c r="O999">
        <v>1390629600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 s="7">
        <f t="shared" si="92"/>
        <v>40220.25</v>
      </c>
      <c r="M1000">
        <v>1265868000</v>
      </c>
      <c r="N1000" s="7">
        <f t="shared" si="93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 s="7">
        <f t="shared" si="92"/>
        <v>42550.208333333328</v>
      </c>
      <c r="M1001">
        <v>1467176400</v>
      </c>
      <c r="N1001" s="7">
        <f t="shared" si="93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phoneticPr fontId="18" type="noConversion"/>
  <conditionalFormatting sqref="G2:G1001">
    <cfRule type="containsText" dxfId="9" priority="2" operator="containsText" text="canceled">
      <formula>NOT(ISERROR(SEARCH("canceled",G2)))</formula>
    </cfRule>
    <cfRule type="containsText" dxfId="8" priority="3" operator="containsText" text="live">
      <formula>NOT(ISERROR(SEARCH("live",G2)))</formula>
    </cfRule>
    <cfRule type="containsText" dxfId="7" priority="4" operator="containsText" text="successful">
      <formula>NOT(ISERROR(SEARCH("successful",G2)))</formula>
    </cfRule>
    <cfRule type="containsText" dxfId="6" priority="5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6D6D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4 J x z V Z k x j 5 C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R J O B V C U A 5 s g p B b / A p i 3 P t s f y C s + t r 3 n Z E G 4 + U O 2 B S B v T / I B 1 B L A w Q U A A I A C A D g n H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x z V S i K R 7 g O A A A A E Q A A A B M A H A B G b 3 J t d W x h c y 9 T Z W N 0 a W 9 u M S 5 t I K I Y A C i g F A A A A A A A A A A A A A A A A A A A A A A A A A A A A C t O T S 7 J z M 9 T C I b Q h t Y A U E s B A i 0 A F A A C A A g A 4 J x z V Z k x j 5 C j A A A A 9 g A A A B I A A A A A A A A A A A A A A A A A A A A A A E N v b m Z p Z y 9 Q Y W N r Y W d l L n h t b F B L A Q I t A B Q A A g A I A O C c c 1 U P y u m r p A A A A O k A A A A T A A A A A A A A A A A A A A A A A O 8 A A A B b Q 2 9 u d G V u d F 9 U e X B l c 1 0 u e G 1 s U E s B A i 0 A F A A C A A g A 4 J x z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s p m N u D t Y 1 D l 5 2 m X b R L n t g A A A A A A g A A A A A A E G Y A A A A B A A A g A A A A Q o t O b e j u V Q j Q 8 n 1 u D B Q h s I d l 2 s S H k K F b d f / G I t f L m I k A A A A A D o A A A A A C A A A g A A A A p K J P z 8 U N c 0 N X 4 A U 7 r E d h 2 x R h o j J 8 u 5 8 D e s t W v v M h U N d Q A A A A P v O s 7 P S G x 0 d R D K g M 4 I 2 E W v S i S 3 b 3 6 v q Y M O H E J L I U h N c b z + 6 b 3 R m r h q c Q 6 k Y Z 4 B h t M P u A g E 5 2 7 L I + Y 2 x z R V i 7 s 7 V 1 z c / 4 L N K m C 4 h T h h F O l H t A A A A A q g s b f p y n d j 0 d 7 q u r V n b N w x 6 S z x J / a a P P c m G Z 2 r t Q I 3 M M t T J 3 T U N h j Q b l f X O W B C J m J P n 4 J s D 1 U Y E Y y J w K G 9 P U I g = = < / D a t a M a s h u p > 
</file>

<file path=customXml/itemProps1.xml><?xml version="1.0" encoding="utf-8"?>
<ds:datastoreItem xmlns:ds="http://schemas.openxmlformats.org/officeDocument/2006/customXml" ds:itemID="{CCCD6140-0C59-47A6-9282-A52E493987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Parent Category based outcome</vt:lpstr>
      <vt:lpstr>Sub-Category based outcome</vt:lpstr>
      <vt:lpstr>Year based outcome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Usama Bin Nasar</cp:lastModifiedBy>
  <dcterms:created xsi:type="dcterms:W3CDTF">2021-09-29T18:52:28Z</dcterms:created>
  <dcterms:modified xsi:type="dcterms:W3CDTF">2022-11-20T08:25:52Z</dcterms:modified>
</cp:coreProperties>
</file>