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201\Desktop\GB\HW\FinancialMathematics\"/>
    </mc:Choice>
  </mc:AlternateContent>
  <xr:revisionPtr revIDLastSave="0" documentId="13_ncr:1_{77F941AC-A209-44AF-8303-6C3BEC50BF24}" xr6:coauthVersionLast="47" xr6:coauthVersionMax="47" xr10:uidLastSave="{00000000-0000-0000-0000-000000000000}"/>
  <bookViews>
    <workbookView xWindow="-110" yWindow="-110" windowWidth="38620" windowHeight="21100" xr2:uid="{EA6B04E0-5A2E-431E-BF37-AFC215A5F1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C59" i="1"/>
  <c r="D51" i="1"/>
  <c r="E48" i="1"/>
  <c r="F48" i="1"/>
  <c r="D48" i="1"/>
  <c r="C38" i="1"/>
  <c r="D34" i="1"/>
  <c r="D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C22" i="1"/>
  <c r="C10" i="1"/>
  <c r="D32" i="1" l="1"/>
  <c r="D31" i="1" s="1"/>
  <c r="E33" i="1" l="1"/>
  <c r="E32" i="1" l="1"/>
  <c r="E31" i="1" s="1"/>
  <c r="F33" i="1" s="1"/>
  <c r="F32" i="1" s="1"/>
  <c r="F31" i="1" s="1"/>
  <c r="G33" i="1"/>
  <c r="G32" i="1" s="1"/>
  <c r="G31" i="1" s="1"/>
  <c r="H33" i="1" l="1"/>
  <c r="H32" i="1" l="1"/>
  <c r="H31" i="1" s="1"/>
  <c r="I33" i="1"/>
  <c r="I32" i="1" s="1"/>
  <c r="I31" i="1" s="1"/>
  <c r="J33" i="1" l="1"/>
  <c r="J32" i="1" s="1"/>
  <c r="J31" i="1" s="1"/>
  <c r="K33" i="1" l="1"/>
  <c r="K32" i="1" s="1"/>
  <c r="K31" i="1" s="1"/>
  <c r="L33" i="1" l="1"/>
  <c r="L32" i="1" s="1"/>
  <c r="L31" i="1" s="1"/>
  <c r="M33" i="1" l="1"/>
  <c r="M32" i="1" s="1"/>
  <c r="M31" i="1" s="1"/>
  <c r="N33" i="1" l="1"/>
  <c r="N32" i="1" s="1"/>
  <c r="N31" i="1" s="1"/>
  <c r="O33" i="1" l="1"/>
  <c r="O32" i="1" s="1"/>
  <c r="O31" i="1" s="1"/>
  <c r="P33" i="1" l="1"/>
  <c r="P32" i="1" s="1"/>
  <c r="P31" i="1" s="1"/>
  <c r="Q33" i="1" l="1"/>
  <c r="Q32" i="1" s="1"/>
  <c r="Q31" i="1" s="1"/>
  <c r="R33" i="1" l="1"/>
  <c r="R32" i="1" s="1"/>
  <c r="R31" i="1" s="1"/>
  <c r="S33" i="1" l="1"/>
  <c r="S32" i="1" s="1"/>
  <c r="S31" i="1" s="1"/>
  <c r="T33" i="1" l="1"/>
  <c r="T32" i="1" s="1"/>
  <c r="T31" i="1" s="1"/>
  <c r="U33" i="1" l="1"/>
  <c r="U32" i="1" s="1"/>
  <c r="U31" i="1" s="1"/>
  <c r="V33" i="1" l="1"/>
  <c r="V32" i="1" s="1"/>
  <c r="V31" i="1" s="1"/>
  <c r="W33" i="1" l="1"/>
  <c r="W32" i="1" l="1"/>
  <c r="W31" i="1" s="1"/>
  <c r="C36" i="1"/>
</calcChain>
</file>

<file path=xl/sharedStrings.xml><?xml version="1.0" encoding="utf-8"?>
<sst xmlns="http://schemas.openxmlformats.org/spreadsheetml/2006/main" count="29" uniqueCount="27">
  <si>
    <t>ДЗ по "Финансовая математика (семинары)"</t>
  </si>
  <si>
    <t>Семинар 1. Временная стоимость денег. Процентные расчеты</t>
  </si>
  <si>
    <r>
      <t>Задача 1.</t>
    </r>
    <r>
      <rPr>
        <sz val="11.5"/>
        <color rgb="FF2C2D30"/>
        <rFont val="Roboto"/>
      </rPr>
      <t> Инвестор купил акцию 6 лет назад по цене $10. Сейчас он продал ее за $50. Определить, какую доходность принесла ему эта инвестиция в процентах годовых.</t>
    </r>
  </si>
  <si>
    <t>Ставка</t>
  </si>
  <si>
    <t>Сумма</t>
  </si>
  <si>
    <t>Начальная цена</t>
  </si>
  <si>
    <t>Конечная цена</t>
  </si>
  <si>
    <t>Срок</t>
  </si>
  <si>
    <r>
      <t>Задача 2.</t>
    </r>
    <r>
      <rPr>
        <sz val="11.5"/>
        <color rgb="FF2C2D30"/>
        <rFont val="Roboto"/>
      </rPr>
      <t> 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  </r>
  </si>
  <si>
    <t>Накопленная 
сумма</t>
  </si>
  <si>
    <t>Ежегодныее
инвестиции</t>
  </si>
  <si>
    <r>
      <t>Задача 3.</t>
    </r>
    <r>
      <rPr>
        <sz val="11.5"/>
        <color rgb="FF2C2D30"/>
        <rFont val="Roboto"/>
      </rPr>
      <t> Человек взял ипотечный кредит на сумму 8 млн руб., на 20 лет под 10% годовых. Погашение кредита будет происходить ежемесячными аннуитетными платежами. Определить, сколько составит общая переплата (сумма процентов) по кредиту.</t>
    </r>
  </si>
  <si>
    <t>Баланс</t>
  </si>
  <si>
    <t>Погашение ОД</t>
  </si>
  <si>
    <t>Погашение
процентов</t>
  </si>
  <si>
    <t>Итоговый платеж</t>
  </si>
  <si>
    <t>Переплата</t>
  </si>
  <si>
    <t>Переплата
способ 2</t>
  </si>
  <si>
    <r>
      <t>Задача 4.</t>
    </r>
    <r>
      <rPr>
        <sz val="11.5"/>
        <color rgb="FF2C2D30"/>
        <rFont val="Roboto"/>
      </rPr>
      <t> 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  </r>
  </si>
  <si>
    <t>NPV</t>
  </si>
  <si>
    <t>Прибыль</t>
  </si>
  <si>
    <t>Ставка дисконтирования 1+6+4</t>
  </si>
  <si>
    <t>NPV сум</t>
  </si>
  <si>
    <r>
      <t>Задача 5.</t>
    </r>
    <r>
      <rPr>
        <sz val="11.5"/>
        <color rgb="FF2C2D30"/>
        <rFont val="Roboto"/>
      </rPr>
      <t> Что выгодней: положить деньги на депозит под 11% годовых с ежемесячной капитализацией или на депозит под 11,5% с ежегодной капитализацией процентов?</t>
    </r>
  </si>
  <si>
    <t>11% годовых с ежемесячной капитализацией</t>
  </si>
  <si>
    <t>11,5% с ежегодной капитализацией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</si>
  <si>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выгодней под 11% годовых с ежемесячной капитализацией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</si>
</sst>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₽&quot;;[Red]\-#,##0\ &quot;₽&quot;"/>
    <numFmt numFmtId="8" formatCode="#,##0.00\ &quot;₽&quot;;[Red]\-#,##0.00\ &quot;₽&quot;"/>
    <numFmt numFmtId="164" formatCode="_-* #,##0\ [$₽-419]_-;\-* #,##0\ [$₽-419]_-;_-* &quot;-&quot;??\ [$₽-419]_-;_-@_-"/>
    <numFmt numFmtId="175" formatCode="0.000000000"/>
    <numFmt numFmtId="179" formatCode="#,##0.00\ &quot;₽&quot;"/>
    <numFmt numFmtId="184" formatCode="#,##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.5"/>
      <color rgb="FF2C2D30"/>
      <name val="Roboto"/>
    </font>
    <font>
      <sz val="11.5"/>
      <color rgb="FF2C2D3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wrapText="1"/>
    </xf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75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179" fontId="0" fillId="0" borderId="0" xfId="0" applyNumberFormat="1"/>
    <xf numFmtId="6" fontId="0" fillId="0" borderId="0" xfId="0" applyNumberFormat="1"/>
    <xf numFmtId="18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6B66-399F-4B15-9B44-AF54B68A1622}">
  <dimension ref="B1:W63"/>
  <sheetViews>
    <sheetView tabSelected="1" topLeftCell="A17" workbookViewId="0">
      <selection activeCell="F48" sqref="F48"/>
    </sheetView>
  </sheetViews>
  <sheetFormatPr defaultRowHeight="14.5" x14ac:dyDescent="0.35"/>
  <cols>
    <col min="2" max="2" width="16.54296875" customWidth="1"/>
    <col min="3" max="3" width="13.7265625" bestFit="1" customWidth="1"/>
    <col min="4" max="4" width="12.1796875" bestFit="1" customWidth="1"/>
    <col min="5" max="8" width="11.26953125" bestFit="1" customWidth="1"/>
    <col min="9" max="9" width="12.81640625" customWidth="1"/>
    <col min="10" max="10" width="11.26953125" customWidth="1"/>
    <col min="11" max="11" width="13.26953125" customWidth="1"/>
    <col min="12" max="12" width="14.7265625" customWidth="1"/>
    <col min="13" max="13" width="15.36328125" customWidth="1"/>
    <col min="14" max="14" width="11.81640625" customWidth="1"/>
    <col min="15" max="15" width="14.6328125" customWidth="1"/>
    <col min="16" max="16" width="12.36328125" customWidth="1"/>
    <col min="17" max="17" width="10.6328125" customWidth="1"/>
    <col min="18" max="18" width="12.26953125" customWidth="1"/>
    <col min="19" max="19" width="11.36328125" customWidth="1"/>
    <col min="20" max="20" width="11.7265625" customWidth="1"/>
    <col min="21" max="21" width="12.1796875" customWidth="1"/>
    <col min="22" max="22" width="15.6328125" customWidth="1"/>
    <col min="23" max="23" width="12.6328125" customWidth="1"/>
  </cols>
  <sheetData>
    <row r="1" spans="2:12" ht="26" x14ac:dyDescent="0.6">
      <c r="B1" s="1" t="s">
        <v>0</v>
      </c>
      <c r="C1" s="2"/>
    </row>
    <row r="2" spans="2:12" x14ac:dyDescent="0.35">
      <c r="C2" s="3"/>
    </row>
    <row r="3" spans="2:12" ht="21" x14ac:dyDescent="0.5">
      <c r="B3" s="4" t="s">
        <v>1</v>
      </c>
      <c r="C3" s="5"/>
    </row>
    <row r="5" spans="2:12" ht="15" customHeight="1" x14ac:dyDescent="0.3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9" spans="2:12" x14ac:dyDescent="0.35">
      <c r="B9" t="s">
        <v>5</v>
      </c>
      <c r="C9">
        <v>10</v>
      </c>
    </row>
    <row r="10" spans="2:12" x14ac:dyDescent="0.35">
      <c r="B10" t="s">
        <v>6</v>
      </c>
      <c r="C10" s="9">
        <f>FV(C12,C11,0,-C9)</f>
        <v>49.999947216577532</v>
      </c>
    </row>
    <row r="11" spans="2:12" x14ac:dyDescent="0.35">
      <c r="B11" t="s">
        <v>7</v>
      </c>
      <c r="C11">
        <v>6</v>
      </c>
    </row>
    <row r="12" spans="2:12" x14ac:dyDescent="0.35">
      <c r="B12" t="s">
        <v>3</v>
      </c>
      <c r="C12" s="11">
        <v>0.30766025593574298</v>
      </c>
    </row>
    <row r="13" spans="2:12" x14ac:dyDescent="0.35">
      <c r="D13" s="9"/>
      <c r="E13" s="9"/>
      <c r="F13" s="9"/>
      <c r="G13" s="9"/>
      <c r="H13" s="9"/>
    </row>
    <row r="16" spans="2:12" x14ac:dyDescent="0.35">
      <c r="B16" s="6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23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23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23" ht="15" customHeight="1" x14ac:dyDescent="0.35"/>
    <row r="20" spans="2:23" x14ac:dyDescent="0.35">
      <c r="B20" t="s">
        <v>7</v>
      </c>
      <c r="C20">
        <v>30</v>
      </c>
    </row>
    <row r="21" spans="2:23" x14ac:dyDescent="0.35">
      <c r="B21" t="s">
        <v>3</v>
      </c>
      <c r="C21" s="7">
        <v>0.08</v>
      </c>
    </row>
    <row r="22" spans="2:23" ht="29" x14ac:dyDescent="0.35">
      <c r="B22" s="12" t="s">
        <v>9</v>
      </c>
      <c r="C22" s="15">
        <f>FV(C21,C20,-C23)</f>
        <v>350000</v>
      </c>
    </row>
    <row r="23" spans="2:23" ht="29" x14ac:dyDescent="0.35">
      <c r="B23" s="13" t="s">
        <v>10</v>
      </c>
      <c r="C23" s="14">
        <v>3089.6016855452954</v>
      </c>
    </row>
    <row r="24" spans="2:23" x14ac:dyDescent="0.35">
      <c r="E24" s="10"/>
    </row>
    <row r="25" spans="2:23" x14ac:dyDescent="0.35">
      <c r="C25" s="8"/>
      <c r="D25" s="8"/>
    </row>
    <row r="26" spans="2:23" ht="15" customHeight="1" x14ac:dyDescent="0.35">
      <c r="B26" s="6" t="s">
        <v>11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23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23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30" spans="2:23" x14ac:dyDescent="0.35"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</row>
    <row r="31" spans="2:23" x14ac:dyDescent="0.35">
      <c r="B31" t="s">
        <v>12</v>
      </c>
      <c r="C31" s="16">
        <v>8000000</v>
      </c>
      <c r="D31" s="16">
        <f>C31-D32</f>
        <v>7860323.0018196339</v>
      </c>
      <c r="E31" s="16">
        <f t="shared" ref="E31:W31" si="0">D31-E32</f>
        <v>7706678.3038212312</v>
      </c>
      <c r="F31" s="16">
        <f t="shared" si="0"/>
        <v>7537669.1360229878</v>
      </c>
      <c r="G31" s="16">
        <f t="shared" si="0"/>
        <v>7351759.0514449198</v>
      </c>
      <c r="H31" s="16">
        <f t="shared" si="0"/>
        <v>7147257.9584090458</v>
      </c>
      <c r="I31" s="16">
        <f t="shared" si="0"/>
        <v>6922306.7560695838</v>
      </c>
      <c r="J31" s="16">
        <f t="shared" si="0"/>
        <v>6674860.4334961763</v>
      </c>
      <c r="K31" s="16">
        <f t="shared" si="0"/>
        <v>6402669.4786654273</v>
      </c>
      <c r="L31" s="16">
        <f t="shared" si="0"/>
        <v>6103259.4283516034</v>
      </c>
      <c r="M31" s="16">
        <f t="shared" si="0"/>
        <v>5773908.3730063979</v>
      </c>
      <c r="N31" s="16">
        <f t="shared" si="0"/>
        <v>5411622.2121266713</v>
      </c>
      <c r="O31" s="16">
        <f t="shared" si="0"/>
        <v>5013107.4351589717</v>
      </c>
      <c r="P31" s="16">
        <f t="shared" si="0"/>
        <v>4574741.1804945022</v>
      </c>
      <c r="Q31" s="16">
        <f t="shared" si="0"/>
        <v>4092538.3003635863</v>
      </c>
      <c r="R31" s="16">
        <f t="shared" si="0"/>
        <v>3562115.1322195786</v>
      </c>
      <c r="S31" s="16">
        <f t="shared" si="0"/>
        <v>2978649.6472611702</v>
      </c>
      <c r="T31" s="16">
        <f t="shared" si="0"/>
        <v>2336837.6138069211</v>
      </c>
      <c r="U31" s="16">
        <f t="shared" si="0"/>
        <v>1630844.3770072469</v>
      </c>
      <c r="V31" s="16">
        <f t="shared" si="0"/>
        <v>854251.81652760529</v>
      </c>
      <c r="W31" s="16">
        <f t="shared" si="0"/>
        <v>0</v>
      </c>
    </row>
    <row r="32" spans="2:23" x14ac:dyDescent="0.35">
      <c r="B32" t="s">
        <v>13</v>
      </c>
      <c r="D32" s="15">
        <f>D34-D33</f>
        <v>139676.99818036635</v>
      </c>
      <c r="E32" s="15">
        <f t="shared" ref="E32:V32" si="1">E34-E33</f>
        <v>153644.69799840287</v>
      </c>
      <c r="F32" s="15">
        <f t="shared" si="1"/>
        <v>169009.16779824323</v>
      </c>
      <c r="G32" s="15">
        <f t="shared" si="1"/>
        <v>185910.08457806753</v>
      </c>
      <c r="H32" s="15">
        <f t="shared" si="1"/>
        <v>204501.09303587431</v>
      </c>
      <c r="I32" s="15">
        <f t="shared" si="1"/>
        <v>224951.20233946177</v>
      </c>
      <c r="J32" s="15">
        <f t="shared" si="1"/>
        <v>247446.3225734079</v>
      </c>
      <c r="K32" s="15">
        <f t="shared" si="1"/>
        <v>272190.95483074873</v>
      </c>
      <c r="L32" s="15">
        <f t="shared" si="1"/>
        <v>299410.05031382362</v>
      </c>
      <c r="M32" s="15">
        <f t="shared" si="1"/>
        <v>329351.05534520594</v>
      </c>
      <c r="N32" s="15">
        <f t="shared" si="1"/>
        <v>362286.16087972652</v>
      </c>
      <c r="O32" s="15">
        <f t="shared" si="1"/>
        <v>398514.77696769917</v>
      </c>
      <c r="P32" s="15">
        <f t="shared" si="1"/>
        <v>438366.25466446916</v>
      </c>
      <c r="Q32" s="15">
        <f t="shared" si="1"/>
        <v>482202.88013091614</v>
      </c>
      <c r="R32" s="15">
        <f t="shared" si="1"/>
        <v>530423.16814400768</v>
      </c>
      <c r="S32" s="15">
        <f t="shared" si="1"/>
        <v>583465.4849584084</v>
      </c>
      <c r="T32" s="15">
        <f t="shared" si="1"/>
        <v>641812.03345424938</v>
      </c>
      <c r="U32" s="15">
        <f t="shared" si="1"/>
        <v>705993.23679967423</v>
      </c>
      <c r="V32" s="15">
        <f t="shared" si="1"/>
        <v>776592.56047964166</v>
      </c>
      <c r="W32" s="15">
        <f>W34-W33</f>
        <v>854251.81652760576</v>
      </c>
    </row>
    <row r="33" spans="2:23" ht="29" x14ac:dyDescent="0.35">
      <c r="B33" s="13" t="s">
        <v>14</v>
      </c>
      <c r="D33" s="16">
        <f>C31*10%</f>
        <v>800000</v>
      </c>
      <c r="E33" s="16">
        <f t="shared" ref="E33:W33" si="2">D31*10%</f>
        <v>786032.30018196348</v>
      </c>
      <c r="F33" s="16">
        <f t="shared" si="2"/>
        <v>770667.83038212312</v>
      </c>
      <c r="G33" s="16">
        <f t="shared" si="2"/>
        <v>753766.91360229882</v>
      </c>
      <c r="H33" s="16">
        <f t="shared" si="2"/>
        <v>735175.90514449205</v>
      </c>
      <c r="I33" s="16">
        <f t="shared" si="2"/>
        <v>714725.79584090458</v>
      </c>
      <c r="J33" s="16">
        <f t="shared" si="2"/>
        <v>692230.67560695845</v>
      </c>
      <c r="K33" s="16">
        <f t="shared" si="2"/>
        <v>667486.04334961763</v>
      </c>
      <c r="L33" s="16">
        <f t="shared" si="2"/>
        <v>640266.94786654273</v>
      </c>
      <c r="M33" s="16">
        <f t="shared" si="2"/>
        <v>610325.94283516041</v>
      </c>
      <c r="N33" s="16">
        <f t="shared" si="2"/>
        <v>577390.83730063983</v>
      </c>
      <c r="O33" s="16">
        <f t="shared" si="2"/>
        <v>541162.22121266718</v>
      </c>
      <c r="P33" s="16">
        <f t="shared" si="2"/>
        <v>501310.74351589719</v>
      </c>
      <c r="Q33" s="16">
        <f t="shared" si="2"/>
        <v>457474.11804945022</v>
      </c>
      <c r="R33" s="16">
        <f t="shared" si="2"/>
        <v>409253.83003635867</v>
      </c>
      <c r="S33" s="16">
        <f t="shared" si="2"/>
        <v>356211.5132219579</v>
      </c>
      <c r="T33" s="16">
        <f t="shared" si="2"/>
        <v>297864.96472611703</v>
      </c>
      <c r="U33" s="16">
        <f t="shared" si="2"/>
        <v>233683.76138069213</v>
      </c>
      <c r="V33" s="16">
        <f t="shared" si="2"/>
        <v>163084.43770072469</v>
      </c>
      <c r="W33" s="16">
        <f t="shared" si="2"/>
        <v>85425.181652760541</v>
      </c>
    </row>
    <row r="34" spans="2:23" x14ac:dyDescent="0.35">
      <c r="B34" t="s">
        <v>15</v>
      </c>
      <c r="D34" s="15">
        <f>-PMT(10%,20,$C$31)</f>
        <v>939676.99818036635</v>
      </c>
      <c r="E34" s="15">
        <f t="shared" ref="E34:W34" si="3">-PMT(10%,20,$C$31)</f>
        <v>939676.99818036635</v>
      </c>
      <c r="F34" s="15">
        <f t="shared" si="3"/>
        <v>939676.99818036635</v>
      </c>
      <c r="G34" s="15">
        <f t="shared" si="3"/>
        <v>939676.99818036635</v>
      </c>
      <c r="H34" s="15">
        <f t="shared" si="3"/>
        <v>939676.99818036635</v>
      </c>
      <c r="I34" s="15">
        <f t="shared" si="3"/>
        <v>939676.99818036635</v>
      </c>
      <c r="J34" s="15">
        <f t="shared" si="3"/>
        <v>939676.99818036635</v>
      </c>
      <c r="K34" s="15">
        <f t="shared" si="3"/>
        <v>939676.99818036635</v>
      </c>
      <c r="L34" s="15">
        <f t="shared" si="3"/>
        <v>939676.99818036635</v>
      </c>
      <c r="M34" s="15">
        <f t="shared" si="3"/>
        <v>939676.99818036635</v>
      </c>
      <c r="N34" s="15">
        <f t="shared" si="3"/>
        <v>939676.99818036635</v>
      </c>
      <c r="O34" s="15">
        <f t="shared" si="3"/>
        <v>939676.99818036635</v>
      </c>
      <c r="P34" s="15">
        <f t="shared" si="3"/>
        <v>939676.99818036635</v>
      </c>
      <c r="Q34" s="15">
        <f t="shared" si="3"/>
        <v>939676.99818036635</v>
      </c>
      <c r="R34" s="15">
        <f t="shared" si="3"/>
        <v>939676.99818036635</v>
      </c>
      <c r="S34" s="15">
        <f t="shared" si="3"/>
        <v>939676.99818036635</v>
      </c>
      <c r="T34" s="15">
        <f t="shared" si="3"/>
        <v>939676.99818036635</v>
      </c>
      <c r="U34" s="15">
        <f t="shared" si="3"/>
        <v>939676.99818036635</v>
      </c>
      <c r="V34" s="15">
        <f t="shared" si="3"/>
        <v>939676.99818036635</v>
      </c>
      <c r="W34" s="15">
        <f t="shared" si="3"/>
        <v>939676.99818036635</v>
      </c>
    </row>
    <row r="36" spans="2:23" x14ac:dyDescent="0.35">
      <c r="B36" t="s">
        <v>16</v>
      </c>
      <c r="C36" s="16">
        <f>SUM(D33:W33)</f>
        <v>10793539.963607328</v>
      </c>
    </row>
    <row r="38" spans="2:23" ht="29" x14ac:dyDescent="0.35">
      <c r="B38" s="13" t="s">
        <v>17</v>
      </c>
      <c r="C38" s="16">
        <f>-PMT(10%,20,$C$31)*20-$C$31</f>
        <v>10793539.963607326</v>
      </c>
    </row>
    <row r="42" spans="2:23" ht="15" customHeight="1" x14ac:dyDescent="0.35">
      <c r="B42" s="6" t="s">
        <v>18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23" x14ac:dyDescent="0.3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23" x14ac:dyDescent="0.3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6" spans="2:23" x14ac:dyDescent="0.35">
      <c r="D46">
        <v>1</v>
      </c>
      <c r="E46">
        <v>2</v>
      </c>
      <c r="F46">
        <v>3</v>
      </c>
    </row>
    <row r="47" spans="2:23" x14ac:dyDescent="0.35">
      <c r="C47" t="s">
        <v>20</v>
      </c>
      <c r="D47">
        <v>2000</v>
      </c>
      <c r="E47">
        <v>5000</v>
      </c>
      <c r="F47">
        <v>10000</v>
      </c>
    </row>
    <row r="48" spans="2:23" x14ac:dyDescent="0.35">
      <c r="C48" t="s">
        <v>19</v>
      </c>
      <c r="D48">
        <f>D47/((1+$D$49)^D46)</f>
        <v>1801.8018018018017</v>
      </c>
      <c r="E48">
        <f t="shared" ref="E48:F48" si="4">E47/((1+$D$49)^E46)</f>
        <v>4058.1121662202736</v>
      </c>
      <c r="F48">
        <f t="shared" si="4"/>
        <v>7311.9138130095016</v>
      </c>
    </row>
    <row r="49" spans="2:12" ht="43.5" x14ac:dyDescent="0.35">
      <c r="C49" s="13" t="s">
        <v>21</v>
      </c>
      <c r="D49" s="7">
        <v>0.11</v>
      </c>
    </row>
    <row r="51" spans="2:12" x14ac:dyDescent="0.35">
      <c r="C51" t="s">
        <v>22</v>
      </c>
      <c r="D51" s="16">
        <f>SUM(D48:F48)</f>
        <v>13171.827781031578</v>
      </c>
    </row>
    <row r="54" spans="2:12" ht="15" customHeight="1" x14ac:dyDescent="0.35">
      <c r="B54" s="6" t="s">
        <v>23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3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7" spans="2:12" x14ac:dyDescent="0.35">
      <c r="B57" t="s">
        <v>4</v>
      </c>
      <c r="C57" s="16">
        <v>1000</v>
      </c>
    </row>
    <row r="58" spans="2:12" x14ac:dyDescent="0.35">
      <c r="C58" s="11"/>
    </row>
    <row r="59" spans="2:12" ht="43.5" x14ac:dyDescent="0.35">
      <c r="B59" s="13" t="s">
        <v>24</v>
      </c>
      <c r="C59" s="8">
        <f>-FV(11%/12,12,0,C57)</f>
        <v>1115.7188361952149</v>
      </c>
    </row>
    <row r="60" spans="2:12" ht="43.5" x14ac:dyDescent="0.35">
      <c r="B60" s="13" t="s">
        <v>25</v>
      </c>
      <c r="C60" s="8">
        <f>-FV(11.5%,1,0,C57)</f>
        <v>1115</v>
      </c>
    </row>
    <row r="61" spans="2:12" x14ac:dyDescent="0.35">
      <c r="C61" s="8"/>
    </row>
    <row r="63" spans="2:12" x14ac:dyDescent="0.35">
      <c r="B63" t="s">
        <v>26</v>
      </c>
    </row>
  </sheetData>
  <mergeCells count="5">
    <mergeCell ref="B5:L7"/>
    <mergeCell ref="B16:L18"/>
    <mergeCell ref="B26:L28"/>
    <mergeCell ref="B42:L44"/>
    <mergeCell ref="B54:L5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2023-08-05T10:27:48Z</dcterms:created>
  <dcterms:modified xsi:type="dcterms:W3CDTF">2023-08-05T15:21:39Z</dcterms:modified>
</cp:coreProperties>
</file>