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08F6DCAE-4F63-4A5C-8B3F-23FB76B5E6B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명단'!$A$13:$R$52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운전자별!$A$1:$R$103</definedName>
    <definedName name="_xlnm.Print_Area" localSheetId="1">종합!$A$1:$L$127</definedName>
    <definedName name="_xlnm.Print_Area" localSheetId="3">차량별!$A$1:$T$47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2" l="1"/>
  <c r="J119" i="12"/>
  <c r="I119" i="12"/>
  <c r="H119" i="12"/>
  <c r="G119" i="12"/>
  <c r="F119" i="12"/>
  <c r="E119" i="12"/>
  <c r="D119" i="12"/>
  <c r="J118" i="12"/>
  <c r="I118" i="12"/>
  <c r="H118" i="12"/>
  <c r="G118" i="12"/>
  <c r="F118" i="12"/>
  <c r="E118" i="12"/>
  <c r="D118" i="12"/>
  <c r="J117" i="12"/>
  <c r="I117" i="12"/>
  <c r="H117" i="12"/>
  <c r="G117" i="12"/>
  <c r="F117" i="12"/>
  <c r="E117" i="12"/>
  <c r="D117" i="12"/>
  <c r="J116" i="12"/>
  <c r="I116" i="12"/>
  <c r="H116" i="12"/>
  <c r="G116" i="12"/>
  <c r="F116" i="12"/>
  <c r="E116" i="12"/>
  <c r="D116" i="12"/>
  <c r="J115" i="12"/>
  <c r="I115" i="12"/>
  <c r="H115" i="12"/>
  <c r="G115" i="12"/>
  <c r="F115" i="12"/>
  <c r="E115" i="12"/>
  <c r="D115" i="12"/>
  <c r="J114" i="12"/>
  <c r="I114" i="12"/>
  <c r="H114" i="12"/>
  <c r="G114" i="12"/>
  <c r="F114" i="12"/>
  <c r="E114" i="12"/>
  <c r="D114" i="12"/>
  <c r="A13" i="7" l="1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J18" i="12" a="1"/>
  <c r="I18" i="12" a="1"/>
  <c r="F40" i="60" l="1"/>
  <c r="F24" i="60"/>
  <c r="F11" i="60"/>
  <c r="F46" i="60"/>
  <c r="F38" i="60"/>
  <c r="F30" i="60"/>
  <c r="F22" i="60"/>
  <c r="F43" i="60"/>
  <c r="F35" i="60"/>
  <c r="F45" i="60"/>
  <c r="F18" i="60"/>
  <c r="F15" i="60"/>
  <c r="F44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47" i="60"/>
  <c r="F39" i="60"/>
  <c r="F14" i="60"/>
  <c r="F37" i="60"/>
  <c r="F21" i="60"/>
  <c r="F42" i="60"/>
  <c r="F26" i="60"/>
  <c r="F23" i="60"/>
  <c r="F27" i="60"/>
  <c r="F19" i="60"/>
  <c r="J18" i="12"/>
  <c r="K16" i="12"/>
  <c r="I18" i="12"/>
  <c r="B6" i="60"/>
  <c r="B7" i="60"/>
  <c r="B8" i="60"/>
  <c r="B9" i="60"/>
  <c r="B10" i="60"/>
  <c r="B5" i="60"/>
  <c r="K18" i="12" l="1"/>
  <c r="K15" i="12"/>
  <c r="K13" i="12"/>
  <c r="K14" i="12"/>
  <c r="K12" i="12"/>
  <c r="B24" i="12"/>
  <c r="N47" i="12" a="1"/>
  <c r="N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7" i="12" a="1"/>
  <c r="J47" i="12" l="1"/>
  <c r="B118" i="12"/>
  <c r="B119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B116" i="12"/>
  <c r="B117" i="12"/>
  <c r="U61" i="12"/>
  <c r="J10" i="12" l="1"/>
  <c r="J29" i="12" s="1"/>
  <c r="N23" i="12"/>
  <c r="K25" i="12"/>
  <c r="D25" i="12" l="1"/>
  <c r="D47" i="12" a="1"/>
  <c r="G47" i="12" a="1"/>
  <c r="H47" i="12" a="1"/>
  <c r="E47" i="12" a="1"/>
  <c r="F47" i="12" a="1"/>
  <c r="I47" i="12" a="1"/>
  <c r="K47" i="12" l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<sst xmlns="http://schemas.openxmlformats.org/spreadsheetml/2006/main" count="2976" uniqueCount="623">
  <si>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</si>
  <si>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</si>
  <si>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</si>
  <si>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</si>
  <si>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</si>
  <si>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</si>
  <si>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</si>
  <si>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</si>
  <si>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</si>
  <si>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</si>
  <si>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</si>
  <si>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</si>
  <si>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</si>
  <si>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</si>
  <si>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</si>
  <si>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</si>
  <si>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</si>
  <si>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</si>
  <si>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</si>
  <si>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</si>
  <si>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</si>
  <si>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</si>
  <si>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</si>
  <si>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</si>
  <si>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</si>
  <si>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</si>
  <si>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</si>
  <si>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</si>
  <si>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</si>
  <si>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</si>
  <si>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</si>
  <si>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</si>
  <si>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</si>
  <si>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</si>
  <si>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</si>
  <si>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</si>
  <si>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</si>
  <si>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</si>
  <si>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</si>
  <si>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</si>
  <si>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</si>
  <si>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</si>
  <si>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</si>
  <si>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</si>
  <si>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</si>
  <si>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</si>
  <si>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</si>
  <si>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</si>
  <si>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</si>
  <si>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</si>
  <si>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</si>
  <si>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</si>
  <si>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</si>
  <si>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</si>
  <si>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</si>
  <si>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</si>
  <si>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</si>
  <si>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</si>
  <si>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</si>
  <si>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</si>
  <si>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</si>
  <si>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</si>
  <si>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</si>
  <si>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</si>
  <si>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</si>
  <si>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</si>
  <si>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</si>
  <si>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</si>
  <si>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</si>
  <si>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</si>
  <si>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</si>
  <si>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</si>
  <si>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</si>
  <si>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</si>
  <si>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</si>
  <si>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</si>
  <si>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</si>
  <si>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</si>
  <si>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</si>
  <si>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</si>
  <si>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</si>
  <si>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</si>
  <si>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</si>
  <si>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</si>
  <si>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</si>
  <si>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</si>
  <si>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</si>
  <si>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</si>
  <si>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</si>
  <si>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</si>
  <si>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</si>
  <si>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</si>
  <si>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</si>
  <si>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</si>
  <si>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</si>
  <si>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</si>
  <si>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</si>
  <si>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</si>
  <si>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</si>
  <si>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</si>
  <si>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</si>
  <si>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</si>
  <si>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</si>
  <si>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</si>
  <si>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</si>
  <si>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</si>
  <si>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</si>
  <si>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</si>
  <si>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</si>
  <si>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</si>
  <si>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</si>
  <si>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</si>
  <si>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</si>
  <si>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</si>
  <si>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</si>
  <si>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</si>
  <si>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</si>
  <si>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</si>
  <si>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</si>
  <si>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</si>
  <si>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</si>
  <si>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</si>
  <si>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</si>
  <si>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</si>
  <si>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</si>
  <si>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</si>
  <si>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</si>
  <si>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</si>
  <si>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</si>
  <si>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</si>
  <si>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</si>
  <si>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</si>
  <si>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</si>
  <si>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</si>
  <si>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</si>
  <si>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</si>
  <si>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</si>
  <si>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</si>
  <si>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</si>
  <si>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</si>
  <si>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</si>
  <si>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</si>
  <si>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</si>
  <si>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</si>
  <si>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</si>
  <si>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</si>
  <si>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</si>
  <si>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</si>
  <si>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</si>
  <si>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</si>
  <si>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</si>
  <si>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</si>
  <si>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</si>
  <si>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</si>
  <si>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</si>
  <si>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</si>
  <si>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</si>
  <si>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</si>
  <si>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</si>
  <si>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</si>
  <si>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</si>
  <si>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</si>
  <si>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</si>
  <si>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</si>
  <si>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</si>
  <si>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</si>
  <si>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</si>
  <si>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</si>
  <si>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</si>
  <si>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</si>
  <si>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</si>
  <si>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</si>
  <si>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</si>
  <si>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</si>
  <si>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</si>
  <si>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</si>
  <si>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</si>
  <si>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</si>
  <si>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</si>
  <si>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</si>
  <si>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</si>
  <si>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</si>
  <si>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</si>
  <si>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</si>
  <si>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</si>
  <si>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</si>
  <si>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</si>
  <si>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</si>
  <si>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</si>
  <si>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</si>
  <si>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</si>
  <si>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</si>
  <si>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</si>
  <si>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</si>
  <si>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</si>
  <si>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</si>
  <si>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70바2504</t>
  </si>
  <si>
    <t>1717</t>
  </si>
  <si>
    <t>70바2541</t>
  </si>
  <si>
    <t>70바3702</t>
  </si>
  <si>
    <t>70바3716</t>
  </si>
  <si>
    <t>70바3719</t>
  </si>
  <si>
    <t>78바3217</t>
  </si>
  <si>
    <t>78바3234</t>
  </si>
  <si>
    <t>78바3239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</si>
  <si>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</si>
  <si>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</si>
  <si>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</si>
  <si>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</si>
  <si>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</si>
  <si>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</si>
  <si>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</si>
  <si>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</si>
  <si>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</si>
  <si>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</si>
  <si>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78바3215</t>
  </si>
  <si>
    <t>강화교통70C1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</si>
  <si>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</si>
  <si>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</si>
  <si>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</si>
  <si>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</si>
  <si>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</si>
  <si>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</si>
  <si>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</si>
  <si>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78바3224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</si>
  <si>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</si>
  <si>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</si>
  <si>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</si>
  <si>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</si>
  <si>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</si>
  <si>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</si>
  <si>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</si>
  <si>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</si>
  <si>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</si>
  <si>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</si>
  <si>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</si>
  <si>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</si>
  <si>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</si>
  <si>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</si>
  <si>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</si>
  <si>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</si>
  <si>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</si>
  <si>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</si>
  <si>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</si>
  <si>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</si>
  <si>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</si>
  <si>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</si>
  <si>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</si>
  <si>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</si>
  <si>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</si>
  <si>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</si>
  <si>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</si>
  <si>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</si>
  <si>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김덕준</t>
  </si>
  <si>
    <t>5034226</t>
  </si>
  <si>
    <t>5032724</t>
  </si>
  <si>
    <t>김동진</t>
  </si>
  <si>
    <t>5039192</t>
  </si>
  <si>
    <t>김영민</t>
  </si>
  <si>
    <t>5031658</t>
  </si>
  <si>
    <t>김영소</t>
  </si>
  <si>
    <t>5034106</t>
  </si>
  <si>
    <t>김익순</t>
  </si>
  <si>
    <t>5034684</t>
  </si>
  <si>
    <t>5037824</t>
  </si>
  <si>
    <t>김진태</t>
  </si>
  <si>
    <t>5032377</t>
  </si>
  <si>
    <t>김춘동</t>
  </si>
  <si>
    <t>5033233</t>
  </si>
  <si>
    <t>김태윤</t>
  </si>
  <si>
    <t>5032557</t>
  </si>
  <si>
    <t>5038133</t>
  </si>
  <si>
    <t>김현호</t>
  </si>
  <si>
    <t>5033993</t>
  </si>
  <si>
    <t>마창국</t>
  </si>
  <si>
    <t>5033217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</si>
  <si>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</si>
  <si>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</si>
  <si>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</si>
  <si>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</si>
  <si>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</si>
  <si>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</si>
  <si>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</si>
  <si>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</si>
  <si>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</si>
  <si>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</si>
  <si>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</si>
  <si>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</si>
  <si>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</si>
  <si>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</si>
  <si>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박용수</t>
  </si>
  <si>
    <t>5032642</t>
  </si>
  <si>
    <t>박은서</t>
  </si>
  <si>
    <t>5032824</t>
  </si>
  <si>
    <t>박종무</t>
  </si>
  <si>
    <t>5031424</t>
  </si>
  <si>
    <t>박진철</t>
  </si>
  <si>
    <t>5031862</t>
  </si>
  <si>
    <t>봉찬종</t>
  </si>
  <si>
    <t>503771</t>
  </si>
  <si>
    <t>서점호</t>
  </si>
  <si>
    <t>5036709</t>
  </si>
  <si>
    <t>송명신</t>
  </si>
  <si>
    <t>5034503</t>
  </si>
  <si>
    <t>신동진</t>
  </si>
  <si>
    <t>5035141</t>
  </si>
  <si>
    <t>신형기</t>
  </si>
  <si>
    <t>5036555</t>
  </si>
  <si>
    <t>오재춘</t>
  </si>
  <si>
    <t>5036860</t>
  </si>
  <si>
    <t>유영호</t>
  </si>
  <si>
    <t>5033055</t>
  </si>
  <si>
    <t>유환순</t>
  </si>
  <si>
    <t>5036826</t>
  </si>
  <si>
    <t>윤경욱</t>
  </si>
  <si>
    <t>5031448</t>
  </si>
  <si>
    <t>이근실</t>
  </si>
  <si>
    <t>5033560</t>
  </si>
  <si>
    <t>이동열</t>
  </si>
  <si>
    <t>503416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</si>
  <si>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</si>
  <si>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</si>
  <si>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</si>
  <si>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</si>
  <si>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</si>
  <si>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</si>
  <si>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</si>
  <si>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</si>
  <si>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</si>
  <si>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</si>
  <si>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이희찬</t>
  </si>
  <si>
    <t>5035451</t>
  </si>
  <si>
    <t>임성주</t>
  </si>
  <si>
    <t>5039882</t>
  </si>
  <si>
    <t>임승준</t>
  </si>
  <si>
    <t>5037449</t>
  </si>
  <si>
    <t>전덕기</t>
  </si>
  <si>
    <t>5039498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</si>
  <si>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</si>
  <si>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</si>
  <si>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</si>
  <si>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</si>
  <si>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</si>
  <si>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</si>
  <si>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</si>
  <si>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</si>
  <si>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</si>
  <si>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</si>
  <si>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</si>
  <si>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</si>
  <si>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최재영</t>
  </si>
  <si>
    <t>5031198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</si>
  <si>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</si>
  <si>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</si>
  <si>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</si>
  <si>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</si>
  <si>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</si>
  <si>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</si>
  <si>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</si>
  <si>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</si>
  <si>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한정호</t>
  </si>
  <si>
    <t>5035240</t>
  </si>
  <si>
    <t>허태록</t>
  </si>
  <si>
    <t>5039725</t>
  </si>
  <si>
    <t>황용주</t>
  </si>
  <si>
    <t>5031707</t>
  </si>
  <si>
    <t>황원구</t>
  </si>
  <si>
    <t>5036980</t>
  </si>
  <si>
    <t>개선율(유카전)</t>
    <phoneticPr fontId="2" type="noConversion"/>
  </si>
  <si>
    <t>강화교통17C2</t>
  </si>
  <si>
    <t>강화교통17C1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</si>
  <si>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</si>
  <si>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</si>
  <si>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</si>
  <si>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</si>
  <si>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</si>
  <si>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</si>
  <si>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</si>
  <si>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</si>
  <si>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</si>
  <si>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</si>
  <si>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</si>
  <si>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</si>
  <si>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</si>
  <si>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</si>
  <si>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</si>
  <si>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</si>
  <si>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</si>
  <si>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</si>
  <si>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</si>
  <si>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</si>
  <si>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</si>
  <si>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</si>
  <si>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김학훈</t>
  </si>
  <si>
    <t>5037147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</si>
  <si>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</si>
  <si>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</si>
  <si>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</si>
  <si>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</si>
  <si>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</si>
  <si>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</si>
  <si>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</si>
  <si>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</si>
  <si>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서동식</t>
  </si>
  <si>
    <t>5033449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</si>
  <si>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</si>
  <si>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</si>
  <si>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</si>
  <si>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</si>
  <si>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</si>
  <si>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</si>
  <si>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</si>
  <si>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</si>
  <si>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</si>
  <si>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</si>
  <si>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</si>
  <si>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</si>
  <si>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</si>
  <si>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</si>
  <si>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</si>
  <si>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</si>
  <si>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</si>
  <si>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</si>
  <si>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</si>
  <si>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</si>
  <si>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</si>
  <si>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강화교통17D2</t>
  </si>
  <si>
    <t>강화교통17D1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</si>
  <si>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</si>
  <si>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</si>
  <si>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</si>
  <si>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</si>
  <si>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</si>
  <si>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</si>
  <si>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</si>
  <si>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</si>
  <si>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</si>
  <si>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</si>
  <si>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이근섭</t>
  </si>
  <si>
    <t>5036479</t>
  </si>
  <si>
    <t>이우철</t>
  </si>
  <si>
    <t>5036571</t>
  </si>
  <si>
    <t>78바3233</t>
  </si>
  <si>
    <t>강화교통70F1</t>
  </si>
  <si>
    <t>강화교통71F2</t>
  </si>
  <si>
    <t>강화교통71F3</t>
  </si>
  <si>
    <t>강화교통800B3</t>
  </si>
  <si>
    <t>강화교통800B4</t>
  </si>
  <si>
    <t>78바3241</t>
  </si>
  <si>
    <t>정봉진</t>
  </si>
  <si>
    <t>5038578</t>
  </si>
  <si>
    <t>한재열</t>
  </si>
  <si>
    <t>5034474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</si>
  <si>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</si>
  <si>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</si>
  <si>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</si>
  <si>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강화교통17F1</t>
  </si>
  <si>
    <t>강화교통17D5</t>
  </si>
  <si>
    <t>강화교통17F2</t>
  </si>
  <si>
    <t>강화교통17D4</t>
  </si>
  <si>
    <t>강화교통17D3</t>
  </si>
  <si>
    <t>강화교통70F2</t>
  </si>
  <si>
    <t>강화교통70D4</t>
  </si>
  <si>
    <t>강화교통70D5</t>
  </si>
  <si>
    <t>강화교통71D2</t>
  </si>
  <si>
    <t>강화교통71F4</t>
  </si>
  <si>
    <t>강화교통71D3</t>
  </si>
  <si>
    <t>강화교통800C3</t>
  </si>
  <si>
    <t>강화교통800B5</t>
  </si>
  <si>
    <t>강화교통800F2</t>
  </si>
  <si>
    <t>구택회</t>
  </si>
  <si>
    <t>5032264</t>
  </si>
  <si>
    <t>김선기</t>
  </si>
  <si>
    <t>5037905</t>
  </si>
  <si>
    <t>분석기간: 24.07.01-24.07.30</t>
  </si>
  <si>
    <t>24'07</t>
    <phoneticPr fontId="2" type="noConversion"/>
  </si>
  <si>
    <t>20위/(32개사)</t>
  </si>
  <si>
    <t>5%(4명)</t>
  </si>
  <si>
    <t>5%(5명)</t>
  </si>
  <si>
    <t>8%(8명)</t>
  </si>
  <si>
    <t>23%(23명)</t>
  </si>
  <si>
    <t>19%(18명)</t>
  </si>
  <si>
    <t>40%(41명)</t>
  </si>
  <si>
    <t>100%(1명)</t>
  </si>
  <si>
    <t>0%(0명)</t>
  </si>
  <si>
    <t>8%(1명)</t>
  </si>
  <si>
    <t>42%(5명)</t>
  </si>
  <si>
    <t>25%(3명)</t>
  </si>
  <si>
    <t>33%(3명)</t>
  </si>
  <si>
    <t>50%(4명)</t>
  </si>
  <si>
    <t>38%(3명)</t>
  </si>
  <si>
    <t>20%(1명)</t>
  </si>
  <si>
    <t>17%(2명)</t>
  </si>
  <si>
    <t>63%(5명)</t>
  </si>
  <si>
    <t>80%(4명)</t>
  </si>
  <si>
    <t>예비예비</t>
  </si>
  <si>
    <t>강인여객예비B2</t>
  </si>
  <si>
    <t>▽</t>
  </si>
  <si>
    <t>=</t>
  </si>
  <si>
    <t>2203722037</t>
  </si>
  <si>
    <t>강화교통22037F1</t>
  </si>
  <si>
    <t>강화교통22037D2</t>
  </si>
  <si>
    <t>강화교통22037D1</t>
  </si>
  <si>
    <t>강화교통22037D3</t>
  </si>
  <si>
    <t>강화교통22037F2</t>
  </si>
  <si>
    <t>강화교통70B1</t>
  </si>
  <si>
    <t>강화교통71C1</t>
  </si>
  <si>
    <t>70바3704</t>
  </si>
  <si>
    <t>강화교통800S1</t>
  </si>
  <si>
    <t>▲</t>
  </si>
  <si>
    <t>50393451411.096</t>
  </si>
  <si>
    <t>50334444764.145</t>
  </si>
  <si>
    <t>50339865228.21</t>
  </si>
  <si>
    <t>50326534137.943</t>
  </si>
  <si>
    <t>50380344856.613</t>
  </si>
  <si>
    <t>50352224088.308</t>
  </si>
  <si>
    <t>5032993251.85</t>
  </si>
  <si>
    <t>50322643755.069</t>
  </si>
  <si>
    <t>5033378691.624</t>
  </si>
  <si>
    <t>5039723528.167</t>
  </si>
  <si>
    <t>50383683912.977</t>
  </si>
  <si>
    <t>50342262402.457</t>
  </si>
  <si>
    <t>50327241089.258</t>
  </si>
  <si>
    <t>5039192434.111</t>
  </si>
  <si>
    <t>5037619516.566</t>
  </si>
  <si>
    <t>50340593826.843</t>
  </si>
  <si>
    <t>50379054128.186</t>
  </si>
  <si>
    <t>50316583905.149</t>
  </si>
  <si>
    <t>50341064371.03</t>
  </si>
  <si>
    <t>김윤권</t>
  </si>
  <si>
    <t>5039601</t>
  </si>
  <si>
    <t>5039601255.272</t>
  </si>
  <si>
    <t>50346841856.138</t>
  </si>
  <si>
    <t>50310524049.578</t>
  </si>
  <si>
    <t>50360775125.463</t>
  </si>
  <si>
    <t>50378242480.285</t>
  </si>
  <si>
    <t>50323774440.554</t>
  </si>
  <si>
    <t>50332333823.419</t>
  </si>
  <si>
    <t>50325579979.016</t>
  </si>
  <si>
    <t>50381335283.821</t>
  </si>
  <si>
    <t>50371473188.84</t>
  </si>
  <si>
    <t>50339931421.852</t>
  </si>
  <si>
    <t>노영운</t>
  </si>
  <si>
    <t>5037543</t>
  </si>
  <si>
    <t>50375433891.781</t>
  </si>
  <si>
    <t>5033217517.209</t>
  </si>
  <si>
    <t>5036409508.87</t>
  </si>
  <si>
    <t>50362693740.762</t>
  </si>
  <si>
    <t>50355844981.16</t>
  </si>
  <si>
    <t>50369821276.226</t>
  </si>
  <si>
    <t>503494274.318</t>
  </si>
  <si>
    <t>50359063941.278</t>
  </si>
  <si>
    <t>50347434908.992</t>
  </si>
  <si>
    <t>50367193923.98</t>
  </si>
  <si>
    <t>5036984108.742</t>
  </si>
  <si>
    <t>5034156682.43</t>
  </si>
  <si>
    <t>50326421508.954</t>
  </si>
  <si>
    <t>50328244394.245</t>
  </si>
  <si>
    <t>50314241258.029</t>
  </si>
  <si>
    <t>5031862969.767</t>
  </si>
  <si>
    <t>5035292516.957</t>
  </si>
  <si>
    <t>백정기</t>
  </si>
  <si>
    <t>5035035</t>
  </si>
  <si>
    <t>50350351171.314</t>
  </si>
  <si>
    <t>5037714086.153</t>
  </si>
  <si>
    <t>50334493860.412</t>
  </si>
  <si>
    <t>50367092154.7</t>
  </si>
  <si>
    <t>50345034150.386</t>
  </si>
  <si>
    <t>50351414238.716</t>
  </si>
  <si>
    <t>50365554334.415</t>
  </si>
  <si>
    <t>50368601727.748</t>
  </si>
  <si>
    <t>50393963522.282</t>
  </si>
  <si>
    <t>50330552211.877</t>
  </si>
  <si>
    <t>50325433621.281</t>
  </si>
  <si>
    <t>50395603584.369</t>
  </si>
  <si>
    <t>5036826691.998</t>
  </si>
  <si>
    <t>50314484312.97</t>
  </si>
  <si>
    <t>50358623698.3</t>
  </si>
  <si>
    <t>5036479364.292</t>
  </si>
  <si>
    <t>50335604200.319</t>
  </si>
  <si>
    <t>5034162598.154</t>
  </si>
  <si>
    <t>50399174136.001</t>
  </si>
  <si>
    <t>5033355419.177</t>
  </si>
  <si>
    <t>5037033380.182</t>
  </si>
  <si>
    <t>50329644499.794</t>
  </si>
  <si>
    <t>5036571477.371</t>
  </si>
  <si>
    <t>50357864174.446</t>
  </si>
  <si>
    <t>50353451114.052</t>
  </si>
  <si>
    <t>이제강</t>
  </si>
  <si>
    <t>5036014</t>
  </si>
  <si>
    <t>50360143701.81</t>
  </si>
  <si>
    <t>50391281466.26</t>
  </si>
  <si>
    <t>50354511453.39</t>
  </si>
  <si>
    <t>50398824159.383</t>
  </si>
  <si>
    <t>50374494246.873</t>
  </si>
  <si>
    <t>50394981497.395</t>
  </si>
  <si>
    <t>50368104073.406</t>
  </si>
  <si>
    <t>50385784169.373</t>
  </si>
  <si>
    <t>50343373990.643</t>
  </si>
  <si>
    <t>50310024416.373</t>
  </si>
  <si>
    <t>50361633930.869</t>
  </si>
  <si>
    <t>50315363706.444</t>
  </si>
  <si>
    <t>50360483142.319</t>
  </si>
  <si>
    <t>50365384695.133</t>
  </si>
  <si>
    <t>5031362779.773</t>
  </si>
  <si>
    <t>503819979.6</t>
  </si>
  <si>
    <t>50311981398.019</t>
  </si>
  <si>
    <t>50317101410.049</t>
  </si>
  <si>
    <t>50331504241.926</t>
  </si>
  <si>
    <t>50348804128.474</t>
  </si>
  <si>
    <t>50328443921.389</t>
  </si>
  <si>
    <t>50344743979.526</t>
  </si>
  <si>
    <t>50352401219.668</t>
  </si>
  <si>
    <t>50397251116.14</t>
  </si>
  <si>
    <t>50320073496.681</t>
  </si>
  <si>
    <t>50317071655.973</t>
  </si>
  <si>
    <t>5036980704.878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</si>
  <si>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</si>
  <si>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</si>
  <si>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</si>
  <si>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</si>
  <si>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</si>
  <si>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[24년 8월]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</si>
</sst>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49" fontId="38" fillId="6" borderId="0" xfId="1" applyNumberFormat="1" applyFont="1" applyFill="1" applyBorder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79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49" fontId="79" fillId="15" borderId="0" xfId="562" applyNumberFormat="1" applyFont="1" applyFill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2.5573965261116522</c:v>
                </c:pt>
                <c:pt idx="5">
                  <c:v>2.41</c:v>
                </c:pt>
                <c:pt idx="6">
                  <c:v>2.4270216770598303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4.8543689320388349E-2</c:v>
                </c:pt>
                <c:pt idx="1">
                  <c:v>4.8543689320388349E-2</c:v>
                </c:pt>
                <c:pt idx="2">
                  <c:v>7.7669902912621352E-2</c:v>
                </c:pt>
                <c:pt idx="3">
                  <c:v>0.23300970873786409</c:v>
                </c:pt>
                <c:pt idx="4">
                  <c:v>0.1941747572815534</c:v>
                </c:pt>
                <c:pt idx="5">
                  <c:v>0.39805825242718446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0.625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0.33333333333333331</c:v>
                </c:pt>
                <c:pt idx="3">
                  <c:v>0.5</c:v>
                </c:pt>
                <c:pt idx="4">
                  <c:v>0.375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0.41666666666666669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781050</xdr:colOff>
      <xdr:row>8</xdr:row>
      <xdr:rowOff>314325</xdr:rowOff>
    </xdr:from>
    <xdr:to>
      <xdr:col>2</xdr:col>
      <xdr:colOff>314325</xdr:colOff>
      <xdr:row>15</xdr:row>
      <xdr:rowOff>219075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6300" y="2495550"/>
          <a:ext cx="466725" cy="2552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263337</xdr:colOff>
      <xdr:row>10</xdr:row>
      <xdr:rowOff>47626</xdr:rowOff>
    </xdr:from>
    <xdr:to>
      <xdr:col>2</xdr:col>
      <xdr:colOff>364194</xdr:colOff>
      <xdr:row>11</xdr:row>
      <xdr:rowOff>242049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58587" y="3400426"/>
          <a:ext cx="1034307" cy="48969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359302</xdr:colOff>
      <xdr:row>7</xdr:row>
      <xdr:rowOff>68356</xdr:rowOff>
    </xdr:from>
    <xdr:to>
      <xdr:col>3</xdr:col>
      <xdr:colOff>516188</xdr:colOff>
      <xdr:row>8</xdr:row>
      <xdr:rowOff>415739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388002" y="2116231"/>
          <a:ext cx="1033186" cy="48073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696191</xdr:colOff>
      <xdr:row>8</xdr:row>
      <xdr:rowOff>313459</xdr:rowOff>
    </xdr:from>
    <xdr:to>
      <xdr:col>3</xdr:col>
      <xdr:colOff>152400</xdr:colOff>
      <xdr:row>8</xdr:row>
      <xdr:rowOff>409575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24891" y="2494684"/>
          <a:ext cx="332509" cy="9611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409576</xdr:colOff>
      <xdr:row>8</xdr:row>
      <xdr:rowOff>465604</xdr:rowOff>
    </xdr:from>
    <xdr:to>
      <xdr:col>3</xdr:col>
      <xdr:colOff>800100</xdr:colOff>
      <xdr:row>9</xdr:row>
      <xdr:rowOff>133350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2314576" y="2646829"/>
          <a:ext cx="390524" cy="544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265579</xdr:colOff>
      <xdr:row>8</xdr:row>
      <xdr:rowOff>399491</xdr:rowOff>
    </xdr:from>
    <xdr:to>
      <xdr:col>4</xdr:col>
      <xdr:colOff>422465</xdr:colOff>
      <xdr:row>9</xdr:row>
      <xdr:rowOff>5045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2170579" y="2580716"/>
          <a:ext cx="1033186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227378</xdr:colOff>
      <xdr:row>9</xdr:row>
      <xdr:rowOff>177459</xdr:rowOff>
    </xdr:from>
    <xdr:to>
      <xdr:col>4</xdr:col>
      <xdr:colOff>552450</xdr:colOff>
      <xdr:row>11</xdr:row>
      <xdr:rowOff>38100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0A65B35-C247-49DD-B203-8F87A1B0ACDD}"/>
            </a:ext>
          </a:extLst>
        </xdr:cNvPr>
        <xdr:cNvCxnSpPr/>
      </xdr:nvCxnSpPr>
      <xdr:spPr>
        <a:xfrm>
          <a:off x="3008678" y="3234984"/>
          <a:ext cx="325072" cy="45119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9</xdr:row>
      <xdr:rowOff>26894</xdr:rowOff>
    </xdr:from>
    <xdr:to>
      <xdr:col>5</xdr:col>
      <xdr:colOff>208993</xdr:colOff>
      <xdr:row>10</xdr:row>
      <xdr:rowOff>219636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E5C522EE-E53E-470B-A120-EC0DE37E74F7}"/>
            </a:ext>
          </a:extLst>
        </xdr:cNvPr>
        <xdr:cNvSpPr txBox="1"/>
      </xdr:nvSpPr>
      <xdr:spPr>
        <a:xfrm>
          <a:off x="2833407" y="3084419"/>
          <a:ext cx="1033186" cy="48801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E5EDFE1-19DD-4E44-BB1A-C130BD1117A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12785</xdr:colOff>
      <xdr:row>11</xdr:row>
      <xdr:rowOff>219939</xdr:rowOff>
    </xdr:from>
    <xdr:to>
      <xdr:col>5</xdr:col>
      <xdr:colOff>419100</xdr:colOff>
      <xdr:row>14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51079F7-0328-4E3A-AEEB-9219696D7326}"/>
            </a:ext>
          </a:extLst>
        </xdr:cNvPr>
        <xdr:cNvCxnSpPr/>
      </xdr:nvCxnSpPr>
      <xdr:spPr>
        <a:xfrm>
          <a:off x="3670385" y="3868014"/>
          <a:ext cx="406315" cy="7611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800354</xdr:colOff>
      <xdr:row>11</xdr:row>
      <xdr:rowOff>209651</xdr:rowOff>
    </xdr:from>
    <xdr:to>
      <xdr:col>6</xdr:col>
      <xdr:colOff>80941</xdr:colOff>
      <xdr:row>13</xdr:row>
      <xdr:rowOff>105743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B768ACFE-57B0-4298-8D59-3091908F4CB1}"/>
            </a:ext>
          </a:extLst>
        </xdr:cNvPr>
        <xdr:cNvSpPr txBox="1"/>
      </xdr:nvSpPr>
      <xdr:spPr>
        <a:xfrm>
          <a:off x="3581654" y="3857726"/>
          <a:ext cx="1033187" cy="4866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00BC2D-8F0C-4A98-985D-AF7F975C801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679535</xdr:colOff>
      <xdr:row>14</xdr:row>
      <xdr:rowOff>152400</xdr:rowOff>
    </xdr:from>
    <xdr:to>
      <xdr:col>6</xdr:col>
      <xdr:colOff>142875</xdr:colOff>
      <xdr:row>14</xdr:row>
      <xdr:rowOff>238989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337135" y="4686300"/>
          <a:ext cx="339640" cy="865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314579</xdr:colOff>
      <xdr:row>13</xdr:row>
      <xdr:rowOff>76301</xdr:rowOff>
    </xdr:from>
    <xdr:to>
      <xdr:col>6</xdr:col>
      <xdr:colOff>471466</xdr:colOff>
      <xdr:row>14</xdr:row>
      <xdr:rowOff>267668</xdr:rowOff>
    </xdr:to>
    <xdr:sp macro="" textlink="$K$17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972179" y="4314926"/>
          <a:ext cx="1033187" cy="4866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C3B09D8-9F17-4A79-BEB2-6E337AFAD41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3" t="s">
        <v>474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94" t="s">
        <v>38</v>
      </c>
      <c r="D4" s="294"/>
      <c r="E4" s="62" t="s">
        <v>113</v>
      </c>
      <c r="F4" s="62" t="s">
        <v>64</v>
      </c>
      <c r="G4" s="92" t="s">
        <v>116</v>
      </c>
      <c r="H4" s="38"/>
      <c r="I4" s="38"/>
      <c r="J4" s="95" t="s">
        <v>35</v>
      </c>
      <c r="K4" s="95" t="s">
        <v>36</v>
      </c>
    </row>
    <row r="5" spans="1:28" ht="48.75" customHeight="1">
      <c r="B5" s="289" t="s">
        <v>475</v>
      </c>
      <c r="C5" s="295" t="s">
        <v>240</v>
      </c>
      <c r="D5" s="295"/>
      <c r="E5" s="290">
        <v>6</v>
      </c>
      <c r="F5" s="289">
        <v>49</v>
      </c>
      <c r="G5" s="291" t="s">
        <v>67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9"/>
    </row>
    <row r="7" spans="1:28" ht="16.5" customHeight="1">
      <c r="B7" s="52" t="s">
        <v>130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강화교통</v>
      </c>
      <c r="K10" s="203" t="s">
        <v>93</v>
      </c>
      <c r="X10" s="269"/>
      <c r="Z10" s="39"/>
      <c r="AA10" s="39"/>
      <c r="AB10" s="39"/>
    </row>
    <row r="11" spans="1:28" ht="23.25" customHeight="1" thickTop="1">
      <c r="G11" s="6"/>
      <c r="H11" s="239">
        <v>1</v>
      </c>
      <c r="I11" s="197">
        <v>2.0099999999999998</v>
      </c>
      <c r="J11" s="198">
        <v>2.3444257506536914</v>
      </c>
      <c r="K11" s="199"/>
      <c r="M11" s="2"/>
      <c r="Y11" s="246"/>
      <c r="Z11" s="247"/>
      <c r="AA11" s="237"/>
      <c r="AB11" s="39"/>
    </row>
    <row r="12" spans="1:28" ht="23.25" customHeight="1">
      <c r="G12" s="6"/>
      <c r="H12" s="240">
        <v>2</v>
      </c>
      <c r="I12" s="191">
        <v>2.3662575846193561</v>
      </c>
      <c r="J12" s="198">
        <v>2.74782262348708</v>
      </c>
      <c r="K12" s="241">
        <f t="shared" ref="K12:K17" si="0">J12/J11-1</f>
        <v>0.17206638884635628</v>
      </c>
      <c r="M12" s="237"/>
      <c r="Y12" s="246"/>
      <c r="Z12" s="247"/>
      <c r="AA12" s="237"/>
      <c r="AB12" s="39"/>
    </row>
    <row r="13" spans="1:28" ht="23.25" customHeight="1">
      <c r="G13" s="6"/>
      <c r="H13" s="240">
        <v>3</v>
      </c>
      <c r="I13" s="191">
        <v>2.37</v>
      </c>
      <c r="J13" s="198">
        <v>2.7318945532398167</v>
      </c>
      <c r="K13" s="242">
        <f t="shared" si="0"/>
        <v>-5.7966151494341922E-3</v>
      </c>
      <c r="M13" s="237"/>
      <c r="Y13" s="246"/>
      <c r="Z13" s="247"/>
      <c r="AA13" s="237"/>
      <c r="AB13" s="39"/>
    </row>
    <row r="14" spans="1:28" ht="23.25" customHeight="1">
      <c r="G14" s="6"/>
      <c r="H14" s="240">
        <v>4</v>
      </c>
      <c r="I14" s="191">
        <v>2.33</v>
      </c>
      <c r="J14" s="198">
        <v>2.6420339028428601</v>
      </c>
      <c r="K14" s="242">
        <f t="shared" si="0"/>
        <v>-3.2893162106271134E-2</v>
      </c>
      <c r="M14" s="237"/>
      <c r="Y14" s="246"/>
      <c r="Z14" s="247"/>
      <c r="AA14" s="237"/>
      <c r="AB14" s="39"/>
    </row>
    <row r="15" spans="1:28" ht="23.25" customHeight="1">
      <c r="G15" s="6"/>
      <c r="H15" s="240">
        <v>5</v>
      </c>
      <c r="I15" s="191">
        <v>2.29</v>
      </c>
      <c r="J15" s="198">
        <v>2.5573965261116522</v>
      </c>
      <c r="K15" s="242">
        <f t="shared" si="0"/>
        <v>-3.2034932118068959E-2</v>
      </c>
      <c r="M15" s="237"/>
      <c r="Y15" s="246"/>
      <c r="Z15" s="247"/>
      <c r="AA15" s="237"/>
      <c r="AB15" s="39"/>
    </row>
    <row r="16" spans="1:28" ht="23.25" customHeight="1">
      <c r="G16" s="6"/>
      <c r="H16" s="240">
        <v>6</v>
      </c>
      <c r="I16" s="191">
        <v>2.0664933427553414</v>
      </c>
      <c r="J16" s="198">
        <v>2.41</v>
      </c>
      <c r="K16" s="242">
        <f t="shared" si="0"/>
        <v>-5.7635382157869119E-2</v>
      </c>
      <c r="M16" s="237"/>
      <c r="Y16" s="246"/>
      <c r="Z16" s="247"/>
      <c r="AA16" s="237"/>
      <c r="AB16" s="39"/>
    </row>
    <row r="17" spans="2:28" ht="23.25" customHeight="1">
      <c r="G17" s="6"/>
      <c r="H17" s="240">
        <v>7</v>
      </c>
      <c r="I17" s="191">
        <v>2.13</v>
      </c>
      <c r="J17" s="198">
        <v>2.4270216770598303</v>
      </c>
      <c r="K17" s="242">
        <f t="shared" si="0"/>
        <v>7.062936539348641E-3</v>
      </c>
      <c r="M17" s="237"/>
      <c r="Y17" s="246"/>
      <c r="Z17" s="247"/>
      <c r="AA17" s="237"/>
      <c r="AB17" s="39"/>
    </row>
    <row r="18" spans="2:28" ht="23.25" customHeight="1">
      <c r="G18" s="6"/>
      <c r="H18" s="292" t="s">
        <v>368</v>
      </c>
      <c r="I18" s="192" cm="1">
        <f t="array" aca="1" ref="I18" ca="1">(INDIRECT(ADDRESS(ROW()-1,COLUMN()))/$I$11)-1</f>
        <v>5.9701492537313383E-2</v>
      </c>
      <c r="J18" s="193" cm="1">
        <f t="array" aca="1" ref="J18" ca="1">(INDIRECT(ADDRESS(ROW()-1,COLUMN()))/$J$11)-1</f>
        <v>3.5230770854273841E-2</v>
      </c>
      <c r="K18" s="194">
        <f ca="1">J18-I18</f>
        <v>-2.4470721683039542E-2</v>
      </c>
      <c r="M18" s="237"/>
      <c r="Y18" s="246"/>
      <c r="Z18" s="247"/>
      <c r="AA18" s="237"/>
      <c r="AB18" s="39"/>
    </row>
    <row r="19" spans="2:28" ht="23.25" customHeight="1">
      <c r="H19" s="195" t="s">
        <v>109</v>
      </c>
      <c r="I19" s="196"/>
      <c r="J19" s="296" t="s">
        <v>476</v>
      </c>
      <c r="K19" s="297"/>
      <c r="M19" s="237"/>
      <c r="X19" s="2"/>
      <c r="Y19" s="2"/>
      <c r="AB19" s="39"/>
    </row>
    <row r="20" spans="2:28" ht="9" customHeight="1">
      <c r="M20" s="237"/>
      <c r="X20" s="2"/>
      <c r="Y20" s="2"/>
      <c r="AB20" s="237"/>
    </row>
    <row r="21" spans="2:28" ht="16.5" customHeight="1">
      <c r="B21" s="52" t="s">
        <v>131</v>
      </c>
      <c r="C21" s="52"/>
      <c r="D21" s="51"/>
      <c r="E21" s="51"/>
      <c r="F21" s="51"/>
      <c r="G21" s="51"/>
      <c r="H21" s="51"/>
      <c r="I21" s="51"/>
      <c r="J21" s="51"/>
      <c r="K21" s="51"/>
      <c r="M21" s="237"/>
      <c r="X21" s="2"/>
      <c r="Y21" s="2"/>
      <c r="AB21" s="237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37"/>
      <c r="X22" s="2"/>
      <c r="Y22" s="2"/>
      <c r="AB22" s="237"/>
    </row>
    <row r="23" spans="2:28" ht="23.25" customHeight="1">
      <c r="B23" s="74" t="s">
        <v>100</v>
      </c>
      <c r="C23" s="75">
        <v>7</v>
      </c>
      <c r="D23" s="76">
        <v>2.0966943106046632E-2</v>
      </c>
      <c r="E23" s="76">
        <v>0.34918580012920813</v>
      </c>
      <c r="F23" s="76">
        <v>0.17214696080935904</v>
      </c>
      <c r="G23" s="77">
        <v>13.642531811268087</v>
      </c>
      <c r="H23" s="78">
        <v>0.23169009484557068</v>
      </c>
      <c r="I23" s="78">
        <v>13.887296246282647</v>
      </c>
      <c r="J23" s="79">
        <v>2.1318458931757065</v>
      </c>
      <c r="K23" s="80" t="s">
        <v>69</v>
      </c>
      <c r="M23" s="237"/>
      <c r="N23" s="270" t="str">
        <f>C5</f>
        <v>강화교통</v>
      </c>
      <c r="Y23" s="2"/>
    </row>
    <row r="24" spans="2:28" ht="22.5" customHeight="1">
      <c r="B24" s="233" t="str">
        <f>C5</f>
        <v>강화교통</v>
      </c>
      <c r="C24" s="67">
        <v>7</v>
      </c>
      <c r="D24" s="68">
        <v>1.375254418749435E-2</v>
      </c>
      <c r="E24" s="68">
        <v>0.30776615197911206</v>
      </c>
      <c r="F24" s="68">
        <v>0.21456092304092422</v>
      </c>
      <c r="G24" s="69">
        <v>14.589953488372091</v>
      </c>
      <c r="H24" s="70">
        <v>0.31135636858106935</v>
      </c>
      <c r="I24" s="70">
        <v>22.345443858237456</v>
      </c>
      <c r="J24" s="71">
        <v>2.4270216770598303</v>
      </c>
      <c r="K24" s="72" t="s">
        <v>67</v>
      </c>
      <c r="M24" s="237"/>
      <c r="N24" s="39" t="s">
        <v>67</v>
      </c>
      <c r="O24" s="39">
        <v>99</v>
      </c>
      <c r="Y24" s="2"/>
    </row>
    <row r="25" spans="2:28" ht="22.5" customHeight="1">
      <c r="B25" s="53" t="s">
        <v>108</v>
      </c>
      <c r="C25" s="53"/>
      <c r="D25" s="65">
        <f>D24/D23-1</f>
        <v>-0.34408444197436339</v>
      </c>
      <c r="E25" s="65">
        <f t="shared" ref="E25:J25" si="1">E24/E23-1</f>
        <v>-0.11861779068555967</v>
      </c>
      <c r="F25" s="65">
        <f t="shared" si="1"/>
        <v>0.24638228890102654</v>
      </c>
      <c r="G25" s="65">
        <f t="shared" si="1"/>
        <v>6.9446176868833032E-2</v>
      </c>
      <c r="H25" s="65">
        <f t="shared" si="1"/>
        <v>0.34384842299192364</v>
      </c>
      <c r="I25" s="65">
        <f t="shared" si="1"/>
        <v>0.60905646872902897</v>
      </c>
      <c r="J25" s="65">
        <f t="shared" si="1"/>
        <v>0.13846018834148222</v>
      </c>
      <c r="K25" s="66" t="str">
        <f>J19</f>
        <v>20위/(32개사)</v>
      </c>
      <c r="M25" s="2" t="s">
        <v>189</v>
      </c>
      <c r="N25" s="271">
        <v>4.8543689320388349E-2</v>
      </c>
      <c r="O25" s="39">
        <v>4</v>
      </c>
      <c r="X25" s="2"/>
      <c r="Y25" s="2"/>
    </row>
    <row r="26" spans="2:28" ht="22.5" customHeight="1">
      <c r="M26" s="2" t="s">
        <v>190</v>
      </c>
      <c r="N26" s="271">
        <v>4.8543689320388349E-2</v>
      </c>
      <c r="O26" s="39">
        <v>5</v>
      </c>
      <c r="X26" s="2"/>
      <c r="Y26" s="2"/>
    </row>
    <row r="27" spans="2:28" ht="17.25" customHeight="1">
      <c r="B27" s="52" t="s">
        <v>132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71">
        <v>7.7669902912621352E-2</v>
      </c>
      <c r="O27" s="39">
        <v>8</v>
      </c>
      <c r="X27" s="2"/>
      <c r="Y27" s="2"/>
    </row>
    <row r="28" spans="2:28" ht="22.5" customHeight="1">
      <c r="B28" s="60"/>
      <c r="C28" s="60"/>
      <c r="M28" s="2" t="s">
        <v>191</v>
      </c>
      <c r="N28" s="271">
        <v>0.23300970873786409</v>
      </c>
      <c r="O28" s="39">
        <v>23</v>
      </c>
      <c r="X28" s="2"/>
      <c r="Y28" s="2"/>
    </row>
    <row r="29" spans="2:28" ht="22.5" customHeight="1" thickBot="1">
      <c r="H29" s="204" t="s">
        <v>91</v>
      </c>
      <c r="I29" s="205" t="s">
        <v>92</v>
      </c>
      <c r="J29" s="206" t="str">
        <f>J10</f>
        <v>강화교통</v>
      </c>
      <c r="K29" s="207" t="s">
        <v>117</v>
      </c>
      <c r="M29" s="2" t="s">
        <v>192</v>
      </c>
      <c r="N29" s="271">
        <v>0.1941747572815534</v>
      </c>
      <c r="O29" s="39">
        <v>18</v>
      </c>
      <c r="X29" s="2"/>
      <c r="Y29" s="2"/>
    </row>
    <row r="30" spans="2:28" ht="22.5" customHeight="1" thickTop="1">
      <c r="H30" s="212" t="s">
        <v>111</v>
      </c>
      <c r="I30" s="213" t="s">
        <v>69</v>
      </c>
      <c r="J30" s="214" t="s">
        <v>67</v>
      </c>
      <c r="K30" s="215"/>
      <c r="M30" s="2" t="s">
        <v>76</v>
      </c>
      <c r="N30" s="271">
        <v>0.39805825242718446</v>
      </c>
      <c r="O30" s="39">
        <v>41</v>
      </c>
      <c r="X30" s="2"/>
      <c r="Z30" s="39"/>
      <c r="AA30" s="39"/>
      <c r="AB30" s="39"/>
    </row>
    <row r="31" spans="2:28" ht="21" customHeight="1">
      <c r="H31" s="208" t="s">
        <v>94</v>
      </c>
      <c r="I31" s="209">
        <v>4.5564191905655319E-2</v>
      </c>
      <c r="J31" s="210" t="s">
        <v>477</v>
      </c>
      <c r="K31" s="211">
        <v>2.9794974147330303E-3</v>
      </c>
      <c r="M31" s="2"/>
      <c r="X31" s="2"/>
      <c r="Z31" s="39"/>
      <c r="AA31" s="39"/>
      <c r="AB31" s="39"/>
    </row>
    <row r="32" spans="2:28" ht="21" customHeight="1">
      <c r="H32" s="183" t="s">
        <v>95</v>
      </c>
      <c r="I32" s="175">
        <v>6.968641114982578E-2</v>
      </c>
      <c r="J32" s="184" t="s">
        <v>478</v>
      </c>
      <c r="K32" s="185">
        <v>-2.1142721829437432E-2</v>
      </c>
      <c r="L32" s="4"/>
      <c r="M32" s="2"/>
      <c r="X32" s="2"/>
      <c r="Z32" s="39"/>
      <c r="AA32" s="39"/>
      <c r="AB32" s="39"/>
    </row>
    <row r="33" spans="2:28" ht="21" customHeight="1">
      <c r="H33" s="182" t="s">
        <v>96</v>
      </c>
      <c r="I33" s="175">
        <v>0.13669257571696597</v>
      </c>
      <c r="J33" s="184" t="s">
        <v>479</v>
      </c>
      <c r="K33" s="185">
        <v>-5.9022672804344617E-2</v>
      </c>
      <c r="L33" s="4"/>
      <c r="M33" s="2"/>
      <c r="X33" s="2"/>
      <c r="Z33" s="39"/>
      <c r="AA33" s="39"/>
      <c r="AB33" s="39"/>
    </row>
    <row r="34" spans="2:28" ht="21" customHeight="1">
      <c r="H34" s="182" t="s">
        <v>99</v>
      </c>
      <c r="I34" s="175">
        <v>0.22728491021173949</v>
      </c>
      <c r="J34" s="184" t="s">
        <v>480</v>
      </c>
      <c r="K34" s="185">
        <v>5.7247985261245915E-3</v>
      </c>
      <c r="L34" s="4"/>
      <c r="M34" s="2"/>
      <c r="X34" s="2"/>
      <c r="Z34" s="39"/>
      <c r="AA34" s="39"/>
      <c r="AB34" s="39"/>
    </row>
    <row r="35" spans="2:28" ht="21" customHeight="1">
      <c r="H35" s="186" t="s">
        <v>97</v>
      </c>
      <c r="I35" s="175">
        <v>0.24658268560707586</v>
      </c>
      <c r="J35" s="184" t="s">
        <v>481</v>
      </c>
      <c r="K35" s="185">
        <v>-5.2407928325522463E-2</v>
      </c>
      <c r="L35" s="4"/>
      <c r="M35" s="2"/>
      <c r="X35" s="2"/>
      <c r="Z35" s="39"/>
      <c r="AA35" s="39"/>
      <c r="AB35" s="39"/>
    </row>
    <row r="36" spans="2:28" ht="21" customHeight="1">
      <c r="H36" s="187" t="s">
        <v>98</v>
      </c>
      <c r="I36" s="188">
        <v>0.27418922540873758</v>
      </c>
      <c r="J36" s="189" t="s">
        <v>482</v>
      </c>
      <c r="K36" s="190">
        <v>0.12386902701844688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133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126</v>
      </c>
      <c r="X39" s="2"/>
      <c r="Z39" s="39"/>
      <c r="AA39" s="39"/>
      <c r="AB39" s="39"/>
    </row>
    <row r="40" spans="2:28" ht="22.5" customHeight="1">
      <c r="B40" s="235" t="s">
        <v>119</v>
      </c>
      <c r="C40" s="75">
        <v>1</v>
      </c>
      <c r="D40" s="76">
        <v>4.2636604954168753E-2</v>
      </c>
      <c r="E40" s="76">
        <v>0.38520910928165225</v>
      </c>
      <c r="F40" s="76">
        <v>0.2132860243389979</v>
      </c>
      <c r="G40" s="77">
        <v>15.62693939393939</v>
      </c>
      <c r="H40" s="78">
        <v>1.7760055058155042</v>
      </c>
      <c r="I40" s="78">
        <v>35.271237836398321</v>
      </c>
      <c r="J40" s="79">
        <v>2.3444257506536914</v>
      </c>
      <c r="K40" s="81" t="s">
        <v>70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3" t="s">
        <v>119</v>
      </c>
      <c r="C41" s="67">
        <v>2</v>
      </c>
      <c r="D41" s="68">
        <v>2.7484221458120975E-2</v>
      </c>
      <c r="E41" s="68">
        <v>0.30246692288194332</v>
      </c>
      <c r="F41" s="68">
        <v>0.187918366305874</v>
      </c>
      <c r="G41" s="69">
        <v>11.322857142857142</v>
      </c>
      <c r="H41" s="70">
        <v>0.51768283850893937</v>
      </c>
      <c r="I41" s="70">
        <v>10.83202192475034</v>
      </c>
      <c r="J41" s="71">
        <v>2.74782262348708</v>
      </c>
      <c r="K41" s="72" t="s">
        <v>68</v>
      </c>
      <c r="M41" s="2"/>
      <c r="N41" s="39">
        <v>4</v>
      </c>
      <c r="X41" s="2"/>
      <c r="Z41" s="39"/>
      <c r="AA41" s="39"/>
      <c r="AB41" s="39"/>
    </row>
    <row r="42" spans="2:28" ht="22.5" customHeight="1">
      <c r="B42" s="233" t="s">
        <v>119</v>
      </c>
      <c r="C42" s="67">
        <v>3</v>
      </c>
      <c r="D42" s="68">
        <v>1.1495152902474839E-2</v>
      </c>
      <c r="E42" s="68">
        <v>0.30505848986534334</v>
      </c>
      <c r="F42" s="68">
        <v>0.20246034028059001</v>
      </c>
      <c r="G42" s="69">
        <v>11.183979166666667</v>
      </c>
      <c r="H42" s="70">
        <v>0.39211466551350277</v>
      </c>
      <c r="I42" s="70">
        <v>13.510418444330757</v>
      </c>
      <c r="J42" s="71">
        <v>2.7318945532398167</v>
      </c>
      <c r="K42" s="72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3" t="s">
        <v>119</v>
      </c>
      <c r="C43" s="67">
        <v>4</v>
      </c>
      <c r="D43" s="68">
        <v>1.0260421855725227E-2</v>
      </c>
      <c r="E43" s="68">
        <v>0.30864820680969679</v>
      </c>
      <c r="F43" s="68">
        <v>0.21594884535443426</v>
      </c>
      <c r="G43" s="69">
        <v>11.919866666666669</v>
      </c>
      <c r="H43" s="70">
        <v>0.63068668539598305</v>
      </c>
      <c r="I43" s="70">
        <v>15.493604298174189</v>
      </c>
      <c r="J43" s="71">
        <v>2.6420339028428601</v>
      </c>
      <c r="K43" s="72" t="s">
        <v>69</v>
      </c>
      <c r="M43" s="2"/>
      <c r="N43" s="39">
        <v>3</v>
      </c>
      <c r="X43" s="2"/>
      <c r="Z43" s="39"/>
      <c r="AA43" s="39"/>
      <c r="AB43" s="39"/>
    </row>
    <row r="44" spans="2:28" ht="22.5" customHeight="1">
      <c r="B44" s="233" t="s">
        <v>119</v>
      </c>
      <c r="C44" s="67">
        <v>5</v>
      </c>
      <c r="D44" s="68">
        <v>1.1407295803761876E-2</v>
      </c>
      <c r="E44" s="68">
        <v>0.3110337077800146</v>
      </c>
      <c r="F44" s="68">
        <v>0.2189607857430747</v>
      </c>
      <c r="G44" s="69">
        <v>12.783954545454547</v>
      </c>
      <c r="H44" s="70">
        <v>0.39143281326685847</v>
      </c>
      <c r="I44" s="70">
        <v>18.297255067762137</v>
      </c>
      <c r="J44" s="71">
        <v>2.5573965261116522</v>
      </c>
      <c r="K44" s="72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33" t="s">
        <v>119</v>
      </c>
      <c r="C45" s="67">
        <v>6</v>
      </c>
      <c r="D45" s="68">
        <v>1.240740302319519E-2</v>
      </c>
      <c r="E45" s="68">
        <v>0.31454146553048723</v>
      </c>
      <c r="F45" s="68">
        <v>0.21365581909728903</v>
      </c>
      <c r="G45" s="69">
        <v>14.134255813953486</v>
      </c>
      <c r="H45" s="70">
        <v>0.37643231034796054</v>
      </c>
      <c r="I45" s="70">
        <v>22.50914746728494</v>
      </c>
      <c r="J45" s="71">
        <v>2.41</v>
      </c>
      <c r="K45" s="72" t="s">
        <v>67</v>
      </c>
      <c r="M45" s="2"/>
      <c r="N45" s="39">
        <v>2</v>
      </c>
      <c r="X45" s="2"/>
      <c r="Z45" s="39"/>
      <c r="AA45" s="39"/>
      <c r="AB45" s="39"/>
    </row>
    <row r="46" spans="2:28" ht="22.5" customHeight="1">
      <c r="B46" s="233" t="s">
        <v>119</v>
      </c>
      <c r="C46" s="67">
        <v>7</v>
      </c>
      <c r="D46" s="68">
        <v>1.375254418749435E-2</v>
      </c>
      <c r="E46" s="68">
        <v>0.30776615197911206</v>
      </c>
      <c r="F46" s="68">
        <v>0.21456092304092422</v>
      </c>
      <c r="G46" s="69">
        <v>14.589953488372091</v>
      </c>
      <c r="H46" s="70">
        <v>0.31135636858106935</v>
      </c>
      <c r="I46" s="70">
        <v>22.345443858237456</v>
      </c>
      <c r="J46" s="71">
        <v>2.4270216770598303</v>
      </c>
      <c r="K46" s="72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5" cm="1">
        <f t="array" aca="1" ref="D47" ca="1">(INDIRECT(ADDRESS(ROW()-1,COLUMN()))/INDIRECT(ADDRESS(ROW()-2,COLUMN())))-1</f>
        <v>0.10841440080446074</v>
      </c>
      <c r="E47" s="65" cm="1">
        <f t="array" aca="1" ref="E47" ca="1">(INDIRECT(ADDRESS(ROW()-1,COLUMN()))/INDIRECT(ADDRESS(ROW()-2,COLUMN())))-1</f>
        <v>-2.1540287351139331E-2</v>
      </c>
      <c r="F47" s="65" cm="1">
        <f t="array" aca="1" ref="F47" ca="1">(INDIRECT(ADDRESS(ROW()-1,COLUMN()))/INDIRECT(ADDRESS(ROW()-2,COLUMN())))-1</f>
        <v>4.2362709682297606E-3</v>
      </c>
      <c r="G47" s="65" cm="1">
        <f t="array" aca="1" ref="G47" ca="1">(INDIRECT(ADDRESS(ROW()-1,COLUMN()))/INDIRECT(ADDRESS(ROW()-2,COLUMN())))-1</f>
        <v>3.2240655639523386E-2</v>
      </c>
      <c r="H47" s="65" cm="1">
        <f t="array" aca="1" ref="H47" ca="1">(INDIRECT(ADDRESS(ROW()-1,COLUMN()))/INDIRECT(ADDRESS(ROW()-2,COLUMN())))-1</f>
        <v>-0.17287554754993617</v>
      </c>
      <c r="I47" s="65" cm="1">
        <f t="array" aca="1" ref="I47" ca="1">(INDIRECT(ADDRESS(ROW()-1,COLUMN()))/INDIRECT(ADDRESS(ROW()-2,COLUMN())))-1</f>
        <v>-7.2727591875886288E-3</v>
      </c>
      <c r="J47" s="65" cm="1">
        <f t="array" aca="1" ref="J47" ca="1">(INDIRECT(ADDRESS(ROW()-1,COLUMN()))/INDIRECT(ADDRESS(ROW()-2,COLUMN())))-1</f>
        <v>7.062936539348641E-3</v>
      </c>
      <c r="K47" s="73" t="str" cm="1">
        <f t="array" aca="1" ref="K47" ca="1">_xlfn.IFS(N47=0,"등급유지",N47&gt;0,N47&amp;"등급 상승",N47&lt;0,N47&amp;"등급 하락")</f>
        <v>등급유지</v>
      </c>
      <c r="M47" s="272"/>
      <c r="N47" s="39" cm="1">
        <f t="array" aca="1" ref="N47" ca="1">(INDIRECT(ADDRESS(ROW()-1,COLUMN()))-INDIRECT(ADDRESS(ROW()-2,COLUMN())))</f>
        <v>0</v>
      </c>
      <c r="O47" s="39" t="s">
        <v>127</v>
      </c>
      <c r="X47" s="273"/>
      <c r="Z47" s="238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72"/>
      <c r="N48" s="2"/>
      <c r="O48" s="2"/>
      <c r="X48" s="273"/>
      <c r="Z48" s="238"/>
      <c r="AA48" s="39"/>
      <c r="AB48" s="39"/>
    </row>
    <row r="49" spans="2:28" ht="18" customHeight="1">
      <c r="B49" s="52" t="s">
        <v>134</v>
      </c>
      <c r="C49" s="52"/>
      <c r="D49" s="51"/>
      <c r="E49" s="51"/>
      <c r="F49" s="51"/>
      <c r="G49" s="51"/>
      <c r="H49" s="51"/>
      <c r="I49" s="51"/>
      <c r="J49" s="51"/>
      <c r="K49" s="51"/>
      <c r="M49" s="272"/>
      <c r="X49" s="273"/>
      <c r="Z49" s="238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2"/>
      <c r="X50" s="273"/>
      <c r="Z50" s="238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72"/>
      <c r="N51" s="273"/>
      <c r="P51" s="238"/>
      <c r="AA51" s="40"/>
    </row>
    <row r="52" spans="2:28" ht="25.5" customHeight="1">
      <c r="B52" s="48"/>
      <c r="C52" s="48"/>
      <c r="D52" s="49"/>
      <c r="M52" s="272"/>
      <c r="N52" s="273"/>
      <c r="P52" s="238"/>
      <c r="AA52" s="40"/>
    </row>
    <row r="53" spans="2:28" ht="25.5" customHeight="1">
      <c r="B53" s="48"/>
      <c r="C53" s="48"/>
      <c r="D53" s="49"/>
      <c r="M53" s="272"/>
      <c r="N53" s="273"/>
      <c r="P53" s="238"/>
      <c r="AA53" s="40"/>
    </row>
    <row r="54" spans="2:28" ht="25.5" customHeight="1">
      <c r="B54" s="48"/>
      <c r="C54" s="48"/>
      <c r="D54" s="49"/>
      <c r="M54" s="272"/>
      <c r="N54" s="273"/>
      <c r="P54" s="238"/>
      <c r="AA54" s="40"/>
    </row>
    <row r="55" spans="2:28" ht="25.5" customHeight="1">
      <c r="B55" s="48"/>
      <c r="C55" s="48"/>
      <c r="D55" s="49"/>
      <c r="M55" s="272"/>
      <c r="N55" s="273"/>
      <c r="P55" s="238"/>
      <c r="AA55" s="40"/>
    </row>
    <row r="56" spans="2:28" ht="25.5" customHeight="1">
      <c r="B56" s="48"/>
      <c r="C56" s="48"/>
      <c r="D56" s="49"/>
      <c r="M56" s="272"/>
      <c r="N56" s="273"/>
      <c r="P56" s="238"/>
      <c r="AA56" s="40"/>
    </row>
    <row r="57" spans="2:28" ht="25.5" customHeight="1">
      <c r="B57" s="48"/>
      <c r="C57" s="48"/>
      <c r="D57" s="49"/>
      <c r="M57" s="272"/>
      <c r="N57" s="273"/>
      <c r="P57" s="238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72"/>
      <c r="N58" s="273"/>
      <c r="P58" s="238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72"/>
      <c r="N59" s="273"/>
      <c r="P59" s="238"/>
      <c r="AA59" s="40"/>
    </row>
    <row r="60" spans="2:28" ht="25.5" customHeight="1" thickBot="1">
      <c r="B60" s="216" t="s">
        <v>91</v>
      </c>
      <c r="C60" s="217" t="s">
        <v>125</v>
      </c>
      <c r="D60" s="217" t="s">
        <v>124</v>
      </c>
      <c r="E60" s="217" t="s">
        <v>122</v>
      </c>
      <c r="F60" s="217" t="s">
        <v>120</v>
      </c>
      <c r="G60" s="217" t="s">
        <v>123</v>
      </c>
      <c r="H60" s="217" t="s">
        <v>121</v>
      </c>
      <c r="I60" s="217"/>
      <c r="J60" s="217"/>
      <c r="K60" s="218"/>
      <c r="M60" s="274">
        <v>1</v>
      </c>
      <c r="N60" s="275">
        <v>2</v>
      </c>
      <c r="O60" s="275">
        <v>3</v>
      </c>
      <c r="P60" s="274">
        <v>4</v>
      </c>
      <c r="Q60" s="275">
        <v>5</v>
      </c>
      <c r="R60" s="275">
        <v>6</v>
      </c>
      <c r="S60" s="274">
        <v>7</v>
      </c>
      <c r="T60" s="275">
        <v>8</v>
      </c>
      <c r="U60" s="276"/>
      <c r="AA60" s="40"/>
    </row>
    <row r="61" spans="2:28" ht="25.5" customHeight="1" thickTop="1">
      <c r="B61" s="221" t="s">
        <v>111</v>
      </c>
      <c r="C61" s="222" t="s">
        <v>71</v>
      </c>
      <c r="D61" s="223" t="s">
        <v>69</v>
      </c>
      <c r="E61" s="223" t="s">
        <v>67</v>
      </c>
      <c r="F61" s="223" t="s">
        <v>67</v>
      </c>
      <c r="G61" s="223" t="s">
        <v>70</v>
      </c>
      <c r="H61" s="223" t="s">
        <v>70</v>
      </c>
      <c r="I61" s="223"/>
      <c r="J61" s="223"/>
      <c r="K61" s="223"/>
      <c r="M61" s="274" t="s">
        <v>125</v>
      </c>
      <c r="N61" s="274" t="s">
        <v>124</v>
      </c>
      <c r="O61" s="274" t="s">
        <v>122</v>
      </c>
      <c r="P61" s="274" t="s">
        <v>120</v>
      </c>
      <c r="Q61" s="274" t="s">
        <v>123</v>
      </c>
      <c r="R61" s="274" t="s">
        <v>121</v>
      </c>
      <c r="S61" s="274" t="s">
        <v>179</v>
      </c>
      <c r="T61" s="274" t="s">
        <v>179</v>
      </c>
      <c r="U61" s="272">
        <f t="shared" ref="U61" si="2">K60</f>
        <v>0</v>
      </c>
      <c r="AA61" s="40"/>
    </row>
    <row r="62" spans="2:28" ht="25.5" customHeight="1">
      <c r="B62" s="219" t="s">
        <v>94</v>
      </c>
      <c r="C62" s="209" t="s">
        <v>483</v>
      </c>
      <c r="D62" s="209" t="s">
        <v>484</v>
      </c>
      <c r="E62" s="209" t="s">
        <v>484</v>
      </c>
      <c r="F62" s="209" t="s">
        <v>484</v>
      </c>
      <c r="G62" s="209" t="s">
        <v>484</v>
      </c>
      <c r="H62" s="209" t="s">
        <v>484</v>
      </c>
      <c r="I62" s="209"/>
      <c r="J62" s="209"/>
      <c r="K62" s="220"/>
      <c r="M62" s="272"/>
      <c r="N62" s="273"/>
      <c r="P62" s="238"/>
      <c r="AA62" s="40"/>
    </row>
    <row r="63" spans="2:28" ht="25.5" customHeight="1">
      <c r="B63" s="174" t="s">
        <v>95</v>
      </c>
      <c r="C63" s="176" t="s">
        <v>484</v>
      </c>
      <c r="D63" s="176" t="s">
        <v>485</v>
      </c>
      <c r="E63" s="176" t="s">
        <v>484</v>
      </c>
      <c r="F63" s="176" t="s">
        <v>484</v>
      </c>
      <c r="G63" s="176" t="s">
        <v>484</v>
      </c>
      <c r="H63" s="176" t="s">
        <v>484</v>
      </c>
      <c r="I63" s="176"/>
      <c r="J63" s="176"/>
      <c r="K63" s="177"/>
      <c r="M63" s="277">
        <v>1</v>
      </c>
      <c r="N63" s="277">
        <v>0</v>
      </c>
      <c r="O63" s="277">
        <v>0</v>
      </c>
      <c r="P63" s="277">
        <v>0</v>
      </c>
      <c r="Q63" s="277">
        <v>0</v>
      </c>
      <c r="R63" s="277">
        <v>0</v>
      </c>
      <c r="S63" s="277" t="e">
        <v>#DIV/0!</v>
      </c>
      <c r="T63" s="277" t="e">
        <v>#DIV/0!</v>
      </c>
      <c r="AA63" s="40"/>
    </row>
    <row r="64" spans="2:28" ht="25.5" customHeight="1">
      <c r="B64" s="173" t="s">
        <v>96</v>
      </c>
      <c r="C64" s="176" t="s">
        <v>484</v>
      </c>
      <c r="D64" s="176" t="s">
        <v>486</v>
      </c>
      <c r="E64" s="176" t="s">
        <v>484</v>
      </c>
      <c r="F64" s="176" t="s">
        <v>484</v>
      </c>
      <c r="G64" s="176" t="s">
        <v>484</v>
      </c>
      <c r="H64" s="176" t="s">
        <v>484</v>
      </c>
      <c r="I64" s="176"/>
      <c r="J64" s="176"/>
      <c r="K64" s="177"/>
      <c r="M64" s="277">
        <v>0</v>
      </c>
      <c r="N64" s="277">
        <v>8.3333333333333329E-2</v>
      </c>
      <c r="O64" s="277">
        <v>0</v>
      </c>
      <c r="P64" s="277">
        <v>0</v>
      </c>
      <c r="Q64" s="277">
        <v>0</v>
      </c>
      <c r="R64" s="277">
        <v>0</v>
      </c>
      <c r="S64" s="277" t="e">
        <v>#DIV/0!</v>
      </c>
      <c r="T64" s="277" t="e">
        <v>#DIV/0!</v>
      </c>
      <c r="AA64" s="40"/>
    </row>
    <row r="65" spans="2:27" ht="25.5" customHeight="1">
      <c r="B65" s="173" t="s">
        <v>99</v>
      </c>
      <c r="C65" s="176" t="s">
        <v>484</v>
      </c>
      <c r="D65" s="176" t="s">
        <v>487</v>
      </c>
      <c r="E65" s="176" t="s">
        <v>488</v>
      </c>
      <c r="F65" s="176" t="s">
        <v>484</v>
      </c>
      <c r="G65" s="176" t="s">
        <v>484</v>
      </c>
      <c r="H65" s="176" t="s">
        <v>484</v>
      </c>
      <c r="I65" s="176"/>
      <c r="J65" s="176"/>
      <c r="K65" s="177"/>
      <c r="M65" s="277">
        <v>0</v>
      </c>
      <c r="N65" s="277">
        <v>0.41666666666666669</v>
      </c>
      <c r="O65" s="277">
        <v>0</v>
      </c>
      <c r="P65" s="277">
        <v>0</v>
      </c>
      <c r="Q65" s="277">
        <v>0</v>
      </c>
      <c r="R65" s="277">
        <v>0</v>
      </c>
      <c r="S65" s="277" t="e">
        <v>#DIV/0!</v>
      </c>
      <c r="T65" s="277" t="e">
        <v>#DIV/0!</v>
      </c>
      <c r="AA65" s="40"/>
    </row>
    <row r="66" spans="2:27" ht="25.5" customHeight="1">
      <c r="B66" s="178" t="s">
        <v>97</v>
      </c>
      <c r="C66" s="176" t="s">
        <v>484</v>
      </c>
      <c r="D66" s="176" t="s">
        <v>485</v>
      </c>
      <c r="E66" s="176" t="s">
        <v>488</v>
      </c>
      <c r="F66" s="176" t="s">
        <v>489</v>
      </c>
      <c r="G66" s="176" t="s">
        <v>490</v>
      </c>
      <c r="H66" s="176" t="s">
        <v>491</v>
      </c>
      <c r="I66" s="176"/>
      <c r="J66" s="176"/>
      <c r="K66" s="177"/>
      <c r="M66" s="277">
        <v>0</v>
      </c>
      <c r="N66" s="277">
        <v>0.25</v>
      </c>
      <c r="O66" s="277">
        <v>0.33333333333333331</v>
      </c>
      <c r="P66" s="277">
        <v>0</v>
      </c>
      <c r="Q66" s="277">
        <v>0</v>
      </c>
      <c r="R66" s="277">
        <v>0</v>
      </c>
      <c r="S66" s="277" t="e">
        <v>#DIV/0!</v>
      </c>
      <c r="T66" s="277" t="e">
        <v>#DIV/0!</v>
      </c>
      <c r="AA66" s="40"/>
    </row>
    <row r="67" spans="2:27" ht="25.5" customHeight="1">
      <c r="B67" s="179" t="s">
        <v>98</v>
      </c>
      <c r="C67" s="180" t="s">
        <v>484</v>
      </c>
      <c r="D67" s="180" t="s">
        <v>492</v>
      </c>
      <c r="E67" s="180" t="s">
        <v>488</v>
      </c>
      <c r="F67" s="180" t="s">
        <v>489</v>
      </c>
      <c r="G67" s="180" t="s">
        <v>493</v>
      </c>
      <c r="H67" s="180" t="s">
        <v>494</v>
      </c>
      <c r="I67" s="180"/>
      <c r="J67" s="180"/>
      <c r="K67" s="181"/>
      <c r="M67" s="277">
        <v>0</v>
      </c>
      <c r="N67" s="277">
        <v>8.3333333333333329E-2</v>
      </c>
      <c r="O67" s="277">
        <v>0.33333333333333331</v>
      </c>
      <c r="P67" s="277">
        <v>0.5</v>
      </c>
      <c r="Q67" s="277">
        <v>0.375</v>
      </c>
      <c r="R67" s="277">
        <v>0.2</v>
      </c>
      <c r="S67" s="277" t="e">
        <v>#DIV/0!</v>
      </c>
      <c r="T67" s="277" t="e">
        <v>#DIV/0!</v>
      </c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77">
        <v>0</v>
      </c>
      <c r="N68" s="277">
        <v>0.16666666666666666</v>
      </c>
      <c r="O68" s="277">
        <v>0.33333333333333331</v>
      </c>
      <c r="P68" s="277">
        <v>0.5</v>
      </c>
      <c r="Q68" s="277">
        <v>0.625</v>
      </c>
      <c r="R68" s="277">
        <v>0.8</v>
      </c>
      <c r="S68" s="277" t="e">
        <v>#DIV/0!</v>
      </c>
      <c r="T68" s="277" t="e">
        <v>#DIV/0!</v>
      </c>
      <c r="AA68" s="40"/>
    </row>
    <row r="69" spans="2:27" ht="17.25" customHeight="1">
      <c r="B69" s="52" t="s">
        <v>135</v>
      </c>
      <c r="C69" s="52"/>
      <c r="D69" s="51"/>
      <c r="E69" s="51"/>
      <c r="F69" s="51"/>
      <c r="G69" s="51"/>
      <c r="H69" s="51"/>
      <c r="I69" s="51"/>
      <c r="J69" s="51"/>
      <c r="K69" s="51"/>
      <c r="M69" s="272"/>
      <c r="N69" s="273"/>
      <c r="P69" s="238"/>
      <c r="AA69" s="40"/>
    </row>
    <row r="70" spans="2:27" ht="30.75" customHeight="1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72"/>
      <c r="N70" s="273"/>
      <c r="P70" s="238"/>
      <c r="AA70" s="40"/>
    </row>
    <row r="71" spans="2:27" ht="27" customHeight="1">
      <c r="B71" s="85" t="s">
        <v>125</v>
      </c>
      <c r="C71" s="64">
        <v>1</v>
      </c>
      <c r="D71" s="86">
        <v>0</v>
      </c>
      <c r="E71" s="86">
        <v>0</v>
      </c>
      <c r="F71" s="86">
        <v>0</v>
      </c>
      <c r="G71" s="87">
        <v>0</v>
      </c>
      <c r="H71" s="88">
        <v>0</v>
      </c>
      <c r="I71" s="88">
        <v>0</v>
      </c>
      <c r="J71" s="89">
        <v>0</v>
      </c>
      <c r="K71" s="72"/>
      <c r="M71" s="272"/>
      <c r="N71" s="273"/>
      <c r="P71" s="238"/>
      <c r="AA71" s="40"/>
    </row>
    <row r="72" spans="2:27" ht="20.25" customHeight="1">
      <c r="B72" s="85" t="s">
        <v>125</v>
      </c>
      <c r="C72" s="64">
        <v>2</v>
      </c>
      <c r="D72" s="86">
        <v>2.0711709624116711E-2</v>
      </c>
      <c r="E72" s="86">
        <v>0.31961032429113939</v>
      </c>
      <c r="F72" s="86">
        <v>0.25279474186936912</v>
      </c>
      <c r="G72" s="87">
        <v>11.382</v>
      </c>
      <c r="H72" s="88">
        <v>1.1733089285076204</v>
      </c>
      <c r="I72" s="88">
        <v>14.02637491806837</v>
      </c>
      <c r="J72" s="89">
        <v>2.5038311157640596</v>
      </c>
      <c r="K72" s="72"/>
      <c r="M72" s="272"/>
      <c r="N72" s="273"/>
      <c r="P72" s="238"/>
      <c r="AA72" s="40"/>
    </row>
    <row r="73" spans="2:27" ht="20.25" customHeight="1">
      <c r="B73" s="85" t="s">
        <v>125</v>
      </c>
      <c r="C73" s="64">
        <v>3</v>
      </c>
      <c r="D73" s="86">
        <v>2.09534027952601E-2</v>
      </c>
      <c r="E73" s="86">
        <v>0.28829462231492053</v>
      </c>
      <c r="F73" s="86">
        <v>0.22068922328307436</v>
      </c>
      <c r="G73" s="87">
        <v>10.528</v>
      </c>
      <c r="H73" s="88">
        <v>0.316130538127187</v>
      </c>
      <c r="I73" s="88">
        <v>8.0763825573921828</v>
      </c>
      <c r="J73" s="89">
        <v>2.9371680234236792</v>
      </c>
      <c r="K73" s="72"/>
      <c r="M73" s="272"/>
      <c r="N73" s="273"/>
      <c r="P73" s="238"/>
      <c r="AA73" s="40"/>
    </row>
    <row r="74" spans="2:27" ht="20.25" customHeight="1">
      <c r="B74" s="85" t="s">
        <v>125</v>
      </c>
      <c r="C74" s="64">
        <v>4</v>
      </c>
      <c r="D74" s="86">
        <v>2.0179983363482982E-2</v>
      </c>
      <c r="E74" s="86">
        <v>0.28446654997099718</v>
      </c>
      <c r="F74" s="86">
        <v>0.25025896671217257</v>
      </c>
      <c r="G74" s="87">
        <v>10.542999999999999</v>
      </c>
      <c r="H74" s="88">
        <v>0.69880339745109266</v>
      </c>
      <c r="I74" s="88">
        <v>11.672200498050282</v>
      </c>
      <c r="J74" s="89">
        <v>2.9429111080477588</v>
      </c>
      <c r="K74" s="72"/>
      <c r="M74" s="272"/>
      <c r="N74" s="273"/>
      <c r="P74" s="238"/>
      <c r="AA74" s="40"/>
    </row>
    <row r="75" spans="2:27" ht="20.25" customHeight="1">
      <c r="B75" s="85" t="s">
        <v>125</v>
      </c>
      <c r="C75" s="64">
        <v>5</v>
      </c>
      <c r="D75" s="86">
        <v>2.7474283815461811E-2</v>
      </c>
      <c r="E75" s="86">
        <v>0.29200802274357895</v>
      </c>
      <c r="F75" s="86">
        <v>0.26398020710821057</v>
      </c>
      <c r="G75" s="87">
        <v>11.01</v>
      </c>
      <c r="H75" s="88">
        <v>0.83097108119913654</v>
      </c>
      <c r="I75" s="88">
        <v>15.326799942117407</v>
      </c>
      <c r="J75" s="89">
        <v>2.9324222975675496</v>
      </c>
      <c r="K75" s="72"/>
      <c r="M75" s="272"/>
      <c r="N75" s="273"/>
      <c r="P75" s="238"/>
      <c r="AA75" s="40"/>
    </row>
    <row r="76" spans="2:27" ht="20.25" customHeight="1">
      <c r="B76" s="85" t="s">
        <v>125</v>
      </c>
      <c r="C76" s="64">
        <v>6</v>
      </c>
      <c r="D76" s="86">
        <v>3.6487735101631051E-2</v>
      </c>
      <c r="E76" s="86">
        <v>0.28474587773074128</v>
      </c>
      <c r="F76" s="86">
        <v>0.25688026842402373</v>
      </c>
      <c r="G76" s="87">
        <v>11.587999999999999</v>
      </c>
      <c r="H76" s="88">
        <v>0.76576773784939323</v>
      </c>
      <c r="I76" s="88">
        <v>16.908770453927005</v>
      </c>
      <c r="J76" s="89">
        <v>2.8658849744672432</v>
      </c>
      <c r="K76" s="72"/>
      <c r="M76" s="272"/>
      <c r="N76" s="273"/>
      <c r="P76" s="238"/>
      <c r="AA76" s="40"/>
    </row>
    <row r="77" spans="2:27" ht="20.25" customHeight="1">
      <c r="B77" s="85" t="s">
        <v>125</v>
      </c>
      <c r="C77" s="64">
        <v>7</v>
      </c>
      <c r="D77" s="86">
        <v>4.1725765628170132E-2</v>
      </c>
      <c r="E77" s="86">
        <v>0.2864602001298453</v>
      </c>
      <c r="F77" s="86">
        <v>0.2607927256135476</v>
      </c>
      <c r="G77" s="87">
        <v>11.63</v>
      </c>
      <c r="H77" s="88">
        <v>0.70728552243720355</v>
      </c>
      <c r="I77" s="88">
        <v>14.258575159771285</v>
      </c>
      <c r="J77" s="89">
        <v>2.8497720010515439</v>
      </c>
      <c r="K77" s="72" t="s">
        <v>71</v>
      </c>
      <c r="M77" s="272"/>
      <c r="N77" s="273"/>
      <c r="P77" s="238"/>
      <c r="AA77" s="40"/>
    </row>
    <row r="78" spans="2:27" ht="20.25" customHeight="1">
      <c r="B78" s="85" t="s">
        <v>124</v>
      </c>
      <c r="C78" s="64">
        <v>1</v>
      </c>
      <c r="D78" s="86">
        <v>6.7540032938470135E-2</v>
      </c>
      <c r="E78" s="86">
        <v>0.33982032761402914</v>
      </c>
      <c r="F78" s="86">
        <v>0.20153781342126417</v>
      </c>
      <c r="G78" s="87">
        <v>16.700666666666667</v>
      </c>
      <c r="H78" s="88">
        <v>1.3021532732064058</v>
      </c>
      <c r="I78" s="88">
        <v>34.5662505251155</v>
      </c>
      <c r="J78" s="89">
        <v>2.2895305200742753</v>
      </c>
      <c r="K78" s="72"/>
    </row>
    <row r="79" spans="2:27" ht="20.25" customHeight="1">
      <c r="B79" s="85" t="s">
        <v>124</v>
      </c>
      <c r="C79" s="64">
        <v>2</v>
      </c>
      <c r="D79" s="86">
        <v>1.6646990796454639E-2</v>
      </c>
      <c r="E79" s="86">
        <v>0.33017214879493118</v>
      </c>
      <c r="F79" s="86">
        <v>0.20790756914945066</v>
      </c>
      <c r="G79" s="87">
        <v>11.689714285714286</v>
      </c>
      <c r="H79" s="88">
        <v>0.35882524624778289</v>
      </c>
      <c r="I79" s="88">
        <v>18.838325428008602</v>
      </c>
      <c r="J79" s="89">
        <v>2.1986711255626115</v>
      </c>
      <c r="K79" s="72"/>
    </row>
    <row r="80" spans="2:27" ht="20.25" customHeight="1">
      <c r="B80" s="85" t="s">
        <v>124</v>
      </c>
      <c r="C80" s="64">
        <v>3</v>
      </c>
      <c r="D80" s="86">
        <v>9.6133279944367392E-3</v>
      </c>
      <c r="E80" s="86">
        <v>0.34102808423219938</v>
      </c>
      <c r="F80" s="86">
        <v>0.23208566854943347</v>
      </c>
      <c r="G80" s="87">
        <v>11.802272727272729</v>
      </c>
      <c r="H80" s="88">
        <v>0.6160736171070571</v>
      </c>
      <c r="I80" s="88">
        <v>19.436028072692181</v>
      </c>
      <c r="J80" s="89">
        <v>2.4914278267205208</v>
      </c>
      <c r="K80" s="72"/>
    </row>
    <row r="81" spans="2:11" ht="20.25" customHeight="1">
      <c r="B81" s="85" t="s">
        <v>124</v>
      </c>
      <c r="C81" s="64">
        <v>4</v>
      </c>
      <c r="D81" s="86">
        <v>8.6167966104935337E-3</v>
      </c>
      <c r="E81" s="86">
        <v>0.34703095341092177</v>
      </c>
      <c r="F81" s="86">
        <v>0.25192982354425225</v>
      </c>
      <c r="G81" s="87">
        <v>12.3264</v>
      </c>
      <c r="H81" s="88">
        <v>0.80145537475158091</v>
      </c>
      <c r="I81" s="88">
        <v>24.050482139353822</v>
      </c>
      <c r="J81" s="89">
        <v>2.4485369712149079</v>
      </c>
      <c r="K81" s="72"/>
    </row>
    <row r="82" spans="2:11" ht="20.25" customHeight="1">
      <c r="B82" s="85" t="s">
        <v>124</v>
      </c>
      <c r="C82" s="64">
        <v>5</v>
      </c>
      <c r="D82" s="86">
        <v>8.4118907557172874E-3</v>
      </c>
      <c r="E82" s="86">
        <v>0.34742120649590336</v>
      </c>
      <c r="F82" s="86">
        <v>0.25406789426678839</v>
      </c>
      <c r="G82" s="87">
        <v>12.43418181818182</v>
      </c>
      <c r="H82" s="88">
        <v>0.86935664904715537</v>
      </c>
      <c r="I82" s="88">
        <v>25.975361366493619</v>
      </c>
      <c r="J82" s="89">
        <v>2.4474776293163427</v>
      </c>
      <c r="K82" s="72"/>
    </row>
    <row r="83" spans="2:11" ht="20.25" customHeight="1">
      <c r="B83" s="85" t="s">
        <v>124</v>
      </c>
      <c r="C83" s="64">
        <v>6</v>
      </c>
      <c r="D83" s="86">
        <v>9.1283024634727788E-3</v>
      </c>
      <c r="E83" s="86">
        <v>0.350827301312089</v>
      </c>
      <c r="F83" s="86">
        <v>0.24893225849553155</v>
      </c>
      <c r="G83" s="87">
        <v>13.321454545454545</v>
      </c>
      <c r="H83" s="88">
        <v>0.81627561128336301</v>
      </c>
      <c r="I83" s="88">
        <v>29.708191857928526</v>
      </c>
      <c r="J83" s="89">
        <v>2.3639417187196337</v>
      </c>
      <c r="K83" s="72"/>
    </row>
    <row r="84" spans="2:11" ht="20.25" customHeight="1">
      <c r="B84" s="85" t="s">
        <v>124</v>
      </c>
      <c r="C84" s="64">
        <v>7</v>
      </c>
      <c r="D84" s="86">
        <v>1.0466889478889138E-2</v>
      </c>
      <c r="E84" s="86">
        <v>0.35107394577824652</v>
      </c>
      <c r="F84" s="86">
        <v>0.24777688936652548</v>
      </c>
      <c r="G84" s="87">
        <v>13.855083333333333</v>
      </c>
      <c r="H84" s="88">
        <v>0.74352082687882937</v>
      </c>
      <c r="I84" s="88">
        <v>28.754859804726902</v>
      </c>
      <c r="J84" s="89">
        <v>2.3109431865359862</v>
      </c>
      <c r="K84" s="72" t="s">
        <v>69</v>
      </c>
    </row>
    <row r="85" spans="2:11" ht="20.25" customHeight="1">
      <c r="B85" s="85" t="s">
        <v>122</v>
      </c>
      <c r="C85" s="64">
        <v>1</v>
      </c>
      <c r="D85" s="86">
        <v>3.5789859337506967E-2</v>
      </c>
      <c r="E85" s="86">
        <v>0.39484042657606505</v>
      </c>
      <c r="F85" s="86">
        <v>0.2292739656849411</v>
      </c>
      <c r="G85" s="87">
        <v>16.741199999999999</v>
      </c>
      <c r="H85" s="88">
        <v>2.2317264785181141</v>
      </c>
      <c r="I85" s="88">
        <v>48.363112690608219</v>
      </c>
      <c r="J85" s="89">
        <v>2.28370863003971</v>
      </c>
      <c r="K85" s="72"/>
    </row>
    <row r="86" spans="2:11" ht="20.25" customHeight="1">
      <c r="B86" s="85" t="s">
        <v>122</v>
      </c>
      <c r="C86" s="64">
        <v>2</v>
      </c>
      <c r="D86" s="86">
        <v>2.9702683451196751E-2</v>
      </c>
      <c r="E86" s="86">
        <v>0.2914530754514183</v>
      </c>
      <c r="F86" s="86">
        <v>0.21027354376138063</v>
      </c>
      <c r="G86" s="87">
        <v>11.960636363636365</v>
      </c>
      <c r="H86" s="88">
        <v>0.7210911860387087</v>
      </c>
      <c r="I86" s="88">
        <v>12.964548742477341</v>
      </c>
      <c r="J86" s="89">
        <v>2.7201536704628886</v>
      </c>
      <c r="K86" s="72"/>
    </row>
    <row r="87" spans="2:11" ht="20.25" customHeight="1">
      <c r="B87" s="85" t="s">
        <v>122</v>
      </c>
      <c r="C87" s="64">
        <v>3</v>
      </c>
      <c r="D87" s="86">
        <v>1.260001590303138E-2</v>
      </c>
      <c r="E87" s="86">
        <v>0.29035941868971471</v>
      </c>
      <c r="F87" s="86">
        <v>0.2191781927226025</v>
      </c>
      <c r="G87" s="87">
        <v>11.713909090909089</v>
      </c>
      <c r="H87" s="88">
        <v>0.68741049587305969</v>
      </c>
      <c r="I87" s="88">
        <v>13.288957036315233</v>
      </c>
      <c r="J87" s="89">
        <v>2.714144391021569</v>
      </c>
      <c r="K87" s="72"/>
    </row>
    <row r="88" spans="2:11" ht="20.25" customHeight="1">
      <c r="B88" s="85" t="s">
        <v>122</v>
      </c>
      <c r="C88" s="64">
        <v>4</v>
      </c>
      <c r="D88" s="86">
        <v>1.055994334932695E-2</v>
      </c>
      <c r="E88" s="86">
        <v>0.28972548811990706</v>
      </c>
      <c r="F88" s="86">
        <v>0.22955678222397788</v>
      </c>
      <c r="G88" s="87">
        <v>12.222818181818184</v>
      </c>
      <c r="H88" s="88">
        <v>0.50494224029200174</v>
      </c>
      <c r="I88" s="88">
        <v>15.998696245041319</v>
      </c>
      <c r="J88" s="89">
        <v>2.6484986318671813</v>
      </c>
      <c r="K88" s="72"/>
    </row>
    <row r="89" spans="2:11" ht="20.25" customHeight="1">
      <c r="B89" s="85" t="s">
        <v>122</v>
      </c>
      <c r="C89" s="64">
        <v>5</v>
      </c>
      <c r="D89" s="86">
        <v>1.2172057798553342E-2</v>
      </c>
      <c r="E89" s="86">
        <v>0.2993861882329048</v>
      </c>
      <c r="F89" s="86">
        <v>0.22638999088039499</v>
      </c>
      <c r="G89" s="87">
        <v>13.941555555555556</v>
      </c>
      <c r="H89" s="88">
        <v>0.53899293885563049</v>
      </c>
      <c r="I89" s="88">
        <v>20.638506064979179</v>
      </c>
      <c r="J89" s="89">
        <v>2.4406723458331512</v>
      </c>
      <c r="K89" s="72"/>
    </row>
    <row r="90" spans="2:11" ht="20.25" customHeight="1">
      <c r="B90" s="85" t="s">
        <v>122</v>
      </c>
      <c r="C90" s="64">
        <v>6</v>
      </c>
      <c r="D90" s="86">
        <v>1.1277793166099764E-2</v>
      </c>
      <c r="E90" s="86">
        <v>0.30467613906270236</v>
      </c>
      <c r="F90" s="86">
        <v>0.21336025251737772</v>
      </c>
      <c r="G90" s="87">
        <v>15.465666666666667</v>
      </c>
      <c r="H90" s="88">
        <v>0.38459379185843523</v>
      </c>
      <c r="I90" s="88">
        <v>26.567929652437353</v>
      </c>
      <c r="J90" s="89">
        <v>2.2951188530449964</v>
      </c>
      <c r="K90" s="72"/>
    </row>
    <row r="91" spans="2:11" ht="20.25" customHeight="1">
      <c r="B91" s="85" t="s">
        <v>122</v>
      </c>
      <c r="C91" s="64">
        <v>7</v>
      </c>
      <c r="D91" s="86">
        <v>1.173493002937508E-2</v>
      </c>
      <c r="E91" s="86">
        <v>0.30165092809687405</v>
      </c>
      <c r="F91" s="86">
        <v>0.20805748967634893</v>
      </c>
      <c r="G91" s="87">
        <v>15.811</v>
      </c>
      <c r="H91" s="88">
        <v>0.11351018371302733</v>
      </c>
      <c r="I91" s="88">
        <v>24.124252573833399</v>
      </c>
      <c r="J91" s="89">
        <v>2.2696797479549038</v>
      </c>
      <c r="K91" s="72" t="s">
        <v>67</v>
      </c>
    </row>
    <row r="92" spans="2:11" ht="20.25" customHeight="1">
      <c r="B92" s="85" t="s">
        <v>120</v>
      </c>
      <c r="C92" s="64">
        <v>1</v>
      </c>
      <c r="D92" s="86">
        <v>3.7385393452812193E-2</v>
      </c>
      <c r="E92" s="86">
        <v>0.3997876907543193</v>
      </c>
      <c r="F92" s="86">
        <v>0.19763366342163138</v>
      </c>
      <c r="G92" s="87">
        <v>13.441299999999998</v>
      </c>
      <c r="H92" s="88">
        <v>1.8188644749736302</v>
      </c>
      <c r="I92" s="88">
        <v>27.273811766508949</v>
      </c>
      <c r="J92" s="89">
        <v>2.0302525168505143</v>
      </c>
      <c r="K92" s="72"/>
    </row>
    <row r="93" spans="2:11" ht="20.25" customHeight="1">
      <c r="B93" s="85" t="s">
        <v>120</v>
      </c>
      <c r="C93" s="64">
        <v>2</v>
      </c>
      <c r="D93" s="86">
        <v>2.073299990397124E-2</v>
      </c>
      <c r="E93" s="86">
        <v>0.35523456972834805</v>
      </c>
      <c r="F93" s="86">
        <v>0.14378855604991064</v>
      </c>
      <c r="G93" s="87">
        <v>9.3094000000000001</v>
      </c>
      <c r="H93" s="88">
        <v>0.11910694932804379</v>
      </c>
      <c r="I93" s="88">
        <v>5.6994880937715768</v>
      </c>
      <c r="J93" s="89">
        <v>2.3918287099391926</v>
      </c>
      <c r="K93" s="72"/>
    </row>
    <row r="94" spans="2:11" ht="20.25" customHeight="1">
      <c r="B94" s="85" t="s">
        <v>120</v>
      </c>
      <c r="C94" s="64">
        <v>3</v>
      </c>
      <c r="D94" s="86">
        <v>9.4677116034051975E-3</v>
      </c>
      <c r="E94" s="86">
        <v>0.35758332155680161</v>
      </c>
      <c r="F94" s="86">
        <v>0.14208043441959167</v>
      </c>
      <c r="G94" s="87">
        <v>9.5292727272727262</v>
      </c>
      <c r="H94" s="88">
        <v>0.13304570296259674</v>
      </c>
      <c r="I94" s="88">
        <v>4.8530740720193712</v>
      </c>
      <c r="J94" s="89">
        <v>2.3915914854168268</v>
      </c>
      <c r="K94" s="72"/>
    </row>
    <row r="95" spans="2:11" ht="20.25" customHeight="1">
      <c r="B95" s="85" t="s">
        <v>120</v>
      </c>
      <c r="C95" s="64">
        <v>4</v>
      </c>
      <c r="D95" s="86">
        <v>8.6879734028893277E-3</v>
      </c>
      <c r="E95" s="86">
        <v>0.36205304803291738</v>
      </c>
      <c r="F95" s="86">
        <v>0.16207579207118436</v>
      </c>
      <c r="G95" s="87">
        <v>10.290800000000001</v>
      </c>
      <c r="H95" s="88">
        <v>0.18596197597562647</v>
      </c>
      <c r="I95" s="88">
        <v>5.8460667787289182</v>
      </c>
      <c r="J95" s="89">
        <v>2.2846601440357603</v>
      </c>
      <c r="K95" s="72"/>
    </row>
    <row r="96" spans="2:11" ht="20.25" customHeight="1">
      <c r="B96" s="85" t="s">
        <v>120</v>
      </c>
      <c r="C96" s="64">
        <v>5</v>
      </c>
      <c r="D96" s="86">
        <v>9.4562495149130184E-3</v>
      </c>
      <c r="E96" s="86">
        <v>0.36469975324742337</v>
      </c>
      <c r="F96" s="86">
        <v>0.15958440913385208</v>
      </c>
      <c r="G96" s="87">
        <v>11.021333333333333</v>
      </c>
      <c r="H96" s="88">
        <v>0.21658141931760064</v>
      </c>
      <c r="I96" s="88">
        <v>8.6831100694748056</v>
      </c>
      <c r="J96" s="89">
        <v>2.1999340572660713</v>
      </c>
      <c r="K96" s="72"/>
    </row>
    <row r="97" spans="2:11" ht="20.25" customHeight="1">
      <c r="B97" s="85" t="s">
        <v>120</v>
      </c>
      <c r="C97" s="64">
        <v>6</v>
      </c>
      <c r="D97" s="86">
        <v>1.0087044936106907E-2</v>
      </c>
      <c r="E97" s="86">
        <v>0.37107365684419519</v>
      </c>
      <c r="F97" s="86">
        <v>0.15950602540436901</v>
      </c>
      <c r="G97" s="87">
        <v>12.634666666666668</v>
      </c>
      <c r="H97" s="88">
        <v>0.25525248022409097</v>
      </c>
      <c r="I97" s="88">
        <v>11.502426451496799</v>
      </c>
      <c r="J97" s="89">
        <v>2.0300483449911209</v>
      </c>
      <c r="K97" s="72"/>
    </row>
    <row r="98" spans="2:11" ht="20.25" customHeight="1">
      <c r="B98" s="85" t="s">
        <v>120</v>
      </c>
      <c r="C98" s="64">
        <v>7</v>
      </c>
      <c r="D98" s="86">
        <v>1.2743514320379167E-2</v>
      </c>
      <c r="E98" s="86">
        <v>0.37028628847050371</v>
      </c>
      <c r="F98" s="86">
        <v>0.15948455393555996</v>
      </c>
      <c r="G98" s="87">
        <v>13.193375</v>
      </c>
      <c r="H98" s="88">
        <v>0.26295542784455062</v>
      </c>
      <c r="I98" s="88">
        <v>10.205174937776606</v>
      </c>
      <c r="J98" s="89">
        <v>1.9785054683736771</v>
      </c>
      <c r="K98" s="72" t="s">
        <v>67</v>
      </c>
    </row>
    <row r="99" spans="2:11" ht="20.25" customHeight="1">
      <c r="B99" s="85" t="s">
        <v>123</v>
      </c>
      <c r="C99" s="64">
        <v>1</v>
      </c>
      <c r="D99" s="86">
        <v>4.2328006140400443E-2</v>
      </c>
      <c r="E99" s="86">
        <v>0.37653062967013973</v>
      </c>
      <c r="F99" s="86">
        <v>0.22900255513361881</v>
      </c>
      <c r="G99" s="87">
        <v>15.931833333333335</v>
      </c>
      <c r="H99" s="88">
        <v>1.5081109064760621</v>
      </c>
      <c r="I99" s="88">
        <v>31.915489922271739</v>
      </c>
      <c r="J99" s="89">
        <v>2.5752482808383221</v>
      </c>
      <c r="K99" s="72"/>
    </row>
    <row r="100" spans="2:11" ht="20.25" customHeight="1">
      <c r="B100" s="85" t="s">
        <v>123</v>
      </c>
      <c r="C100" s="64">
        <v>2</v>
      </c>
      <c r="D100" s="86">
        <v>3.3865320555807633E-2</v>
      </c>
      <c r="E100" s="86">
        <v>0.25757126968755006</v>
      </c>
      <c r="F100" s="86">
        <v>0.20185027502253977</v>
      </c>
      <c r="G100" s="87">
        <v>11.902666666666667</v>
      </c>
      <c r="H100" s="88">
        <v>0.54210043342777714</v>
      </c>
      <c r="I100" s="88">
        <v>9.973415928631491</v>
      </c>
      <c r="J100" s="89">
        <v>2.9399995025490138</v>
      </c>
      <c r="K100" s="72"/>
    </row>
    <row r="101" spans="2:11" ht="20.25" customHeight="1">
      <c r="B101" s="85" t="s">
        <v>123</v>
      </c>
      <c r="C101" s="64">
        <v>3</v>
      </c>
      <c r="D101" s="86">
        <v>1.0957475315330447E-2</v>
      </c>
      <c r="E101" s="86">
        <v>0.26335785558597657</v>
      </c>
      <c r="F101" s="86">
        <v>0.21046909259704441</v>
      </c>
      <c r="G101" s="87">
        <v>11.792444444444444</v>
      </c>
      <c r="H101" s="88">
        <v>9.1892266556886024E-2</v>
      </c>
      <c r="I101" s="88">
        <v>16.196907035195547</v>
      </c>
      <c r="J101" s="89">
        <v>2.9472950386551688</v>
      </c>
      <c r="K101" s="72"/>
    </row>
    <row r="102" spans="2:11" ht="20.25" customHeight="1">
      <c r="B102" s="85" t="s">
        <v>123</v>
      </c>
      <c r="C102" s="64">
        <v>4</v>
      </c>
      <c r="D102" s="86">
        <v>1.0416468151325093E-2</v>
      </c>
      <c r="E102" s="86">
        <v>0.2642860462759174</v>
      </c>
      <c r="F102" s="86">
        <v>0.22337261020319044</v>
      </c>
      <c r="G102" s="87">
        <v>12.548444444444446</v>
      </c>
      <c r="H102" s="88">
        <v>1.1630744929222376</v>
      </c>
      <c r="I102" s="88">
        <v>16.092225991916273</v>
      </c>
      <c r="J102" s="89">
        <v>2.8187726696438533</v>
      </c>
      <c r="K102" s="72"/>
    </row>
    <row r="103" spans="2:11" ht="20.25" customHeight="1">
      <c r="B103" s="85" t="s">
        <v>123</v>
      </c>
      <c r="C103" s="64">
        <v>5</v>
      </c>
      <c r="D103" s="86">
        <v>1.0742127574024447E-2</v>
      </c>
      <c r="E103" s="86">
        <v>0.26402604627971638</v>
      </c>
      <c r="F103" s="86">
        <v>0.22924176083356596</v>
      </c>
      <c r="G103" s="87">
        <v>12.989624999999998</v>
      </c>
      <c r="H103" s="88">
        <v>3.1489252861753567E-2</v>
      </c>
      <c r="I103" s="88">
        <v>14.554880311882703</v>
      </c>
      <c r="J103" s="89">
        <v>2.748497486792755</v>
      </c>
      <c r="K103" s="72"/>
    </row>
    <row r="104" spans="2:11" ht="20.25" customHeight="1">
      <c r="B104" s="85" t="s">
        <v>123</v>
      </c>
      <c r="C104" s="64">
        <v>6</v>
      </c>
      <c r="D104" s="86">
        <v>1.2056913043475096E-2</v>
      </c>
      <c r="E104" s="86">
        <v>0.26669860067931767</v>
      </c>
      <c r="F104" s="86">
        <v>0.22492233855427626</v>
      </c>
      <c r="G104" s="87">
        <v>14.495500000000002</v>
      </c>
      <c r="H104" s="88">
        <v>4.4987038398763751E-2</v>
      </c>
      <c r="I104" s="88">
        <v>18.332860819473353</v>
      </c>
      <c r="J104" s="89">
        <v>2.5796976097666979</v>
      </c>
      <c r="K104" s="72"/>
    </row>
    <row r="105" spans="2:11" ht="20.25" customHeight="1">
      <c r="B105" s="85" t="s">
        <v>123</v>
      </c>
      <c r="C105" s="64">
        <v>7</v>
      </c>
      <c r="D105" s="86">
        <v>1.2546588959897074E-2</v>
      </c>
      <c r="E105" s="86">
        <v>0.2694032783831663</v>
      </c>
      <c r="F105" s="86">
        <v>0.21096039886574558</v>
      </c>
      <c r="G105" s="87">
        <v>14.893125</v>
      </c>
      <c r="H105" s="88">
        <v>6.1196634674665976E-2</v>
      </c>
      <c r="I105" s="88">
        <v>17.123058368774185</v>
      </c>
      <c r="J105" s="89">
        <v>2.5319012957922848</v>
      </c>
      <c r="K105" s="72" t="s">
        <v>70</v>
      </c>
    </row>
    <row r="106" spans="2:11" ht="20.25" customHeight="1">
      <c r="B106" s="85" t="s">
        <v>121</v>
      </c>
      <c r="C106" s="64">
        <v>1</v>
      </c>
      <c r="D106" s="86">
        <v>6.7738017455630212E-2</v>
      </c>
      <c r="E106" s="86">
        <v>0.34797721945572146</v>
      </c>
      <c r="F106" s="86">
        <v>0.18942810701110424</v>
      </c>
      <c r="G106" s="87">
        <v>17.042749999999998</v>
      </c>
      <c r="H106" s="88">
        <v>1.3336011128702665</v>
      </c>
      <c r="I106" s="88">
        <v>28.141820930738945</v>
      </c>
      <c r="J106" s="89">
        <v>3.0889005477523361</v>
      </c>
      <c r="K106" s="72"/>
    </row>
    <row r="107" spans="2:11" ht="20.25" customHeight="1">
      <c r="B107" s="85" t="s">
        <v>121</v>
      </c>
      <c r="C107" s="64">
        <v>2</v>
      </c>
      <c r="D107" s="86">
        <v>4.2460428470261088E-2</v>
      </c>
      <c r="E107" s="86">
        <v>0.2178143135763369</v>
      </c>
      <c r="F107" s="86">
        <v>0.16651645442516219</v>
      </c>
      <c r="G107" s="87">
        <v>12.641249999999999</v>
      </c>
      <c r="H107" s="88">
        <v>0.79114152554941319</v>
      </c>
      <c r="I107" s="88">
        <v>10.397860050078002</v>
      </c>
      <c r="J107" s="89">
        <v>3.4625389126573722</v>
      </c>
      <c r="K107" s="72"/>
    </row>
    <row r="108" spans="2:11" ht="20.25" customHeight="1">
      <c r="B108" s="85" t="s">
        <v>121</v>
      </c>
      <c r="C108" s="64">
        <v>3</v>
      </c>
      <c r="D108" s="86">
        <v>1.7321943243670462E-2</v>
      </c>
      <c r="E108" s="86">
        <v>0.20209855934973373</v>
      </c>
      <c r="F108" s="86">
        <v>0.1733791446109238</v>
      </c>
      <c r="G108" s="87">
        <v>11.334200000000001</v>
      </c>
      <c r="H108" s="88">
        <v>0.2293572250714522</v>
      </c>
      <c r="I108" s="88">
        <v>10.915912159091718</v>
      </c>
      <c r="J108" s="89">
        <v>3.5755667283772872</v>
      </c>
      <c r="K108" s="72"/>
    </row>
    <row r="109" spans="2:11" ht="20.25" customHeight="1">
      <c r="B109" s="85" t="s">
        <v>121</v>
      </c>
      <c r="C109" s="64">
        <v>4</v>
      </c>
      <c r="D109" s="86">
        <v>1.5850559328889884E-2</v>
      </c>
      <c r="E109" s="86">
        <v>0.21468041830123974</v>
      </c>
      <c r="F109" s="86">
        <v>0.18816830646650232</v>
      </c>
      <c r="G109" s="87">
        <v>13.073</v>
      </c>
      <c r="H109" s="88">
        <v>8.0312113098254229E-2</v>
      </c>
      <c r="I109" s="88">
        <v>15.113549876008507</v>
      </c>
      <c r="J109" s="89">
        <v>3.3833699911286628</v>
      </c>
      <c r="K109" s="72"/>
    </row>
    <row r="110" spans="2:11" ht="20.25" customHeight="1">
      <c r="B110" s="85" t="s">
        <v>121</v>
      </c>
      <c r="C110" s="64">
        <v>5</v>
      </c>
      <c r="D110" s="86">
        <v>1.8205266469485833E-2</v>
      </c>
      <c r="E110" s="86">
        <v>0.22383054219949797</v>
      </c>
      <c r="F110" s="86">
        <v>0.19292807715658944</v>
      </c>
      <c r="G110" s="87">
        <v>14.354166666666666</v>
      </c>
      <c r="H110" s="88">
        <v>3.5045972235529417E-2</v>
      </c>
      <c r="I110" s="88">
        <v>19.382369644705296</v>
      </c>
      <c r="J110" s="89">
        <v>3.1475960233532359</v>
      </c>
      <c r="K110" s="72"/>
    </row>
    <row r="111" spans="2:11" ht="20.25" customHeight="1">
      <c r="B111" s="85" t="s">
        <v>121</v>
      </c>
      <c r="C111" s="64">
        <v>6</v>
      </c>
      <c r="D111" s="86">
        <v>2.2052890458608438E-2</v>
      </c>
      <c r="E111" s="86">
        <v>0.22396228770665558</v>
      </c>
      <c r="F111" s="86">
        <v>0.18543196848130092</v>
      </c>
      <c r="G111" s="87">
        <v>16.156399999999998</v>
      </c>
      <c r="H111" s="88">
        <v>0.13411902354661465</v>
      </c>
      <c r="I111" s="88">
        <v>22.409467465183738</v>
      </c>
      <c r="J111" s="89">
        <v>2.9812655609207659</v>
      </c>
      <c r="K111" s="72"/>
    </row>
    <row r="112" spans="2:11" ht="20.25" customHeight="1">
      <c r="B112" s="85" t="s">
        <v>121</v>
      </c>
      <c r="C112" s="64">
        <v>7</v>
      </c>
      <c r="D112" s="86">
        <v>2.247165580672195E-2</v>
      </c>
      <c r="E112" s="86">
        <v>0.22381876031447479</v>
      </c>
      <c r="F112" s="86">
        <v>0.18086431320809551</v>
      </c>
      <c r="G112" s="87">
        <v>16.497199999999999</v>
      </c>
      <c r="H112" s="88">
        <v>7.7450739225213117E-2</v>
      </c>
      <c r="I112" s="88">
        <v>22.787354449435529</v>
      </c>
      <c r="J112" s="89">
        <v>2.9471353421443167</v>
      </c>
      <c r="K112" s="72" t="s">
        <v>70</v>
      </c>
    </row>
    <row r="113" spans="2:11" ht="20.25" customHeight="1">
      <c r="B113" s="83" t="s">
        <v>129</v>
      </c>
      <c r="C113" s="82"/>
      <c r="D113" s="83"/>
      <c r="E113" s="83"/>
      <c r="F113" s="83"/>
      <c r="G113" s="83"/>
      <c r="H113" s="83"/>
      <c r="I113" s="83"/>
      <c r="J113" s="83"/>
      <c r="K113" s="82"/>
    </row>
    <row r="114" spans="2:11" ht="20.25" customHeight="1">
      <c r="B114" s="234" t="str">
        <f>C60</f>
        <v>801</v>
      </c>
      <c r="C114" s="54"/>
      <c r="D114" s="65">
        <f t="shared" ref="D114:J119" si="3">(SUMIFS(D$71:D$112,$B$71:$B$112,$B114,$C$71:$C$112,MAX($C$71:$C$112))/SUMIFS(D$71:D$112,$B$71:$B$112,$B114,$C$71:$C$112,MAX($C$71:$C$112)-1))-1</f>
        <v>0.14355592398238315</v>
      </c>
      <c r="E114" s="65">
        <f t="shared" si="3"/>
        <v>6.0205345649466668E-3</v>
      </c>
      <c r="F114" s="65">
        <f t="shared" si="3"/>
        <v>1.5230664517469794E-2</v>
      </c>
      <c r="G114" s="65">
        <f t="shared" si="3"/>
        <v>3.6244390749051725E-3</v>
      </c>
      <c r="H114" s="65">
        <f t="shared" si="3"/>
        <v>-7.6370696389525428E-2</v>
      </c>
      <c r="I114" s="65">
        <f t="shared" si="3"/>
        <v>-0.15673495014773364</v>
      </c>
      <c r="J114" s="84">
        <f t="shared" si="3"/>
        <v>-5.6223377976621913E-3</v>
      </c>
      <c r="K114" s="55"/>
    </row>
    <row r="115" spans="2:11" ht="20.25" customHeight="1">
      <c r="B115" s="42" t="str">
        <f>D60</f>
        <v>800</v>
      </c>
      <c r="C115" s="54"/>
      <c r="D115" s="65">
        <f t="shared" si="3"/>
        <v>0.1466413958972943</v>
      </c>
      <c r="E115" s="65">
        <f t="shared" si="3"/>
        <v>7.0303669422266957E-4</v>
      </c>
      <c r="F115" s="65">
        <f t="shared" si="3"/>
        <v>-4.6412993478176512E-3</v>
      </c>
      <c r="G115" s="65">
        <f t="shared" si="3"/>
        <v>4.0057846990955603E-2</v>
      </c>
      <c r="H115" s="65">
        <f t="shared" si="3"/>
        <v>-8.9130170494923E-2</v>
      </c>
      <c r="I115" s="65">
        <f t="shared" si="3"/>
        <v>-3.2089871297475092E-2</v>
      </c>
      <c r="J115" s="84">
        <f t="shared" si="3"/>
        <v>-2.2419559570340253E-2</v>
      </c>
      <c r="K115" s="55"/>
    </row>
    <row r="116" spans="2:11" ht="20.25" customHeight="1">
      <c r="B116" s="42" t="str">
        <f>E60</f>
        <v>70</v>
      </c>
      <c r="C116" s="54"/>
      <c r="D116" s="65">
        <f t="shared" si="3"/>
        <v>4.0534247839323356E-2</v>
      </c>
      <c r="E116" s="65">
        <f t="shared" si="3"/>
        <v>-9.9292677632550896E-3</v>
      </c>
      <c r="F116" s="65">
        <f t="shared" si="3"/>
        <v>-2.4853564703186226E-2</v>
      </c>
      <c r="G116" s="65">
        <f t="shared" si="3"/>
        <v>2.2329029894174068E-2</v>
      </c>
      <c r="H116" s="65">
        <f t="shared" si="3"/>
        <v>-0.70485695267070458</v>
      </c>
      <c r="I116" s="65">
        <f t="shared" si="3"/>
        <v>-9.1978453367357882E-2</v>
      </c>
      <c r="J116" s="84">
        <f t="shared" si="3"/>
        <v>-1.1084003364941974E-2</v>
      </c>
      <c r="K116" s="55"/>
    </row>
    <row r="117" spans="2:11" ht="20.25" customHeight="1">
      <c r="B117" s="42" t="str">
        <f>F60</f>
        <v>17</v>
      </c>
      <c r="C117" s="54"/>
      <c r="D117" s="65">
        <f t="shared" si="3"/>
        <v>0.26335457025311149</v>
      </c>
      <c r="E117" s="65">
        <f t="shared" si="3"/>
        <v>-2.1218654549278737E-3</v>
      </c>
      <c r="F117" s="65">
        <f t="shared" si="3"/>
        <v>-1.3461227407940424E-4</v>
      </c>
      <c r="G117" s="65">
        <f t="shared" si="3"/>
        <v>4.4220266990291135E-2</v>
      </c>
      <c r="H117" s="65">
        <f t="shared" si="3"/>
        <v>3.0177758169860125E-2</v>
      </c>
      <c r="I117" s="65">
        <f t="shared" si="3"/>
        <v>-0.1127806832054451</v>
      </c>
      <c r="J117" s="84">
        <f t="shared" si="3"/>
        <v>-2.5389974945483007E-2</v>
      </c>
      <c r="K117" s="55"/>
    </row>
    <row r="118" spans="2:11" ht="20.25" customHeight="1">
      <c r="B118" s="42" t="str">
        <f>G60</f>
        <v>71</v>
      </c>
      <c r="C118" s="54"/>
      <c r="D118" s="65">
        <f t="shared" si="3"/>
        <v>4.0613705569269243E-2</v>
      </c>
      <c r="E118" s="65">
        <f t="shared" si="3"/>
        <v>1.0141326939696826E-2</v>
      </c>
      <c r="F118" s="65">
        <f t="shared" si="3"/>
        <v>-6.2074491036654078E-2</v>
      </c>
      <c r="G118" s="65">
        <f t="shared" si="3"/>
        <v>2.7430926839363767E-2</v>
      </c>
      <c r="H118" s="65">
        <f t="shared" si="3"/>
        <v>0.36031703470277043</v>
      </c>
      <c r="I118" s="65">
        <f t="shared" si="3"/>
        <v>-6.5990925399602829E-2</v>
      </c>
      <c r="J118" s="84">
        <f t="shared" si="3"/>
        <v>-1.852787465998218E-2</v>
      </c>
      <c r="K118" s="55"/>
    </row>
    <row r="119" spans="2:11" ht="20.25" customHeight="1">
      <c r="B119" s="42" t="str">
        <f>H60</f>
        <v>60-5</v>
      </c>
      <c r="C119" s="54"/>
      <c r="D119" s="65">
        <f t="shared" si="3"/>
        <v>1.8989136544232288E-2</v>
      </c>
      <c r="E119" s="65">
        <f t="shared" si="3"/>
        <v>-6.4085517990775109E-4</v>
      </c>
      <c r="F119" s="65">
        <f t="shared" si="3"/>
        <v>-2.4632512455186606E-2</v>
      </c>
      <c r="G119" s="65">
        <f t="shared" si="3"/>
        <v>2.1093808026540595E-2</v>
      </c>
      <c r="H119" s="65">
        <f t="shared" si="3"/>
        <v>-0.42252234487604812</v>
      </c>
      <c r="I119" s="65">
        <f t="shared" si="3"/>
        <v>1.6862827500871758E-2</v>
      </c>
      <c r="J119" s="84">
        <f t="shared" si="3"/>
        <v>-1.1448231658339081E-2</v>
      </c>
      <c r="K119" s="55"/>
    </row>
    <row r="120" spans="2:11" ht="20.25" customHeight="1" thickBot="1"/>
    <row r="121" spans="2:11" ht="17.25" thickTop="1">
      <c r="B121" s="25" t="s">
        <v>51</v>
      </c>
      <c r="C121" s="25"/>
      <c r="D121" s="25"/>
      <c r="E121" s="25"/>
      <c r="F121" s="170" t="s">
        <v>77</v>
      </c>
      <c r="G121" s="43"/>
      <c r="H121" s="25"/>
      <c r="I121" s="25"/>
    </row>
    <row r="122" spans="2:11">
      <c r="B122" s="26" t="s">
        <v>33</v>
      </c>
      <c r="C122" s="26" t="s">
        <v>52</v>
      </c>
      <c r="D122" s="26"/>
      <c r="E122" s="26"/>
      <c r="F122" s="90" t="s">
        <v>78</v>
      </c>
      <c r="G122" s="44"/>
      <c r="H122" s="46" t="s">
        <v>81</v>
      </c>
      <c r="I122" s="46"/>
    </row>
    <row r="123" spans="2:11">
      <c r="B123" s="26" t="s">
        <v>34</v>
      </c>
      <c r="C123" s="26" t="s">
        <v>53</v>
      </c>
      <c r="D123" s="26"/>
      <c r="E123" s="26"/>
      <c r="F123" s="90" t="s">
        <v>79</v>
      </c>
      <c r="G123" s="44"/>
      <c r="H123" s="46" t="s">
        <v>82</v>
      </c>
      <c r="I123" s="46"/>
    </row>
    <row r="124" spans="2:11">
      <c r="B124" s="26" t="s">
        <v>4</v>
      </c>
      <c r="C124" s="26" t="s">
        <v>54</v>
      </c>
      <c r="D124" s="26"/>
      <c r="E124" s="26"/>
      <c r="F124" s="90" t="s">
        <v>80</v>
      </c>
      <c r="G124" s="44"/>
      <c r="H124" s="46" t="s">
        <v>83</v>
      </c>
      <c r="I124" s="46"/>
    </row>
    <row r="125" spans="2:11">
      <c r="B125" s="26" t="s">
        <v>5</v>
      </c>
      <c r="C125" s="26" t="s">
        <v>55</v>
      </c>
      <c r="D125" s="26"/>
      <c r="E125" s="26"/>
      <c r="F125" s="90" t="s">
        <v>87</v>
      </c>
      <c r="G125" s="44"/>
      <c r="H125" s="46" t="s">
        <v>84</v>
      </c>
      <c r="I125" s="46"/>
    </row>
    <row r="126" spans="2:11">
      <c r="B126" s="26" t="s">
        <v>56</v>
      </c>
      <c r="C126" s="26" t="s">
        <v>57</v>
      </c>
      <c r="D126" s="26"/>
      <c r="E126" s="26"/>
      <c r="F126" s="90" t="s">
        <v>88</v>
      </c>
      <c r="G126" s="44"/>
      <c r="H126" s="46" t="s">
        <v>85</v>
      </c>
      <c r="I126" s="46"/>
    </row>
    <row r="127" spans="2:11" ht="17.25" thickBot="1">
      <c r="B127" s="27" t="s">
        <v>58</v>
      </c>
      <c r="C127" s="27" t="s">
        <v>59</v>
      </c>
      <c r="D127" s="27"/>
      <c r="E127" s="27"/>
      <c r="F127" s="91" t="s">
        <v>89</v>
      </c>
      <c r="G127" s="45"/>
      <c r="H127" s="47" t="s">
        <v>86</v>
      </c>
      <c r="I127" s="47"/>
    </row>
    <row r="128" spans="2:11" ht="17.25" thickTop="1"/>
    <row r="12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42" priority="10">
      <formula>$B71&lt;&gt;$B72</formula>
    </cfRule>
  </conditionalFormatting>
  <conditionalFormatting sqref="C61:K61">
    <cfRule type="containsText" dxfId="41" priority="12" operator="containsText" text="F">
      <formula>NOT(ISERROR(SEARCH("F",C61)))</formula>
    </cfRule>
    <cfRule type="containsText" dxfId="40" priority="13" operator="containsText" text="D">
      <formula>NOT(ISERROR(SEARCH("D",C61)))</formula>
    </cfRule>
    <cfRule type="containsText" dxfId="39" priority="14" operator="containsText" text="S">
      <formula>NOT(ISERROR(SEARCH("S",C61)))</formula>
    </cfRule>
    <cfRule type="containsText" dxfId="38" priority="15" operator="containsText" text="A">
      <formula>NOT(ISERROR(SEARCH("A",C61)))</formula>
    </cfRule>
  </conditionalFormatting>
  <conditionalFormatting sqref="D48:K48 D50:K51 D52:D57 D58:K59 D68:K68 D113:K113 K114:K119">
    <cfRule type="containsText" dxfId="37" priority="70" operator="containsText" text="악화">
      <formula>NOT(ISERROR(SEARCH("악화",D48)))</formula>
    </cfRule>
  </conditionalFormatting>
  <conditionalFormatting sqref="D48:K48 D50:K51 D58:K59 D68:K68 D113:K113 K114:K119 D52:D57">
    <cfRule type="containsText" dxfId="36" priority="69" operator="containsText" text="개선">
      <formula>NOT(ISERROR(SEARCH("개선",D48)))</formula>
    </cfRule>
  </conditionalFormatting>
  <conditionalFormatting sqref="G4:G5">
    <cfRule type="containsText" dxfId="35" priority="3" operator="containsText" text="S">
      <formula>NOT(ISERROR(SEARCH("S",G4)))</formula>
    </cfRule>
    <cfRule type="containsText" dxfId="34" priority="4" operator="containsText" text="A">
      <formula>NOT(ISERROR(SEARCH("A",G4)))</formula>
    </cfRule>
  </conditionalFormatting>
  <conditionalFormatting sqref="G5">
    <cfRule type="containsText" dxfId="33" priority="1" operator="containsText" text="F">
      <formula>NOT(ISERROR(SEARCH("F",G5)))</formula>
    </cfRule>
    <cfRule type="containsText" dxfId="32" priority="2" operator="containsText" text="D">
      <formula>NOT(ISERROR(SEARCH("D",G5)))</formula>
    </cfRule>
  </conditionalFormatting>
  <conditionalFormatting sqref="K1:K18 J19 K21:K25 K27:K60 K62:K1048576">
    <cfRule type="containsText" dxfId="31" priority="22" operator="containsText" text="D">
      <formula>NOT(ISERROR(SEARCH("D",J1)))</formula>
    </cfRule>
    <cfRule type="containsText" dxfId="30" priority="23" operator="containsText" text="F">
      <formula>NOT(ISERROR(SEARCH("F",J1)))</formula>
    </cfRule>
    <cfRule type="containsText" dxfId="29" priority="24" operator="containsText" text="S">
      <formula>NOT(ISERROR(SEARCH("S",J1)))</formula>
    </cfRule>
    <cfRule type="containsText" dxfId="28" priority="2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2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1" t="s">
        <v>159</v>
      </c>
      <c r="B3" s="41"/>
      <c r="C3" s="19"/>
      <c r="D3" s="19"/>
      <c r="E3" s="102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145</v>
      </c>
      <c r="C4" s="134" t="s">
        <v>1</v>
      </c>
      <c r="D4" s="134" t="s">
        <v>10</v>
      </c>
      <c r="E4" s="135" t="s">
        <v>144</v>
      </c>
      <c r="F4" s="122" t="s">
        <v>45</v>
      </c>
      <c r="G4" s="145" t="s">
        <v>149</v>
      </c>
      <c r="H4" s="122" t="s">
        <v>63</v>
      </c>
      <c r="I4" s="122" t="s">
        <v>3</v>
      </c>
      <c r="J4" s="121" t="s">
        <v>11</v>
      </c>
      <c r="K4" s="121" t="s">
        <v>12</v>
      </c>
      <c r="L4" s="121" t="s">
        <v>13</v>
      </c>
      <c r="M4" s="121" t="s">
        <v>15</v>
      </c>
      <c r="N4" s="236" t="s">
        <v>6</v>
      </c>
      <c r="O4" s="236" t="s">
        <v>7</v>
      </c>
      <c r="P4" s="236" t="s">
        <v>26</v>
      </c>
      <c r="Q4" s="236" t="s">
        <v>14</v>
      </c>
      <c r="R4" s="236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39" t="str">
        <f>W5</f>
        <v>강화교통</v>
      </c>
      <c r="B5" s="128" t="str">
        <f>X5</f>
        <v>17</v>
      </c>
      <c r="C5" s="140" t="str">
        <f>Y5</f>
        <v>70바2504</v>
      </c>
      <c r="D5" s="128" t="str">
        <f>Z5</f>
        <v>대형</v>
      </c>
      <c r="E5" s="125" t="str">
        <f>AZ5</f>
        <v>B</v>
      </c>
      <c r="F5" s="147">
        <f>G5/H5</f>
        <v>0.82840000000000003</v>
      </c>
      <c r="G5" s="148">
        <f>AE5</f>
        <v>2.0710000000000002</v>
      </c>
      <c r="H5" s="149">
        <f>AF5</f>
        <v>2.5</v>
      </c>
      <c r="I5" s="150">
        <f>AC5</f>
        <v>3565.7370000000001</v>
      </c>
      <c r="J5" s="151">
        <f>AI5/AH5</f>
        <v>1.1079498506887954E-2</v>
      </c>
      <c r="K5" s="151">
        <f>AJ5/AH5</f>
        <v>0.3684322534534501</v>
      </c>
      <c r="L5" s="151">
        <f>AK5/AC5</f>
        <v>0.15396536536486005</v>
      </c>
      <c r="M5" s="152">
        <f>AG5</f>
        <v>12.252000000000001</v>
      </c>
      <c r="N5" s="153">
        <f>IF(AW5=0,AT5,"속도계이상")</f>
        <v>0.112</v>
      </c>
      <c r="O5" s="153">
        <f>IF(AW5=0,AU5,"속도계이상")</f>
        <v>6.6749999999999998</v>
      </c>
      <c r="P5" s="154">
        <f>AQ5/60</f>
        <v>0</v>
      </c>
      <c r="Q5" s="155">
        <f>AN5</f>
        <v>71</v>
      </c>
      <c r="R5" s="156">
        <f>AC5/(AH5-AI5-AJ5)</f>
        <v>23.731050213960579</v>
      </c>
      <c r="S5" s="141">
        <f>IF(AW5=0,AL5,"속도계이상")</f>
        <v>4</v>
      </c>
      <c r="T5" s="141">
        <f>IF(AW5=0,AM5,"속도계이상")</f>
        <v>238</v>
      </c>
      <c r="U5" t="s">
        <v>119</v>
      </c>
      <c r="V5" s="5" t="s">
        <v>120</v>
      </c>
      <c r="W5" t="s">
        <v>119</v>
      </c>
      <c r="X5" s="5" t="s">
        <v>120</v>
      </c>
      <c r="Y5" t="s">
        <v>196</v>
      </c>
      <c r="Z5" t="s">
        <v>143</v>
      </c>
      <c r="AA5" t="s">
        <v>48</v>
      </c>
      <c r="AB5">
        <v>503</v>
      </c>
      <c r="AC5" s="1">
        <v>3565.7370000000001</v>
      </c>
      <c r="AD5" s="1">
        <v>1722.1310000000001</v>
      </c>
      <c r="AE5" s="28">
        <v>2.0710000000000002</v>
      </c>
      <c r="AF5">
        <v>2.5</v>
      </c>
      <c r="AG5">
        <v>12.252000000000001</v>
      </c>
      <c r="AH5">
        <v>242.157982</v>
      </c>
      <c r="AI5">
        <v>2.6829890000000001</v>
      </c>
      <c r="AJ5">
        <v>89.218811000000002</v>
      </c>
      <c r="AK5">
        <v>549</v>
      </c>
      <c r="AL5">
        <v>4</v>
      </c>
      <c r="AM5">
        <v>238</v>
      </c>
      <c r="AN5">
        <v>71</v>
      </c>
      <c r="AO5">
        <v>14.724837000000001</v>
      </c>
      <c r="AP5">
        <v>134.19999999999999</v>
      </c>
      <c r="AQ5">
        <v>0</v>
      </c>
      <c r="AR5">
        <v>3</v>
      </c>
      <c r="AS5">
        <v>370</v>
      </c>
      <c r="AT5">
        <v>0.112</v>
      </c>
      <c r="AU5">
        <v>6.6749999999999998</v>
      </c>
      <c r="AV5">
        <v>28467</v>
      </c>
      <c r="AW5">
        <v>0</v>
      </c>
      <c r="AX5" s="29">
        <v>0.56000000000000005</v>
      </c>
      <c r="AY5">
        <v>0.93759999999999999</v>
      </c>
      <c r="AZ5" t="s">
        <v>68</v>
      </c>
      <c r="BA5" t="s">
        <v>495</v>
      </c>
      <c r="BB5">
        <v>2</v>
      </c>
      <c r="BC5" t="s">
        <v>496</v>
      </c>
      <c r="BD5">
        <v>8</v>
      </c>
      <c r="BE5">
        <v>16915.552</v>
      </c>
      <c r="BF5">
        <v>0.17253560510469892</v>
      </c>
      <c r="BG5">
        <v>0.16176938334616572</v>
      </c>
      <c r="BH5">
        <v>342547.58500000014</v>
      </c>
      <c r="BI5">
        <v>8.5200863407050402E-3</v>
      </c>
      <c r="BJ5">
        <v>7.9884329530450458E-3</v>
      </c>
      <c r="BK5">
        <v>1</v>
      </c>
      <c r="BL5" t="s">
        <v>71</v>
      </c>
      <c r="BM5">
        <v>-2</v>
      </c>
      <c r="BN5" t="s">
        <v>497</v>
      </c>
    </row>
    <row r="6" spans="1:66">
      <c r="A6" s="136" t="str">
        <f t="shared" ref="A6:A7" si="0">W6</f>
        <v>강화교통</v>
      </c>
      <c r="B6" s="112" t="str">
        <f t="shared" ref="B6:B47" si="1">X6</f>
        <v>17</v>
      </c>
      <c r="C6" s="137" t="str">
        <f t="shared" ref="C6:C7" si="2">Y6</f>
        <v>70바2541</v>
      </c>
      <c r="D6" s="112" t="str">
        <f t="shared" ref="D6:D7" si="3">Z6</f>
        <v>대형</v>
      </c>
      <c r="E6" s="109" t="str">
        <f>AZ6</f>
        <v>C</v>
      </c>
      <c r="F6" s="157">
        <f>G6/H6</f>
        <v>0.83360000000000001</v>
      </c>
      <c r="G6" s="158">
        <f>AE6</f>
        <v>2.0840000000000001</v>
      </c>
      <c r="H6" s="159">
        <f>AF6</f>
        <v>2.5</v>
      </c>
      <c r="I6" s="160">
        <f t="shared" ref="I6:I7" si="4">AC6</f>
        <v>3922.9650000000001</v>
      </c>
      <c r="J6" s="161">
        <f t="shared" ref="J6:J7" si="5">AI6/AH6</f>
        <v>1.1776542238993829E-2</v>
      </c>
      <c r="K6" s="161">
        <f t="shared" ref="K6:K7" si="6">AJ6/AH6</f>
        <v>0.3618258927372946</v>
      </c>
      <c r="L6" s="161">
        <f t="shared" ref="L6:L7" si="7">AK6/AC6</f>
        <v>0.14274917058908249</v>
      </c>
      <c r="M6" s="162">
        <f t="shared" ref="M6:M7" si="8">AG6</f>
        <v>12.029</v>
      </c>
      <c r="N6" s="163">
        <f t="shared" ref="N6:N7" si="9">IF(AW6=0,AT6,"속도계이상")</f>
        <v>0.153</v>
      </c>
      <c r="O6" s="163">
        <f t="shared" ref="O6:O7" si="10">IF(AW6=0,AU6,"속도계이상")</f>
        <v>12.643000000000001</v>
      </c>
      <c r="P6" s="164">
        <f t="shared" ref="P6:P7" si="11">AQ6/60</f>
        <v>0</v>
      </c>
      <c r="Q6" s="165">
        <f t="shared" ref="Q6:Q7" si="12">AN6</f>
        <v>80</v>
      </c>
      <c r="R6" s="166">
        <f t="shared" ref="R6:R7" si="13">AC6/(AH6-AI6-AJ6)</f>
        <v>24.028807336320646</v>
      </c>
      <c r="S6" s="138">
        <f t="shared" ref="S6:S7" si="14">IF(AW6=0,AL6,"속도계이상")</f>
        <v>6</v>
      </c>
      <c r="T6" s="138">
        <f t="shared" ref="T6:T7" si="15">IF(AW6=0,AM6,"속도계이상")</f>
        <v>496</v>
      </c>
      <c r="U6" t="s">
        <v>119</v>
      </c>
      <c r="V6" s="5" t="s">
        <v>120</v>
      </c>
      <c r="W6" t="s">
        <v>119</v>
      </c>
      <c r="X6" s="5" t="s">
        <v>120</v>
      </c>
      <c r="Y6" t="s">
        <v>198</v>
      </c>
      <c r="Z6" t="s">
        <v>143</v>
      </c>
      <c r="AA6" t="s">
        <v>48</v>
      </c>
      <c r="AB6">
        <v>503</v>
      </c>
      <c r="AC6" s="1">
        <v>3922.9650000000001</v>
      </c>
      <c r="AD6" s="1">
        <v>1882.4570000000001</v>
      </c>
      <c r="AE6" s="28">
        <v>2.0840000000000001</v>
      </c>
      <c r="AF6">
        <v>2.5</v>
      </c>
      <c r="AG6">
        <v>12.029</v>
      </c>
      <c r="AH6">
        <v>260.63465300000001</v>
      </c>
      <c r="AI6">
        <v>3.069375</v>
      </c>
      <c r="AJ6">
        <v>94.304366000000002</v>
      </c>
      <c r="AK6">
        <v>560</v>
      </c>
      <c r="AL6">
        <v>6</v>
      </c>
      <c r="AM6">
        <v>496</v>
      </c>
      <c r="AN6">
        <v>80</v>
      </c>
      <c r="AO6">
        <v>15.051586</v>
      </c>
      <c r="AP6">
        <v>822.6</v>
      </c>
      <c r="AQ6">
        <v>0</v>
      </c>
      <c r="AR6">
        <v>8</v>
      </c>
      <c r="AS6">
        <v>769</v>
      </c>
      <c r="AT6">
        <v>0.153</v>
      </c>
      <c r="AU6">
        <v>12.643000000000001</v>
      </c>
      <c r="AV6">
        <v>30979</v>
      </c>
      <c r="AW6">
        <v>0</v>
      </c>
      <c r="AX6" s="29">
        <v>0.55000000000000004</v>
      </c>
      <c r="AY6">
        <v>0.85160000000000002</v>
      </c>
      <c r="AZ6" t="s">
        <v>69</v>
      </c>
      <c r="BA6" t="s">
        <v>197</v>
      </c>
      <c r="BB6">
        <v>2</v>
      </c>
      <c r="BC6" t="s">
        <v>369</v>
      </c>
      <c r="BD6">
        <v>5</v>
      </c>
      <c r="BE6">
        <v>56022.962</v>
      </c>
      <c r="BF6">
        <v>0.13225527061564507</v>
      </c>
      <c r="BG6">
        <v>0.11262858845628335</v>
      </c>
      <c r="BH6">
        <v>385570.283</v>
      </c>
      <c r="BI6">
        <v>1.9216553574488003E-2</v>
      </c>
      <c r="BJ6">
        <v>1.6364817024033983E-2</v>
      </c>
      <c r="BK6">
        <v>1</v>
      </c>
      <c r="BL6" t="s">
        <v>69</v>
      </c>
      <c r="BM6">
        <v>0</v>
      </c>
      <c r="BN6" t="s">
        <v>498</v>
      </c>
    </row>
    <row r="7" spans="1:66">
      <c r="A7" s="139" t="str">
        <f t="shared" si="0"/>
        <v>강화교통</v>
      </c>
      <c r="B7" s="128" t="str">
        <f t="shared" si="1"/>
        <v>17</v>
      </c>
      <c r="C7" s="140" t="str">
        <f t="shared" si="2"/>
        <v>70바3702</v>
      </c>
      <c r="D7" s="128" t="str">
        <f t="shared" si="3"/>
        <v>대형</v>
      </c>
      <c r="E7" s="125" t="str">
        <f t="shared" ref="E7:E45" si="16">AZ7</f>
        <v>D</v>
      </c>
      <c r="F7" s="147">
        <f t="shared" ref="F7:F45" si="17">G7/H7</f>
        <v>0.82291666666666674</v>
      </c>
      <c r="G7" s="148">
        <f t="shared" ref="G7:G45" si="18">AE7</f>
        <v>1.9750000000000001</v>
      </c>
      <c r="H7" s="149">
        <f t="shared" ref="H7:H45" si="19">AF7</f>
        <v>2.4</v>
      </c>
      <c r="I7" s="150">
        <f t="shared" si="4"/>
        <v>3185.3679999999999</v>
      </c>
      <c r="J7" s="151">
        <f t="shared" si="5"/>
        <v>1.2255113176443788E-2</v>
      </c>
      <c r="K7" s="151">
        <f t="shared" si="6"/>
        <v>0.36620597035282287</v>
      </c>
      <c r="L7" s="151">
        <f t="shared" si="7"/>
        <v>9.5436382860630234E-2</v>
      </c>
      <c r="M7" s="152">
        <f t="shared" si="8"/>
        <v>12.316000000000001</v>
      </c>
      <c r="N7" s="153">
        <f t="shared" si="9"/>
        <v>0.22</v>
      </c>
      <c r="O7" s="153">
        <f t="shared" si="10"/>
        <v>2.48</v>
      </c>
      <c r="P7" s="154">
        <f t="shared" si="11"/>
        <v>0</v>
      </c>
      <c r="Q7" s="155">
        <f t="shared" si="12"/>
        <v>69</v>
      </c>
      <c r="R7" s="156">
        <f t="shared" si="13"/>
        <v>23.543329440867062</v>
      </c>
      <c r="S7" s="141">
        <f t="shared" si="14"/>
        <v>7</v>
      </c>
      <c r="T7" s="141">
        <f t="shared" si="15"/>
        <v>79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199</v>
      </c>
      <c r="Z7" s="4" t="s">
        <v>143</v>
      </c>
      <c r="AA7" s="4" t="s">
        <v>48</v>
      </c>
      <c r="AB7" s="4">
        <v>503</v>
      </c>
      <c r="AC7" s="4">
        <v>3185.3679999999999</v>
      </c>
      <c r="AD7" s="4">
        <v>1613.191</v>
      </c>
      <c r="AE7" s="4">
        <v>1.9750000000000001</v>
      </c>
      <c r="AF7" s="4">
        <v>2.4</v>
      </c>
      <c r="AG7" s="4">
        <v>12.316000000000001</v>
      </c>
      <c r="AH7" s="4">
        <v>217.682445</v>
      </c>
      <c r="AI7" s="4">
        <v>2.6677230000000001</v>
      </c>
      <c r="AJ7" s="4">
        <v>79.716611</v>
      </c>
      <c r="AK7" s="4">
        <v>304</v>
      </c>
      <c r="AL7" s="4">
        <v>7</v>
      </c>
      <c r="AM7" s="4">
        <v>79</v>
      </c>
      <c r="AN7" s="4">
        <v>69</v>
      </c>
      <c r="AO7" s="4">
        <v>14.633095000000001</v>
      </c>
      <c r="AP7" s="4">
        <v>36.299999999999997</v>
      </c>
      <c r="AQ7" s="4">
        <v>0</v>
      </c>
      <c r="AR7" s="4">
        <v>7</v>
      </c>
      <c r="AS7" s="4">
        <v>1015</v>
      </c>
      <c r="AT7" s="4">
        <v>0.22</v>
      </c>
      <c r="AU7" s="4">
        <v>2.48</v>
      </c>
      <c r="AV7" s="4">
        <v>27315</v>
      </c>
      <c r="AW7" s="4">
        <v>0</v>
      </c>
      <c r="AX7" s="30">
        <v>0.54</v>
      </c>
      <c r="AY7">
        <v>0.82520000000000004</v>
      </c>
      <c r="AZ7" t="s">
        <v>67</v>
      </c>
      <c r="BA7" t="s">
        <v>197</v>
      </c>
      <c r="BB7">
        <v>2</v>
      </c>
      <c r="BC7" t="s">
        <v>426</v>
      </c>
      <c r="BD7">
        <v>6</v>
      </c>
      <c r="BE7">
        <v>56022.962</v>
      </c>
      <c r="BF7">
        <v>0.12432935980785878</v>
      </c>
      <c r="BG7">
        <v>0.10259658771344507</v>
      </c>
      <c r="BH7">
        <v>385570.283</v>
      </c>
      <c r="BI7">
        <v>1.8064926959114221E-2</v>
      </c>
      <c r="BJ7">
        <v>1.4907177726661055E-2</v>
      </c>
      <c r="BK7">
        <v>1</v>
      </c>
      <c r="BL7" t="s">
        <v>67</v>
      </c>
      <c r="BM7">
        <v>0</v>
      </c>
      <c r="BN7" t="s">
        <v>498</v>
      </c>
    </row>
    <row r="8" spans="1:66">
      <c r="A8" s="136" t="str">
        <f t="shared" ref="A8:A45" si="20">W8</f>
        <v>강화교통</v>
      </c>
      <c r="B8" s="112" t="str">
        <f t="shared" si="1"/>
        <v>17</v>
      </c>
      <c r="C8" s="137" t="str">
        <f t="shared" ref="C8:C45" si="21">Y8</f>
        <v>70바3716</v>
      </c>
      <c r="D8" s="112" t="str">
        <f t="shared" ref="D8:D45" si="22">Z8</f>
        <v>대형</v>
      </c>
      <c r="E8" s="109" t="str">
        <f t="shared" si="16"/>
        <v>D</v>
      </c>
      <c r="F8" s="157">
        <f t="shared" si="17"/>
        <v>0.76124999999999998</v>
      </c>
      <c r="G8" s="158">
        <f t="shared" si="18"/>
        <v>1.827</v>
      </c>
      <c r="H8" s="159">
        <f t="shared" si="19"/>
        <v>2.4</v>
      </c>
      <c r="I8" s="160">
        <f t="shared" ref="I8:I45" si="23">AC8</f>
        <v>2480.2849999999999</v>
      </c>
      <c r="J8" s="161">
        <f t="shared" ref="J8:J45" si="24">AI8/AH8</f>
        <v>1.6537341413178846E-2</v>
      </c>
      <c r="K8" s="161">
        <f t="shared" ref="K8:K45" si="25">AJ8/AH8</f>
        <v>0.38449448049001878</v>
      </c>
      <c r="L8" s="161">
        <f t="shared" ref="L8:L45" si="26">AK8/AC8</f>
        <v>0.11248707305813647</v>
      </c>
      <c r="M8" s="162">
        <f t="shared" ref="M8:M45" si="27">AG8</f>
        <v>14.744999999999999</v>
      </c>
      <c r="N8" s="163">
        <f t="shared" ref="N8:N45" si="28">IF(AW8=0,AT8,"속도계이상")</f>
        <v>0.48399999999999999</v>
      </c>
      <c r="O8" s="163">
        <f t="shared" ref="O8:O45" si="29">IF(AW8=0,AU8,"속도계이상")</f>
        <v>35.076999999999998</v>
      </c>
      <c r="P8" s="164">
        <f t="shared" ref="P8:P45" si="30">AQ8/60</f>
        <v>0</v>
      </c>
      <c r="Q8" s="165">
        <f t="shared" ref="Q8:Q45" si="31">AN8</f>
        <v>72</v>
      </c>
      <c r="R8" s="166">
        <f t="shared" ref="R8:R45" si="32">AC8/(AH8-AI8-AJ8)</f>
        <v>24.525565428795957</v>
      </c>
      <c r="S8" s="138">
        <f t="shared" ref="S8:S45" si="33">IF(AW8=0,AL8,"속도계이상")</f>
        <v>12</v>
      </c>
      <c r="T8" s="138">
        <f t="shared" ref="T8:T45" si="34">IF(AW8=0,AM8,"속도계이상")</f>
        <v>870</v>
      </c>
      <c r="U8" t="s">
        <v>119</v>
      </c>
      <c r="V8" s="5" t="s">
        <v>120</v>
      </c>
      <c r="W8" t="s">
        <v>119</v>
      </c>
      <c r="X8" s="5" t="s">
        <v>120</v>
      </c>
      <c r="Y8" t="s">
        <v>200</v>
      </c>
      <c r="Z8" t="s">
        <v>143</v>
      </c>
      <c r="AA8" t="s">
        <v>48</v>
      </c>
      <c r="AB8">
        <v>503</v>
      </c>
      <c r="AC8" s="1">
        <v>2480.2849999999999</v>
      </c>
      <c r="AD8" s="1">
        <v>1357.213</v>
      </c>
      <c r="AE8" s="28">
        <v>1.827</v>
      </c>
      <c r="AF8">
        <v>2.4</v>
      </c>
      <c r="AG8">
        <v>14.744999999999999</v>
      </c>
      <c r="AH8">
        <v>168.84134700000001</v>
      </c>
      <c r="AI8">
        <v>2.7921870000000002</v>
      </c>
      <c r="AJ8">
        <v>64.918565999999998</v>
      </c>
      <c r="AK8">
        <v>279</v>
      </c>
      <c r="AL8">
        <v>12</v>
      </c>
      <c r="AM8">
        <v>870</v>
      </c>
      <c r="AN8">
        <v>72</v>
      </c>
      <c r="AO8">
        <v>14.690033</v>
      </c>
      <c r="AP8">
        <v>327.10000000000002</v>
      </c>
      <c r="AQ8">
        <v>0</v>
      </c>
      <c r="AR8">
        <v>16</v>
      </c>
      <c r="AS8">
        <v>2891</v>
      </c>
      <c r="AT8">
        <v>0.48399999999999999</v>
      </c>
      <c r="AU8">
        <v>35.076999999999998</v>
      </c>
      <c r="AV8">
        <v>0</v>
      </c>
      <c r="AW8">
        <v>0</v>
      </c>
      <c r="AX8" s="29">
        <v>0.54</v>
      </c>
      <c r="AY8">
        <v>0.82291666666666674</v>
      </c>
      <c r="AZ8" t="s">
        <v>67</v>
      </c>
      <c r="BA8" t="s">
        <v>197</v>
      </c>
      <c r="BB8">
        <v>3</v>
      </c>
      <c r="BC8" t="s">
        <v>460</v>
      </c>
      <c r="BD8">
        <v>5</v>
      </c>
      <c r="BE8">
        <v>56022.962</v>
      </c>
      <c r="BF8">
        <v>0.11523553502936885</v>
      </c>
      <c r="BG8">
        <v>9.4829242367918135E-2</v>
      </c>
      <c r="BH8">
        <v>385570.283</v>
      </c>
      <c r="BI8">
        <v>1.6743603655782778E-2</v>
      </c>
      <c r="BJ8">
        <v>1.3778590508404579E-2</v>
      </c>
      <c r="BK8">
        <v>1</v>
      </c>
      <c r="BL8" t="s">
        <v>69</v>
      </c>
      <c r="BM8">
        <v>-1</v>
      </c>
      <c r="BN8" t="s">
        <v>497</v>
      </c>
    </row>
    <row r="9" spans="1:66">
      <c r="A9" s="139" t="str">
        <f t="shared" si="20"/>
        <v>강화교통</v>
      </c>
      <c r="B9" s="128" t="str">
        <f t="shared" si="1"/>
        <v>17</v>
      </c>
      <c r="C9" s="140" t="str">
        <f t="shared" si="21"/>
        <v>70바3719</v>
      </c>
      <c r="D9" s="128" t="str">
        <f t="shared" si="22"/>
        <v>대형</v>
      </c>
      <c r="E9" s="125" t="str">
        <f t="shared" si="16"/>
        <v>F</v>
      </c>
      <c r="F9" s="147">
        <f t="shared" si="17"/>
        <v>0.7946153846153845</v>
      </c>
      <c r="G9" s="148">
        <f t="shared" si="18"/>
        <v>2.0659999999999998</v>
      </c>
      <c r="H9" s="149">
        <f t="shared" si="19"/>
        <v>2.6</v>
      </c>
      <c r="I9" s="150">
        <f t="shared" si="23"/>
        <v>3672.5309999999999</v>
      </c>
      <c r="J9" s="151">
        <f t="shared" si="24"/>
        <v>7.3021104098954202E-3</v>
      </c>
      <c r="K9" s="151">
        <f t="shared" si="25"/>
        <v>0.3564705483335795</v>
      </c>
      <c r="L9" s="151">
        <f t="shared" si="26"/>
        <v>0.23580468075014208</v>
      </c>
      <c r="M9" s="152">
        <f t="shared" si="27"/>
        <v>11.047000000000001</v>
      </c>
      <c r="N9" s="153">
        <f t="shared" si="28"/>
        <v>0.191</v>
      </c>
      <c r="O9" s="153">
        <f t="shared" si="29"/>
        <v>1.28</v>
      </c>
      <c r="P9" s="154">
        <f t="shared" si="30"/>
        <v>0</v>
      </c>
      <c r="Q9" s="155">
        <f t="shared" si="31"/>
        <v>70</v>
      </c>
      <c r="R9" s="156">
        <f t="shared" si="32"/>
        <v>23.01644509083394</v>
      </c>
      <c r="S9" s="141">
        <f t="shared" si="33"/>
        <v>7</v>
      </c>
      <c r="T9" s="141">
        <f t="shared" si="34"/>
        <v>47</v>
      </c>
      <c r="U9" t="s">
        <v>119</v>
      </c>
      <c r="V9" s="5" t="s">
        <v>120</v>
      </c>
      <c r="W9" t="s">
        <v>119</v>
      </c>
      <c r="X9" s="5" t="s">
        <v>120</v>
      </c>
      <c r="Y9" t="s">
        <v>201</v>
      </c>
      <c r="Z9" t="s">
        <v>143</v>
      </c>
      <c r="AA9" t="s">
        <v>48</v>
      </c>
      <c r="AB9">
        <v>503</v>
      </c>
      <c r="AC9" s="1">
        <v>3672.5309999999999</v>
      </c>
      <c r="AD9" s="1">
        <v>1777.6120000000001</v>
      </c>
      <c r="AE9" s="28">
        <v>2.0659999999999998</v>
      </c>
      <c r="AF9">
        <v>2.6</v>
      </c>
      <c r="AG9">
        <v>11.047000000000001</v>
      </c>
      <c r="AH9">
        <v>250.79270199999999</v>
      </c>
      <c r="AI9">
        <v>1.8313159999999999</v>
      </c>
      <c r="AJ9">
        <v>89.400211999999996</v>
      </c>
      <c r="AK9">
        <v>866</v>
      </c>
      <c r="AL9">
        <v>7</v>
      </c>
      <c r="AM9">
        <v>47</v>
      </c>
      <c r="AN9">
        <v>70</v>
      </c>
      <c r="AO9">
        <v>14.643691</v>
      </c>
      <c r="AP9">
        <v>11.2</v>
      </c>
      <c r="AQ9">
        <v>0</v>
      </c>
      <c r="AR9">
        <v>0</v>
      </c>
      <c r="AS9">
        <v>0</v>
      </c>
      <c r="AT9">
        <v>0.191</v>
      </c>
      <c r="AU9">
        <v>1.28</v>
      </c>
      <c r="AV9">
        <v>30925</v>
      </c>
      <c r="AW9">
        <v>0</v>
      </c>
      <c r="AX9" s="29">
        <v>0.54</v>
      </c>
      <c r="AY9">
        <v>0.78500000000000003</v>
      </c>
      <c r="AZ9" t="s">
        <v>70</v>
      </c>
      <c r="BA9" t="s">
        <v>197</v>
      </c>
      <c r="BB9">
        <v>2</v>
      </c>
      <c r="BC9" t="s">
        <v>458</v>
      </c>
      <c r="BD9">
        <v>2</v>
      </c>
      <c r="BE9">
        <v>56022.962</v>
      </c>
      <c r="BF9">
        <v>0.10843011121047116</v>
      </c>
      <c r="BG9">
        <v>8.5117637300219873E-2</v>
      </c>
      <c r="BH9">
        <v>385570.283</v>
      </c>
      <c r="BI9">
        <v>1.575478263712559E-2</v>
      </c>
      <c r="BJ9">
        <v>1.2367504370143589E-2</v>
      </c>
      <c r="BK9">
        <v>1</v>
      </c>
      <c r="BL9" t="s">
        <v>69</v>
      </c>
      <c r="BM9">
        <v>-2</v>
      </c>
      <c r="BN9" t="s">
        <v>497</v>
      </c>
    </row>
    <row r="10" spans="1:66">
      <c r="A10" s="136" t="str">
        <f t="shared" si="20"/>
        <v>강화교통</v>
      </c>
      <c r="B10" s="112" t="str">
        <f t="shared" si="1"/>
        <v>17</v>
      </c>
      <c r="C10" s="137" t="str">
        <f t="shared" si="21"/>
        <v>78바3217</v>
      </c>
      <c r="D10" s="112" t="str">
        <f t="shared" si="22"/>
        <v>대형</v>
      </c>
      <c r="E10" s="109" t="str">
        <f t="shared" si="16"/>
        <v>D</v>
      </c>
      <c r="F10" s="157">
        <f t="shared" si="17"/>
        <v>0.754</v>
      </c>
      <c r="G10" s="158">
        <f t="shared" si="18"/>
        <v>1.885</v>
      </c>
      <c r="H10" s="159">
        <f t="shared" si="19"/>
        <v>2.5</v>
      </c>
      <c r="I10" s="160">
        <f t="shared" si="23"/>
        <v>3333.663</v>
      </c>
      <c r="J10" s="161">
        <f t="shared" si="24"/>
        <v>2.1012654420226262E-2</v>
      </c>
      <c r="K10" s="161">
        <f t="shared" si="25"/>
        <v>0.38403751342556769</v>
      </c>
      <c r="L10" s="161">
        <f t="shared" si="26"/>
        <v>0.19318089440954289</v>
      </c>
      <c r="M10" s="162">
        <f t="shared" si="27"/>
        <v>14.052</v>
      </c>
      <c r="N10" s="163">
        <f t="shared" si="28"/>
        <v>0.09</v>
      </c>
      <c r="O10" s="163">
        <f t="shared" si="29"/>
        <v>10.379</v>
      </c>
      <c r="P10" s="164">
        <f t="shared" si="30"/>
        <v>0.28833333333333333</v>
      </c>
      <c r="Q10" s="165">
        <f t="shared" si="31"/>
        <v>87</v>
      </c>
      <c r="R10" s="166">
        <f t="shared" si="32"/>
        <v>24.491059921907055</v>
      </c>
      <c r="S10" s="138">
        <f t="shared" si="33"/>
        <v>3</v>
      </c>
      <c r="T10" s="138">
        <f t="shared" si="34"/>
        <v>346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202</v>
      </c>
      <c r="Z10" s="4" t="s">
        <v>143</v>
      </c>
      <c r="AA10" s="4" t="s">
        <v>48</v>
      </c>
      <c r="AB10" s="4">
        <v>503</v>
      </c>
      <c r="AC10" s="4">
        <v>3333.663</v>
      </c>
      <c r="AD10" s="4">
        <v>1768.7840000000001</v>
      </c>
      <c r="AE10" s="4">
        <v>1.885</v>
      </c>
      <c r="AF10" s="4">
        <v>2.5</v>
      </c>
      <c r="AG10" s="4">
        <v>14.052</v>
      </c>
      <c r="AH10" s="4">
        <v>228.78827699999999</v>
      </c>
      <c r="AI10" s="4">
        <v>4.8074490000000001</v>
      </c>
      <c r="AJ10" s="4">
        <v>87.863281000000001</v>
      </c>
      <c r="AK10" s="4">
        <v>644</v>
      </c>
      <c r="AL10" s="4">
        <v>3</v>
      </c>
      <c r="AM10" s="4">
        <v>346</v>
      </c>
      <c r="AN10" s="4">
        <v>87</v>
      </c>
      <c r="AO10" s="4">
        <v>14.570951000000001</v>
      </c>
      <c r="AP10" s="4">
        <v>1554.7</v>
      </c>
      <c r="AQ10" s="4">
        <v>17.3</v>
      </c>
      <c r="AR10" s="4">
        <v>26</v>
      </c>
      <c r="AS10" s="4">
        <v>4784</v>
      </c>
      <c r="AT10" s="4">
        <v>0.09</v>
      </c>
      <c r="AU10" s="4">
        <v>10.379</v>
      </c>
      <c r="AV10" s="4">
        <v>24206</v>
      </c>
      <c r="AW10" s="4">
        <v>0</v>
      </c>
      <c r="AX10" s="30">
        <v>0.54</v>
      </c>
      <c r="AY10">
        <v>0.81153846153846143</v>
      </c>
      <c r="AZ10" t="s">
        <v>67</v>
      </c>
      <c r="BA10" t="s">
        <v>197</v>
      </c>
      <c r="BB10">
        <v>5</v>
      </c>
      <c r="BC10" t="s">
        <v>457</v>
      </c>
      <c r="BD10">
        <v>5</v>
      </c>
      <c r="BE10">
        <v>56022.962</v>
      </c>
      <c r="BF10">
        <v>0.10950411725820566</v>
      </c>
      <c r="BG10">
        <v>8.8866802851851501E-2</v>
      </c>
      <c r="BH10">
        <v>385570.283</v>
      </c>
      <c r="BI10">
        <v>1.5910834601327407E-2</v>
      </c>
      <c r="BJ10">
        <v>1.2912254234154163E-2</v>
      </c>
      <c r="BK10">
        <v>1</v>
      </c>
      <c r="BL10" t="s">
        <v>67</v>
      </c>
      <c r="BM10">
        <v>0</v>
      </c>
      <c r="BN10" t="s">
        <v>498</v>
      </c>
    </row>
    <row r="11" spans="1:66">
      <c r="A11" s="139" t="str">
        <f t="shared" si="20"/>
        <v>강화교통</v>
      </c>
      <c r="B11" s="128" t="str">
        <f t="shared" si="1"/>
        <v>17</v>
      </c>
      <c r="C11" s="140" t="str">
        <f t="shared" si="21"/>
        <v>78바3234</v>
      </c>
      <c r="D11" s="128" t="str">
        <f t="shared" si="22"/>
        <v>대형</v>
      </c>
      <c r="E11" s="125" t="str">
        <f t="shared" si="16"/>
        <v>C</v>
      </c>
      <c r="F11" s="147">
        <f t="shared" si="17"/>
        <v>0.81166666666666665</v>
      </c>
      <c r="G11" s="148">
        <f t="shared" si="18"/>
        <v>1.948</v>
      </c>
      <c r="H11" s="149">
        <f t="shared" si="19"/>
        <v>2.4</v>
      </c>
      <c r="I11" s="150">
        <f t="shared" si="23"/>
        <v>2881.741</v>
      </c>
      <c r="J11" s="151">
        <f t="shared" si="24"/>
        <v>1.3512001608042485E-2</v>
      </c>
      <c r="K11" s="151">
        <f t="shared" si="25"/>
        <v>0.37429380930298234</v>
      </c>
      <c r="L11" s="151">
        <f t="shared" si="26"/>
        <v>0.15268547728612669</v>
      </c>
      <c r="M11" s="152">
        <f t="shared" si="27"/>
        <v>14.226000000000001</v>
      </c>
      <c r="N11" s="153">
        <f t="shared" si="28"/>
        <v>0.72899999999999998</v>
      </c>
      <c r="O11" s="153">
        <f t="shared" si="29"/>
        <v>10.063000000000001</v>
      </c>
      <c r="P11" s="154">
        <f t="shared" si="30"/>
        <v>0</v>
      </c>
      <c r="Q11" s="155">
        <f t="shared" si="31"/>
        <v>80</v>
      </c>
      <c r="R11" s="156">
        <f t="shared" si="32"/>
        <v>24.602915767310286</v>
      </c>
      <c r="S11" s="141">
        <f t="shared" si="33"/>
        <v>21</v>
      </c>
      <c r="T11" s="141">
        <f t="shared" si="34"/>
        <v>290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203</v>
      </c>
      <c r="Z11" t="s">
        <v>143</v>
      </c>
      <c r="AA11" t="s">
        <v>48</v>
      </c>
      <c r="AB11">
        <v>503</v>
      </c>
      <c r="AC11" s="1">
        <v>2881.741</v>
      </c>
      <c r="AD11" s="1">
        <v>1479.693</v>
      </c>
      <c r="AE11" s="28">
        <v>1.948</v>
      </c>
      <c r="AF11">
        <v>2.4</v>
      </c>
      <c r="AG11">
        <v>14.226000000000001</v>
      </c>
      <c r="AH11">
        <v>191.32827800000001</v>
      </c>
      <c r="AI11">
        <v>2.5852279999999999</v>
      </c>
      <c r="AJ11">
        <v>71.612989999999996</v>
      </c>
      <c r="AK11">
        <v>440</v>
      </c>
      <c r="AL11">
        <v>21</v>
      </c>
      <c r="AM11">
        <v>290</v>
      </c>
      <c r="AN11">
        <v>80</v>
      </c>
      <c r="AO11">
        <v>15.061762</v>
      </c>
      <c r="AP11">
        <v>671.8</v>
      </c>
      <c r="AQ11">
        <v>0</v>
      </c>
      <c r="AR11">
        <v>19</v>
      </c>
      <c r="AS11">
        <v>3789</v>
      </c>
      <c r="AT11">
        <v>0.72899999999999998</v>
      </c>
      <c r="AU11">
        <v>10.063000000000001</v>
      </c>
      <c r="AV11">
        <v>11975</v>
      </c>
      <c r="AW11">
        <v>0</v>
      </c>
      <c r="AX11" s="29">
        <v>0.56000000000000005</v>
      </c>
      <c r="AY11">
        <v>0.86269230769230765</v>
      </c>
      <c r="AZ11" t="s">
        <v>69</v>
      </c>
      <c r="BA11" t="s">
        <v>197</v>
      </c>
      <c r="BB11">
        <v>1</v>
      </c>
      <c r="BC11" t="s">
        <v>370</v>
      </c>
      <c r="BD11">
        <v>5</v>
      </c>
      <c r="BE11">
        <v>56022.962</v>
      </c>
      <c r="BF11">
        <v>8.2175733585810762E-2</v>
      </c>
      <c r="BG11">
        <v>7.0892373243451351E-2</v>
      </c>
      <c r="BH11">
        <v>385570.283</v>
      </c>
      <c r="BI11">
        <v>1.1940048813357331E-2</v>
      </c>
      <c r="BJ11">
        <v>1.0300588264754036E-2</v>
      </c>
      <c r="BK11">
        <v>1</v>
      </c>
      <c r="BL11" t="s">
        <v>69</v>
      </c>
      <c r="BM11">
        <v>0</v>
      </c>
      <c r="BN11" t="s">
        <v>498</v>
      </c>
    </row>
    <row r="12" spans="1:66" s="2" customFormat="1">
      <c r="A12" s="136" t="str">
        <f t="shared" si="20"/>
        <v>강화교통</v>
      </c>
      <c r="B12" s="112" t="str">
        <f t="shared" si="1"/>
        <v>17</v>
      </c>
      <c r="C12" s="137" t="str">
        <f t="shared" si="21"/>
        <v>78바3239</v>
      </c>
      <c r="D12" s="112" t="str">
        <f t="shared" si="22"/>
        <v>대형</v>
      </c>
      <c r="E12" s="109" t="str">
        <f t="shared" si="16"/>
        <v>F</v>
      </c>
      <c r="F12" s="157">
        <f t="shared" si="17"/>
        <v>0.75083333333333335</v>
      </c>
      <c r="G12" s="158">
        <f t="shared" si="18"/>
        <v>1.802</v>
      </c>
      <c r="H12" s="159">
        <f t="shared" si="19"/>
        <v>2.4</v>
      </c>
      <c r="I12" s="160">
        <f t="shared" si="23"/>
        <v>916.14300000000003</v>
      </c>
      <c r="J12" s="161">
        <f t="shared" si="24"/>
        <v>3.531716464795256E-3</v>
      </c>
      <c r="K12" s="161">
        <f t="shared" si="25"/>
        <v>0.38185853396071323</v>
      </c>
      <c r="L12" s="161">
        <f t="shared" si="26"/>
        <v>0.19538434502037344</v>
      </c>
      <c r="M12" s="162">
        <f t="shared" si="27"/>
        <v>14.88</v>
      </c>
      <c r="N12" s="163">
        <f t="shared" si="28"/>
        <v>0.32700000000000001</v>
      </c>
      <c r="O12" s="163">
        <f t="shared" si="29"/>
        <v>8.6229999999999993</v>
      </c>
      <c r="P12" s="164">
        <f t="shared" si="30"/>
        <v>0</v>
      </c>
      <c r="Q12" s="165">
        <f t="shared" si="31"/>
        <v>71</v>
      </c>
      <c r="R12" s="166">
        <f t="shared" si="32"/>
        <v>24.807546100782581</v>
      </c>
      <c r="S12" s="138">
        <f t="shared" si="33"/>
        <v>3</v>
      </c>
      <c r="T12" s="138">
        <f t="shared" si="34"/>
        <v>79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204</v>
      </c>
      <c r="Z12" t="s">
        <v>143</v>
      </c>
      <c r="AA12" t="s">
        <v>48</v>
      </c>
      <c r="AB12">
        <v>503</v>
      </c>
      <c r="AC12" s="1">
        <v>916.14300000000003</v>
      </c>
      <c r="AD12" s="1">
        <v>508.27800000000002</v>
      </c>
      <c r="AE12" s="28">
        <v>1.802</v>
      </c>
      <c r="AF12">
        <v>2.4</v>
      </c>
      <c r="AG12">
        <v>14.88</v>
      </c>
      <c r="AH12">
        <v>60.086930000000002</v>
      </c>
      <c r="AI12">
        <v>0.21221000000000001</v>
      </c>
      <c r="AJ12">
        <v>22.944707000000001</v>
      </c>
      <c r="AK12">
        <v>179</v>
      </c>
      <c r="AL12">
        <v>3</v>
      </c>
      <c r="AM12">
        <v>79</v>
      </c>
      <c r="AN12">
        <v>71</v>
      </c>
      <c r="AO12">
        <v>15.246959</v>
      </c>
      <c r="AP12">
        <v>231.1</v>
      </c>
      <c r="AQ12">
        <v>0</v>
      </c>
      <c r="AR12">
        <v>1</v>
      </c>
      <c r="AS12">
        <v>56</v>
      </c>
      <c r="AT12">
        <v>0.32700000000000001</v>
      </c>
      <c r="AU12">
        <v>8.6229999999999993</v>
      </c>
      <c r="AV12">
        <v>8365</v>
      </c>
      <c r="AW12">
        <v>0</v>
      </c>
      <c r="AX12" s="29">
        <v>0.53</v>
      </c>
      <c r="AY12" s="2">
        <v>0.78680000000000005</v>
      </c>
      <c r="AZ12" s="2" t="s">
        <v>70</v>
      </c>
      <c r="BA12" s="2" t="s">
        <v>197</v>
      </c>
      <c r="BB12" s="2">
        <v>1</v>
      </c>
      <c r="BC12" s="2" t="s">
        <v>456</v>
      </c>
      <c r="BD12" s="2">
        <v>5</v>
      </c>
      <c r="BE12" s="2">
        <v>56022.962</v>
      </c>
      <c r="BF12" s="2">
        <v>9.1291174500912675E-2</v>
      </c>
      <c r="BG12" s="2">
        <v>7.18278960973181E-2</v>
      </c>
      <c r="BH12" s="2">
        <v>385570.283</v>
      </c>
      <c r="BI12" s="2">
        <v>1.3264512918906669E-2</v>
      </c>
      <c r="BJ12" s="2">
        <v>1.0436518764595767E-2</v>
      </c>
      <c r="BK12" s="2">
        <v>1</v>
      </c>
      <c r="BL12" s="2" t="s">
        <v>67</v>
      </c>
      <c r="BM12" s="2">
        <v>-1</v>
      </c>
      <c r="BN12" s="2" t="s">
        <v>497</v>
      </c>
    </row>
    <row r="13" spans="1:66">
      <c r="A13" s="139" t="str">
        <f t="shared" si="20"/>
        <v>강화교통</v>
      </c>
      <c r="B13" s="128" t="str">
        <f t="shared" si="1"/>
        <v>60-5</v>
      </c>
      <c r="C13" s="140" t="str">
        <f t="shared" si="21"/>
        <v>78바3205</v>
      </c>
      <c r="D13" s="128" t="str">
        <f t="shared" si="22"/>
        <v>대형</v>
      </c>
      <c r="E13" s="125" t="str">
        <f t="shared" si="16"/>
        <v>D</v>
      </c>
      <c r="F13" s="147">
        <f t="shared" si="17"/>
        <v>0.80210526315789477</v>
      </c>
      <c r="G13" s="148">
        <f t="shared" si="18"/>
        <v>3.048</v>
      </c>
      <c r="H13" s="149">
        <f t="shared" si="19"/>
        <v>3.8</v>
      </c>
      <c r="I13" s="150">
        <f t="shared" si="23"/>
        <v>12398.811</v>
      </c>
      <c r="J13" s="151">
        <f t="shared" si="24"/>
        <v>1.8504928173635266E-2</v>
      </c>
      <c r="K13" s="151">
        <f t="shared" si="25"/>
        <v>0.2130789469773163</v>
      </c>
      <c r="L13" s="151">
        <f t="shared" si="26"/>
        <v>0.20130962557619436</v>
      </c>
      <c r="M13" s="152">
        <f t="shared" si="27"/>
        <v>14.928000000000001</v>
      </c>
      <c r="N13" s="153">
        <f t="shared" si="28"/>
        <v>0</v>
      </c>
      <c r="O13" s="153">
        <f t="shared" si="29"/>
        <v>16.195</v>
      </c>
      <c r="P13" s="154">
        <f t="shared" si="30"/>
        <v>102.11166666666666</v>
      </c>
      <c r="Q13" s="155">
        <f t="shared" si="31"/>
        <v>93</v>
      </c>
      <c r="R13" s="156">
        <f t="shared" si="32"/>
        <v>42.027007680656958</v>
      </c>
      <c r="S13" s="141">
        <f t="shared" si="33"/>
        <v>0</v>
      </c>
      <c r="T13" s="141">
        <f t="shared" si="34"/>
        <v>2008</v>
      </c>
      <c r="U13" t="s">
        <v>119</v>
      </c>
      <c r="V13" t="s">
        <v>121</v>
      </c>
      <c r="W13" s="4" t="s">
        <v>119</v>
      </c>
      <c r="X13" s="4" t="s">
        <v>121</v>
      </c>
      <c r="Y13" s="4" t="s">
        <v>205</v>
      </c>
      <c r="Z13" s="4" t="s">
        <v>143</v>
      </c>
      <c r="AA13" s="4" t="s">
        <v>48</v>
      </c>
      <c r="AB13" s="4">
        <v>503</v>
      </c>
      <c r="AC13" s="4">
        <v>12398.811</v>
      </c>
      <c r="AD13" s="4">
        <v>4068.4859999999999</v>
      </c>
      <c r="AE13" s="4">
        <v>3.048</v>
      </c>
      <c r="AF13" s="4">
        <v>3.8</v>
      </c>
      <c r="AG13" s="4">
        <v>14.928000000000001</v>
      </c>
      <c r="AH13" s="4">
        <v>383.93269800000002</v>
      </c>
      <c r="AI13" s="4">
        <v>7.1046469999999999</v>
      </c>
      <c r="AJ13" s="4">
        <v>81.807974999999999</v>
      </c>
      <c r="AK13" s="4">
        <v>2496</v>
      </c>
      <c r="AL13" s="4">
        <v>0</v>
      </c>
      <c r="AM13" s="4">
        <v>2008</v>
      </c>
      <c r="AN13" s="4">
        <v>93</v>
      </c>
      <c r="AO13" s="4">
        <v>32.294229999999999</v>
      </c>
      <c r="AP13" s="4">
        <v>82911.5</v>
      </c>
      <c r="AQ13" s="4">
        <v>6126.7</v>
      </c>
      <c r="AR13" s="4">
        <v>53</v>
      </c>
      <c r="AS13" s="4">
        <v>8921</v>
      </c>
      <c r="AT13" s="4">
        <v>0</v>
      </c>
      <c r="AU13" s="4">
        <v>16.195</v>
      </c>
      <c r="AV13" s="4">
        <v>115476</v>
      </c>
      <c r="AW13" s="4">
        <v>0</v>
      </c>
      <c r="AX13" s="30">
        <v>0.53</v>
      </c>
      <c r="AY13">
        <v>0.8354166666666667</v>
      </c>
      <c r="AZ13" t="s">
        <v>67</v>
      </c>
      <c r="BA13" t="s">
        <v>197</v>
      </c>
      <c r="BB13">
        <v>1</v>
      </c>
      <c r="BC13" t="s">
        <v>427</v>
      </c>
      <c r="BD13">
        <v>3</v>
      </c>
      <c r="BE13">
        <v>56022.962</v>
      </c>
      <c r="BF13">
        <v>0.10440949195081831</v>
      </c>
      <c r="BG13">
        <v>8.7225429733912799E-2</v>
      </c>
      <c r="BH13">
        <v>385570.283</v>
      </c>
      <c r="BI13">
        <v>1.5170590831036633E-2</v>
      </c>
      <c r="BJ13">
        <v>1.267376442342852E-2</v>
      </c>
      <c r="BK13">
        <v>1</v>
      </c>
      <c r="BL13" t="s">
        <v>68</v>
      </c>
      <c r="BM13">
        <v>-2</v>
      </c>
      <c r="BN13" t="s">
        <v>497</v>
      </c>
    </row>
    <row r="14" spans="1:66">
      <c r="A14" s="136" t="str">
        <f t="shared" si="20"/>
        <v>강화교통</v>
      </c>
      <c r="B14" s="112" t="str">
        <f t="shared" si="1"/>
        <v>60-5</v>
      </c>
      <c r="C14" s="137" t="str">
        <f t="shared" si="21"/>
        <v>78바3206</v>
      </c>
      <c r="D14" s="112" t="str">
        <f t="shared" si="22"/>
        <v>대형</v>
      </c>
      <c r="E14" s="109" t="str">
        <f t="shared" si="16"/>
        <v>D</v>
      </c>
      <c r="F14" s="157">
        <f t="shared" si="17"/>
        <v>0.78894736842105273</v>
      </c>
      <c r="G14" s="158">
        <f t="shared" si="18"/>
        <v>2.9980000000000002</v>
      </c>
      <c r="H14" s="159">
        <f t="shared" si="19"/>
        <v>3.8</v>
      </c>
      <c r="I14" s="160">
        <f t="shared" si="23"/>
        <v>11549.168</v>
      </c>
      <c r="J14" s="161">
        <f t="shared" si="24"/>
        <v>1.9816274389475721E-2</v>
      </c>
      <c r="K14" s="161">
        <f t="shared" si="25"/>
        <v>0.22872892843474685</v>
      </c>
      <c r="L14" s="161">
        <f t="shared" si="26"/>
        <v>0.15992494004762942</v>
      </c>
      <c r="M14" s="162">
        <f t="shared" si="27"/>
        <v>14.843999999999999</v>
      </c>
      <c r="N14" s="163">
        <f t="shared" si="28"/>
        <v>8.9999999999999993E-3</v>
      </c>
      <c r="O14" s="163">
        <f t="shared" si="29"/>
        <v>22.149000000000001</v>
      </c>
      <c r="P14" s="164">
        <f t="shared" si="30"/>
        <v>95.313333333333333</v>
      </c>
      <c r="Q14" s="165">
        <f t="shared" si="31"/>
        <v>92</v>
      </c>
      <c r="R14" s="166">
        <f t="shared" si="32"/>
        <v>42.803791936065991</v>
      </c>
      <c r="S14" s="138">
        <f t="shared" si="33"/>
        <v>1</v>
      </c>
      <c r="T14" s="138">
        <f t="shared" si="34"/>
        <v>2558</v>
      </c>
      <c r="U14" t="s">
        <v>119</v>
      </c>
      <c r="V14" s="5" t="s">
        <v>121</v>
      </c>
      <c r="W14" t="s">
        <v>119</v>
      </c>
      <c r="X14" s="5" t="s">
        <v>121</v>
      </c>
      <c r="Y14" t="s">
        <v>206</v>
      </c>
      <c r="Z14" t="s">
        <v>143</v>
      </c>
      <c r="AA14" t="s">
        <v>48</v>
      </c>
      <c r="AB14">
        <v>503</v>
      </c>
      <c r="AC14" s="1">
        <v>11549.168</v>
      </c>
      <c r="AD14" s="1">
        <v>3851.93</v>
      </c>
      <c r="AE14" s="28">
        <v>2.9980000000000002</v>
      </c>
      <c r="AF14">
        <v>3.8</v>
      </c>
      <c r="AG14">
        <v>14.843999999999999</v>
      </c>
      <c r="AH14">
        <v>359.05881499999998</v>
      </c>
      <c r="AI14">
        <v>7.115208</v>
      </c>
      <c r="AJ14">
        <v>82.127138000000002</v>
      </c>
      <c r="AK14">
        <v>1847</v>
      </c>
      <c r="AL14">
        <v>1</v>
      </c>
      <c r="AM14">
        <v>2558</v>
      </c>
      <c r="AN14">
        <v>92</v>
      </c>
      <c r="AO14">
        <v>32.165114000000003</v>
      </c>
      <c r="AP14">
        <v>83007.399999999994</v>
      </c>
      <c r="AQ14">
        <v>5718.8</v>
      </c>
      <c r="AR14">
        <v>56</v>
      </c>
      <c r="AS14">
        <v>13978</v>
      </c>
      <c r="AT14">
        <v>8.9999999999999993E-3</v>
      </c>
      <c r="AU14">
        <v>22.149000000000001</v>
      </c>
      <c r="AV14">
        <v>110504</v>
      </c>
      <c r="AW14">
        <v>0</v>
      </c>
      <c r="AX14" s="29">
        <v>0.51</v>
      </c>
      <c r="AY14">
        <v>0.81916666666666671</v>
      </c>
      <c r="AZ14" t="s">
        <v>67</v>
      </c>
      <c r="BA14" t="s">
        <v>197</v>
      </c>
      <c r="BB14">
        <v>4</v>
      </c>
      <c r="BC14" t="s">
        <v>459</v>
      </c>
      <c r="BD14">
        <v>5</v>
      </c>
      <c r="BE14">
        <v>56022.962</v>
      </c>
      <c r="BF14">
        <v>0.13236920604090874</v>
      </c>
      <c r="BG14">
        <v>0.10843244128184441</v>
      </c>
      <c r="BH14">
        <v>385570.283</v>
      </c>
      <c r="BI14">
        <v>1.9233108273543995E-2</v>
      </c>
      <c r="BJ14">
        <v>1.5755121194078122E-2</v>
      </c>
      <c r="BK14">
        <v>1</v>
      </c>
      <c r="BL14" t="s">
        <v>68</v>
      </c>
      <c r="BM14">
        <v>-2</v>
      </c>
      <c r="BN14" t="s">
        <v>497</v>
      </c>
    </row>
    <row r="15" spans="1:66">
      <c r="A15" s="139" t="str">
        <f t="shared" si="20"/>
        <v>강화교통</v>
      </c>
      <c r="B15" s="128" t="str">
        <f t="shared" si="1"/>
        <v>60-5</v>
      </c>
      <c r="C15" s="140" t="str">
        <f t="shared" si="21"/>
        <v>78바3231</v>
      </c>
      <c r="D15" s="128" t="str">
        <f t="shared" si="22"/>
        <v>대형</v>
      </c>
      <c r="E15" s="125" t="str">
        <f t="shared" si="16"/>
        <v>F</v>
      </c>
      <c r="F15" s="147">
        <f t="shared" si="17"/>
        <v>0.79891891891891886</v>
      </c>
      <c r="G15" s="148">
        <f t="shared" si="18"/>
        <v>2.956</v>
      </c>
      <c r="H15" s="149">
        <f t="shared" si="19"/>
        <v>3.7</v>
      </c>
      <c r="I15" s="150">
        <f t="shared" si="23"/>
        <v>12502.049000000001</v>
      </c>
      <c r="J15" s="151">
        <f t="shared" si="24"/>
        <v>2.5374075798704182E-2</v>
      </c>
      <c r="K15" s="151">
        <f t="shared" si="25"/>
        <v>0.22492732363220583</v>
      </c>
      <c r="L15" s="151">
        <f t="shared" si="26"/>
        <v>0.17693099747089455</v>
      </c>
      <c r="M15" s="152">
        <f t="shared" si="27"/>
        <v>19.045000000000002</v>
      </c>
      <c r="N15" s="153">
        <f t="shared" si="28"/>
        <v>2.4E-2</v>
      </c>
      <c r="O15" s="153">
        <f t="shared" si="29"/>
        <v>28.667000000000002</v>
      </c>
      <c r="P15" s="154">
        <f t="shared" si="30"/>
        <v>178.29833333333332</v>
      </c>
      <c r="Q15" s="155">
        <f t="shared" si="31"/>
        <v>93</v>
      </c>
      <c r="R15" s="156">
        <f t="shared" si="32"/>
        <v>41.39446033504953</v>
      </c>
      <c r="S15" s="141">
        <f t="shared" si="33"/>
        <v>3</v>
      </c>
      <c r="T15" s="141">
        <f t="shared" si="34"/>
        <v>3584</v>
      </c>
      <c r="U15" t="s">
        <v>119</v>
      </c>
      <c r="V15" s="5" t="s">
        <v>121</v>
      </c>
      <c r="W15" t="s">
        <v>119</v>
      </c>
      <c r="X15" s="5" t="s">
        <v>121</v>
      </c>
      <c r="Y15" t="s">
        <v>207</v>
      </c>
      <c r="Z15" t="s">
        <v>143</v>
      </c>
      <c r="AA15" t="s">
        <v>48</v>
      </c>
      <c r="AB15">
        <v>503</v>
      </c>
      <c r="AC15" s="1">
        <v>12502.049000000001</v>
      </c>
      <c r="AD15" s="1">
        <v>4229.2709999999997</v>
      </c>
      <c r="AE15" s="28">
        <v>2.956</v>
      </c>
      <c r="AF15">
        <v>3.7</v>
      </c>
      <c r="AG15">
        <v>19.045000000000002</v>
      </c>
      <c r="AH15">
        <v>402.85825899999998</v>
      </c>
      <c r="AI15">
        <v>10.222156</v>
      </c>
      <c r="AJ15">
        <v>90.613829999999993</v>
      </c>
      <c r="AK15">
        <v>2212</v>
      </c>
      <c r="AL15">
        <v>3</v>
      </c>
      <c r="AM15">
        <v>3584</v>
      </c>
      <c r="AN15">
        <v>93</v>
      </c>
      <c r="AO15">
        <v>31.033367999999999</v>
      </c>
      <c r="AP15">
        <v>85214.7</v>
      </c>
      <c r="AQ15">
        <v>10697.9</v>
      </c>
      <c r="AR15">
        <v>73</v>
      </c>
      <c r="AS15">
        <v>15382</v>
      </c>
      <c r="AT15">
        <v>2.4E-2</v>
      </c>
      <c r="AU15">
        <v>28.667000000000002</v>
      </c>
      <c r="AV15">
        <v>120506</v>
      </c>
      <c r="AW15">
        <v>0</v>
      </c>
      <c r="AX15" s="29">
        <v>0.62</v>
      </c>
      <c r="AY15">
        <v>0.79657894736842116</v>
      </c>
      <c r="AZ15" t="s">
        <v>70</v>
      </c>
      <c r="BA15" t="s">
        <v>499</v>
      </c>
      <c r="BB15">
        <v>1</v>
      </c>
      <c r="BC15" t="s">
        <v>500</v>
      </c>
      <c r="BD15">
        <v>7</v>
      </c>
      <c r="BE15">
        <v>60396.14899999999</v>
      </c>
      <c r="BF15">
        <v>0.19673481168476489</v>
      </c>
      <c r="BG15">
        <v>0.15671480920257458</v>
      </c>
      <c r="BH15">
        <v>385570.283</v>
      </c>
      <c r="BI15">
        <v>3.0816755138777123E-2</v>
      </c>
      <c r="BJ15">
        <v>2.4547978369757466E-2</v>
      </c>
      <c r="BK15">
        <v>1</v>
      </c>
      <c r="BL15" t="s">
        <v>67</v>
      </c>
      <c r="BM15">
        <v>-1</v>
      </c>
      <c r="BN15" t="s">
        <v>497</v>
      </c>
    </row>
    <row r="16" spans="1:66">
      <c r="A16" s="136" t="str">
        <f t="shared" si="20"/>
        <v>강화교통</v>
      </c>
      <c r="B16" s="112" t="str">
        <f t="shared" si="1"/>
        <v>60-5</v>
      </c>
      <c r="C16" s="137" t="str">
        <f t="shared" si="21"/>
        <v>78바3232</v>
      </c>
      <c r="D16" s="112" t="str">
        <f t="shared" si="22"/>
        <v>대형</v>
      </c>
      <c r="E16" s="109" t="str">
        <f t="shared" si="16"/>
        <v>D</v>
      </c>
      <c r="F16" s="157">
        <f t="shared" si="17"/>
        <v>0.78270270270270259</v>
      </c>
      <c r="G16" s="158">
        <f t="shared" si="18"/>
        <v>2.8959999999999999</v>
      </c>
      <c r="H16" s="159">
        <f t="shared" si="19"/>
        <v>3.7</v>
      </c>
      <c r="I16" s="160">
        <f t="shared" si="23"/>
        <v>12963.546</v>
      </c>
      <c r="J16" s="161">
        <f t="shared" si="24"/>
        <v>1.5624388587245198E-2</v>
      </c>
      <c r="K16" s="161">
        <f t="shared" si="25"/>
        <v>0.23666303990972745</v>
      </c>
      <c r="L16" s="161">
        <f t="shared" si="26"/>
        <v>0.17973477318628714</v>
      </c>
      <c r="M16" s="162">
        <f t="shared" si="27"/>
        <v>16.978000000000002</v>
      </c>
      <c r="N16" s="163">
        <f t="shared" si="28"/>
        <v>0.108</v>
      </c>
      <c r="O16" s="163">
        <f t="shared" si="29"/>
        <v>23.597000000000001</v>
      </c>
      <c r="P16" s="164">
        <f t="shared" si="30"/>
        <v>135.78666666666666</v>
      </c>
      <c r="Q16" s="165">
        <f t="shared" si="31"/>
        <v>97</v>
      </c>
      <c r="R16" s="166">
        <f t="shared" si="32"/>
        <v>43.670920008623327</v>
      </c>
      <c r="S16" s="138">
        <f t="shared" si="33"/>
        <v>14</v>
      </c>
      <c r="T16" s="138">
        <f t="shared" si="34"/>
        <v>3059</v>
      </c>
      <c r="U16" t="s">
        <v>119</v>
      </c>
      <c r="V16" t="s">
        <v>121</v>
      </c>
      <c r="W16" s="4" t="s">
        <v>119</v>
      </c>
      <c r="X16" t="s">
        <v>121</v>
      </c>
      <c r="Y16" s="4" t="s">
        <v>208</v>
      </c>
      <c r="Z16" s="4" t="s">
        <v>143</v>
      </c>
      <c r="AA16" s="4" t="s">
        <v>48</v>
      </c>
      <c r="AB16" s="4">
        <v>503</v>
      </c>
      <c r="AC16" s="4">
        <v>12963.546</v>
      </c>
      <c r="AD16" s="4">
        <v>4476.674</v>
      </c>
      <c r="AE16" s="4">
        <v>2.8959999999999999</v>
      </c>
      <c r="AF16" s="4">
        <v>3.7</v>
      </c>
      <c r="AG16" s="4">
        <v>16.978000000000002</v>
      </c>
      <c r="AH16" s="4">
        <v>397.005743</v>
      </c>
      <c r="AI16" s="4">
        <v>6.2029719999999999</v>
      </c>
      <c r="AJ16" s="4">
        <v>93.956586000000001</v>
      </c>
      <c r="AK16" s="4">
        <v>2330</v>
      </c>
      <c r="AL16" s="4">
        <v>14</v>
      </c>
      <c r="AM16" s="4">
        <v>3059</v>
      </c>
      <c r="AN16" s="4">
        <v>97</v>
      </c>
      <c r="AO16" s="4">
        <v>32.653295</v>
      </c>
      <c r="AP16" s="4">
        <v>97712.8</v>
      </c>
      <c r="AQ16" s="4">
        <v>8147.2</v>
      </c>
      <c r="AR16" s="4">
        <v>87</v>
      </c>
      <c r="AS16" s="4">
        <v>33826</v>
      </c>
      <c r="AT16" s="4">
        <v>0.108</v>
      </c>
      <c r="AU16" s="4">
        <v>23.597000000000001</v>
      </c>
      <c r="AV16" s="4">
        <v>86251</v>
      </c>
      <c r="AW16" s="4">
        <v>0</v>
      </c>
      <c r="AX16" s="30">
        <v>0.53</v>
      </c>
      <c r="AY16">
        <v>0.8002631578947369</v>
      </c>
      <c r="AZ16" t="s">
        <v>67</v>
      </c>
      <c r="BA16" t="s">
        <v>499</v>
      </c>
      <c r="BB16">
        <v>2</v>
      </c>
      <c r="BC16" t="s">
        <v>501</v>
      </c>
      <c r="BD16">
        <v>7</v>
      </c>
      <c r="BE16">
        <v>60396.14899999999</v>
      </c>
      <c r="BF16">
        <v>0.19312706510476357</v>
      </c>
      <c r="BG16">
        <v>0.15455247499568053</v>
      </c>
      <c r="BH16">
        <v>385570.283</v>
      </c>
      <c r="BI16">
        <v>3.0251633785791526E-2</v>
      </c>
      <c r="BJ16">
        <v>2.4209267984892643E-2</v>
      </c>
      <c r="BK16">
        <v>1</v>
      </c>
      <c r="BL16" t="s">
        <v>67</v>
      </c>
      <c r="BM16">
        <v>0</v>
      </c>
      <c r="BN16" t="s">
        <v>498</v>
      </c>
    </row>
    <row r="17" spans="1:66">
      <c r="A17" s="139" t="str">
        <f t="shared" si="20"/>
        <v>강화교통</v>
      </c>
      <c r="B17" s="128" t="str">
        <f t="shared" si="1"/>
        <v>60-5</v>
      </c>
      <c r="C17" s="140" t="str">
        <f t="shared" si="21"/>
        <v>78바3233</v>
      </c>
      <c r="D17" s="128" t="str">
        <f t="shared" si="22"/>
        <v>대형</v>
      </c>
      <c r="E17" s="125" t="str">
        <f t="shared" si="16"/>
        <v>D</v>
      </c>
      <c r="F17" s="147">
        <f t="shared" si="17"/>
        <v>0.74473684210526325</v>
      </c>
      <c r="G17" s="148">
        <f t="shared" si="18"/>
        <v>2.83</v>
      </c>
      <c r="H17" s="149">
        <f t="shared" si="19"/>
        <v>3.8</v>
      </c>
      <c r="I17" s="150">
        <f t="shared" si="23"/>
        <v>9979.0159999999996</v>
      </c>
      <c r="J17" s="151">
        <f t="shared" si="24"/>
        <v>3.5744902328897828E-2</v>
      </c>
      <c r="K17" s="151">
        <f t="shared" si="25"/>
        <v>0.21331526323490319</v>
      </c>
      <c r="L17" s="151">
        <f t="shared" si="26"/>
        <v>0.18609049228901928</v>
      </c>
      <c r="M17" s="152">
        <f t="shared" si="27"/>
        <v>16.690999999999999</v>
      </c>
      <c r="N17" s="153">
        <f t="shared" si="28"/>
        <v>0.28100000000000003</v>
      </c>
      <c r="O17" s="153">
        <f t="shared" si="29"/>
        <v>23.298999999999999</v>
      </c>
      <c r="P17" s="154">
        <f t="shared" si="30"/>
        <v>134.51833333333335</v>
      </c>
      <c r="Q17" s="155">
        <f t="shared" si="31"/>
        <v>101</v>
      </c>
      <c r="R17" s="156">
        <f t="shared" si="32"/>
        <v>43.816342227714543</v>
      </c>
      <c r="S17" s="141">
        <f t="shared" si="33"/>
        <v>28</v>
      </c>
      <c r="T17" s="141">
        <f t="shared" si="34"/>
        <v>2325</v>
      </c>
      <c r="U17" t="s">
        <v>119</v>
      </c>
      <c r="V17" s="5" t="s">
        <v>121</v>
      </c>
      <c r="W17" t="s">
        <v>119</v>
      </c>
      <c r="X17" s="5" t="s">
        <v>121</v>
      </c>
      <c r="Y17" t="s">
        <v>442</v>
      </c>
      <c r="Z17" t="s">
        <v>143</v>
      </c>
      <c r="AA17" t="s">
        <v>48</v>
      </c>
      <c r="AB17">
        <v>503</v>
      </c>
      <c r="AC17" s="1">
        <v>9979.0159999999996</v>
      </c>
      <c r="AD17" s="1">
        <v>3526.29</v>
      </c>
      <c r="AE17" s="28">
        <v>2.83</v>
      </c>
      <c r="AF17">
        <v>3.8</v>
      </c>
      <c r="AG17">
        <v>16.690999999999999</v>
      </c>
      <c r="AH17">
        <v>303.28187500000001</v>
      </c>
      <c r="AI17">
        <v>10.840781</v>
      </c>
      <c r="AJ17">
        <v>64.694653000000002</v>
      </c>
      <c r="AK17">
        <v>1857</v>
      </c>
      <c r="AL17">
        <v>28</v>
      </c>
      <c r="AM17">
        <v>2325</v>
      </c>
      <c r="AN17">
        <v>101</v>
      </c>
      <c r="AO17">
        <v>32.903435999999999</v>
      </c>
      <c r="AP17">
        <v>74139.3</v>
      </c>
      <c r="AQ17">
        <v>8071.1</v>
      </c>
      <c r="AR17">
        <v>40</v>
      </c>
      <c r="AS17">
        <v>12340</v>
      </c>
      <c r="AT17">
        <v>0.28100000000000003</v>
      </c>
      <c r="AU17">
        <v>23.298999999999999</v>
      </c>
      <c r="AV17">
        <v>0</v>
      </c>
      <c r="AW17">
        <v>0</v>
      </c>
      <c r="AX17" s="29">
        <v>0.51</v>
      </c>
      <c r="AY17">
        <v>0.81405405405405407</v>
      </c>
      <c r="AZ17" t="s">
        <v>67</v>
      </c>
      <c r="BA17" t="s">
        <v>499</v>
      </c>
      <c r="BB17">
        <v>1</v>
      </c>
      <c r="BC17" t="s">
        <v>502</v>
      </c>
      <c r="BD17">
        <v>9</v>
      </c>
      <c r="BE17">
        <v>60396.14899999999</v>
      </c>
      <c r="BF17">
        <v>0.2191513899338185</v>
      </c>
      <c r="BG17">
        <v>0.17840107742720576</v>
      </c>
      <c r="BH17">
        <v>385570.283</v>
      </c>
      <c r="BI17">
        <v>3.4328112366481311E-2</v>
      </c>
      <c r="BJ17">
        <v>2.794493903995722E-2</v>
      </c>
      <c r="BK17">
        <v>1</v>
      </c>
      <c r="BL17" t="s">
        <v>69</v>
      </c>
      <c r="BM17">
        <v>-1</v>
      </c>
      <c r="BN17" t="s">
        <v>497</v>
      </c>
    </row>
    <row r="18" spans="1:66">
      <c r="A18" s="136" t="str">
        <f t="shared" si="20"/>
        <v>강화교통</v>
      </c>
      <c r="B18" s="112" t="str">
        <f t="shared" si="1"/>
        <v>70</v>
      </c>
      <c r="C18" s="137" t="str">
        <f t="shared" si="21"/>
        <v>78바3202</v>
      </c>
      <c r="D18" s="112" t="str">
        <f t="shared" si="22"/>
        <v>대형</v>
      </c>
      <c r="E18" s="109" t="str">
        <f t="shared" si="16"/>
        <v>D</v>
      </c>
      <c r="F18" s="157">
        <f t="shared" si="17"/>
        <v>0.82653846153846156</v>
      </c>
      <c r="G18" s="158">
        <f t="shared" si="18"/>
        <v>2.149</v>
      </c>
      <c r="H18" s="159">
        <f t="shared" si="19"/>
        <v>2.6</v>
      </c>
      <c r="I18" s="160">
        <f t="shared" si="23"/>
        <v>5042.8230000000003</v>
      </c>
      <c r="J18" s="161">
        <f t="shared" si="24"/>
        <v>1.0176421952646675E-2</v>
      </c>
      <c r="K18" s="161">
        <f t="shared" si="25"/>
        <v>0.29552862019316312</v>
      </c>
      <c r="L18" s="161">
        <f t="shared" si="26"/>
        <v>0.23736704619614846</v>
      </c>
      <c r="M18" s="162">
        <f t="shared" si="27"/>
        <v>17.776</v>
      </c>
      <c r="N18" s="163">
        <f t="shared" si="28"/>
        <v>0.71399999999999997</v>
      </c>
      <c r="O18" s="163">
        <f t="shared" si="29"/>
        <v>20.286000000000001</v>
      </c>
      <c r="P18" s="164">
        <f t="shared" si="30"/>
        <v>0.18666666666666665</v>
      </c>
      <c r="Q18" s="165">
        <f t="shared" si="31"/>
        <v>84</v>
      </c>
      <c r="R18" s="166">
        <f t="shared" si="32"/>
        <v>33.487652659798869</v>
      </c>
      <c r="S18" s="138">
        <f t="shared" si="33"/>
        <v>36</v>
      </c>
      <c r="T18" s="138">
        <f t="shared" si="34"/>
        <v>1023</v>
      </c>
      <c r="U18" t="s">
        <v>119</v>
      </c>
      <c r="V18" s="5" t="s">
        <v>122</v>
      </c>
      <c r="W18" t="s">
        <v>119</v>
      </c>
      <c r="X18" s="5" t="s">
        <v>122</v>
      </c>
      <c r="Y18" t="s">
        <v>210</v>
      </c>
      <c r="Z18" t="s">
        <v>143</v>
      </c>
      <c r="AA18" t="s">
        <v>48</v>
      </c>
      <c r="AB18">
        <v>503</v>
      </c>
      <c r="AC18" s="1">
        <v>5042.8230000000003</v>
      </c>
      <c r="AD18" s="1">
        <v>2346.2109999999998</v>
      </c>
      <c r="AE18" s="28">
        <v>2.149</v>
      </c>
      <c r="AF18">
        <v>2.6</v>
      </c>
      <c r="AG18">
        <v>17.776</v>
      </c>
      <c r="AH18">
        <v>216.89273600000001</v>
      </c>
      <c r="AI18">
        <v>2.207192</v>
      </c>
      <c r="AJ18">
        <v>64.098011</v>
      </c>
      <c r="AK18">
        <v>1197</v>
      </c>
      <c r="AL18">
        <v>36</v>
      </c>
      <c r="AM18">
        <v>1023</v>
      </c>
      <c r="AN18">
        <v>84</v>
      </c>
      <c r="AO18">
        <v>23.250308</v>
      </c>
      <c r="AP18">
        <v>17186.099999999999</v>
      </c>
      <c r="AQ18">
        <v>11.2</v>
      </c>
      <c r="AR18">
        <v>12</v>
      </c>
      <c r="AS18">
        <v>2821</v>
      </c>
      <c r="AT18">
        <v>0.71399999999999997</v>
      </c>
      <c r="AU18">
        <v>20.286000000000001</v>
      </c>
      <c r="AV18">
        <v>46198</v>
      </c>
      <c r="AW18">
        <v>0</v>
      </c>
      <c r="AX18" s="29">
        <v>0.53</v>
      </c>
      <c r="AY18">
        <v>0.79999999999999993</v>
      </c>
      <c r="AZ18" t="s">
        <v>67</v>
      </c>
      <c r="BA18" t="s">
        <v>499</v>
      </c>
      <c r="BB18">
        <v>3</v>
      </c>
      <c r="BC18" t="s">
        <v>503</v>
      </c>
      <c r="BD18">
        <v>8</v>
      </c>
      <c r="BE18">
        <v>60396.14899999999</v>
      </c>
      <c r="BF18">
        <v>0.19929820359904074</v>
      </c>
      <c r="BG18">
        <v>0.15943856287923258</v>
      </c>
      <c r="BH18">
        <v>385570.283</v>
      </c>
      <c r="BI18">
        <v>3.121828763966231E-2</v>
      </c>
      <c r="BJ18">
        <v>2.4974630111729845E-2</v>
      </c>
      <c r="BK18">
        <v>1</v>
      </c>
      <c r="BL18" t="s">
        <v>67</v>
      </c>
      <c r="BM18">
        <v>0</v>
      </c>
      <c r="BN18" t="s">
        <v>498</v>
      </c>
    </row>
    <row r="19" spans="1:66">
      <c r="A19" s="139" t="str">
        <f t="shared" si="20"/>
        <v>강화교통</v>
      </c>
      <c r="B19" s="128" t="str">
        <f t="shared" si="1"/>
        <v>70</v>
      </c>
      <c r="C19" s="140" t="str">
        <f t="shared" si="21"/>
        <v>78바3203</v>
      </c>
      <c r="D19" s="128" t="str">
        <f t="shared" si="22"/>
        <v>대형</v>
      </c>
      <c r="E19" s="125" t="str">
        <f t="shared" si="16"/>
        <v>F</v>
      </c>
      <c r="F19" s="147">
        <f t="shared" si="17"/>
        <v>0.73892857142857149</v>
      </c>
      <c r="G19" s="148">
        <f t="shared" si="18"/>
        <v>2.069</v>
      </c>
      <c r="H19" s="149">
        <f t="shared" si="19"/>
        <v>2.8</v>
      </c>
      <c r="I19" s="150">
        <f t="shared" si="23"/>
        <v>10747.627</v>
      </c>
      <c r="J19" s="151">
        <f t="shared" si="24"/>
        <v>1.5234807529172539E-2</v>
      </c>
      <c r="K19" s="151">
        <f t="shared" si="25"/>
        <v>0.3053570720815017</v>
      </c>
      <c r="L19" s="151">
        <f t="shared" si="26"/>
        <v>0.24219299757983784</v>
      </c>
      <c r="M19" s="152">
        <f t="shared" si="27"/>
        <v>17.05</v>
      </c>
      <c r="N19" s="153">
        <f t="shared" si="28"/>
        <v>8.9999999999999993E-3</v>
      </c>
      <c r="O19" s="153">
        <f t="shared" si="29"/>
        <v>21.53</v>
      </c>
      <c r="P19" s="154">
        <f t="shared" si="30"/>
        <v>0.72000000000000008</v>
      </c>
      <c r="Q19" s="155">
        <f t="shared" si="31"/>
        <v>84</v>
      </c>
      <c r="R19" s="156">
        <f t="shared" si="32"/>
        <v>33.177056094004648</v>
      </c>
      <c r="S19" s="141">
        <f t="shared" si="33"/>
        <v>1</v>
      </c>
      <c r="T19" s="141">
        <f t="shared" si="34"/>
        <v>2314</v>
      </c>
      <c r="U19" t="s">
        <v>119</v>
      </c>
      <c r="V19" t="s">
        <v>122</v>
      </c>
      <c r="W19" s="4" t="s">
        <v>119</v>
      </c>
      <c r="X19" s="4" t="s">
        <v>122</v>
      </c>
      <c r="Y19" s="4" t="s">
        <v>211</v>
      </c>
      <c r="Z19" s="4" t="s">
        <v>143</v>
      </c>
      <c r="AA19" s="4" t="s">
        <v>48</v>
      </c>
      <c r="AB19" s="4">
        <v>503</v>
      </c>
      <c r="AC19" s="4">
        <v>10747.627</v>
      </c>
      <c r="AD19" s="4">
        <v>5194.0540000000001</v>
      </c>
      <c r="AE19" s="4">
        <v>2.069</v>
      </c>
      <c r="AF19" s="4">
        <v>2.8</v>
      </c>
      <c r="AG19" s="4">
        <v>17.05</v>
      </c>
      <c r="AH19" s="4">
        <v>476.80851799999999</v>
      </c>
      <c r="AI19" s="4">
        <v>7.2640859999999998</v>
      </c>
      <c r="AJ19" s="4">
        <v>145.59685300000001</v>
      </c>
      <c r="AK19" s="4">
        <v>2603</v>
      </c>
      <c r="AL19" s="4">
        <v>1</v>
      </c>
      <c r="AM19" s="4">
        <v>2314</v>
      </c>
      <c r="AN19" s="4">
        <v>84</v>
      </c>
      <c r="AO19" s="4">
        <v>22.540761</v>
      </c>
      <c r="AP19" s="4">
        <v>33547.5</v>
      </c>
      <c r="AQ19" s="4">
        <v>43.2</v>
      </c>
      <c r="AR19" s="4">
        <v>29</v>
      </c>
      <c r="AS19" s="4">
        <v>9452</v>
      </c>
      <c r="AT19" s="4">
        <v>8.9999999999999993E-3</v>
      </c>
      <c r="AU19" s="4">
        <v>21.53</v>
      </c>
      <c r="AV19" s="4">
        <v>98876</v>
      </c>
      <c r="AW19" s="4">
        <v>0</v>
      </c>
      <c r="AX19" s="30">
        <v>0.5</v>
      </c>
      <c r="AY19">
        <v>0.75473684210526315</v>
      </c>
      <c r="AZ19" t="s">
        <v>70</v>
      </c>
      <c r="BA19" t="s">
        <v>499</v>
      </c>
      <c r="BB19">
        <v>2</v>
      </c>
      <c r="BC19" t="s">
        <v>504</v>
      </c>
      <c r="BD19">
        <v>2</v>
      </c>
      <c r="BE19">
        <v>60396.14899999999</v>
      </c>
      <c r="BF19">
        <v>0.19168852967761241</v>
      </c>
      <c r="BG19">
        <v>0.14467439555668221</v>
      </c>
      <c r="BH19">
        <v>385570.283</v>
      </c>
      <c r="BI19">
        <v>3.0026300029974043E-2</v>
      </c>
      <c r="BJ19">
        <v>2.2661954864727777E-2</v>
      </c>
      <c r="BK19">
        <v>1</v>
      </c>
      <c r="BL19" t="s">
        <v>70</v>
      </c>
      <c r="BM19">
        <v>0</v>
      </c>
      <c r="BN19" t="s">
        <v>498</v>
      </c>
    </row>
    <row r="20" spans="1:66">
      <c r="A20" s="136" t="str">
        <f t="shared" si="20"/>
        <v>강화교통</v>
      </c>
      <c r="B20" s="112" t="str">
        <f t="shared" si="1"/>
        <v>70</v>
      </c>
      <c r="C20" s="137" t="str">
        <f t="shared" si="21"/>
        <v>78바3204</v>
      </c>
      <c r="D20" s="112" t="str">
        <f t="shared" si="22"/>
        <v>대형</v>
      </c>
      <c r="E20" s="109" t="str">
        <f t="shared" si="16"/>
        <v>D</v>
      </c>
      <c r="F20" s="157">
        <f t="shared" si="17"/>
        <v>0.82481481481481467</v>
      </c>
      <c r="G20" s="158">
        <f t="shared" si="18"/>
        <v>2.2269999999999999</v>
      </c>
      <c r="H20" s="159">
        <f t="shared" si="19"/>
        <v>2.7</v>
      </c>
      <c r="I20" s="160">
        <f t="shared" si="23"/>
        <v>9833.7170000000006</v>
      </c>
      <c r="J20" s="161">
        <f t="shared" si="24"/>
        <v>1.2098186220687635E-2</v>
      </c>
      <c r="K20" s="161">
        <f t="shared" si="25"/>
        <v>0.29997515429886706</v>
      </c>
      <c r="L20" s="161">
        <f t="shared" si="26"/>
        <v>0.21416113561128511</v>
      </c>
      <c r="M20" s="162">
        <f t="shared" si="27"/>
        <v>17.106000000000002</v>
      </c>
      <c r="N20" s="163">
        <f t="shared" si="28"/>
        <v>4.1000000000000002E-2</v>
      </c>
      <c r="O20" s="163">
        <f t="shared" si="29"/>
        <v>27.375</v>
      </c>
      <c r="P20" s="164">
        <f t="shared" si="30"/>
        <v>3.0783333333333331</v>
      </c>
      <c r="Q20" s="165">
        <f t="shared" si="31"/>
        <v>91</v>
      </c>
      <c r="R20" s="166">
        <f t="shared" si="32"/>
        <v>33.146578079724506</v>
      </c>
      <c r="S20" s="138">
        <f t="shared" si="33"/>
        <v>4</v>
      </c>
      <c r="T20" s="138">
        <f t="shared" si="34"/>
        <v>2692</v>
      </c>
      <c r="U20" t="s">
        <v>119</v>
      </c>
      <c r="V20" s="5" t="s">
        <v>122</v>
      </c>
      <c r="W20" t="s">
        <v>119</v>
      </c>
      <c r="X20" s="5" t="s">
        <v>122</v>
      </c>
      <c r="Y20" t="s">
        <v>212</v>
      </c>
      <c r="Z20" t="s">
        <v>143</v>
      </c>
      <c r="AA20" t="s">
        <v>48</v>
      </c>
      <c r="AB20">
        <v>503</v>
      </c>
      <c r="AC20" s="1">
        <v>9833.7170000000006</v>
      </c>
      <c r="AD20" s="1">
        <v>4414.7730000000001</v>
      </c>
      <c r="AE20" s="28">
        <v>2.2269999999999999</v>
      </c>
      <c r="AF20">
        <v>2.7</v>
      </c>
      <c r="AG20">
        <v>17.106000000000002</v>
      </c>
      <c r="AH20">
        <v>431.25770299999999</v>
      </c>
      <c r="AI20">
        <v>5.2174360000000002</v>
      </c>
      <c r="AJ20">
        <v>129.36659599999999</v>
      </c>
      <c r="AK20">
        <v>2106</v>
      </c>
      <c r="AL20">
        <v>4</v>
      </c>
      <c r="AM20">
        <v>2692</v>
      </c>
      <c r="AN20">
        <v>91</v>
      </c>
      <c r="AO20">
        <v>22.802413999999999</v>
      </c>
      <c r="AP20">
        <v>24166.9</v>
      </c>
      <c r="AQ20">
        <v>184.7</v>
      </c>
      <c r="AR20">
        <v>38</v>
      </c>
      <c r="AS20">
        <v>7213</v>
      </c>
      <c r="AT20">
        <v>4.1000000000000002E-2</v>
      </c>
      <c r="AU20">
        <v>27.375</v>
      </c>
      <c r="AV20">
        <v>89614</v>
      </c>
      <c r="AW20">
        <v>0</v>
      </c>
      <c r="AX20" s="29">
        <v>0.54</v>
      </c>
      <c r="AY20">
        <v>0.84884615384615381</v>
      </c>
      <c r="AZ20" t="s">
        <v>67</v>
      </c>
      <c r="BA20" t="s">
        <v>209</v>
      </c>
      <c r="BB20">
        <v>2</v>
      </c>
      <c r="BC20" t="s">
        <v>430</v>
      </c>
      <c r="BD20">
        <v>4</v>
      </c>
      <c r="BE20">
        <v>83984.714999999997</v>
      </c>
      <c r="BF20">
        <v>0.11691856071667327</v>
      </c>
      <c r="BG20">
        <v>9.9245870577576112E-2</v>
      </c>
      <c r="BH20">
        <v>385570.283</v>
      </c>
      <c r="BI20">
        <v>2.5467139022225943E-2</v>
      </c>
      <c r="BJ20">
        <v>2.161768300848179E-2</v>
      </c>
      <c r="BK20">
        <v>1</v>
      </c>
      <c r="BL20" t="s">
        <v>69</v>
      </c>
      <c r="BM20">
        <v>-1</v>
      </c>
      <c r="BN20" t="s">
        <v>497</v>
      </c>
    </row>
    <row r="21" spans="1:66">
      <c r="A21" s="139" t="str">
        <f t="shared" si="20"/>
        <v>강화교통</v>
      </c>
      <c r="B21" s="128" t="str">
        <f t="shared" si="1"/>
        <v>70</v>
      </c>
      <c r="C21" s="140" t="str">
        <f t="shared" si="21"/>
        <v>78바3213</v>
      </c>
      <c r="D21" s="128" t="str">
        <f t="shared" si="22"/>
        <v>대형</v>
      </c>
      <c r="E21" s="125" t="str">
        <f t="shared" si="16"/>
        <v>F</v>
      </c>
      <c r="F21" s="147">
        <f t="shared" si="17"/>
        <v>0.87428571428571433</v>
      </c>
      <c r="G21" s="148">
        <f t="shared" si="18"/>
        <v>2.448</v>
      </c>
      <c r="H21" s="149">
        <f t="shared" si="19"/>
        <v>2.8</v>
      </c>
      <c r="I21" s="150">
        <f t="shared" si="23"/>
        <v>9123.4060000000009</v>
      </c>
      <c r="J21" s="151">
        <f t="shared" si="24"/>
        <v>1.1880885649897472E-2</v>
      </c>
      <c r="K21" s="151">
        <f t="shared" si="25"/>
        <v>0.28692847220043083</v>
      </c>
      <c r="L21" s="151">
        <f t="shared" si="26"/>
        <v>0.18458018858307959</v>
      </c>
      <c r="M21" s="152">
        <f t="shared" si="27"/>
        <v>13.224</v>
      </c>
      <c r="N21" s="153">
        <f t="shared" si="28"/>
        <v>1.0999999999999999E-2</v>
      </c>
      <c r="O21" s="153">
        <f t="shared" si="29"/>
        <v>24.146999999999998</v>
      </c>
      <c r="P21" s="154">
        <f t="shared" si="30"/>
        <v>0.16</v>
      </c>
      <c r="Q21" s="155">
        <f t="shared" si="31"/>
        <v>83</v>
      </c>
      <c r="R21" s="156">
        <f t="shared" si="32"/>
        <v>31.733974841945717</v>
      </c>
      <c r="S21" s="141">
        <f t="shared" si="33"/>
        <v>1</v>
      </c>
      <c r="T21" s="141">
        <f t="shared" si="34"/>
        <v>2203</v>
      </c>
      <c r="U21" t="s">
        <v>119</v>
      </c>
      <c r="V21" s="5" t="s">
        <v>122</v>
      </c>
      <c r="W21" t="s">
        <v>119</v>
      </c>
      <c r="X21" s="5" t="s">
        <v>122</v>
      </c>
      <c r="Y21" t="s">
        <v>213</v>
      </c>
      <c r="Z21" t="s">
        <v>143</v>
      </c>
      <c r="AA21" t="s">
        <v>48</v>
      </c>
      <c r="AB21">
        <v>503</v>
      </c>
      <c r="AC21" s="1">
        <v>9123.4060000000009</v>
      </c>
      <c r="AD21" s="1">
        <v>3727.0309999999999</v>
      </c>
      <c r="AE21" s="28">
        <v>2.448</v>
      </c>
      <c r="AF21">
        <v>2.8</v>
      </c>
      <c r="AG21">
        <v>13.224</v>
      </c>
      <c r="AH21">
        <v>410.01185800000002</v>
      </c>
      <c r="AI21">
        <v>4.8713040000000003</v>
      </c>
      <c r="AJ21">
        <v>117.644076</v>
      </c>
      <c r="AK21">
        <v>1684</v>
      </c>
      <c r="AL21">
        <v>1</v>
      </c>
      <c r="AM21">
        <v>2203</v>
      </c>
      <c r="AN21">
        <v>83</v>
      </c>
      <c r="AO21">
        <v>22.251566</v>
      </c>
      <c r="AP21">
        <v>17811.7</v>
      </c>
      <c r="AQ21">
        <v>9.6</v>
      </c>
      <c r="AR21">
        <v>34</v>
      </c>
      <c r="AS21">
        <v>6687</v>
      </c>
      <c r="AT21">
        <v>1.0999999999999999E-2</v>
      </c>
      <c r="AU21">
        <v>24.146999999999998</v>
      </c>
      <c r="AV21">
        <v>82812</v>
      </c>
      <c r="AW21">
        <v>0</v>
      </c>
      <c r="AX21" s="29">
        <v>0.52</v>
      </c>
      <c r="AY21">
        <v>0.76821428571428574</v>
      </c>
      <c r="AZ21" t="s">
        <v>70</v>
      </c>
      <c r="BA21" t="s">
        <v>209</v>
      </c>
      <c r="BB21">
        <v>2</v>
      </c>
      <c r="BC21" t="s">
        <v>461</v>
      </c>
      <c r="BD21">
        <v>4</v>
      </c>
      <c r="BE21">
        <v>83984.714999999997</v>
      </c>
      <c r="BF21">
        <v>0.13464676280677979</v>
      </c>
      <c r="BG21">
        <v>0.10343756671335119</v>
      </c>
      <c r="BH21">
        <v>385570.283</v>
      </c>
      <c r="BI21">
        <v>2.9328686619762137E-2</v>
      </c>
      <c r="BJ21">
        <v>2.2530716042538701E-2</v>
      </c>
      <c r="BK21">
        <v>1</v>
      </c>
      <c r="BL21" t="s">
        <v>70</v>
      </c>
      <c r="BM21">
        <v>0</v>
      </c>
      <c r="BN21" t="s">
        <v>498</v>
      </c>
    </row>
    <row r="22" spans="1:66">
      <c r="A22" s="136" t="str">
        <f t="shared" si="20"/>
        <v>강화교통</v>
      </c>
      <c r="B22" s="112" t="str">
        <f t="shared" si="1"/>
        <v>70</v>
      </c>
      <c r="C22" s="137" t="str">
        <f t="shared" si="21"/>
        <v>78바3214</v>
      </c>
      <c r="D22" s="112" t="str">
        <f t="shared" si="22"/>
        <v>대형</v>
      </c>
      <c r="E22" s="109" t="str">
        <f t="shared" si="16"/>
        <v>D</v>
      </c>
      <c r="F22" s="157">
        <f t="shared" si="17"/>
        <v>0.85500000000000009</v>
      </c>
      <c r="G22" s="158">
        <f t="shared" si="18"/>
        <v>2.3940000000000001</v>
      </c>
      <c r="H22" s="159">
        <f t="shared" si="19"/>
        <v>2.8</v>
      </c>
      <c r="I22" s="160">
        <f t="shared" si="23"/>
        <v>9805.9930000000004</v>
      </c>
      <c r="J22" s="161">
        <f t="shared" si="24"/>
        <v>1.036070553996808E-2</v>
      </c>
      <c r="K22" s="161">
        <f t="shared" si="25"/>
        <v>0.29637103402826237</v>
      </c>
      <c r="L22" s="161">
        <f t="shared" si="26"/>
        <v>0.17876822877601484</v>
      </c>
      <c r="M22" s="162">
        <f t="shared" si="27"/>
        <v>15.367000000000001</v>
      </c>
      <c r="N22" s="163">
        <f t="shared" si="28"/>
        <v>3.1E-2</v>
      </c>
      <c r="O22" s="163">
        <f t="shared" si="29"/>
        <v>18.489000000000001</v>
      </c>
      <c r="P22" s="164">
        <f t="shared" si="30"/>
        <v>0</v>
      </c>
      <c r="Q22" s="165">
        <f t="shared" si="31"/>
        <v>84</v>
      </c>
      <c r="R22" s="166">
        <f t="shared" si="32"/>
        <v>32.452615300582409</v>
      </c>
      <c r="S22" s="138">
        <f t="shared" si="33"/>
        <v>3</v>
      </c>
      <c r="T22" s="138">
        <f t="shared" si="34"/>
        <v>1813</v>
      </c>
      <c r="U22" t="s">
        <v>119</v>
      </c>
      <c r="V22" t="s">
        <v>122</v>
      </c>
      <c r="W22" s="4" t="s">
        <v>119</v>
      </c>
      <c r="X22" s="4" t="s">
        <v>122</v>
      </c>
      <c r="Y22" s="4" t="s">
        <v>214</v>
      </c>
      <c r="Z22" s="4" t="s">
        <v>143</v>
      </c>
      <c r="AA22" s="4" t="s">
        <v>48</v>
      </c>
      <c r="AB22" s="4">
        <v>503</v>
      </c>
      <c r="AC22" s="4">
        <v>9805.9930000000004</v>
      </c>
      <c r="AD22" s="4">
        <v>4095.3209999999999</v>
      </c>
      <c r="AE22" s="4">
        <v>2.3940000000000001</v>
      </c>
      <c r="AF22" s="4">
        <v>2.8</v>
      </c>
      <c r="AG22" s="4">
        <v>15.367000000000001</v>
      </c>
      <c r="AH22" s="4">
        <v>435.853522</v>
      </c>
      <c r="AI22" s="4">
        <v>4.5157499999999997</v>
      </c>
      <c r="AJ22" s="4">
        <v>129.17435900000001</v>
      </c>
      <c r="AK22" s="4">
        <v>1753</v>
      </c>
      <c r="AL22" s="4">
        <v>3</v>
      </c>
      <c r="AM22" s="4">
        <v>1813</v>
      </c>
      <c r="AN22" s="4">
        <v>84</v>
      </c>
      <c r="AO22" s="4">
        <v>22.498367999999999</v>
      </c>
      <c r="AP22" s="4">
        <v>22783.8</v>
      </c>
      <c r="AQ22" s="4">
        <v>0</v>
      </c>
      <c r="AR22" s="4">
        <v>16</v>
      </c>
      <c r="AS22" s="4">
        <v>1196</v>
      </c>
      <c r="AT22" s="4">
        <v>3.1E-2</v>
      </c>
      <c r="AU22" s="4">
        <v>18.489000000000001</v>
      </c>
      <c r="AV22" s="4">
        <v>86276</v>
      </c>
      <c r="AW22" s="4">
        <v>0</v>
      </c>
      <c r="AX22" s="30">
        <v>0.55000000000000004</v>
      </c>
      <c r="AY22">
        <v>0.83259259259259266</v>
      </c>
      <c r="AZ22" t="s">
        <v>67</v>
      </c>
      <c r="BA22" t="s">
        <v>209</v>
      </c>
      <c r="BB22">
        <v>4</v>
      </c>
      <c r="BC22" t="s">
        <v>462</v>
      </c>
      <c r="BD22">
        <v>6</v>
      </c>
      <c r="BE22">
        <v>83984.714999999997</v>
      </c>
      <c r="BF22">
        <v>0.10559745306035748</v>
      </c>
      <c r="BG22">
        <v>8.7919657214697633E-2</v>
      </c>
      <c r="BH22">
        <v>385570.283</v>
      </c>
      <c r="BI22">
        <v>2.3001181343635865E-2</v>
      </c>
      <c r="BJ22">
        <v>1.9150613207590161E-2</v>
      </c>
      <c r="BK22">
        <v>1</v>
      </c>
      <c r="BL22" t="s">
        <v>67</v>
      </c>
      <c r="BM22">
        <v>0</v>
      </c>
      <c r="BN22" t="s">
        <v>498</v>
      </c>
    </row>
    <row r="23" spans="1:66">
      <c r="A23" s="139" t="str">
        <f t="shared" si="20"/>
        <v>강화교통</v>
      </c>
      <c r="B23" s="128" t="str">
        <f t="shared" si="1"/>
        <v>70</v>
      </c>
      <c r="C23" s="140" t="str">
        <f t="shared" si="21"/>
        <v>78바3215</v>
      </c>
      <c r="D23" s="128" t="str">
        <f t="shared" si="22"/>
        <v>대형</v>
      </c>
      <c r="E23" s="125" t="str">
        <f t="shared" si="16"/>
        <v>B</v>
      </c>
      <c r="F23" s="147">
        <f t="shared" si="17"/>
        <v>0.79714285714285726</v>
      </c>
      <c r="G23" s="148">
        <f t="shared" si="18"/>
        <v>2.2320000000000002</v>
      </c>
      <c r="H23" s="149">
        <f t="shared" si="19"/>
        <v>2.8</v>
      </c>
      <c r="I23" s="150">
        <f t="shared" si="23"/>
        <v>1383.6220000000001</v>
      </c>
      <c r="J23" s="151">
        <f t="shared" si="24"/>
        <v>6.0106380861093423E-3</v>
      </c>
      <c r="K23" s="151">
        <f t="shared" si="25"/>
        <v>0.32109350014172089</v>
      </c>
      <c r="L23" s="151">
        <f t="shared" si="26"/>
        <v>0.20525837259020166</v>
      </c>
      <c r="M23" s="152">
        <f t="shared" si="27"/>
        <v>15.006</v>
      </c>
      <c r="N23" s="153">
        <f t="shared" si="28"/>
        <v>1.879</v>
      </c>
      <c r="O23" s="153">
        <f t="shared" si="29"/>
        <v>34.619</v>
      </c>
      <c r="P23" s="154">
        <f t="shared" si="30"/>
        <v>0</v>
      </c>
      <c r="Q23" s="155">
        <f t="shared" si="31"/>
        <v>81</v>
      </c>
      <c r="R23" s="156">
        <f t="shared" si="32"/>
        <v>32.102388564418213</v>
      </c>
      <c r="S23" s="141">
        <f t="shared" si="33"/>
        <v>26</v>
      </c>
      <c r="T23" s="141">
        <f t="shared" si="34"/>
        <v>479</v>
      </c>
      <c r="U23" t="s">
        <v>119</v>
      </c>
      <c r="V23" s="5" t="s">
        <v>122</v>
      </c>
      <c r="W23" t="s">
        <v>119</v>
      </c>
      <c r="X23" s="5" t="s">
        <v>122</v>
      </c>
      <c r="Y23" t="s">
        <v>215</v>
      </c>
      <c r="Z23" t="s">
        <v>143</v>
      </c>
      <c r="AA23" t="s">
        <v>48</v>
      </c>
      <c r="AB23">
        <v>503</v>
      </c>
      <c r="AC23" s="1">
        <v>1383.6220000000001</v>
      </c>
      <c r="AD23" s="1">
        <v>619.90899999999999</v>
      </c>
      <c r="AE23" s="28">
        <v>2.2320000000000002</v>
      </c>
      <c r="AF23">
        <v>2.8</v>
      </c>
      <c r="AG23">
        <v>15.006</v>
      </c>
      <c r="AH23">
        <v>64.051935</v>
      </c>
      <c r="AI23">
        <v>0.38499299999999997</v>
      </c>
      <c r="AJ23">
        <v>20.566659999999999</v>
      </c>
      <c r="AK23">
        <v>284</v>
      </c>
      <c r="AL23">
        <v>26</v>
      </c>
      <c r="AM23">
        <v>479</v>
      </c>
      <c r="AN23">
        <v>81</v>
      </c>
      <c r="AO23">
        <v>21.601564</v>
      </c>
      <c r="AP23">
        <v>3876.5</v>
      </c>
      <c r="AQ23">
        <v>0</v>
      </c>
      <c r="AR23">
        <v>0</v>
      </c>
      <c r="AS23">
        <v>0</v>
      </c>
      <c r="AT23">
        <v>1.879</v>
      </c>
      <c r="AU23">
        <v>34.619</v>
      </c>
      <c r="AV23">
        <v>12664</v>
      </c>
      <c r="AW23">
        <v>0</v>
      </c>
      <c r="AX23" s="29">
        <v>0.51</v>
      </c>
      <c r="AY23">
        <v>0.90142857142857147</v>
      </c>
      <c r="AZ23" t="s">
        <v>68</v>
      </c>
      <c r="BA23" t="s">
        <v>209</v>
      </c>
      <c r="BB23">
        <v>1</v>
      </c>
      <c r="BC23" t="s">
        <v>505</v>
      </c>
      <c r="BD23">
        <v>6</v>
      </c>
      <c r="BE23">
        <v>83984.714999999997</v>
      </c>
      <c r="BF23">
        <v>0.1010726058902504</v>
      </c>
      <c r="BG23">
        <v>9.1109734738211434E-2</v>
      </c>
      <c r="BH23">
        <v>385570.283</v>
      </c>
      <c r="BI23">
        <v>2.201558152758365E-2</v>
      </c>
      <c r="BJ23">
        <v>1.9845474205578976E-2</v>
      </c>
      <c r="BK23">
        <v>1</v>
      </c>
      <c r="BL23" t="s">
        <v>68</v>
      </c>
      <c r="BM23">
        <v>0</v>
      </c>
      <c r="BN23" t="s">
        <v>498</v>
      </c>
    </row>
    <row r="24" spans="1:66">
      <c r="A24" s="136" t="str">
        <f t="shared" si="20"/>
        <v>강화교통</v>
      </c>
      <c r="B24" s="112" t="str">
        <f t="shared" si="1"/>
        <v>70</v>
      </c>
      <c r="C24" s="137" t="str">
        <f t="shared" si="21"/>
        <v>78바3220</v>
      </c>
      <c r="D24" s="112" t="str">
        <f t="shared" si="22"/>
        <v>대형</v>
      </c>
      <c r="E24" s="109" t="str">
        <f t="shared" si="16"/>
        <v>D</v>
      </c>
      <c r="F24" s="157">
        <f t="shared" si="17"/>
        <v>0.84785714285714298</v>
      </c>
      <c r="G24" s="158">
        <f t="shared" si="18"/>
        <v>2.3740000000000001</v>
      </c>
      <c r="H24" s="159">
        <f t="shared" si="19"/>
        <v>2.8</v>
      </c>
      <c r="I24" s="160">
        <f t="shared" si="23"/>
        <v>9723.3459999999995</v>
      </c>
      <c r="J24" s="161">
        <f t="shared" si="24"/>
        <v>1.1070180539759198E-2</v>
      </c>
      <c r="K24" s="161">
        <f t="shared" si="25"/>
        <v>0.30434692652410283</v>
      </c>
      <c r="L24" s="161">
        <f t="shared" si="26"/>
        <v>0.22142583427556728</v>
      </c>
      <c r="M24" s="162">
        <f t="shared" si="27"/>
        <v>15.981</v>
      </c>
      <c r="N24" s="163">
        <f t="shared" si="28"/>
        <v>4.1000000000000002E-2</v>
      </c>
      <c r="O24" s="163">
        <f t="shared" si="29"/>
        <v>18.79</v>
      </c>
      <c r="P24" s="164">
        <f t="shared" si="30"/>
        <v>0</v>
      </c>
      <c r="Q24" s="165">
        <f t="shared" si="31"/>
        <v>84</v>
      </c>
      <c r="R24" s="166">
        <f t="shared" si="32"/>
        <v>33.669317246452302</v>
      </c>
      <c r="S24" s="138">
        <f t="shared" si="33"/>
        <v>4</v>
      </c>
      <c r="T24" s="138">
        <f t="shared" si="34"/>
        <v>1827</v>
      </c>
      <c r="U24" t="s">
        <v>119</v>
      </c>
      <c r="V24" s="5" t="s">
        <v>122</v>
      </c>
      <c r="W24" t="s">
        <v>119</v>
      </c>
      <c r="X24" s="5" t="s">
        <v>122</v>
      </c>
      <c r="Y24" t="s">
        <v>217</v>
      </c>
      <c r="Z24" t="s">
        <v>143</v>
      </c>
      <c r="AA24" t="s">
        <v>48</v>
      </c>
      <c r="AB24">
        <v>503</v>
      </c>
      <c r="AC24" s="1">
        <v>9723.3459999999995</v>
      </c>
      <c r="AD24" s="1">
        <v>4096.277</v>
      </c>
      <c r="AE24" s="28">
        <v>2.3740000000000001</v>
      </c>
      <c r="AF24">
        <v>2.8</v>
      </c>
      <c r="AG24">
        <v>15.981</v>
      </c>
      <c r="AH24">
        <v>421.84741100000002</v>
      </c>
      <c r="AI24">
        <v>4.6699270000000004</v>
      </c>
      <c r="AJ24">
        <v>128.38796300000001</v>
      </c>
      <c r="AK24">
        <v>2153</v>
      </c>
      <c r="AL24">
        <v>4</v>
      </c>
      <c r="AM24">
        <v>1827</v>
      </c>
      <c r="AN24">
        <v>84</v>
      </c>
      <c r="AO24">
        <v>23.049437999999999</v>
      </c>
      <c r="AP24">
        <v>30522.1</v>
      </c>
      <c r="AQ24">
        <v>0</v>
      </c>
      <c r="AR24">
        <v>13</v>
      </c>
      <c r="AS24">
        <v>2488</v>
      </c>
      <c r="AT24">
        <v>4.1000000000000002E-2</v>
      </c>
      <c r="AU24">
        <v>18.79</v>
      </c>
      <c r="AV24">
        <v>85944</v>
      </c>
      <c r="AW24">
        <v>0</v>
      </c>
      <c r="AX24" s="29">
        <v>0.54</v>
      </c>
      <c r="AY24">
        <v>0.84928571428571442</v>
      </c>
      <c r="AZ24" t="s">
        <v>67</v>
      </c>
      <c r="BA24" t="s">
        <v>209</v>
      </c>
      <c r="BB24">
        <v>1</v>
      </c>
      <c r="BC24" t="s">
        <v>429</v>
      </c>
      <c r="BD24">
        <v>10</v>
      </c>
      <c r="BE24">
        <v>83984.714999999997</v>
      </c>
      <c r="BF24">
        <v>0.11266295301472418</v>
      </c>
      <c r="BG24">
        <v>9.5683036524647908E-2</v>
      </c>
      <c r="BH24">
        <v>385570.283</v>
      </c>
      <c r="BI24">
        <v>2.4540184804646887E-2</v>
      </c>
      <c r="BJ24">
        <v>2.0841628380517965E-2</v>
      </c>
      <c r="BK24">
        <v>1</v>
      </c>
      <c r="BL24" t="s">
        <v>68</v>
      </c>
      <c r="BM24">
        <v>-2</v>
      </c>
      <c r="BN24" t="s">
        <v>497</v>
      </c>
    </row>
    <row r="25" spans="1:66">
      <c r="A25" s="139" t="str">
        <f t="shared" si="20"/>
        <v>강화교통</v>
      </c>
      <c r="B25" s="128" t="str">
        <f t="shared" si="1"/>
        <v>70</v>
      </c>
      <c r="C25" s="140" t="str">
        <f t="shared" si="21"/>
        <v>78바3221</v>
      </c>
      <c r="D25" s="128" t="str">
        <f t="shared" si="22"/>
        <v>대형</v>
      </c>
      <c r="E25" s="125" t="str">
        <f t="shared" si="16"/>
        <v>F</v>
      </c>
      <c r="F25" s="147">
        <f t="shared" si="17"/>
        <v>0.85192307692307689</v>
      </c>
      <c r="G25" s="148">
        <f t="shared" si="18"/>
        <v>2.2149999999999999</v>
      </c>
      <c r="H25" s="149">
        <f t="shared" si="19"/>
        <v>2.6</v>
      </c>
      <c r="I25" s="150">
        <f t="shared" si="23"/>
        <v>9776.875</v>
      </c>
      <c r="J25" s="151">
        <f t="shared" si="24"/>
        <v>8.0387275985138226E-3</v>
      </c>
      <c r="K25" s="151">
        <f t="shared" si="25"/>
        <v>0.31717540618360429</v>
      </c>
      <c r="L25" s="151">
        <f t="shared" si="26"/>
        <v>0.22522534040785017</v>
      </c>
      <c r="M25" s="152">
        <f t="shared" si="27"/>
        <v>16.866</v>
      </c>
      <c r="N25" s="153">
        <f t="shared" si="28"/>
        <v>0.10199999999999999</v>
      </c>
      <c r="O25" s="153">
        <f t="shared" si="29"/>
        <v>41.363</v>
      </c>
      <c r="P25" s="154">
        <f t="shared" si="30"/>
        <v>20.338333333333331</v>
      </c>
      <c r="Q25" s="155">
        <f t="shared" si="31"/>
        <v>108</v>
      </c>
      <c r="R25" s="156">
        <f t="shared" si="32"/>
        <v>33.254482773154969</v>
      </c>
      <c r="S25" s="141">
        <f t="shared" si="33"/>
        <v>10</v>
      </c>
      <c r="T25" s="141">
        <f t="shared" si="34"/>
        <v>4044</v>
      </c>
      <c r="U25" t="s">
        <v>119</v>
      </c>
      <c r="V25" t="s">
        <v>122</v>
      </c>
      <c r="W25" s="4" t="s">
        <v>119</v>
      </c>
      <c r="X25" s="4" t="s">
        <v>122</v>
      </c>
      <c r="Y25" s="4" t="s">
        <v>218</v>
      </c>
      <c r="Z25" s="4" t="s">
        <v>143</v>
      </c>
      <c r="AA25" s="4" t="s">
        <v>48</v>
      </c>
      <c r="AB25" s="4">
        <v>503</v>
      </c>
      <c r="AC25" s="4">
        <v>9776.875</v>
      </c>
      <c r="AD25" s="4">
        <v>4412.9769999999999</v>
      </c>
      <c r="AE25" s="4">
        <v>2.2149999999999999</v>
      </c>
      <c r="AF25" s="4">
        <v>2.6</v>
      </c>
      <c r="AG25" s="4">
        <v>16.866</v>
      </c>
      <c r="AH25" s="4">
        <v>435.69631600000002</v>
      </c>
      <c r="AI25" s="4">
        <v>3.5024440000000001</v>
      </c>
      <c r="AJ25" s="4">
        <v>138.19215600000001</v>
      </c>
      <c r="AK25" s="4">
        <v>2202</v>
      </c>
      <c r="AL25" s="4">
        <v>10</v>
      </c>
      <c r="AM25" s="4">
        <v>4044</v>
      </c>
      <c r="AN25" s="4">
        <v>108</v>
      </c>
      <c r="AO25" s="4">
        <v>22.439654000000001</v>
      </c>
      <c r="AP25" s="4">
        <v>30350.3</v>
      </c>
      <c r="AQ25" s="4">
        <v>1220.3</v>
      </c>
      <c r="AR25" s="4">
        <v>37</v>
      </c>
      <c r="AS25" s="4">
        <v>10192</v>
      </c>
      <c r="AT25" s="4">
        <v>0.10199999999999999</v>
      </c>
      <c r="AU25" s="4">
        <v>41.363</v>
      </c>
      <c r="AV25" s="4">
        <v>87883</v>
      </c>
      <c r="AW25" s="4">
        <v>0</v>
      </c>
      <c r="AX25" s="30">
        <v>0.53</v>
      </c>
      <c r="AY25">
        <v>0.79285714285714293</v>
      </c>
      <c r="AZ25" t="s">
        <v>70</v>
      </c>
      <c r="BA25" t="s">
        <v>209</v>
      </c>
      <c r="BB25">
        <v>1</v>
      </c>
      <c r="BC25" t="s">
        <v>443</v>
      </c>
      <c r="BD25">
        <v>4</v>
      </c>
      <c r="BE25">
        <v>83984.714999999997</v>
      </c>
      <c r="BF25">
        <v>9.680482930733289E-2</v>
      </c>
      <c r="BG25">
        <v>7.6752400379385369E-2</v>
      </c>
      <c r="BH25">
        <v>385570.283</v>
      </c>
      <c r="BI25">
        <v>2.1085976690791805E-2</v>
      </c>
      <c r="BJ25">
        <v>1.6718167233413503E-2</v>
      </c>
      <c r="BK25">
        <v>1</v>
      </c>
      <c r="BL25" t="s">
        <v>67</v>
      </c>
      <c r="BM25">
        <v>-1</v>
      </c>
      <c r="BN25" t="s">
        <v>497</v>
      </c>
    </row>
    <row r="26" spans="1:66">
      <c r="A26" s="136" t="str">
        <f t="shared" si="20"/>
        <v>강화교통</v>
      </c>
      <c r="B26" s="112" t="str">
        <f t="shared" si="1"/>
        <v>70</v>
      </c>
      <c r="C26" s="137" t="str">
        <f t="shared" si="21"/>
        <v>78바3222</v>
      </c>
      <c r="D26" s="112" t="str">
        <f t="shared" si="22"/>
        <v>대형</v>
      </c>
      <c r="E26" s="109" t="str">
        <f t="shared" si="16"/>
        <v>D</v>
      </c>
      <c r="F26" s="157">
        <f t="shared" si="17"/>
        <v>0.79724137931034478</v>
      </c>
      <c r="G26" s="158">
        <f t="shared" si="18"/>
        <v>2.3119999999999998</v>
      </c>
      <c r="H26" s="159">
        <f t="shared" si="19"/>
        <v>2.9</v>
      </c>
      <c r="I26" s="160">
        <f t="shared" si="23"/>
        <v>9445.74</v>
      </c>
      <c r="J26" s="161">
        <f t="shared" si="24"/>
        <v>1.4794962598195249E-2</v>
      </c>
      <c r="K26" s="161">
        <f t="shared" si="25"/>
        <v>0.30042268189721011</v>
      </c>
      <c r="L26" s="161">
        <f t="shared" si="26"/>
        <v>0.16917679292464116</v>
      </c>
      <c r="M26" s="162">
        <f t="shared" si="27"/>
        <v>13.923</v>
      </c>
      <c r="N26" s="163">
        <f t="shared" si="28"/>
        <v>0</v>
      </c>
      <c r="O26" s="163">
        <f t="shared" si="29"/>
        <v>17.68</v>
      </c>
      <c r="P26" s="164">
        <f t="shared" si="30"/>
        <v>3.9350000000000001</v>
      </c>
      <c r="Q26" s="165">
        <f t="shared" si="31"/>
        <v>89</v>
      </c>
      <c r="R26" s="166">
        <f t="shared" si="32"/>
        <v>32.240274656200022</v>
      </c>
      <c r="S26" s="138">
        <f t="shared" si="33"/>
        <v>0</v>
      </c>
      <c r="T26" s="138">
        <f t="shared" si="34"/>
        <v>1670</v>
      </c>
      <c r="U26" t="s">
        <v>119</v>
      </c>
      <c r="V26" s="5" t="s">
        <v>122</v>
      </c>
      <c r="W26" t="s">
        <v>119</v>
      </c>
      <c r="X26" s="5" t="s">
        <v>122</v>
      </c>
      <c r="Y26" t="s">
        <v>219</v>
      </c>
      <c r="Z26" t="s">
        <v>143</v>
      </c>
      <c r="AA26" t="s">
        <v>48</v>
      </c>
      <c r="AB26">
        <v>503</v>
      </c>
      <c r="AC26" s="1">
        <v>9445.74</v>
      </c>
      <c r="AD26" s="1">
        <v>4086.2730000000001</v>
      </c>
      <c r="AE26" s="28">
        <v>2.3119999999999998</v>
      </c>
      <c r="AF26">
        <v>2.9</v>
      </c>
      <c r="AG26">
        <v>13.923</v>
      </c>
      <c r="AH26">
        <v>427.84325799999999</v>
      </c>
      <c r="AI26">
        <v>6.3299250000000002</v>
      </c>
      <c r="AJ26">
        <v>128.53381899999999</v>
      </c>
      <c r="AK26">
        <v>1598</v>
      </c>
      <c r="AL26">
        <v>0</v>
      </c>
      <c r="AM26">
        <v>1670</v>
      </c>
      <c r="AN26">
        <v>89</v>
      </c>
      <c r="AO26">
        <v>22.077570999999999</v>
      </c>
      <c r="AP26">
        <v>17966.7</v>
      </c>
      <c r="AQ26">
        <v>236.1</v>
      </c>
      <c r="AR26">
        <v>37</v>
      </c>
      <c r="AS26">
        <v>5192</v>
      </c>
      <c r="AT26">
        <v>0</v>
      </c>
      <c r="AU26">
        <v>17.68</v>
      </c>
      <c r="AV26">
        <v>85387</v>
      </c>
      <c r="AW26">
        <v>0</v>
      </c>
      <c r="AX26" s="29">
        <v>0.5</v>
      </c>
      <c r="AY26">
        <v>0.84821428571428581</v>
      </c>
      <c r="AZ26" t="s">
        <v>67</v>
      </c>
      <c r="BA26" t="s">
        <v>209</v>
      </c>
      <c r="BB26">
        <v>3</v>
      </c>
      <c r="BC26" t="s">
        <v>428</v>
      </c>
      <c r="BD26">
        <v>9</v>
      </c>
      <c r="BE26">
        <v>83984.714999999997</v>
      </c>
      <c r="BF26">
        <v>0.1173420663510021</v>
      </c>
      <c r="BG26">
        <v>9.9531216994153571E-2</v>
      </c>
      <c r="BH26">
        <v>385570.283</v>
      </c>
      <c r="BI26">
        <v>2.5559386795377073E-2</v>
      </c>
      <c r="BJ26">
        <v>2.1679837013935912E-2</v>
      </c>
      <c r="BK26">
        <v>1</v>
      </c>
      <c r="BL26" t="s">
        <v>67</v>
      </c>
      <c r="BM26">
        <v>0</v>
      </c>
      <c r="BN26" t="s">
        <v>498</v>
      </c>
    </row>
    <row r="27" spans="1:66">
      <c r="A27" s="139" t="str">
        <f t="shared" si="20"/>
        <v>강화교통</v>
      </c>
      <c r="B27" s="128" t="str">
        <f t="shared" si="1"/>
        <v>71</v>
      </c>
      <c r="C27" s="140" t="str">
        <f t="shared" si="21"/>
        <v>78바3208</v>
      </c>
      <c r="D27" s="128" t="str">
        <f t="shared" si="22"/>
        <v>대형</v>
      </c>
      <c r="E27" s="125" t="str">
        <f t="shared" si="16"/>
        <v>C</v>
      </c>
      <c r="F27" s="147">
        <f t="shared" si="17"/>
        <v>0.84375</v>
      </c>
      <c r="G27" s="148">
        <f t="shared" si="18"/>
        <v>2.7</v>
      </c>
      <c r="H27" s="149">
        <f t="shared" si="19"/>
        <v>3.2</v>
      </c>
      <c r="I27" s="150">
        <f t="shared" si="23"/>
        <v>10776.914000000001</v>
      </c>
      <c r="J27" s="151">
        <f t="shared" si="24"/>
        <v>1.1291839858943446E-2</v>
      </c>
      <c r="K27" s="151">
        <f t="shared" si="25"/>
        <v>0.2480119386892797</v>
      </c>
      <c r="L27" s="151">
        <f t="shared" si="26"/>
        <v>0.16136344782931364</v>
      </c>
      <c r="M27" s="152">
        <f t="shared" si="27"/>
        <v>13.132</v>
      </c>
      <c r="N27" s="153">
        <f t="shared" si="28"/>
        <v>1.9E-2</v>
      </c>
      <c r="O27" s="153">
        <f t="shared" si="29"/>
        <v>13.946</v>
      </c>
      <c r="P27" s="154">
        <f t="shared" si="30"/>
        <v>0</v>
      </c>
      <c r="Q27" s="155">
        <f t="shared" si="31"/>
        <v>81</v>
      </c>
      <c r="R27" s="156">
        <f t="shared" si="32"/>
        <v>34.184744652542754</v>
      </c>
      <c r="S27" s="141">
        <f t="shared" si="33"/>
        <v>2</v>
      </c>
      <c r="T27" s="141">
        <f t="shared" si="34"/>
        <v>1503</v>
      </c>
      <c r="U27" t="s">
        <v>119</v>
      </c>
      <c r="V27" t="s">
        <v>123</v>
      </c>
      <c r="W27" t="s">
        <v>119</v>
      </c>
      <c r="X27" s="4" t="s">
        <v>123</v>
      </c>
      <c r="Y27" s="4" t="s">
        <v>220</v>
      </c>
      <c r="Z27" s="4" t="s">
        <v>143</v>
      </c>
      <c r="AA27" s="4" t="s">
        <v>48</v>
      </c>
      <c r="AB27" s="4">
        <v>503</v>
      </c>
      <c r="AC27" s="4">
        <v>10776.914000000001</v>
      </c>
      <c r="AD27" s="4">
        <v>3991.51</v>
      </c>
      <c r="AE27" s="4">
        <v>2.7</v>
      </c>
      <c r="AF27" s="4">
        <v>3.2</v>
      </c>
      <c r="AG27" s="4">
        <v>13.132</v>
      </c>
      <c r="AH27" s="4">
        <v>425.61992199999997</v>
      </c>
      <c r="AI27" s="4">
        <v>4.8060320000000001</v>
      </c>
      <c r="AJ27" s="4">
        <v>105.55882200000001</v>
      </c>
      <c r="AK27" s="4">
        <v>1739</v>
      </c>
      <c r="AL27" s="4">
        <v>2</v>
      </c>
      <c r="AM27" s="4">
        <v>1503</v>
      </c>
      <c r="AN27" s="4">
        <v>81</v>
      </c>
      <c r="AO27" s="4">
        <v>25.320511</v>
      </c>
      <c r="AP27" s="4">
        <v>17929</v>
      </c>
      <c r="AQ27" s="4">
        <v>0</v>
      </c>
      <c r="AR27" s="4">
        <v>31</v>
      </c>
      <c r="AS27" s="4">
        <v>4033</v>
      </c>
      <c r="AT27" s="4">
        <v>1.9E-2</v>
      </c>
      <c r="AU27" s="4">
        <v>13.946</v>
      </c>
      <c r="AV27" s="4">
        <v>100110</v>
      </c>
      <c r="AW27" s="4">
        <v>0</v>
      </c>
      <c r="AX27" s="30">
        <v>0.53</v>
      </c>
      <c r="AY27">
        <v>0.87576923076923074</v>
      </c>
      <c r="AZ27" t="s">
        <v>69</v>
      </c>
      <c r="BA27" t="s">
        <v>209</v>
      </c>
      <c r="BB27">
        <v>1</v>
      </c>
      <c r="BC27" t="s">
        <v>216</v>
      </c>
      <c r="BD27">
        <v>9</v>
      </c>
      <c r="BE27">
        <v>83984.714999999997</v>
      </c>
      <c r="BF27">
        <v>0.11227913317322087</v>
      </c>
      <c r="BG27">
        <v>9.8330610090547665E-2</v>
      </c>
      <c r="BH27">
        <v>385570.283</v>
      </c>
      <c r="BI27">
        <v>2.4456581369887369E-2</v>
      </c>
      <c r="BJ27">
        <v>2.141832145355136E-2</v>
      </c>
      <c r="BK27">
        <v>1</v>
      </c>
      <c r="BL27" t="s">
        <v>69</v>
      </c>
      <c r="BM27">
        <v>0</v>
      </c>
      <c r="BN27" t="s">
        <v>498</v>
      </c>
    </row>
    <row r="28" spans="1:66">
      <c r="A28" s="136" t="str">
        <f t="shared" si="20"/>
        <v>강화교통</v>
      </c>
      <c r="B28" s="112" t="str">
        <f t="shared" si="1"/>
        <v>71</v>
      </c>
      <c r="C28" s="137" t="str">
        <f t="shared" si="21"/>
        <v>78바3219</v>
      </c>
      <c r="D28" s="112" t="str">
        <f t="shared" si="22"/>
        <v>대형</v>
      </c>
      <c r="E28" s="109" t="str">
        <f t="shared" si="16"/>
        <v>D</v>
      </c>
      <c r="F28" s="157">
        <f t="shared" si="17"/>
        <v>0.76937500000000003</v>
      </c>
      <c r="G28" s="158">
        <f t="shared" si="18"/>
        <v>2.4620000000000002</v>
      </c>
      <c r="H28" s="159">
        <f t="shared" si="19"/>
        <v>3.2</v>
      </c>
      <c r="I28" s="160">
        <f t="shared" si="23"/>
        <v>10865.249</v>
      </c>
      <c r="J28" s="161">
        <f t="shared" si="24"/>
        <v>1.2225807639187423E-2</v>
      </c>
      <c r="K28" s="161">
        <f t="shared" si="25"/>
        <v>0.29747279869572729</v>
      </c>
      <c r="L28" s="161">
        <f t="shared" si="26"/>
        <v>0.199351160751125</v>
      </c>
      <c r="M28" s="162">
        <f t="shared" si="27"/>
        <v>15.087999999999999</v>
      </c>
      <c r="N28" s="163">
        <f t="shared" si="28"/>
        <v>1.7999999999999999E-2</v>
      </c>
      <c r="O28" s="163">
        <f t="shared" si="29"/>
        <v>10.428000000000001</v>
      </c>
      <c r="P28" s="164">
        <f t="shared" si="30"/>
        <v>0</v>
      </c>
      <c r="Q28" s="165">
        <f t="shared" si="31"/>
        <v>75</v>
      </c>
      <c r="R28" s="166">
        <f t="shared" si="32"/>
        <v>34.210653437599433</v>
      </c>
      <c r="S28" s="138">
        <f t="shared" si="33"/>
        <v>2</v>
      </c>
      <c r="T28" s="138">
        <f t="shared" si="34"/>
        <v>1133</v>
      </c>
      <c r="U28" t="s">
        <v>119</v>
      </c>
      <c r="V28" t="s">
        <v>123</v>
      </c>
      <c r="W28" s="4" t="s">
        <v>119</v>
      </c>
      <c r="X28" s="4" t="s">
        <v>123</v>
      </c>
      <c r="Y28" s="4" t="s">
        <v>222</v>
      </c>
      <c r="Z28" s="4" t="s">
        <v>143</v>
      </c>
      <c r="AA28" s="4" t="s">
        <v>48</v>
      </c>
      <c r="AB28" s="4">
        <v>503</v>
      </c>
      <c r="AC28" s="4">
        <v>10865.249</v>
      </c>
      <c r="AD28" s="4">
        <v>4412.4560000000001</v>
      </c>
      <c r="AE28" s="4">
        <v>2.4620000000000002</v>
      </c>
      <c r="AF28" s="4">
        <v>3.2</v>
      </c>
      <c r="AG28" s="4">
        <v>15.087999999999999</v>
      </c>
      <c r="AH28" s="4">
        <v>460.08657799999997</v>
      </c>
      <c r="AI28" s="4">
        <v>5.62493</v>
      </c>
      <c r="AJ28" s="4">
        <v>136.86324200000001</v>
      </c>
      <c r="AK28" s="4">
        <v>2166</v>
      </c>
      <c r="AL28" s="4">
        <v>2</v>
      </c>
      <c r="AM28" s="4">
        <v>1133</v>
      </c>
      <c r="AN28" s="4">
        <v>75</v>
      </c>
      <c r="AO28" s="4">
        <v>23.615660999999999</v>
      </c>
      <c r="AP28" s="4">
        <v>7017.8</v>
      </c>
      <c r="AQ28" s="4">
        <v>0</v>
      </c>
      <c r="AR28" s="4">
        <v>35</v>
      </c>
      <c r="AS28" s="4">
        <v>7255</v>
      </c>
      <c r="AT28" s="4">
        <v>1.7999999999999999E-2</v>
      </c>
      <c r="AU28" s="4">
        <v>10.428000000000001</v>
      </c>
      <c r="AV28" s="4">
        <v>104967</v>
      </c>
      <c r="AW28" s="4">
        <v>0</v>
      </c>
      <c r="AX28" s="30">
        <v>0.53</v>
      </c>
      <c r="AY28">
        <v>0.81517241379310346</v>
      </c>
      <c r="AZ28" t="s">
        <v>67</v>
      </c>
      <c r="BA28" t="s">
        <v>209</v>
      </c>
      <c r="BB28">
        <v>5</v>
      </c>
      <c r="BC28" t="s">
        <v>463</v>
      </c>
      <c r="BD28">
        <v>5</v>
      </c>
      <c r="BE28">
        <v>83984.714999999997</v>
      </c>
      <c r="BF28">
        <v>0.10267563567965908</v>
      </c>
      <c r="BG28">
        <v>8.3698345774728983E-2</v>
      </c>
      <c r="BH28">
        <v>385570.283</v>
      </c>
      <c r="BI28">
        <v>2.2364752627992337E-2</v>
      </c>
      <c r="BJ28">
        <v>1.8231129383646166E-2</v>
      </c>
      <c r="BK28">
        <v>1</v>
      </c>
      <c r="BL28" t="s">
        <v>69</v>
      </c>
      <c r="BM28">
        <v>-1</v>
      </c>
      <c r="BN28" t="s">
        <v>497</v>
      </c>
    </row>
    <row r="29" spans="1:66">
      <c r="A29" s="139" t="str">
        <f t="shared" si="20"/>
        <v>강화교통</v>
      </c>
      <c r="B29" s="128" t="str">
        <f t="shared" si="1"/>
        <v>71</v>
      </c>
      <c r="C29" s="140" t="str">
        <f t="shared" si="21"/>
        <v>78바3223</v>
      </c>
      <c r="D29" s="128" t="str">
        <f t="shared" si="22"/>
        <v>대형</v>
      </c>
      <c r="E29" s="125" t="str">
        <f t="shared" si="16"/>
        <v>D</v>
      </c>
      <c r="F29" s="147">
        <f t="shared" si="17"/>
        <v>0.77031249999999996</v>
      </c>
      <c r="G29" s="148">
        <f t="shared" si="18"/>
        <v>2.4649999999999999</v>
      </c>
      <c r="H29" s="149">
        <f t="shared" si="19"/>
        <v>3.2</v>
      </c>
      <c r="I29" s="150">
        <f t="shared" si="23"/>
        <v>10415.94</v>
      </c>
      <c r="J29" s="151">
        <f t="shared" si="24"/>
        <v>1.2432169130655493E-2</v>
      </c>
      <c r="K29" s="151">
        <f t="shared" si="25"/>
        <v>0.27730246251337554</v>
      </c>
      <c r="L29" s="151">
        <f t="shared" si="26"/>
        <v>0.26459445810939769</v>
      </c>
      <c r="M29" s="152">
        <f t="shared" si="27"/>
        <v>14.989000000000001</v>
      </c>
      <c r="N29" s="153">
        <f t="shared" si="28"/>
        <v>8.5999999999999993E-2</v>
      </c>
      <c r="O29" s="153">
        <f t="shared" si="29"/>
        <v>17.923999999999999</v>
      </c>
      <c r="P29" s="154">
        <f t="shared" si="30"/>
        <v>0.125</v>
      </c>
      <c r="Q29" s="155">
        <f t="shared" si="31"/>
        <v>82</v>
      </c>
      <c r="R29" s="156">
        <f t="shared" si="32"/>
        <v>34.092365469592245</v>
      </c>
      <c r="S29" s="141">
        <f t="shared" si="33"/>
        <v>9</v>
      </c>
      <c r="T29" s="141">
        <f t="shared" si="34"/>
        <v>1867</v>
      </c>
      <c r="U29" t="s">
        <v>119</v>
      </c>
      <c r="V29" s="5" t="s">
        <v>123</v>
      </c>
      <c r="W29" t="s">
        <v>119</v>
      </c>
      <c r="X29" s="5" t="s">
        <v>123</v>
      </c>
      <c r="Y29" t="s">
        <v>223</v>
      </c>
      <c r="Z29" t="s">
        <v>143</v>
      </c>
      <c r="AA29" t="s">
        <v>48</v>
      </c>
      <c r="AB29">
        <v>503</v>
      </c>
      <c r="AC29" s="1">
        <v>10415.94</v>
      </c>
      <c r="AD29" s="1">
        <v>4224.7539999999999</v>
      </c>
      <c r="AE29" s="28">
        <v>2.4649999999999999</v>
      </c>
      <c r="AF29">
        <v>3.2</v>
      </c>
      <c r="AG29">
        <v>14.989000000000001</v>
      </c>
      <c r="AH29">
        <v>430.15075999999999</v>
      </c>
      <c r="AI29">
        <v>5.3477069999999998</v>
      </c>
      <c r="AJ29">
        <v>119.281865</v>
      </c>
      <c r="AK29">
        <v>2756</v>
      </c>
      <c r="AL29">
        <v>9</v>
      </c>
      <c r="AM29">
        <v>1867</v>
      </c>
      <c r="AN29">
        <v>82</v>
      </c>
      <c r="AO29">
        <v>24.214625999999999</v>
      </c>
      <c r="AP29">
        <v>27630.3</v>
      </c>
      <c r="AQ29">
        <v>7.5</v>
      </c>
      <c r="AR29">
        <v>45</v>
      </c>
      <c r="AS29">
        <v>10260</v>
      </c>
      <c r="AT29">
        <v>8.5999999999999993E-2</v>
      </c>
      <c r="AU29">
        <v>17.923999999999999</v>
      </c>
      <c r="AV29">
        <v>95966</v>
      </c>
      <c r="AW29">
        <v>0</v>
      </c>
      <c r="AX29" s="29">
        <v>0.53</v>
      </c>
      <c r="AY29">
        <v>0.84906249999999994</v>
      </c>
      <c r="AZ29" t="s">
        <v>67</v>
      </c>
      <c r="BA29" t="s">
        <v>221</v>
      </c>
      <c r="BB29">
        <v>1</v>
      </c>
      <c r="BC29" t="s">
        <v>227</v>
      </c>
      <c r="BD29">
        <v>4</v>
      </c>
      <c r="BE29">
        <v>77800.186999999991</v>
      </c>
      <c r="BF29">
        <v>0.11279213249191805</v>
      </c>
      <c r="BG29">
        <v>9.5767569993919166E-2</v>
      </c>
      <c r="BH29">
        <v>385570.283</v>
      </c>
      <c r="BI29">
        <v>2.2759142462231718E-2</v>
      </c>
      <c r="BJ29">
        <v>1.9323934396838615E-2</v>
      </c>
      <c r="BK29">
        <v>1</v>
      </c>
      <c r="BL29" t="s">
        <v>69</v>
      </c>
      <c r="BM29">
        <v>-1</v>
      </c>
      <c r="BN29" t="s">
        <v>497</v>
      </c>
    </row>
    <row r="30" spans="1:66">
      <c r="A30" s="136" t="str">
        <f t="shared" si="20"/>
        <v>강화교통</v>
      </c>
      <c r="B30" s="112" t="str">
        <f t="shared" si="1"/>
        <v>71</v>
      </c>
      <c r="C30" s="137" t="str">
        <f t="shared" si="21"/>
        <v>78바3224</v>
      </c>
      <c r="D30" s="112" t="str">
        <f t="shared" si="22"/>
        <v>대형</v>
      </c>
      <c r="E30" s="109" t="str">
        <f t="shared" si="16"/>
        <v>D</v>
      </c>
      <c r="F30" s="157">
        <f t="shared" si="17"/>
        <v>0.75937500000000002</v>
      </c>
      <c r="G30" s="158">
        <f t="shared" si="18"/>
        <v>2.4300000000000002</v>
      </c>
      <c r="H30" s="159">
        <f t="shared" si="19"/>
        <v>3.2</v>
      </c>
      <c r="I30" s="160">
        <f t="shared" si="23"/>
        <v>9863.4889999999996</v>
      </c>
      <c r="J30" s="161">
        <f t="shared" si="24"/>
        <v>2.1957424720685823E-2</v>
      </c>
      <c r="K30" s="161">
        <f t="shared" si="25"/>
        <v>0.26739049428179273</v>
      </c>
      <c r="L30" s="161">
        <f t="shared" si="26"/>
        <v>0.2304458391954409</v>
      </c>
      <c r="M30" s="162">
        <f t="shared" si="27"/>
        <v>17.274999999999999</v>
      </c>
      <c r="N30" s="163">
        <f t="shared" si="28"/>
        <v>0.26400000000000001</v>
      </c>
      <c r="O30" s="163">
        <f t="shared" si="29"/>
        <v>19.161999999999999</v>
      </c>
      <c r="P30" s="164">
        <f t="shared" si="30"/>
        <v>4.6083333333333334</v>
      </c>
      <c r="Q30" s="165">
        <f t="shared" si="31"/>
        <v>87</v>
      </c>
      <c r="R30" s="166">
        <f t="shared" si="32"/>
        <v>35.109565370148545</v>
      </c>
      <c r="S30" s="138">
        <f t="shared" si="33"/>
        <v>26</v>
      </c>
      <c r="T30" s="138">
        <f t="shared" si="34"/>
        <v>1890</v>
      </c>
      <c r="U30" t="s">
        <v>119</v>
      </c>
      <c r="V30" t="s">
        <v>123</v>
      </c>
      <c r="W30" t="s">
        <v>119</v>
      </c>
      <c r="X30" s="4" t="s">
        <v>123</v>
      </c>
      <c r="Y30" s="4" t="s">
        <v>224</v>
      </c>
      <c r="Z30" s="4" t="s">
        <v>143</v>
      </c>
      <c r="AA30" s="4" t="s">
        <v>48</v>
      </c>
      <c r="AB30" s="4">
        <v>503</v>
      </c>
      <c r="AC30" s="4">
        <v>9863.4889999999996</v>
      </c>
      <c r="AD30" s="4">
        <v>4058.8139999999999</v>
      </c>
      <c r="AE30" s="4">
        <v>2.4300000000000002</v>
      </c>
      <c r="AF30" s="4">
        <v>3.2</v>
      </c>
      <c r="AG30" s="4">
        <v>17.274999999999999</v>
      </c>
      <c r="AH30" s="4">
        <v>395.31935600000003</v>
      </c>
      <c r="AI30" s="4">
        <v>8.6801949999999994</v>
      </c>
      <c r="AJ30" s="4">
        <v>105.704638</v>
      </c>
      <c r="AK30" s="4">
        <v>2273</v>
      </c>
      <c r="AL30" s="4">
        <v>26</v>
      </c>
      <c r="AM30" s="4">
        <v>1890</v>
      </c>
      <c r="AN30" s="4">
        <v>87</v>
      </c>
      <c r="AO30" s="4">
        <v>24.950685</v>
      </c>
      <c r="AP30" s="4">
        <v>28280.799999999999</v>
      </c>
      <c r="AQ30" s="4">
        <v>276.5</v>
      </c>
      <c r="AR30" s="4">
        <v>19</v>
      </c>
      <c r="AS30" s="4">
        <v>6647</v>
      </c>
      <c r="AT30" s="4">
        <v>0.26400000000000001</v>
      </c>
      <c r="AU30" s="4">
        <v>19.161999999999999</v>
      </c>
      <c r="AV30" s="4">
        <v>48084</v>
      </c>
      <c r="AW30" s="4">
        <v>0</v>
      </c>
      <c r="AX30" s="30">
        <v>0.56000000000000005</v>
      </c>
      <c r="AY30">
        <v>0.82062499999999994</v>
      </c>
      <c r="AZ30" t="s">
        <v>67</v>
      </c>
      <c r="BA30" t="s">
        <v>221</v>
      </c>
      <c r="BB30">
        <v>3</v>
      </c>
      <c r="BC30" t="s">
        <v>466</v>
      </c>
      <c r="BD30">
        <v>6</v>
      </c>
      <c r="BE30">
        <v>77800.186999999991</v>
      </c>
      <c r="BF30">
        <v>0.12168785661145005</v>
      </c>
      <c r="BG30">
        <v>9.9860097331771189E-2</v>
      </c>
      <c r="BH30">
        <v>385570.283</v>
      </c>
      <c r="BI30">
        <v>2.4554117413659704E-2</v>
      </c>
      <c r="BJ30">
        <v>2.0149722602584495E-2</v>
      </c>
      <c r="BK30">
        <v>1</v>
      </c>
      <c r="BL30" t="s">
        <v>67</v>
      </c>
      <c r="BM30">
        <v>0</v>
      </c>
      <c r="BN30" t="s">
        <v>498</v>
      </c>
    </row>
    <row r="31" spans="1:66">
      <c r="A31" s="139" t="str">
        <f t="shared" si="20"/>
        <v>강화교통</v>
      </c>
      <c r="B31" s="128" t="str">
        <f t="shared" si="1"/>
        <v>71</v>
      </c>
      <c r="C31" s="140" t="str">
        <f t="shared" si="21"/>
        <v>78바3225</v>
      </c>
      <c r="D31" s="128" t="str">
        <f t="shared" si="22"/>
        <v>대형</v>
      </c>
      <c r="E31" s="125" t="str">
        <f t="shared" si="16"/>
        <v>F</v>
      </c>
      <c r="F31" s="147">
        <f t="shared" si="17"/>
        <v>0.83636363636363631</v>
      </c>
      <c r="G31" s="148">
        <f t="shared" si="18"/>
        <v>2.76</v>
      </c>
      <c r="H31" s="149">
        <f t="shared" si="19"/>
        <v>3.3</v>
      </c>
      <c r="I31" s="150">
        <f t="shared" si="23"/>
        <v>9545.3009999999995</v>
      </c>
      <c r="J31" s="151">
        <f t="shared" si="24"/>
        <v>1.0872104292775285E-2</v>
      </c>
      <c r="K31" s="151">
        <f t="shared" si="25"/>
        <v>0.26430836537147495</v>
      </c>
      <c r="L31" s="151">
        <f t="shared" si="26"/>
        <v>0.24567061845404353</v>
      </c>
      <c r="M31" s="152">
        <f t="shared" si="27"/>
        <v>12.858000000000001</v>
      </c>
      <c r="N31" s="153">
        <f t="shared" si="28"/>
        <v>3.1E-2</v>
      </c>
      <c r="O31" s="153">
        <f t="shared" si="29"/>
        <v>14.929</v>
      </c>
      <c r="P31" s="154">
        <f t="shared" si="30"/>
        <v>0</v>
      </c>
      <c r="Q31" s="155">
        <f t="shared" si="31"/>
        <v>80</v>
      </c>
      <c r="R31" s="156">
        <f t="shared" si="32"/>
        <v>33.828484388901927</v>
      </c>
      <c r="S31" s="141">
        <f t="shared" si="33"/>
        <v>3</v>
      </c>
      <c r="T31" s="141">
        <f t="shared" si="34"/>
        <v>1425</v>
      </c>
      <c r="U31" t="s">
        <v>119</v>
      </c>
      <c r="V31" t="s">
        <v>123</v>
      </c>
      <c r="W31" s="4" t="s">
        <v>119</v>
      </c>
      <c r="X31" s="4" t="s">
        <v>123</v>
      </c>
      <c r="Y31" s="4" t="s">
        <v>225</v>
      </c>
      <c r="Z31" s="4" t="s">
        <v>143</v>
      </c>
      <c r="AA31" s="4" t="s">
        <v>48</v>
      </c>
      <c r="AB31" s="4">
        <v>503</v>
      </c>
      <c r="AC31" s="4">
        <v>9545.3009999999995</v>
      </c>
      <c r="AD31" s="4">
        <v>3458.8690000000001</v>
      </c>
      <c r="AE31" s="4">
        <v>2.76</v>
      </c>
      <c r="AF31" s="4">
        <v>3.3</v>
      </c>
      <c r="AG31" s="4">
        <v>12.858000000000001</v>
      </c>
      <c r="AH31" s="4">
        <v>389.293543</v>
      </c>
      <c r="AI31" s="4">
        <v>4.2324400000000004</v>
      </c>
      <c r="AJ31" s="4">
        <v>102.89354</v>
      </c>
      <c r="AK31" s="4">
        <v>2345</v>
      </c>
      <c r="AL31" s="4">
        <v>3</v>
      </c>
      <c r="AM31" s="4">
        <v>1425</v>
      </c>
      <c r="AN31" s="4">
        <v>80</v>
      </c>
      <c r="AO31" s="4">
        <v>24.519545999999998</v>
      </c>
      <c r="AP31" s="4">
        <v>15859.4</v>
      </c>
      <c r="AQ31" s="4">
        <v>0</v>
      </c>
      <c r="AR31" s="4">
        <v>18</v>
      </c>
      <c r="AS31" s="4">
        <v>2292</v>
      </c>
      <c r="AT31" s="4">
        <v>3.1E-2</v>
      </c>
      <c r="AU31" s="4">
        <v>14.929</v>
      </c>
      <c r="AV31" s="4">
        <v>92578</v>
      </c>
      <c r="AW31" s="4">
        <v>0</v>
      </c>
      <c r="AX31" s="4">
        <v>0.54</v>
      </c>
      <c r="AY31">
        <v>0.75937500000000002</v>
      </c>
      <c r="AZ31" t="s">
        <v>70</v>
      </c>
      <c r="BA31" t="s">
        <v>221</v>
      </c>
      <c r="BB31">
        <v>4</v>
      </c>
      <c r="BC31" t="s">
        <v>465</v>
      </c>
      <c r="BD31">
        <v>7</v>
      </c>
      <c r="BE31">
        <v>77800.186999999991</v>
      </c>
      <c r="BF31">
        <v>0.12796942248994853</v>
      </c>
      <c r="BG31">
        <v>9.7176780203304669E-2</v>
      </c>
      <c r="BH31">
        <v>385570.283</v>
      </c>
      <c r="BI31">
        <v>2.5821608767499334E-2</v>
      </c>
      <c r="BJ31">
        <v>1.9608284157819806E-2</v>
      </c>
      <c r="BK31">
        <v>1</v>
      </c>
      <c r="BL31" t="s">
        <v>70</v>
      </c>
      <c r="BM31">
        <v>0</v>
      </c>
      <c r="BN31" t="s">
        <v>498</v>
      </c>
    </row>
    <row r="32" spans="1:66">
      <c r="A32" s="136" t="str">
        <f t="shared" si="20"/>
        <v>강화교통</v>
      </c>
      <c r="B32" s="112" t="str">
        <f t="shared" si="1"/>
        <v>71</v>
      </c>
      <c r="C32" s="137" t="str">
        <f t="shared" si="21"/>
        <v>78바3226</v>
      </c>
      <c r="D32" s="112" t="str">
        <f t="shared" si="22"/>
        <v>대형</v>
      </c>
      <c r="E32" s="109" t="str">
        <f t="shared" si="16"/>
        <v>F</v>
      </c>
      <c r="F32" s="157">
        <f t="shared" si="17"/>
        <v>0.80354838709677423</v>
      </c>
      <c r="G32" s="158">
        <f t="shared" si="18"/>
        <v>2.4910000000000001</v>
      </c>
      <c r="H32" s="159">
        <f t="shared" si="19"/>
        <v>3.1</v>
      </c>
      <c r="I32" s="160">
        <f t="shared" si="23"/>
        <v>10542.897999999999</v>
      </c>
      <c r="J32" s="161">
        <f t="shared" si="24"/>
        <v>1.0211484303637284E-2</v>
      </c>
      <c r="K32" s="161">
        <f t="shared" si="25"/>
        <v>0.26462288018713709</v>
      </c>
      <c r="L32" s="161">
        <f t="shared" si="26"/>
        <v>0.22223491112216018</v>
      </c>
      <c r="M32" s="162">
        <f t="shared" si="27"/>
        <v>15.430999999999999</v>
      </c>
      <c r="N32" s="163">
        <f t="shared" si="28"/>
        <v>1.9E-2</v>
      </c>
      <c r="O32" s="163">
        <f t="shared" si="29"/>
        <v>21.009</v>
      </c>
      <c r="P32" s="164">
        <f t="shared" si="30"/>
        <v>0.29333333333333333</v>
      </c>
      <c r="Q32" s="165">
        <f t="shared" si="31"/>
        <v>85</v>
      </c>
      <c r="R32" s="166">
        <f t="shared" si="32"/>
        <v>35.134623563308082</v>
      </c>
      <c r="S32" s="138">
        <f t="shared" si="33"/>
        <v>2</v>
      </c>
      <c r="T32" s="138">
        <f t="shared" si="34"/>
        <v>2215</v>
      </c>
      <c r="U32" t="s">
        <v>119</v>
      </c>
      <c r="V32" s="5" t="s">
        <v>123</v>
      </c>
      <c r="W32" t="s">
        <v>119</v>
      </c>
      <c r="X32" s="5" t="s">
        <v>123</v>
      </c>
      <c r="Y32" t="s">
        <v>226</v>
      </c>
      <c r="Z32" t="s">
        <v>143</v>
      </c>
      <c r="AA32" t="s">
        <v>48</v>
      </c>
      <c r="AB32">
        <v>503</v>
      </c>
      <c r="AC32" s="1">
        <v>10542.897999999999</v>
      </c>
      <c r="AD32" s="1">
        <v>4233.1059999999998</v>
      </c>
      <c r="AE32" s="28">
        <v>2.4910000000000001</v>
      </c>
      <c r="AF32">
        <v>3.1</v>
      </c>
      <c r="AG32">
        <v>15.430999999999999</v>
      </c>
      <c r="AH32">
        <v>413.79714000000001</v>
      </c>
      <c r="AI32">
        <v>4.2254829999999997</v>
      </c>
      <c r="AJ32">
        <v>109.500191</v>
      </c>
      <c r="AK32">
        <v>2343</v>
      </c>
      <c r="AL32">
        <v>2</v>
      </c>
      <c r="AM32">
        <v>2215</v>
      </c>
      <c r="AN32">
        <v>85</v>
      </c>
      <c r="AO32">
        <v>25.478421000000001</v>
      </c>
      <c r="AP32">
        <v>29883.200000000001</v>
      </c>
      <c r="AQ32">
        <v>17.600000000000001</v>
      </c>
      <c r="AR32">
        <v>38</v>
      </c>
      <c r="AS32">
        <v>5055</v>
      </c>
      <c r="AT32">
        <v>1.9E-2</v>
      </c>
      <c r="AU32">
        <v>21.009</v>
      </c>
      <c r="AV32">
        <v>99930</v>
      </c>
      <c r="AW32">
        <v>0</v>
      </c>
      <c r="AX32">
        <v>0.53</v>
      </c>
      <c r="AY32">
        <v>0.7599999999999999</v>
      </c>
      <c r="AZ32" t="s">
        <v>70</v>
      </c>
      <c r="BA32" t="s">
        <v>221</v>
      </c>
      <c r="BB32">
        <v>3</v>
      </c>
      <c r="BC32" t="s">
        <v>445</v>
      </c>
      <c r="BD32">
        <v>6</v>
      </c>
      <c r="BE32">
        <v>77800.186999999991</v>
      </c>
      <c r="BF32">
        <v>0.12091841116011716</v>
      </c>
      <c r="BG32">
        <v>9.1897992481689034E-2</v>
      </c>
      <c r="BH32">
        <v>385570.283</v>
      </c>
      <c r="BI32">
        <v>2.4398859079085202E-2</v>
      </c>
      <c r="BJ32">
        <v>1.8543132900104752E-2</v>
      </c>
      <c r="BK32">
        <v>1</v>
      </c>
      <c r="BL32" t="s">
        <v>70</v>
      </c>
      <c r="BM32">
        <v>0</v>
      </c>
      <c r="BN32" t="s">
        <v>498</v>
      </c>
    </row>
    <row r="33" spans="1:66">
      <c r="A33" s="139" t="str">
        <f t="shared" si="20"/>
        <v>강화교통</v>
      </c>
      <c r="B33" s="128" t="str">
        <f t="shared" si="1"/>
        <v>71</v>
      </c>
      <c r="C33" s="140" t="str">
        <f t="shared" si="21"/>
        <v>78바3229</v>
      </c>
      <c r="D33" s="128" t="str">
        <f t="shared" si="22"/>
        <v>대형</v>
      </c>
      <c r="E33" s="125" t="str">
        <f t="shared" si="16"/>
        <v>C</v>
      </c>
      <c r="F33" s="147">
        <f t="shared" si="17"/>
        <v>0.78363636363636369</v>
      </c>
      <c r="G33" s="148">
        <f t="shared" si="18"/>
        <v>2.5859999999999999</v>
      </c>
      <c r="H33" s="149">
        <f t="shared" si="19"/>
        <v>3.3</v>
      </c>
      <c r="I33" s="150">
        <f t="shared" si="23"/>
        <v>10383.183000000001</v>
      </c>
      <c r="J33" s="151">
        <f t="shared" si="24"/>
        <v>9.7060222478529985E-3</v>
      </c>
      <c r="K33" s="151">
        <f t="shared" si="25"/>
        <v>0.25893395596244645</v>
      </c>
      <c r="L33" s="151">
        <f t="shared" si="26"/>
        <v>0.16661557443415953</v>
      </c>
      <c r="M33" s="152">
        <f t="shared" si="27"/>
        <v>13.702999999999999</v>
      </c>
      <c r="N33" s="153">
        <f t="shared" si="28"/>
        <v>4.8000000000000001E-2</v>
      </c>
      <c r="O33" s="153">
        <f t="shared" si="29"/>
        <v>25.898</v>
      </c>
      <c r="P33" s="154">
        <f t="shared" si="30"/>
        <v>0</v>
      </c>
      <c r="Q33" s="155">
        <f t="shared" si="31"/>
        <v>82</v>
      </c>
      <c r="R33" s="156">
        <f t="shared" si="32"/>
        <v>33.678333118286226</v>
      </c>
      <c r="S33" s="141">
        <f t="shared" si="33"/>
        <v>5</v>
      </c>
      <c r="T33" s="141">
        <f t="shared" si="34"/>
        <v>2689</v>
      </c>
      <c r="U33" t="s">
        <v>119</v>
      </c>
      <c r="V33" t="s">
        <v>123</v>
      </c>
      <c r="W33" t="s">
        <v>119</v>
      </c>
      <c r="X33" s="4" t="s">
        <v>123</v>
      </c>
      <c r="Y33" s="4" t="s">
        <v>228</v>
      </c>
      <c r="Z33" s="4" t="s">
        <v>143</v>
      </c>
      <c r="AA33" s="4" t="s">
        <v>48</v>
      </c>
      <c r="AB33" s="4">
        <v>503</v>
      </c>
      <c r="AC33" s="4">
        <v>10383.183000000001</v>
      </c>
      <c r="AD33" s="4">
        <v>4014.9389999999999</v>
      </c>
      <c r="AE33" s="4">
        <v>2.5859999999999999</v>
      </c>
      <c r="AF33" s="4">
        <v>3.3</v>
      </c>
      <c r="AG33" s="4">
        <v>13.702999999999999</v>
      </c>
      <c r="AH33" s="4">
        <v>421.549621</v>
      </c>
      <c r="AI33" s="4">
        <v>4.0915699999999999</v>
      </c>
      <c r="AJ33" s="4">
        <v>109.15351099999999</v>
      </c>
      <c r="AK33" s="4">
        <v>1730</v>
      </c>
      <c r="AL33" s="4">
        <v>5</v>
      </c>
      <c r="AM33" s="4">
        <v>2689</v>
      </c>
      <c r="AN33" s="4">
        <v>82</v>
      </c>
      <c r="AO33" s="4">
        <v>24.630986</v>
      </c>
      <c r="AP33" s="4">
        <v>12295.7</v>
      </c>
      <c r="AQ33" s="4">
        <v>0</v>
      </c>
      <c r="AR33" s="4">
        <v>21</v>
      </c>
      <c r="AS33" s="4">
        <v>6179</v>
      </c>
      <c r="AT33" s="4">
        <v>4.8000000000000001E-2</v>
      </c>
      <c r="AU33" s="4">
        <v>25.898</v>
      </c>
      <c r="AV33" s="4">
        <v>96667</v>
      </c>
      <c r="AW33" s="4">
        <v>0</v>
      </c>
      <c r="AX33" s="4">
        <v>0.53</v>
      </c>
      <c r="AY33">
        <v>0.85030303030303034</v>
      </c>
      <c r="AZ33" t="s">
        <v>69</v>
      </c>
      <c r="BA33" t="s">
        <v>221</v>
      </c>
      <c r="BB33">
        <v>1</v>
      </c>
      <c r="BC33" t="s">
        <v>506</v>
      </c>
      <c r="BD33">
        <v>7</v>
      </c>
      <c r="BE33">
        <v>77800.186999999991</v>
      </c>
      <c r="BF33">
        <v>0.12922219582839822</v>
      </c>
      <c r="BG33">
        <v>0.10987802469529862</v>
      </c>
      <c r="BH33">
        <v>385570.283</v>
      </c>
      <c r="BI33">
        <v>2.6074392771602683E-2</v>
      </c>
      <c r="BJ33">
        <v>2.2171135187005191E-2</v>
      </c>
      <c r="BK33">
        <v>1</v>
      </c>
      <c r="BL33" t="s">
        <v>69</v>
      </c>
      <c r="BM33">
        <v>0</v>
      </c>
      <c r="BN33" t="s">
        <v>498</v>
      </c>
    </row>
    <row r="34" spans="1:66">
      <c r="A34" s="136" t="str">
        <f t="shared" si="20"/>
        <v>강화교통</v>
      </c>
      <c r="B34" s="112" t="str">
        <f t="shared" si="1"/>
        <v>71</v>
      </c>
      <c r="C34" s="137" t="str">
        <f t="shared" si="21"/>
        <v>78바3237</v>
      </c>
      <c r="D34" s="112" t="str">
        <f t="shared" si="22"/>
        <v>대형</v>
      </c>
      <c r="E34" s="109" t="str">
        <f t="shared" si="16"/>
        <v>D</v>
      </c>
      <c r="F34" s="157">
        <f t="shared" si="17"/>
        <v>0.75656249999999992</v>
      </c>
      <c r="G34" s="158">
        <f t="shared" si="18"/>
        <v>2.4209999999999998</v>
      </c>
      <c r="H34" s="159">
        <f t="shared" si="19"/>
        <v>3.2</v>
      </c>
      <c r="I34" s="160">
        <f t="shared" si="23"/>
        <v>10944.941999999999</v>
      </c>
      <c r="J34" s="161">
        <f t="shared" si="24"/>
        <v>1.2159626781788016E-2</v>
      </c>
      <c r="K34" s="161">
        <f t="shared" si="25"/>
        <v>0.27377189162060711</v>
      </c>
      <c r="L34" s="161">
        <f t="shared" si="26"/>
        <v>0.20365571603759985</v>
      </c>
      <c r="M34" s="162">
        <f t="shared" si="27"/>
        <v>16.669</v>
      </c>
      <c r="N34" s="163">
        <f t="shared" si="28"/>
        <v>1.7999999999999999E-2</v>
      </c>
      <c r="O34" s="163">
        <f t="shared" si="29"/>
        <v>14.144</v>
      </c>
      <c r="P34" s="164">
        <f t="shared" si="30"/>
        <v>0</v>
      </c>
      <c r="Q34" s="165">
        <f t="shared" si="31"/>
        <v>83</v>
      </c>
      <c r="R34" s="166">
        <f t="shared" si="32"/>
        <v>34.113034583226579</v>
      </c>
      <c r="S34" s="138">
        <f t="shared" si="33"/>
        <v>2</v>
      </c>
      <c r="T34" s="138">
        <f t="shared" si="34"/>
        <v>1548</v>
      </c>
      <c r="U34" t="s">
        <v>119</v>
      </c>
      <c r="V34" t="s">
        <v>123</v>
      </c>
      <c r="W34" s="4" t="s">
        <v>119</v>
      </c>
      <c r="X34" s="4" t="s">
        <v>123</v>
      </c>
      <c r="Y34" s="4" t="s">
        <v>229</v>
      </c>
      <c r="Z34" s="4" t="s">
        <v>143</v>
      </c>
      <c r="AA34" s="4" t="s">
        <v>48</v>
      </c>
      <c r="AB34" s="4">
        <v>503</v>
      </c>
      <c r="AC34" s="4">
        <v>10944.941999999999</v>
      </c>
      <c r="AD34" s="4">
        <v>4520.7039999999997</v>
      </c>
      <c r="AE34" s="4">
        <v>2.4209999999999998</v>
      </c>
      <c r="AF34" s="4">
        <v>3.2</v>
      </c>
      <c r="AG34" s="4">
        <v>16.669</v>
      </c>
      <c r="AH34" s="4">
        <v>449.317409</v>
      </c>
      <c r="AI34" s="4">
        <v>5.4635319999999998</v>
      </c>
      <c r="AJ34" s="4">
        <v>123.01047699999999</v>
      </c>
      <c r="AK34" s="4">
        <v>2229</v>
      </c>
      <c r="AL34" s="4">
        <v>2</v>
      </c>
      <c r="AM34" s="4">
        <v>1548</v>
      </c>
      <c r="AN34" s="4">
        <v>83</v>
      </c>
      <c r="AO34" s="4">
        <v>24.359041999999999</v>
      </c>
      <c r="AP34" s="4">
        <v>13953.2</v>
      </c>
      <c r="AQ34" s="4">
        <v>0</v>
      </c>
      <c r="AR34" s="4">
        <v>15</v>
      </c>
      <c r="AS34" s="4">
        <v>3368</v>
      </c>
      <c r="AT34" s="4">
        <v>1.7999999999999999E-2</v>
      </c>
      <c r="AU34" s="4">
        <v>14.144</v>
      </c>
      <c r="AV34" s="4">
        <v>105326</v>
      </c>
      <c r="AW34" s="4">
        <v>0</v>
      </c>
      <c r="AX34" s="4">
        <v>0.56000000000000005</v>
      </c>
      <c r="AY34">
        <v>0.82548387096774201</v>
      </c>
      <c r="AZ34" t="s">
        <v>67</v>
      </c>
      <c r="BA34" t="s">
        <v>221</v>
      </c>
      <c r="BB34">
        <v>2</v>
      </c>
      <c r="BC34" t="s">
        <v>464</v>
      </c>
      <c r="BD34">
        <v>6</v>
      </c>
      <c r="BE34">
        <v>77800.186999999991</v>
      </c>
      <c r="BF34">
        <v>0.12268269997860032</v>
      </c>
      <c r="BG34">
        <v>0.1012725900791091</v>
      </c>
      <c r="BH34">
        <v>385570.283</v>
      </c>
      <c r="BI34">
        <v>2.4754856431713122E-2</v>
      </c>
      <c r="BJ34">
        <v>2.0434734712501252E-2</v>
      </c>
      <c r="BK34">
        <v>1</v>
      </c>
      <c r="BL34" t="s">
        <v>69</v>
      </c>
      <c r="BM34">
        <v>-1</v>
      </c>
      <c r="BN34" t="s">
        <v>497</v>
      </c>
    </row>
    <row r="35" spans="1:66">
      <c r="A35" s="139" t="str">
        <f t="shared" si="20"/>
        <v>강화교통</v>
      </c>
      <c r="B35" s="128" t="str">
        <f t="shared" si="1"/>
        <v>800</v>
      </c>
      <c r="C35" s="140" t="str">
        <f t="shared" si="21"/>
        <v>70바3704</v>
      </c>
      <c r="D35" s="128" t="str">
        <f t="shared" si="22"/>
        <v>좌석</v>
      </c>
      <c r="E35" s="125" t="str">
        <f t="shared" si="16"/>
        <v>F</v>
      </c>
      <c r="F35" s="147">
        <f t="shared" si="17"/>
        <v>0.76714285714285724</v>
      </c>
      <c r="G35" s="148">
        <f t="shared" si="18"/>
        <v>2.1480000000000001</v>
      </c>
      <c r="H35" s="149">
        <f t="shared" si="19"/>
        <v>2.8</v>
      </c>
      <c r="I35" s="150">
        <f t="shared" si="23"/>
        <v>9371.4439999999995</v>
      </c>
      <c r="J35" s="151">
        <f t="shared" si="24"/>
        <v>1.3773145392675865E-2</v>
      </c>
      <c r="K35" s="151">
        <f t="shared" si="25"/>
        <v>0.32732439572354277</v>
      </c>
      <c r="L35" s="151">
        <f t="shared" si="26"/>
        <v>0.21266733280378136</v>
      </c>
      <c r="M35" s="152">
        <f t="shared" si="27"/>
        <v>14.247</v>
      </c>
      <c r="N35" s="153">
        <f t="shared" si="28"/>
        <v>5.2999999999999999E-2</v>
      </c>
      <c r="O35" s="153">
        <f t="shared" si="29"/>
        <v>15.718</v>
      </c>
      <c r="P35" s="154">
        <f t="shared" si="30"/>
        <v>6.3100000000000005</v>
      </c>
      <c r="Q35" s="155">
        <f t="shared" si="31"/>
        <v>95</v>
      </c>
      <c r="R35" s="156">
        <f t="shared" si="32"/>
        <v>33.070261766545492</v>
      </c>
      <c r="S35" s="141">
        <f t="shared" si="33"/>
        <v>5</v>
      </c>
      <c r="T35" s="141">
        <f t="shared" si="34"/>
        <v>1473</v>
      </c>
      <c r="U35" t="s">
        <v>119</v>
      </c>
      <c r="V35" t="s">
        <v>124</v>
      </c>
      <c r="W35" t="s">
        <v>119</v>
      </c>
      <c r="X35" s="4" t="s">
        <v>124</v>
      </c>
      <c r="Y35" s="4" t="s">
        <v>507</v>
      </c>
      <c r="Z35" s="4" t="s">
        <v>230</v>
      </c>
      <c r="AA35" s="4" t="s">
        <v>48</v>
      </c>
      <c r="AB35" s="4">
        <v>503</v>
      </c>
      <c r="AC35" s="4">
        <v>9371.4439999999995</v>
      </c>
      <c r="AD35" s="4">
        <v>4363.2039999999997</v>
      </c>
      <c r="AE35" s="4">
        <v>2.1480000000000001</v>
      </c>
      <c r="AF35" s="4">
        <v>2.8</v>
      </c>
      <c r="AG35" s="4">
        <v>14.247</v>
      </c>
      <c r="AH35" s="4">
        <v>430.07852100000002</v>
      </c>
      <c r="AI35" s="4">
        <v>5.9235340000000001</v>
      </c>
      <c r="AJ35" s="4">
        <v>140.775192</v>
      </c>
      <c r="AK35" s="4">
        <v>1993</v>
      </c>
      <c r="AL35" s="4">
        <v>5</v>
      </c>
      <c r="AM35" s="4">
        <v>1473</v>
      </c>
      <c r="AN35" s="4">
        <v>95</v>
      </c>
      <c r="AO35" s="4">
        <v>21.790075999999999</v>
      </c>
      <c r="AP35" s="4">
        <v>30537.200000000001</v>
      </c>
      <c r="AQ35" s="4">
        <v>378.6</v>
      </c>
      <c r="AR35" s="4">
        <v>23</v>
      </c>
      <c r="AS35" s="4">
        <v>3266</v>
      </c>
      <c r="AT35" s="4">
        <v>5.2999999999999999E-2</v>
      </c>
      <c r="AU35" s="4">
        <v>15.718</v>
      </c>
      <c r="AV35" s="4">
        <v>87940</v>
      </c>
      <c r="AW35" s="4">
        <v>0</v>
      </c>
      <c r="AX35" s="4">
        <v>0.46</v>
      </c>
      <c r="AY35">
        <v>0.79060606060606065</v>
      </c>
      <c r="AZ35" t="s">
        <v>70</v>
      </c>
      <c r="BA35" t="s">
        <v>221</v>
      </c>
      <c r="BB35">
        <v>1</v>
      </c>
      <c r="BC35" t="s">
        <v>431</v>
      </c>
      <c r="BD35">
        <v>8</v>
      </c>
      <c r="BE35">
        <v>77800.186999999991</v>
      </c>
      <c r="BF35">
        <v>0.12842100238139531</v>
      </c>
      <c r="BG35">
        <v>0.10153042279183648</v>
      </c>
      <c r="BH35">
        <v>385570.283</v>
      </c>
      <c r="BI35">
        <v>2.5912728341670459E-2</v>
      </c>
      <c r="BJ35">
        <v>2.0486760073763099E-2</v>
      </c>
      <c r="BK35">
        <v>1</v>
      </c>
      <c r="BL35" t="s">
        <v>67</v>
      </c>
      <c r="BM35">
        <v>-1</v>
      </c>
      <c r="BN35" t="s">
        <v>497</v>
      </c>
    </row>
    <row r="36" spans="1:66">
      <c r="A36" s="136" t="str">
        <f t="shared" si="20"/>
        <v>강화교통</v>
      </c>
      <c r="B36" s="112" t="str">
        <f t="shared" si="1"/>
        <v>800</v>
      </c>
      <c r="C36" s="137" t="str">
        <f t="shared" si="21"/>
        <v>70바3708</v>
      </c>
      <c r="D36" s="112" t="str">
        <f t="shared" si="22"/>
        <v>좌석</v>
      </c>
      <c r="E36" s="109" t="str">
        <f t="shared" si="16"/>
        <v>F</v>
      </c>
      <c r="F36" s="157">
        <f t="shared" si="17"/>
        <v>0.86692307692307691</v>
      </c>
      <c r="G36" s="158">
        <f t="shared" si="18"/>
        <v>2.254</v>
      </c>
      <c r="H36" s="159">
        <f t="shared" si="19"/>
        <v>2.6</v>
      </c>
      <c r="I36" s="160">
        <f t="shared" si="23"/>
        <v>8887.3950000000004</v>
      </c>
      <c r="J36" s="161">
        <f t="shared" si="24"/>
        <v>8.0972169529310353E-3</v>
      </c>
      <c r="K36" s="161">
        <f t="shared" si="25"/>
        <v>0.36985323147440957</v>
      </c>
      <c r="L36" s="161">
        <f t="shared" si="26"/>
        <v>0.25755578546919539</v>
      </c>
      <c r="M36" s="162">
        <f t="shared" si="27"/>
        <v>13.706</v>
      </c>
      <c r="N36" s="163">
        <f t="shared" si="28"/>
        <v>1.6319999999999999</v>
      </c>
      <c r="O36" s="163">
        <f t="shared" si="29"/>
        <v>33.485999999999997</v>
      </c>
      <c r="P36" s="164">
        <f t="shared" si="30"/>
        <v>9.081666666666667</v>
      </c>
      <c r="Q36" s="165">
        <f t="shared" si="31"/>
        <v>107</v>
      </c>
      <c r="R36" s="166">
        <f t="shared" si="32"/>
        <v>33.101290945858835</v>
      </c>
      <c r="S36" s="138">
        <f t="shared" si="33"/>
        <v>145</v>
      </c>
      <c r="T36" s="138">
        <f t="shared" si="34"/>
        <v>2976</v>
      </c>
      <c r="U36" t="s">
        <v>119</v>
      </c>
      <c r="V36" s="5" t="s">
        <v>124</v>
      </c>
      <c r="W36" t="s">
        <v>119</v>
      </c>
      <c r="X36" s="5" t="s">
        <v>124</v>
      </c>
      <c r="Y36" t="s">
        <v>371</v>
      </c>
      <c r="Z36" t="s">
        <v>230</v>
      </c>
      <c r="AA36" t="s">
        <v>48</v>
      </c>
      <c r="AB36">
        <v>503</v>
      </c>
      <c r="AC36" s="1">
        <v>8887.3950000000004</v>
      </c>
      <c r="AD36" s="1">
        <v>3942.2370000000001</v>
      </c>
      <c r="AE36" s="28">
        <v>2.254</v>
      </c>
      <c r="AF36">
        <v>2.6</v>
      </c>
      <c r="AG36">
        <v>13.706</v>
      </c>
      <c r="AH36">
        <v>431.62299100000001</v>
      </c>
      <c r="AI36">
        <v>3.494945</v>
      </c>
      <c r="AJ36">
        <v>159.637158</v>
      </c>
      <c r="AK36">
        <v>2289</v>
      </c>
      <c r="AL36">
        <v>145</v>
      </c>
      <c r="AM36">
        <v>2976</v>
      </c>
      <c r="AN36">
        <v>107</v>
      </c>
      <c r="AO36">
        <v>20.590643</v>
      </c>
      <c r="AP36">
        <v>36233.199999999997</v>
      </c>
      <c r="AQ36">
        <v>544.9</v>
      </c>
      <c r="AR36">
        <v>42</v>
      </c>
      <c r="AS36">
        <v>7781</v>
      </c>
      <c r="AT36">
        <v>1.6319999999999999</v>
      </c>
      <c r="AU36">
        <v>33.485999999999997</v>
      </c>
      <c r="AV36">
        <v>84995</v>
      </c>
      <c r="AW36">
        <v>0</v>
      </c>
      <c r="AX36">
        <v>0.47</v>
      </c>
      <c r="AY36">
        <v>0.78562499999999991</v>
      </c>
      <c r="AZ36" t="s">
        <v>70</v>
      </c>
      <c r="BA36" t="s">
        <v>221</v>
      </c>
      <c r="BB36">
        <v>2</v>
      </c>
      <c r="BC36" t="s">
        <v>444</v>
      </c>
      <c r="BD36">
        <v>5</v>
      </c>
      <c r="BE36">
        <v>77800.186999999991</v>
      </c>
      <c r="BF36">
        <v>0.13630627905817247</v>
      </c>
      <c r="BG36">
        <v>0.10708562048507674</v>
      </c>
      <c r="BH36">
        <v>385570.283</v>
      </c>
      <c r="BI36">
        <v>2.7503815692144513E-2</v>
      </c>
      <c r="BJ36">
        <v>2.160768520314103E-2</v>
      </c>
      <c r="BK36">
        <v>1</v>
      </c>
      <c r="BL36" t="s">
        <v>67</v>
      </c>
      <c r="BM36">
        <v>-1</v>
      </c>
      <c r="BN36" t="s">
        <v>497</v>
      </c>
    </row>
    <row r="37" spans="1:66">
      <c r="A37" s="139" t="str">
        <f t="shared" si="20"/>
        <v>강화교통</v>
      </c>
      <c r="B37" s="128" t="str">
        <f t="shared" si="1"/>
        <v>800</v>
      </c>
      <c r="C37" s="140" t="str">
        <f t="shared" si="21"/>
        <v>70바3711</v>
      </c>
      <c r="D37" s="128" t="str">
        <f t="shared" si="22"/>
        <v>좌석</v>
      </c>
      <c r="E37" s="125" t="str">
        <f t="shared" si="16"/>
        <v>C</v>
      </c>
      <c r="F37" s="147">
        <f t="shared" si="17"/>
        <v>0.94653846153846144</v>
      </c>
      <c r="G37" s="148">
        <f t="shared" si="18"/>
        <v>2.4609999999999999</v>
      </c>
      <c r="H37" s="149">
        <f t="shared" si="19"/>
        <v>2.6</v>
      </c>
      <c r="I37" s="150">
        <f t="shared" si="23"/>
        <v>9438.7890000000007</v>
      </c>
      <c r="J37" s="151">
        <f t="shared" si="24"/>
        <v>9.465426339757891E-3</v>
      </c>
      <c r="K37" s="151">
        <f t="shared" si="25"/>
        <v>0.36307489214054062</v>
      </c>
      <c r="L37" s="151">
        <f t="shared" si="26"/>
        <v>0.26401691996716947</v>
      </c>
      <c r="M37" s="152">
        <f t="shared" si="27"/>
        <v>12.303000000000001</v>
      </c>
      <c r="N37" s="153">
        <f t="shared" si="28"/>
        <v>1.4410000000000001</v>
      </c>
      <c r="O37" s="153">
        <f t="shared" si="29"/>
        <v>27.832000000000001</v>
      </c>
      <c r="P37" s="154">
        <f t="shared" si="30"/>
        <v>16.635000000000002</v>
      </c>
      <c r="Q37" s="155">
        <f t="shared" si="31"/>
        <v>94</v>
      </c>
      <c r="R37" s="156">
        <f t="shared" si="32"/>
        <v>33.688362022552845</v>
      </c>
      <c r="S37" s="141">
        <f t="shared" si="33"/>
        <v>136</v>
      </c>
      <c r="T37" s="141">
        <f t="shared" si="34"/>
        <v>2627</v>
      </c>
      <c r="U37" t="s">
        <v>119</v>
      </c>
      <c r="V37" t="s">
        <v>124</v>
      </c>
      <c r="W37" s="4" t="s">
        <v>119</v>
      </c>
      <c r="X37" s="4" t="s">
        <v>124</v>
      </c>
      <c r="Y37" s="4" t="s">
        <v>372</v>
      </c>
      <c r="Z37" s="4" t="s">
        <v>230</v>
      </c>
      <c r="AA37" s="4" t="s">
        <v>48</v>
      </c>
      <c r="AB37" s="4">
        <v>503</v>
      </c>
      <c r="AC37" s="4">
        <v>9438.7890000000007</v>
      </c>
      <c r="AD37" s="4">
        <v>3835.6419999999998</v>
      </c>
      <c r="AE37" s="4">
        <v>2.4609999999999999</v>
      </c>
      <c r="AF37" s="4">
        <v>2.6</v>
      </c>
      <c r="AG37" s="4">
        <v>12.303000000000001</v>
      </c>
      <c r="AH37" s="4">
        <v>446.52991300000002</v>
      </c>
      <c r="AI37" s="4">
        <v>4.2265959999999998</v>
      </c>
      <c r="AJ37" s="4">
        <v>162.12379999999999</v>
      </c>
      <c r="AK37" s="4">
        <v>2492</v>
      </c>
      <c r="AL37" s="4">
        <v>136</v>
      </c>
      <c r="AM37" s="4">
        <v>2627</v>
      </c>
      <c r="AN37" s="4">
        <v>94</v>
      </c>
      <c r="AO37" s="4">
        <v>21.138088</v>
      </c>
      <c r="AP37" s="4">
        <v>38784.800000000003</v>
      </c>
      <c r="AQ37" s="4">
        <v>998.1</v>
      </c>
      <c r="AR37" s="4">
        <v>29</v>
      </c>
      <c r="AS37" s="4">
        <v>4392</v>
      </c>
      <c r="AT37" s="4">
        <v>1.4410000000000001</v>
      </c>
      <c r="AU37" s="4">
        <v>27.832000000000001</v>
      </c>
      <c r="AV37" s="4">
        <v>85738</v>
      </c>
      <c r="AW37" s="4">
        <v>0</v>
      </c>
      <c r="AX37" s="4">
        <v>0.47</v>
      </c>
      <c r="AY37">
        <v>0.89346153846153842</v>
      </c>
      <c r="AZ37" t="s">
        <v>69</v>
      </c>
      <c r="BA37" t="s">
        <v>231</v>
      </c>
      <c r="BB37">
        <v>1</v>
      </c>
      <c r="BC37" t="s">
        <v>232</v>
      </c>
      <c r="BD37">
        <v>9</v>
      </c>
      <c r="BE37">
        <v>94330.883999999991</v>
      </c>
      <c r="BF37">
        <v>9.9427903166899187E-2</v>
      </c>
      <c r="BG37">
        <v>8.8835007329502613E-2</v>
      </c>
      <c r="BH37">
        <v>385570.283</v>
      </c>
      <c r="BI37">
        <v>2.4325323847636877E-2</v>
      </c>
      <c r="BJ37">
        <v>2.1733741268484794E-2</v>
      </c>
      <c r="BK37">
        <v>1</v>
      </c>
      <c r="BL37" t="s">
        <v>68</v>
      </c>
      <c r="BM37">
        <v>-1</v>
      </c>
      <c r="BN37" t="s">
        <v>497</v>
      </c>
    </row>
    <row r="38" spans="1:66">
      <c r="A38" s="136" t="str">
        <f t="shared" si="20"/>
        <v>강화교통</v>
      </c>
      <c r="B38" s="112" t="str">
        <f t="shared" si="1"/>
        <v>800</v>
      </c>
      <c r="C38" s="137" t="str">
        <f t="shared" si="21"/>
        <v>70바3720</v>
      </c>
      <c r="D38" s="112" t="str">
        <f t="shared" si="22"/>
        <v>좌석</v>
      </c>
      <c r="E38" s="109" t="str">
        <f t="shared" si="16"/>
        <v>B</v>
      </c>
      <c r="F38" s="157">
        <f t="shared" si="17"/>
        <v>0.8634615384615385</v>
      </c>
      <c r="G38" s="158">
        <f t="shared" si="18"/>
        <v>2.2450000000000001</v>
      </c>
      <c r="H38" s="159">
        <f t="shared" si="19"/>
        <v>2.6</v>
      </c>
      <c r="I38" s="160">
        <f t="shared" si="23"/>
        <v>8572.0990000000002</v>
      </c>
      <c r="J38" s="161">
        <f t="shared" si="24"/>
        <v>1.1154699658133134E-2</v>
      </c>
      <c r="K38" s="161">
        <f t="shared" si="25"/>
        <v>0.36137408101703167</v>
      </c>
      <c r="L38" s="161">
        <f t="shared" si="26"/>
        <v>0.25104703060475619</v>
      </c>
      <c r="M38" s="162">
        <f t="shared" si="27"/>
        <v>13.644</v>
      </c>
      <c r="N38" s="163">
        <f t="shared" si="28"/>
        <v>0.85199999999999998</v>
      </c>
      <c r="O38" s="163">
        <f t="shared" si="29"/>
        <v>34.308999999999997</v>
      </c>
      <c r="P38" s="164">
        <f t="shared" si="30"/>
        <v>13.168333333333333</v>
      </c>
      <c r="Q38" s="165">
        <f t="shared" si="31"/>
        <v>101</v>
      </c>
      <c r="R38" s="166">
        <f t="shared" si="32"/>
        <v>32.870323691567435</v>
      </c>
      <c r="S38" s="138">
        <f t="shared" si="33"/>
        <v>73</v>
      </c>
      <c r="T38" s="138">
        <f t="shared" si="34"/>
        <v>2941</v>
      </c>
      <c r="U38" t="s">
        <v>119</v>
      </c>
      <c r="V38" t="s">
        <v>124</v>
      </c>
      <c r="W38" t="s">
        <v>119</v>
      </c>
      <c r="X38" s="4" t="s">
        <v>124</v>
      </c>
      <c r="Y38" s="4" t="s">
        <v>373</v>
      </c>
      <c r="Z38" s="4" t="s">
        <v>230</v>
      </c>
      <c r="AA38" s="4" t="s">
        <v>48</v>
      </c>
      <c r="AB38" s="4">
        <v>503</v>
      </c>
      <c r="AC38" s="4">
        <v>8572.0990000000002</v>
      </c>
      <c r="AD38" s="4">
        <v>3818.181</v>
      </c>
      <c r="AE38" s="4">
        <v>2.2450000000000001</v>
      </c>
      <c r="AF38" s="4">
        <v>2.6</v>
      </c>
      <c r="AG38" s="4">
        <v>13.644</v>
      </c>
      <c r="AH38" s="4">
        <v>415.61325199999999</v>
      </c>
      <c r="AI38" s="4">
        <v>4.6360409999999996</v>
      </c>
      <c r="AJ38" s="4">
        <v>150.191857</v>
      </c>
      <c r="AK38" s="4">
        <v>2152</v>
      </c>
      <c r="AL38" s="4">
        <v>73</v>
      </c>
      <c r="AM38" s="4">
        <v>2941</v>
      </c>
      <c r="AN38" s="4">
        <v>101</v>
      </c>
      <c r="AO38" s="4">
        <v>20.625181999999999</v>
      </c>
      <c r="AP38" s="4">
        <v>29761.5</v>
      </c>
      <c r="AQ38" s="4">
        <v>790.1</v>
      </c>
      <c r="AR38" s="4">
        <v>19</v>
      </c>
      <c r="AS38" s="4">
        <v>3843</v>
      </c>
      <c r="AT38" s="4">
        <v>0.85199999999999998</v>
      </c>
      <c r="AU38" s="4">
        <v>34.308999999999997</v>
      </c>
      <c r="AV38" s="4">
        <v>77682</v>
      </c>
      <c r="AW38" s="4">
        <v>0</v>
      </c>
      <c r="AX38" s="4">
        <v>0.47</v>
      </c>
      <c r="AY38">
        <v>0.94576923076923081</v>
      </c>
      <c r="AZ38" t="s">
        <v>68</v>
      </c>
      <c r="BA38" t="s">
        <v>231</v>
      </c>
      <c r="BB38">
        <v>3</v>
      </c>
      <c r="BC38" t="s">
        <v>446</v>
      </c>
      <c r="BD38">
        <v>8</v>
      </c>
      <c r="BE38">
        <v>94330.883999999991</v>
      </c>
      <c r="BF38">
        <v>9.7341502704458918E-2</v>
      </c>
      <c r="BG38">
        <v>9.2062598134717108E-2</v>
      </c>
      <c r="BH38">
        <v>385570.283</v>
      </c>
      <c r="BI38">
        <v>2.3814879944987877E-2</v>
      </c>
      <c r="BJ38">
        <v>2.2523380686432767E-2</v>
      </c>
      <c r="BK38">
        <v>1</v>
      </c>
      <c r="BL38" t="s">
        <v>68</v>
      </c>
      <c r="BM38">
        <v>0</v>
      </c>
      <c r="BN38" t="s">
        <v>498</v>
      </c>
    </row>
    <row r="39" spans="1:66">
      <c r="A39" s="139" t="str">
        <f t="shared" si="20"/>
        <v>강화교통</v>
      </c>
      <c r="B39" s="128" t="str">
        <f t="shared" si="1"/>
        <v>800</v>
      </c>
      <c r="C39" s="140" t="str">
        <f t="shared" si="21"/>
        <v>78바3210</v>
      </c>
      <c r="D39" s="128" t="str">
        <f t="shared" si="22"/>
        <v>좌석</v>
      </c>
      <c r="E39" s="125" t="str">
        <f t="shared" si="16"/>
        <v>C</v>
      </c>
      <c r="F39" s="147">
        <f t="shared" si="17"/>
        <v>0.76444444444444437</v>
      </c>
      <c r="G39" s="148">
        <f t="shared" si="18"/>
        <v>2.0640000000000001</v>
      </c>
      <c r="H39" s="149">
        <f t="shared" si="19"/>
        <v>2.7</v>
      </c>
      <c r="I39" s="150">
        <f t="shared" si="23"/>
        <v>8972.8909999999996</v>
      </c>
      <c r="J39" s="151">
        <f t="shared" si="24"/>
        <v>1.3712487240367046E-2</v>
      </c>
      <c r="K39" s="151">
        <f t="shared" si="25"/>
        <v>0.34550923023752445</v>
      </c>
      <c r="L39" s="151">
        <f t="shared" si="26"/>
        <v>0.18254986046303248</v>
      </c>
      <c r="M39" s="152">
        <f t="shared" si="27"/>
        <v>16.838000000000001</v>
      </c>
      <c r="N39" s="153">
        <f t="shared" si="28"/>
        <v>3.3000000000000002E-2</v>
      </c>
      <c r="O39" s="153">
        <f t="shared" si="29"/>
        <v>27.349</v>
      </c>
      <c r="P39" s="154">
        <f t="shared" si="30"/>
        <v>21.463333333333331</v>
      </c>
      <c r="Q39" s="155">
        <f t="shared" si="31"/>
        <v>99</v>
      </c>
      <c r="R39" s="156">
        <f t="shared" si="32"/>
        <v>34.170751472355327</v>
      </c>
      <c r="S39" s="141">
        <f t="shared" si="33"/>
        <v>3</v>
      </c>
      <c r="T39" s="141">
        <f t="shared" si="34"/>
        <v>2454</v>
      </c>
      <c r="U39" t="s">
        <v>119</v>
      </c>
      <c r="V39" s="5" t="s">
        <v>124</v>
      </c>
      <c r="W39" t="s">
        <v>119</v>
      </c>
      <c r="X39" s="5" t="s">
        <v>124</v>
      </c>
      <c r="Y39" t="s">
        <v>233</v>
      </c>
      <c r="Z39" t="s">
        <v>230</v>
      </c>
      <c r="AA39" t="s">
        <v>48</v>
      </c>
      <c r="AB39">
        <v>503</v>
      </c>
      <c r="AC39" s="1">
        <v>8972.8909999999996</v>
      </c>
      <c r="AD39" s="1">
        <v>4346.8360000000002</v>
      </c>
      <c r="AE39" s="28">
        <v>2.0640000000000001</v>
      </c>
      <c r="AF39">
        <v>2.7</v>
      </c>
      <c r="AG39">
        <v>16.838000000000001</v>
      </c>
      <c r="AH39">
        <v>409.79822999999999</v>
      </c>
      <c r="AI39">
        <v>5.6193530000000003</v>
      </c>
      <c r="AJ39">
        <v>141.58907099999999</v>
      </c>
      <c r="AK39">
        <v>1638</v>
      </c>
      <c r="AL39">
        <v>3</v>
      </c>
      <c r="AM39">
        <v>2454</v>
      </c>
      <c r="AN39">
        <v>99</v>
      </c>
      <c r="AO39">
        <v>21.895875</v>
      </c>
      <c r="AP39">
        <v>35058.400000000001</v>
      </c>
      <c r="AQ39">
        <v>1287.8</v>
      </c>
      <c r="AR39">
        <v>26</v>
      </c>
      <c r="AS39">
        <v>3357</v>
      </c>
      <c r="AT39">
        <v>3.3000000000000002E-2</v>
      </c>
      <c r="AU39">
        <v>27.349</v>
      </c>
      <c r="AV39">
        <v>82977</v>
      </c>
      <c r="AW39">
        <v>0</v>
      </c>
      <c r="AX39">
        <v>0.48</v>
      </c>
      <c r="AY39">
        <v>0.86499999999999999</v>
      </c>
      <c r="AZ39" t="s">
        <v>69</v>
      </c>
      <c r="BA39" t="s">
        <v>231</v>
      </c>
      <c r="BB39">
        <v>3</v>
      </c>
      <c r="BC39" t="s">
        <v>467</v>
      </c>
      <c r="BD39">
        <v>10</v>
      </c>
      <c r="BE39">
        <v>94330.883999999991</v>
      </c>
      <c r="BF39">
        <v>8.1803272404401522E-2</v>
      </c>
      <c r="BG39">
        <v>7.0759830629807313E-2</v>
      </c>
      <c r="BH39">
        <v>385570.283</v>
      </c>
      <c r="BI39">
        <v>2.0013406997966179E-2</v>
      </c>
      <c r="BJ39">
        <v>1.7311597053240747E-2</v>
      </c>
      <c r="BK39">
        <v>1</v>
      </c>
      <c r="BL39" t="s">
        <v>69</v>
      </c>
      <c r="BM39">
        <v>0</v>
      </c>
      <c r="BN39" t="s">
        <v>498</v>
      </c>
    </row>
    <row r="40" spans="1:66">
      <c r="A40" s="136" t="str">
        <f t="shared" si="20"/>
        <v>강화교통</v>
      </c>
      <c r="B40" s="112" t="str">
        <f t="shared" si="1"/>
        <v>800</v>
      </c>
      <c r="C40" s="137" t="str">
        <f t="shared" si="21"/>
        <v>78바3211</v>
      </c>
      <c r="D40" s="112" t="str">
        <f t="shared" si="22"/>
        <v>좌석</v>
      </c>
      <c r="E40" s="109" t="str">
        <f t="shared" si="16"/>
        <v>F</v>
      </c>
      <c r="F40" s="157">
        <f t="shared" si="17"/>
        <v>0.88038461538461543</v>
      </c>
      <c r="G40" s="158">
        <f t="shared" si="18"/>
        <v>2.2890000000000001</v>
      </c>
      <c r="H40" s="159">
        <f t="shared" si="19"/>
        <v>2.6</v>
      </c>
      <c r="I40" s="160">
        <f t="shared" si="23"/>
        <v>9836.4429999999993</v>
      </c>
      <c r="J40" s="161">
        <f t="shared" si="24"/>
        <v>8.8361698773419557E-3</v>
      </c>
      <c r="K40" s="161">
        <f t="shared" si="25"/>
        <v>0.35605941881121561</v>
      </c>
      <c r="L40" s="161">
        <f t="shared" si="26"/>
        <v>0.27489611844444178</v>
      </c>
      <c r="M40" s="162">
        <f t="shared" si="27"/>
        <v>13.686999999999999</v>
      </c>
      <c r="N40" s="163">
        <f t="shared" si="28"/>
        <v>0.54900000000000004</v>
      </c>
      <c r="O40" s="163">
        <f t="shared" si="29"/>
        <v>37.411999999999999</v>
      </c>
      <c r="P40" s="164">
        <f t="shared" si="30"/>
        <v>16.260000000000002</v>
      </c>
      <c r="Q40" s="165">
        <f t="shared" si="31"/>
        <v>103</v>
      </c>
      <c r="R40" s="166">
        <f t="shared" si="32"/>
        <v>33.582167145578495</v>
      </c>
      <c r="S40" s="138">
        <f t="shared" si="33"/>
        <v>54</v>
      </c>
      <c r="T40" s="138">
        <f t="shared" si="34"/>
        <v>3680</v>
      </c>
      <c r="U40" t="s">
        <v>119</v>
      </c>
      <c r="V40" t="s">
        <v>124</v>
      </c>
      <c r="W40" s="4" t="s">
        <v>119</v>
      </c>
      <c r="X40" s="4" t="s">
        <v>124</v>
      </c>
      <c r="Y40" s="4" t="s">
        <v>374</v>
      </c>
      <c r="Z40" s="4" t="s">
        <v>230</v>
      </c>
      <c r="AA40" s="4" t="s">
        <v>48</v>
      </c>
      <c r="AB40" s="4">
        <v>503</v>
      </c>
      <c r="AC40" s="4">
        <v>9836.4429999999993</v>
      </c>
      <c r="AD40" s="4">
        <v>4297.1450000000004</v>
      </c>
      <c r="AE40" s="4">
        <v>2.2890000000000001</v>
      </c>
      <c r="AF40" s="4">
        <v>2.6</v>
      </c>
      <c r="AG40" s="4">
        <v>13.686999999999999</v>
      </c>
      <c r="AH40" s="4">
        <v>461.19461899999999</v>
      </c>
      <c r="AI40" s="4">
        <v>4.0751939999999998</v>
      </c>
      <c r="AJ40" s="4">
        <v>164.21268800000001</v>
      </c>
      <c r="AK40" s="4">
        <v>2704</v>
      </c>
      <c r="AL40" s="4">
        <v>54</v>
      </c>
      <c r="AM40" s="4">
        <v>3680</v>
      </c>
      <c r="AN40" s="4">
        <v>103</v>
      </c>
      <c r="AO40" s="4">
        <v>21.328182000000002</v>
      </c>
      <c r="AP40" s="4">
        <v>44817.5</v>
      </c>
      <c r="AQ40" s="4">
        <v>975.6</v>
      </c>
      <c r="AR40" s="4">
        <v>34</v>
      </c>
      <c r="AS40" s="4">
        <v>5180</v>
      </c>
      <c r="AT40" s="4">
        <v>0.54900000000000004</v>
      </c>
      <c r="AU40" s="4">
        <v>37.411999999999999</v>
      </c>
      <c r="AV40" s="4">
        <v>94390</v>
      </c>
      <c r="AW40" s="4">
        <v>0</v>
      </c>
      <c r="AX40" s="4">
        <v>0.47</v>
      </c>
      <c r="AY40">
        <v>0.79629629629629617</v>
      </c>
      <c r="AZ40" t="s">
        <v>70</v>
      </c>
      <c r="BA40" t="s">
        <v>231</v>
      </c>
      <c r="BB40">
        <v>1</v>
      </c>
      <c r="BC40" t="s">
        <v>432</v>
      </c>
      <c r="BD40">
        <v>5</v>
      </c>
      <c r="BE40">
        <v>94330.883999999991</v>
      </c>
      <c r="BF40">
        <v>0.10226124881857358</v>
      </c>
      <c r="BG40">
        <v>8.143025368886414E-2</v>
      </c>
      <c r="BH40">
        <v>385570.283</v>
      </c>
      <c r="BI40">
        <v>2.5018510049437604E-2</v>
      </c>
      <c r="BJ40">
        <v>1.992214689121883E-2</v>
      </c>
      <c r="BK40">
        <v>1</v>
      </c>
      <c r="BL40" t="s">
        <v>67</v>
      </c>
      <c r="BM40">
        <v>-1</v>
      </c>
      <c r="BN40" t="s">
        <v>497</v>
      </c>
    </row>
    <row r="41" spans="1:66">
      <c r="A41" s="139" t="str">
        <f t="shared" si="20"/>
        <v>강화교통</v>
      </c>
      <c r="B41" s="128" t="str">
        <f t="shared" si="1"/>
        <v>800</v>
      </c>
      <c r="C41" s="140" t="str">
        <f t="shared" si="21"/>
        <v>78바3212</v>
      </c>
      <c r="D41" s="128" t="str">
        <f t="shared" si="22"/>
        <v>좌석</v>
      </c>
      <c r="E41" s="125" t="str">
        <f t="shared" si="16"/>
        <v>C</v>
      </c>
      <c r="F41" s="147">
        <f t="shared" si="17"/>
        <v>0.90615384615384609</v>
      </c>
      <c r="G41" s="148">
        <f t="shared" si="18"/>
        <v>2.3559999999999999</v>
      </c>
      <c r="H41" s="149">
        <f t="shared" si="19"/>
        <v>2.6</v>
      </c>
      <c r="I41" s="150">
        <f t="shared" si="23"/>
        <v>9778.3639999999996</v>
      </c>
      <c r="J41" s="151">
        <f t="shared" si="24"/>
        <v>1.2458848020502707E-2</v>
      </c>
      <c r="K41" s="151">
        <f t="shared" si="25"/>
        <v>0.37085224164043629</v>
      </c>
      <c r="L41" s="151">
        <f t="shared" si="26"/>
        <v>0.26129115258953339</v>
      </c>
      <c r="M41" s="152">
        <f t="shared" si="27"/>
        <v>12.973000000000001</v>
      </c>
      <c r="N41" s="153">
        <f t="shared" si="28"/>
        <v>0.79800000000000004</v>
      </c>
      <c r="O41" s="153">
        <f t="shared" si="29"/>
        <v>27.498999999999999</v>
      </c>
      <c r="P41" s="154">
        <f t="shared" si="30"/>
        <v>33.073333333333338</v>
      </c>
      <c r="Q41" s="155">
        <f t="shared" si="31"/>
        <v>107</v>
      </c>
      <c r="R41" s="156">
        <f t="shared" si="32"/>
        <v>33.370369151034566</v>
      </c>
      <c r="S41" s="141">
        <f t="shared" si="33"/>
        <v>78</v>
      </c>
      <c r="T41" s="141">
        <f t="shared" si="34"/>
        <v>2689</v>
      </c>
      <c r="U41" t="s">
        <v>119</v>
      </c>
      <c r="V41" t="s">
        <v>124</v>
      </c>
      <c r="W41" t="s">
        <v>119</v>
      </c>
      <c r="X41" s="4" t="s">
        <v>124</v>
      </c>
      <c r="Y41" s="4" t="s">
        <v>375</v>
      </c>
      <c r="Z41" s="4" t="s">
        <v>230</v>
      </c>
      <c r="AA41" s="4" t="s">
        <v>48</v>
      </c>
      <c r="AB41" s="4">
        <v>503</v>
      </c>
      <c r="AC41" s="4">
        <v>9778.3639999999996</v>
      </c>
      <c r="AD41" s="4">
        <v>4150.6760000000004</v>
      </c>
      <c r="AE41" s="4">
        <v>2.3559999999999999</v>
      </c>
      <c r="AF41" s="4">
        <v>2.6</v>
      </c>
      <c r="AG41" s="4">
        <v>12.973000000000001</v>
      </c>
      <c r="AH41" s="4">
        <v>475.15909900000003</v>
      </c>
      <c r="AI41" s="4">
        <v>5.9199349999999997</v>
      </c>
      <c r="AJ41" s="4">
        <v>176.21381700000001</v>
      </c>
      <c r="AK41" s="4">
        <v>2555</v>
      </c>
      <c r="AL41" s="4">
        <v>78</v>
      </c>
      <c r="AM41" s="4">
        <v>2689</v>
      </c>
      <c r="AN41" s="4">
        <v>107</v>
      </c>
      <c r="AO41" s="4">
        <v>20.579135999999998</v>
      </c>
      <c r="AP41" s="4">
        <v>48110.7</v>
      </c>
      <c r="AQ41" s="4">
        <v>1984.4</v>
      </c>
      <c r="AR41" s="4">
        <v>38</v>
      </c>
      <c r="AS41" s="4">
        <v>20125</v>
      </c>
      <c r="AT41" s="4">
        <v>0.79800000000000004</v>
      </c>
      <c r="AU41" s="4">
        <v>27.498999999999999</v>
      </c>
      <c r="AV41" s="4">
        <v>93876</v>
      </c>
      <c r="AW41" s="4">
        <v>0</v>
      </c>
      <c r="AX41" s="4">
        <v>0.47</v>
      </c>
      <c r="AY41">
        <v>0.89115384615384619</v>
      </c>
      <c r="AZ41" t="s">
        <v>69</v>
      </c>
      <c r="BA41" t="s">
        <v>231</v>
      </c>
      <c r="BB41">
        <v>2</v>
      </c>
      <c r="BC41" t="s">
        <v>239</v>
      </c>
      <c r="BD41">
        <v>9</v>
      </c>
      <c r="BE41">
        <v>94330.883999999991</v>
      </c>
      <c r="BF41">
        <v>9.9274061716627199E-2</v>
      </c>
      <c r="BG41">
        <v>8.8468461922086628E-2</v>
      </c>
      <c r="BH41">
        <v>385570.283</v>
      </c>
      <c r="BI41">
        <v>2.4287686092239635E-2</v>
      </c>
      <c r="BJ41">
        <v>2.164406487527663E-2</v>
      </c>
      <c r="BK41">
        <v>1</v>
      </c>
      <c r="BL41" t="s">
        <v>69</v>
      </c>
      <c r="BM41">
        <v>0</v>
      </c>
      <c r="BN41" t="s">
        <v>498</v>
      </c>
    </row>
    <row r="42" spans="1:66">
      <c r="A42" s="136" t="str">
        <f t="shared" si="20"/>
        <v>강화교통</v>
      </c>
      <c r="B42" s="112" t="str">
        <f t="shared" si="1"/>
        <v>800</v>
      </c>
      <c r="C42" s="137" t="str">
        <f t="shared" si="21"/>
        <v>78바3228</v>
      </c>
      <c r="D42" s="112" t="str">
        <f t="shared" si="22"/>
        <v>좌석</v>
      </c>
      <c r="E42" s="109" t="str">
        <f t="shared" si="16"/>
        <v>B</v>
      </c>
      <c r="F42" s="157">
        <f t="shared" si="17"/>
        <v>0.91269230769230769</v>
      </c>
      <c r="G42" s="158">
        <f t="shared" si="18"/>
        <v>2.3730000000000002</v>
      </c>
      <c r="H42" s="159">
        <f t="shared" si="19"/>
        <v>2.6</v>
      </c>
      <c r="I42" s="160">
        <f t="shared" si="23"/>
        <v>9165.9930000000004</v>
      </c>
      <c r="J42" s="161">
        <f t="shared" si="24"/>
        <v>7.5231547966145501E-3</v>
      </c>
      <c r="K42" s="161">
        <f t="shared" si="25"/>
        <v>0.35867526264310445</v>
      </c>
      <c r="L42" s="161">
        <f t="shared" si="26"/>
        <v>0.28114793454457143</v>
      </c>
      <c r="M42" s="162">
        <f t="shared" si="27"/>
        <v>12.217000000000001</v>
      </c>
      <c r="N42" s="163">
        <f t="shared" si="28"/>
        <v>1.375</v>
      </c>
      <c r="O42" s="163">
        <f t="shared" si="29"/>
        <v>41.478999999999999</v>
      </c>
      <c r="P42" s="164">
        <f t="shared" si="30"/>
        <v>60.651666666666664</v>
      </c>
      <c r="Q42" s="165">
        <f t="shared" si="31"/>
        <v>108</v>
      </c>
      <c r="R42" s="166">
        <f t="shared" si="32"/>
        <v>32.349412917881466</v>
      </c>
      <c r="S42" s="138">
        <f t="shared" si="33"/>
        <v>126</v>
      </c>
      <c r="T42" s="138">
        <f t="shared" si="34"/>
        <v>3802</v>
      </c>
      <c r="U42" t="s">
        <v>119</v>
      </c>
      <c r="V42" t="s">
        <v>124</v>
      </c>
      <c r="W42" t="s">
        <v>119</v>
      </c>
      <c r="X42" s="4" t="s">
        <v>124</v>
      </c>
      <c r="Y42" s="4" t="s">
        <v>376</v>
      </c>
      <c r="Z42" s="4" t="s">
        <v>230</v>
      </c>
      <c r="AA42" s="4" t="s">
        <v>48</v>
      </c>
      <c r="AB42" s="4">
        <v>503</v>
      </c>
      <c r="AC42" s="4">
        <v>9165.9930000000004</v>
      </c>
      <c r="AD42" s="4">
        <v>3861.886</v>
      </c>
      <c r="AE42" s="4">
        <v>2.3730000000000002</v>
      </c>
      <c r="AF42" s="4">
        <v>2.6</v>
      </c>
      <c r="AG42" s="4">
        <v>12.217000000000001</v>
      </c>
      <c r="AH42" s="4">
        <v>447.053808</v>
      </c>
      <c r="AI42" s="4">
        <v>3.3632550000000001</v>
      </c>
      <c r="AJ42" s="4">
        <v>160.34714199999999</v>
      </c>
      <c r="AK42" s="4">
        <v>2577</v>
      </c>
      <c r="AL42" s="4">
        <v>126</v>
      </c>
      <c r="AM42" s="4">
        <v>3802</v>
      </c>
      <c r="AN42" s="4">
        <v>108</v>
      </c>
      <c r="AO42" s="4">
        <v>20.503108999999998</v>
      </c>
      <c r="AP42" s="4">
        <v>41513</v>
      </c>
      <c r="AQ42" s="4">
        <v>3639.1</v>
      </c>
      <c r="AR42" s="4">
        <v>22</v>
      </c>
      <c r="AS42" s="4">
        <v>3592</v>
      </c>
      <c r="AT42" s="4">
        <v>1.375</v>
      </c>
      <c r="AU42" s="4">
        <v>41.478999999999999</v>
      </c>
      <c r="AV42" s="4">
        <v>88328</v>
      </c>
      <c r="AW42" s="4">
        <v>0</v>
      </c>
      <c r="AX42" s="4">
        <v>0.47</v>
      </c>
      <c r="AY42">
        <v>0.90807692307692311</v>
      </c>
      <c r="AZ42" t="s">
        <v>68</v>
      </c>
      <c r="BA42" t="s">
        <v>231</v>
      </c>
      <c r="BB42">
        <v>5</v>
      </c>
      <c r="BC42" t="s">
        <v>468</v>
      </c>
      <c r="BD42">
        <v>8</v>
      </c>
      <c r="BE42">
        <v>94330.883999999991</v>
      </c>
      <c r="BF42">
        <v>9.2144975552227421E-2</v>
      </c>
      <c r="BG42">
        <v>8.3674725876464975E-2</v>
      </c>
      <c r="BH42">
        <v>385570.283</v>
      </c>
      <c r="BI42">
        <v>2.2543534559690121E-2</v>
      </c>
      <c r="BJ42">
        <v>2.0471263498241684E-2</v>
      </c>
      <c r="BK42">
        <v>1</v>
      </c>
      <c r="BL42" t="s">
        <v>68</v>
      </c>
      <c r="BM42">
        <v>0</v>
      </c>
      <c r="BN42" t="s">
        <v>498</v>
      </c>
    </row>
    <row r="43" spans="1:66">
      <c r="A43" s="139" t="str">
        <f t="shared" si="20"/>
        <v>강화교통</v>
      </c>
      <c r="B43" s="128" t="str">
        <f t="shared" si="1"/>
        <v>800</v>
      </c>
      <c r="C43" s="140" t="str">
        <f t="shared" si="21"/>
        <v>78바3230</v>
      </c>
      <c r="D43" s="128" t="str">
        <f t="shared" si="22"/>
        <v>좌석</v>
      </c>
      <c r="E43" s="125" t="str">
        <f t="shared" si="16"/>
        <v>B</v>
      </c>
      <c r="F43" s="147">
        <f t="shared" si="17"/>
        <v>0.92615384615384611</v>
      </c>
      <c r="G43" s="148">
        <f t="shared" si="18"/>
        <v>2.4079999999999999</v>
      </c>
      <c r="H43" s="149">
        <f t="shared" si="19"/>
        <v>2.6</v>
      </c>
      <c r="I43" s="150">
        <f t="shared" si="23"/>
        <v>8484.9439999999995</v>
      </c>
      <c r="J43" s="151">
        <f t="shared" si="24"/>
        <v>9.0880334894614754E-3</v>
      </c>
      <c r="K43" s="151">
        <f t="shared" si="25"/>
        <v>0.33278326861602553</v>
      </c>
      <c r="L43" s="151">
        <f t="shared" si="26"/>
        <v>0.26965410732233475</v>
      </c>
      <c r="M43" s="152">
        <f t="shared" si="27"/>
        <v>12.07</v>
      </c>
      <c r="N43" s="153">
        <f t="shared" si="28"/>
        <v>1.0249999999999999</v>
      </c>
      <c r="O43" s="153">
        <f t="shared" si="29"/>
        <v>21.803000000000001</v>
      </c>
      <c r="P43" s="154">
        <f t="shared" si="30"/>
        <v>34.923333333333332</v>
      </c>
      <c r="Q43" s="155">
        <f t="shared" si="31"/>
        <v>103</v>
      </c>
      <c r="R43" s="156">
        <f t="shared" si="32"/>
        <v>32.569946581096524</v>
      </c>
      <c r="S43" s="141">
        <f t="shared" si="33"/>
        <v>87</v>
      </c>
      <c r="T43" s="141">
        <f t="shared" si="34"/>
        <v>1850</v>
      </c>
      <c r="U43" t="s">
        <v>119</v>
      </c>
      <c r="V43" t="s">
        <v>124</v>
      </c>
      <c r="W43" s="4" t="s">
        <v>119</v>
      </c>
      <c r="X43" s="4" t="s">
        <v>124</v>
      </c>
      <c r="Y43" s="4" t="s">
        <v>235</v>
      </c>
      <c r="Z43" s="4" t="s">
        <v>230</v>
      </c>
      <c r="AA43" s="4" t="s">
        <v>48</v>
      </c>
      <c r="AB43" s="4">
        <v>503</v>
      </c>
      <c r="AC43" s="4">
        <v>8484.9439999999995</v>
      </c>
      <c r="AD43" s="4">
        <v>3523.47</v>
      </c>
      <c r="AE43" s="4">
        <v>2.4079999999999999</v>
      </c>
      <c r="AF43" s="4">
        <v>2.6</v>
      </c>
      <c r="AG43" s="4">
        <v>12.07</v>
      </c>
      <c r="AH43" s="4">
        <v>395.84130099999999</v>
      </c>
      <c r="AI43" s="4">
        <v>3.5974189999999999</v>
      </c>
      <c r="AJ43" s="4">
        <v>131.72936200000001</v>
      </c>
      <c r="AK43" s="4">
        <v>2288</v>
      </c>
      <c r="AL43" s="4">
        <v>87</v>
      </c>
      <c r="AM43" s="4">
        <v>1850</v>
      </c>
      <c r="AN43" s="4">
        <v>103</v>
      </c>
      <c r="AO43" s="4">
        <v>21.435216</v>
      </c>
      <c r="AP43" s="4">
        <v>30139.5</v>
      </c>
      <c r="AQ43" s="4">
        <v>2095.4</v>
      </c>
      <c r="AR43" s="4">
        <v>28</v>
      </c>
      <c r="AS43" s="4">
        <v>3705</v>
      </c>
      <c r="AT43" s="4">
        <v>1.0249999999999999</v>
      </c>
      <c r="AU43" s="4">
        <v>21.803000000000001</v>
      </c>
      <c r="AV43" s="4">
        <v>79214</v>
      </c>
      <c r="AW43" s="4">
        <v>0</v>
      </c>
      <c r="AX43" s="4">
        <v>0.47</v>
      </c>
      <c r="AY43">
        <v>0.93230769230769228</v>
      </c>
      <c r="AZ43" t="s">
        <v>68</v>
      </c>
      <c r="BA43" t="s">
        <v>231</v>
      </c>
      <c r="BB43">
        <v>4</v>
      </c>
      <c r="BC43" t="s">
        <v>447</v>
      </c>
      <c r="BD43">
        <v>8</v>
      </c>
      <c r="BE43">
        <v>94330.883999999991</v>
      </c>
      <c r="BF43">
        <v>0.10152134268136405</v>
      </c>
      <c r="BG43">
        <v>9.4649128715240935E-2</v>
      </c>
      <c r="BH43">
        <v>385570.283</v>
      </c>
      <c r="BI43">
        <v>2.483748987470593E-2</v>
      </c>
      <c r="BJ43">
        <v>2.3156182867802758E-2</v>
      </c>
      <c r="BK43">
        <v>1</v>
      </c>
      <c r="BL43" t="s">
        <v>68</v>
      </c>
      <c r="BM43">
        <v>0</v>
      </c>
      <c r="BN43" t="s">
        <v>498</v>
      </c>
    </row>
    <row r="44" spans="1:66">
      <c r="A44" s="136" t="str">
        <f t="shared" si="20"/>
        <v>강화교통</v>
      </c>
      <c r="B44" s="112" t="str">
        <f t="shared" si="1"/>
        <v>800</v>
      </c>
      <c r="C44" s="137" t="str">
        <f t="shared" si="21"/>
        <v>78바3240</v>
      </c>
      <c r="D44" s="112" t="str">
        <f t="shared" si="22"/>
        <v>좌석</v>
      </c>
      <c r="E44" s="109" t="str">
        <f t="shared" si="16"/>
        <v>B</v>
      </c>
      <c r="F44" s="157">
        <f t="shared" si="17"/>
        <v>0.81185185185185182</v>
      </c>
      <c r="G44" s="158">
        <f t="shared" si="18"/>
        <v>2.1920000000000002</v>
      </c>
      <c r="H44" s="159">
        <f t="shared" si="19"/>
        <v>2.7</v>
      </c>
      <c r="I44" s="160">
        <f t="shared" si="23"/>
        <v>3225.6060000000002</v>
      </c>
      <c r="J44" s="161">
        <f t="shared" si="24"/>
        <v>2.7989589936822074E-2</v>
      </c>
      <c r="K44" s="161">
        <f t="shared" si="25"/>
        <v>0.30400785116694301</v>
      </c>
      <c r="L44" s="161">
        <f t="shared" si="26"/>
        <v>0.23933487226896277</v>
      </c>
      <c r="M44" s="162">
        <f t="shared" si="27"/>
        <v>19.571000000000002</v>
      </c>
      <c r="N44" s="163">
        <f t="shared" si="28"/>
        <v>0.89900000000000002</v>
      </c>
      <c r="O44" s="163">
        <f t="shared" si="29"/>
        <v>32.055999999999997</v>
      </c>
      <c r="P44" s="164">
        <f t="shared" si="30"/>
        <v>62.681666666666665</v>
      </c>
      <c r="Q44" s="165">
        <f t="shared" si="31"/>
        <v>101</v>
      </c>
      <c r="R44" s="166">
        <f t="shared" si="32"/>
        <v>38.825291568297651</v>
      </c>
      <c r="S44" s="138">
        <f t="shared" si="33"/>
        <v>29</v>
      </c>
      <c r="T44" s="138">
        <f t="shared" si="34"/>
        <v>1034</v>
      </c>
      <c r="U44" t="s">
        <v>119</v>
      </c>
      <c r="V44" t="s">
        <v>124</v>
      </c>
      <c r="W44" t="s">
        <v>119</v>
      </c>
      <c r="X44" s="4" t="s">
        <v>124</v>
      </c>
      <c r="Y44" s="4" t="s">
        <v>237</v>
      </c>
      <c r="Z44" s="4" t="s">
        <v>230</v>
      </c>
      <c r="AA44" s="4" t="s">
        <v>48</v>
      </c>
      <c r="AB44" s="4">
        <v>503</v>
      </c>
      <c r="AC44" s="4">
        <v>3225.6060000000002</v>
      </c>
      <c r="AD44" s="4">
        <v>1471.6679999999999</v>
      </c>
      <c r="AE44" s="4">
        <v>2.1920000000000002</v>
      </c>
      <c r="AF44" s="4">
        <v>2.7</v>
      </c>
      <c r="AG44" s="4">
        <v>19.571000000000002</v>
      </c>
      <c r="AH44" s="4">
        <v>124.370811</v>
      </c>
      <c r="AI44" s="4">
        <v>3.4810880000000002</v>
      </c>
      <c r="AJ44" s="4">
        <v>37.809702999999999</v>
      </c>
      <c r="AK44" s="4">
        <v>772</v>
      </c>
      <c r="AL44" s="4">
        <v>29</v>
      </c>
      <c r="AM44" s="4">
        <v>1034</v>
      </c>
      <c r="AN44" s="4">
        <v>101</v>
      </c>
      <c r="AO44" s="4">
        <v>25.935393999999999</v>
      </c>
      <c r="AP44" s="4">
        <v>28643</v>
      </c>
      <c r="AQ44" s="4">
        <v>3760.9</v>
      </c>
      <c r="AR44" s="4">
        <v>23</v>
      </c>
      <c r="AS44" s="4">
        <v>7853</v>
      </c>
      <c r="AT44" s="4">
        <v>0.89900000000000002</v>
      </c>
      <c r="AU44" s="4">
        <v>32.055999999999997</v>
      </c>
      <c r="AV44" s="4">
        <v>0</v>
      </c>
      <c r="AW44" s="4">
        <v>0</v>
      </c>
      <c r="AX44" s="4">
        <v>0.5</v>
      </c>
      <c r="AY44">
        <v>0.94653846153846144</v>
      </c>
      <c r="AZ44" t="s">
        <v>68</v>
      </c>
      <c r="BA44" t="s">
        <v>231</v>
      </c>
      <c r="BB44">
        <v>2</v>
      </c>
      <c r="BC44" t="s">
        <v>234</v>
      </c>
      <c r="BD44">
        <v>4</v>
      </c>
      <c r="BE44">
        <v>94330.883999999991</v>
      </c>
      <c r="BF44">
        <v>8.6130773459093216E-2</v>
      </c>
      <c r="BG44">
        <v>8.1526089801087845E-2</v>
      </c>
      <c r="BH44">
        <v>385570.283</v>
      </c>
      <c r="BI44">
        <v>2.1072142637092187E-2</v>
      </c>
      <c r="BJ44">
        <v>1.9945593473032257E-2</v>
      </c>
      <c r="BK44">
        <v>1</v>
      </c>
      <c r="BL44" t="s">
        <v>68</v>
      </c>
      <c r="BM44">
        <v>0</v>
      </c>
      <c r="BN44" t="s">
        <v>498</v>
      </c>
    </row>
    <row r="45" spans="1:66">
      <c r="A45" s="139" t="str">
        <f t="shared" si="20"/>
        <v>강화교통</v>
      </c>
      <c r="B45" s="128" t="str">
        <f t="shared" si="1"/>
        <v>800</v>
      </c>
      <c r="C45" s="140" t="str">
        <f t="shared" si="21"/>
        <v>78바3241</v>
      </c>
      <c r="D45" s="128" t="str">
        <f t="shared" si="22"/>
        <v>좌석</v>
      </c>
      <c r="E45" s="125" t="str">
        <f t="shared" si="16"/>
        <v>F</v>
      </c>
      <c r="F45" s="147">
        <f t="shared" si="17"/>
        <v>0.95961538461538465</v>
      </c>
      <c r="G45" s="148">
        <f t="shared" si="18"/>
        <v>2.4950000000000001</v>
      </c>
      <c r="H45" s="149">
        <f t="shared" si="19"/>
        <v>2.6</v>
      </c>
      <c r="I45" s="150">
        <f t="shared" si="23"/>
        <v>10066.245000000001</v>
      </c>
      <c r="J45" s="151">
        <f t="shared" si="24"/>
        <v>8.4791402813930196E-3</v>
      </c>
      <c r="K45" s="151">
        <f t="shared" si="25"/>
        <v>0.35404844680984654</v>
      </c>
      <c r="L45" s="151">
        <f t="shared" si="26"/>
        <v>0.24537451651534409</v>
      </c>
      <c r="M45" s="152">
        <f t="shared" si="27"/>
        <v>12.333</v>
      </c>
      <c r="N45" s="153">
        <f t="shared" si="28"/>
        <v>0.248</v>
      </c>
      <c r="O45" s="153">
        <f t="shared" si="29"/>
        <v>23.067</v>
      </c>
      <c r="P45" s="154">
        <f t="shared" si="30"/>
        <v>13.761666666666667</v>
      </c>
      <c r="Q45" s="155">
        <f t="shared" si="31"/>
        <v>98</v>
      </c>
      <c r="R45" s="156">
        <f t="shared" si="32"/>
        <v>34.205438306011224</v>
      </c>
      <c r="S45" s="141">
        <f t="shared" si="33"/>
        <v>25</v>
      </c>
      <c r="T45" s="141">
        <f t="shared" si="34"/>
        <v>2322</v>
      </c>
      <c r="U45" t="s">
        <v>119</v>
      </c>
      <c r="V45" t="s">
        <v>124</v>
      </c>
      <c r="W45" t="s">
        <v>119</v>
      </c>
      <c r="X45" s="4" t="s">
        <v>124</v>
      </c>
      <c r="Y45" s="4" t="s">
        <v>448</v>
      </c>
      <c r="Z45" s="4" t="s">
        <v>230</v>
      </c>
      <c r="AA45" s="4" t="s">
        <v>48</v>
      </c>
      <c r="AB45" s="4">
        <v>503</v>
      </c>
      <c r="AC45" s="4">
        <v>10066.245000000001</v>
      </c>
      <c r="AD45" s="4">
        <v>4034.953</v>
      </c>
      <c r="AE45" s="4">
        <v>2.4950000000000001</v>
      </c>
      <c r="AF45" s="4">
        <v>2.6</v>
      </c>
      <c r="AG45" s="4">
        <v>12.333</v>
      </c>
      <c r="AH45" s="4">
        <v>461.64798200000001</v>
      </c>
      <c r="AI45" s="4">
        <v>3.9143780000000001</v>
      </c>
      <c r="AJ45" s="4">
        <v>163.445751</v>
      </c>
      <c r="AK45" s="4">
        <v>2470</v>
      </c>
      <c r="AL45" s="4">
        <v>25</v>
      </c>
      <c r="AM45" s="4">
        <v>2322</v>
      </c>
      <c r="AN45" s="4">
        <v>98</v>
      </c>
      <c r="AO45" s="4">
        <v>21.805022999999998</v>
      </c>
      <c r="AP45" s="4">
        <v>54829.5</v>
      </c>
      <c r="AQ45" s="4">
        <v>825.7</v>
      </c>
      <c r="AR45" s="4">
        <v>14</v>
      </c>
      <c r="AS45" s="4">
        <v>2408</v>
      </c>
      <c r="AT45" s="4">
        <v>0.248</v>
      </c>
      <c r="AU45" s="4">
        <v>23.067</v>
      </c>
      <c r="AV45" s="4">
        <v>91607</v>
      </c>
      <c r="AW45" s="4">
        <v>0</v>
      </c>
      <c r="AX45" s="4">
        <v>0.47</v>
      </c>
      <c r="AY45">
        <v>0.744074074074074</v>
      </c>
      <c r="AZ45" t="s">
        <v>70</v>
      </c>
      <c r="BA45" t="s">
        <v>231</v>
      </c>
      <c r="BB45">
        <v>2</v>
      </c>
      <c r="BC45" t="s">
        <v>469</v>
      </c>
      <c r="BD45">
        <v>1</v>
      </c>
      <c r="BE45">
        <v>94330.883999999991</v>
      </c>
      <c r="BF45">
        <v>3.1380655777592421E-2</v>
      </c>
      <c r="BG45">
        <v>2.334953239154932E-2</v>
      </c>
      <c r="BH45">
        <v>385570.283</v>
      </c>
      <c r="BI45">
        <v>7.6773681233104785E-3</v>
      </c>
      <c r="BJ45">
        <v>5.7125305776780551E-3</v>
      </c>
      <c r="BK45">
        <v>1</v>
      </c>
      <c r="BL45" t="s">
        <v>70</v>
      </c>
      <c r="BM45">
        <v>0</v>
      </c>
      <c r="BN45" t="s">
        <v>498</v>
      </c>
    </row>
    <row r="46" spans="1:66">
      <c r="A46" s="136" t="str">
        <f t="shared" ref="A46:A47" si="35">W46</f>
        <v>강화교통</v>
      </c>
      <c r="B46" s="112" t="str">
        <f t="shared" si="1"/>
        <v>800</v>
      </c>
      <c r="C46" s="137" t="str">
        <f t="shared" ref="C46:C47" si="36">Y46</f>
        <v>78바3242</v>
      </c>
      <c r="D46" s="112" t="str">
        <f t="shared" ref="D46:D47" si="37">Z46</f>
        <v>좌석</v>
      </c>
      <c r="E46" s="109" t="str">
        <f t="shared" ref="E46:E47" si="38">AZ46</f>
        <v>S</v>
      </c>
      <c r="F46" s="157">
        <f t="shared" ref="F46:F47" si="39">G46/H46</f>
        <v>0.9326923076923076</v>
      </c>
      <c r="G46" s="158">
        <f t="shared" ref="G46:G47" si="40">AE46</f>
        <v>2.4249999999999998</v>
      </c>
      <c r="H46" s="159">
        <f t="shared" ref="H46:H47" si="41">AF46</f>
        <v>2.6</v>
      </c>
      <c r="I46" s="160">
        <f t="shared" ref="I46:I47" si="42">AC46</f>
        <v>9375.0519999999997</v>
      </c>
      <c r="J46" s="161">
        <f t="shared" ref="J46:J47" si="43">AI46/AH46</f>
        <v>7.7511198256293304E-3</v>
      </c>
      <c r="K46" s="161">
        <f t="shared" ref="K46:K47" si="44">AJ46/AH46</f>
        <v>0.33091779116058762</v>
      </c>
      <c r="L46" s="161">
        <f t="shared" ref="L46:L47" si="45">AK46/AC46</f>
        <v>0.22719873980432323</v>
      </c>
      <c r="M46" s="162">
        <f t="shared" ref="M46:M47" si="46">AG46</f>
        <v>12.672000000000001</v>
      </c>
      <c r="N46" s="163">
        <f t="shared" ref="N46:N47" si="47">IF(AW46=0,AT46,"속도계이상")</f>
        <v>0.224</v>
      </c>
      <c r="O46" s="163">
        <f t="shared" ref="O46:O47" si="48">IF(AW46=0,AU46,"속도계이상")</f>
        <v>25.547000000000001</v>
      </c>
      <c r="P46" s="164">
        <f t="shared" ref="P46:P47" si="49">AQ46/60</f>
        <v>14.323333333333332</v>
      </c>
      <c r="Q46" s="165">
        <f t="shared" ref="Q46:Q47" si="50">AN46</f>
        <v>107</v>
      </c>
      <c r="R46" s="166">
        <f t="shared" ref="R46:R47" si="51">AC46/(AH46-AI46-AJ46)</f>
        <v>33.127579051647231</v>
      </c>
      <c r="S46" s="138">
        <f t="shared" ref="S46:S47" si="52">IF(AW46=0,AL46,"속도계이상")</f>
        <v>21</v>
      </c>
      <c r="T46" s="138">
        <f t="shared" ref="T46:T47" si="53">IF(AW46=0,AM46,"속도계이상")</f>
        <v>2395</v>
      </c>
      <c r="U46" t="s">
        <v>119</v>
      </c>
      <c r="V46" t="s">
        <v>124</v>
      </c>
      <c r="W46" t="s">
        <v>119</v>
      </c>
      <c r="X46" s="4" t="s">
        <v>124</v>
      </c>
      <c r="Y46" s="4" t="s">
        <v>238</v>
      </c>
      <c r="Z46" s="4" t="s">
        <v>230</v>
      </c>
      <c r="AA46" s="4" t="s">
        <v>48</v>
      </c>
      <c r="AB46" s="4">
        <v>503</v>
      </c>
      <c r="AC46" s="4">
        <v>9375.0519999999997</v>
      </c>
      <c r="AD46" s="4">
        <v>3865.9369999999999</v>
      </c>
      <c r="AE46" s="4">
        <v>2.4249999999999998</v>
      </c>
      <c r="AF46" s="4">
        <v>2.6</v>
      </c>
      <c r="AG46" s="4">
        <v>12.672000000000001</v>
      </c>
      <c r="AH46" s="4">
        <v>427.92242599999997</v>
      </c>
      <c r="AI46" s="4">
        <v>3.316878</v>
      </c>
      <c r="AJ46" s="4">
        <v>141.60714400000001</v>
      </c>
      <c r="AK46" s="4">
        <v>2130</v>
      </c>
      <c r="AL46" s="4">
        <v>21</v>
      </c>
      <c r="AM46" s="4">
        <v>2395</v>
      </c>
      <c r="AN46" s="4">
        <v>107</v>
      </c>
      <c r="AO46" s="4">
        <v>21.908297000000001</v>
      </c>
      <c r="AP46" s="4">
        <v>33969.800000000003</v>
      </c>
      <c r="AQ46" s="4">
        <v>859.4</v>
      </c>
      <c r="AR46" s="4">
        <v>20</v>
      </c>
      <c r="AS46" s="4">
        <v>2963</v>
      </c>
      <c r="AT46" s="4">
        <v>0.224</v>
      </c>
      <c r="AU46" s="4">
        <v>25.547000000000001</v>
      </c>
      <c r="AV46" s="4">
        <v>88208</v>
      </c>
      <c r="AW46" s="4">
        <v>0</v>
      </c>
      <c r="AX46" s="4">
        <v>0.48</v>
      </c>
      <c r="AY46">
        <v>1.0034615384615384</v>
      </c>
      <c r="AZ46" t="s">
        <v>71</v>
      </c>
      <c r="BA46" t="s">
        <v>231</v>
      </c>
      <c r="BB46">
        <v>1</v>
      </c>
      <c r="BC46" t="s">
        <v>508</v>
      </c>
      <c r="BD46">
        <v>9</v>
      </c>
      <c r="BE46">
        <v>94330.883999999991</v>
      </c>
      <c r="BF46">
        <v>0.10427824465209083</v>
      </c>
      <c r="BG46">
        <v>0.10463920780665575</v>
      </c>
      <c r="BH46">
        <v>385570.283</v>
      </c>
      <c r="BI46">
        <v>2.5511973909047341E-2</v>
      </c>
      <c r="BJ46">
        <v>2.5600284587963273E-2</v>
      </c>
      <c r="BK46">
        <v>1</v>
      </c>
      <c r="BL46" t="s">
        <v>66</v>
      </c>
      <c r="BM46">
        <v>1</v>
      </c>
      <c r="BN46" t="s">
        <v>509</v>
      </c>
    </row>
    <row r="47" spans="1:66">
      <c r="A47" s="139" t="str">
        <f t="shared" si="35"/>
        <v>강화교통</v>
      </c>
      <c r="B47" s="128" t="str">
        <f t="shared" si="1"/>
        <v>801</v>
      </c>
      <c r="C47" s="140" t="str">
        <f t="shared" si="36"/>
        <v>78바3216</v>
      </c>
      <c r="D47" s="128" t="str">
        <f t="shared" si="37"/>
        <v>좌석</v>
      </c>
      <c r="E47" s="125" t="str">
        <f t="shared" si="38"/>
        <v>B</v>
      </c>
      <c r="F47" s="147">
        <f t="shared" si="39"/>
        <v>1.0961538461538463</v>
      </c>
      <c r="G47" s="148">
        <f t="shared" si="40"/>
        <v>2.85</v>
      </c>
      <c r="H47" s="149">
        <f t="shared" si="41"/>
        <v>2.6</v>
      </c>
      <c r="I47" s="150">
        <f t="shared" si="42"/>
        <v>13290.248</v>
      </c>
      <c r="J47" s="151">
        <f t="shared" si="43"/>
        <v>4.1725765628170132E-2</v>
      </c>
      <c r="K47" s="151">
        <f t="shared" si="44"/>
        <v>0.2864602001298453</v>
      </c>
      <c r="L47" s="151">
        <f t="shared" si="45"/>
        <v>0.2607927256135476</v>
      </c>
      <c r="M47" s="152">
        <f t="shared" si="46"/>
        <v>11.63</v>
      </c>
      <c r="N47" s="153">
        <f t="shared" si="47"/>
        <v>0.70699999999999996</v>
      </c>
      <c r="O47" s="153">
        <f t="shared" si="48"/>
        <v>14.259</v>
      </c>
      <c r="P47" s="154">
        <f t="shared" si="49"/>
        <v>764.43666666666661</v>
      </c>
      <c r="Q47" s="155">
        <f t="shared" si="50"/>
        <v>108</v>
      </c>
      <c r="R47" s="156">
        <f t="shared" si="51"/>
        <v>44.244275109031477</v>
      </c>
      <c r="S47" s="141">
        <f t="shared" si="52"/>
        <v>94</v>
      </c>
      <c r="T47" s="141">
        <f t="shared" si="53"/>
        <v>1895</v>
      </c>
      <c r="U47" t="s">
        <v>119</v>
      </c>
      <c r="V47" t="s">
        <v>125</v>
      </c>
      <c r="W47" t="s">
        <v>119</v>
      </c>
      <c r="X47" s="4" t="s">
        <v>125</v>
      </c>
      <c r="Y47" s="4" t="s">
        <v>377</v>
      </c>
      <c r="Z47" s="4" t="s">
        <v>230</v>
      </c>
      <c r="AA47" s="4" t="s">
        <v>48</v>
      </c>
      <c r="AB47" s="4">
        <v>503</v>
      </c>
      <c r="AC47" s="4">
        <v>13290.248</v>
      </c>
      <c r="AD47" s="4">
        <v>4663.6180000000004</v>
      </c>
      <c r="AE47" s="4">
        <v>2.85</v>
      </c>
      <c r="AF47" s="4">
        <v>2.6</v>
      </c>
      <c r="AG47" s="4">
        <v>11.63</v>
      </c>
      <c r="AH47" s="4">
        <v>447.12291599999998</v>
      </c>
      <c r="AI47" s="4">
        <v>18.656545999999999</v>
      </c>
      <c r="AJ47" s="4">
        <v>128.08292</v>
      </c>
      <c r="AK47" s="4">
        <v>3466</v>
      </c>
      <c r="AL47" s="4">
        <v>94</v>
      </c>
      <c r="AM47" s="4">
        <v>1895</v>
      </c>
      <c r="AN47" s="4">
        <v>108</v>
      </c>
      <c r="AO47" s="4">
        <v>29.723924</v>
      </c>
      <c r="AP47" s="4">
        <v>70207.199999999997</v>
      </c>
      <c r="AQ47" s="4">
        <v>45866.2</v>
      </c>
      <c r="AR47" s="4">
        <v>96</v>
      </c>
      <c r="AS47" s="4">
        <v>24788</v>
      </c>
      <c r="AT47" s="4">
        <v>0.70699999999999996</v>
      </c>
      <c r="AU47" s="4">
        <v>14.259</v>
      </c>
      <c r="AV47" s="4">
        <v>112358</v>
      </c>
      <c r="AW47" s="4">
        <v>0</v>
      </c>
      <c r="AX47" s="4">
        <v>0.4</v>
      </c>
      <c r="AY47">
        <v>0.94807692307692304</v>
      </c>
      <c r="AZ47" t="s">
        <v>68</v>
      </c>
      <c r="BA47" t="s">
        <v>231</v>
      </c>
      <c r="BB47">
        <v>1</v>
      </c>
      <c r="BC47" t="s">
        <v>236</v>
      </c>
      <c r="BD47">
        <v>5</v>
      </c>
      <c r="BE47">
        <v>94330.883999999991</v>
      </c>
      <c r="BF47">
        <v>0.10443601906667174</v>
      </c>
      <c r="BG47">
        <v>9.9013379615133013E-2</v>
      </c>
      <c r="BH47">
        <v>385570.283</v>
      </c>
      <c r="BI47">
        <v>2.5550573875528677E-2</v>
      </c>
      <c r="BJ47">
        <v>2.4223909462760842E-2</v>
      </c>
      <c r="BK47">
        <v>1</v>
      </c>
      <c r="BL47" t="s">
        <v>68</v>
      </c>
      <c r="BM47">
        <v>0</v>
      </c>
      <c r="BN47" t="s">
        <v>498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18" t="s">
        <v>38</v>
      </c>
      <c r="B4" s="119" t="s">
        <v>49</v>
      </c>
      <c r="C4" s="120" t="s">
        <v>144</v>
      </c>
      <c r="D4" s="120" t="s">
        <v>161</v>
      </c>
      <c r="E4" s="121" t="s">
        <v>150</v>
      </c>
      <c r="F4" s="119" t="s">
        <v>154</v>
      </c>
      <c r="G4" s="121" t="s">
        <v>152</v>
      </c>
      <c r="H4" s="121" t="s">
        <v>156</v>
      </c>
      <c r="I4" s="122" t="s">
        <v>158</v>
      </c>
      <c r="J4" s="121" t="s">
        <v>11</v>
      </c>
      <c r="K4" s="121" t="s">
        <v>12</v>
      </c>
      <c r="L4" s="121" t="s">
        <v>13</v>
      </c>
      <c r="M4" s="121" t="s">
        <v>73</v>
      </c>
      <c r="N4" s="121" t="s">
        <v>6</v>
      </c>
      <c r="O4" s="121" t="s">
        <v>7</v>
      </c>
      <c r="P4" s="121" t="s">
        <v>186</v>
      </c>
      <c r="Q4" s="227" t="s">
        <v>43</v>
      </c>
      <c r="R4" s="227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378</v>
      </c>
      <c r="AN4" s="13" t="s">
        <v>379</v>
      </c>
      <c r="AO4" t="s">
        <v>380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175</v>
      </c>
      <c r="BH4" t="s">
        <v>74</v>
      </c>
      <c r="BI4" t="s">
        <v>170</v>
      </c>
      <c r="BJ4" t="s">
        <v>171</v>
      </c>
      <c r="BK4" t="s">
        <v>176</v>
      </c>
      <c r="BL4" t="s">
        <v>177</v>
      </c>
      <c r="BM4" t="s">
        <v>172</v>
      </c>
      <c r="BN4" t="s">
        <v>65</v>
      </c>
      <c r="BO4" t="s">
        <v>173</v>
      </c>
      <c r="BP4" t="s">
        <v>178</v>
      </c>
    </row>
    <row r="5" spans="1:68" ht="16.5">
      <c r="A5" s="123" t="str">
        <f>BF5</f>
        <v>강화교통</v>
      </c>
      <c r="B5" s="124" t="str">
        <f>BH5</f>
        <v>가상현</v>
      </c>
      <c r="C5" s="125" t="str">
        <f>BN5</f>
        <v>D</v>
      </c>
      <c r="D5" s="126">
        <f>BM5</f>
        <v>0.83560000000000001</v>
      </c>
      <c r="E5" s="127">
        <f>U5</f>
        <v>9345</v>
      </c>
      <c r="F5" s="243" t="str">
        <f>BG5</f>
        <v>17</v>
      </c>
      <c r="G5" s="128" t="str">
        <f>BK5</f>
        <v>70바2504</v>
      </c>
      <c r="H5" s="129">
        <f>BJ5</f>
        <v>1</v>
      </c>
      <c r="I5" s="130">
        <f>BP5</f>
        <v>1411.096</v>
      </c>
      <c r="J5" s="131">
        <f>AB5/AA5</f>
        <v>8.6650865197378992E-3</v>
      </c>
      <c r="K5" s="131">
        <f>AC5/AA5</f>
        <v>0.37534347923513556</v>
      </c>
      <c r="L5" s="131">
        <f>AD5/I5</f>
        <v>0.18779728664810899</v>
      </c>
      <c r="M5" s="132">
        <f>Z5</f>
        <v>12.076000000000001</v>
      </c>
      <c r="N5" s="133">
        <f>AE5*100/W5</f>
        <v>0</v>
      </c>
      <c r="O5" s="133">
        <f>AF5*100/W5</f>
        <v>0.92126970808506292</v>
      </c>
      <c r="P5" s="228">
        <f>AK5</f>
        <v>2</v>
      </c>
      <c r="Q5" s="229">
        <f>AE5</f>
        <v>0</v>
      </c>
      <c r="R5" s="229">
        <f>AF5</f>
        <v>13</v>
      </c>
      <c r="T5">
        <v>503</v>
      </c>
      <c r="U5">
        <v>9345</v>
      </c>
      <c r="V5" t="s">
        <v>241</v>
      </c>
      <c r="W5">
        <v>1411.096</v>
      </c>
      <c r="X5">
        <v>675.57799999999997</v>
      </c>
      <c r="Y5">
        <v>2.089</v>
      </c>
      <c r="Z5">
        <v>12.076000000000001</v>
      </c>
      <c r="AA5">
        <v>96.585532999999998</v>
      </c>
      <c r="AB5">
        <v>0.83692200000000005</v>
      </c>
      <c r="AC5">
        <v>36.252749999999999</v>
      </c>
      <c r="AD5" s="1">
        <v>265</v>
      </c>
      <c r="AE5">
        <v>0</v>
      </c>
      <c r="AF5">
        <v>13</v>
      </c>
      <c r="AG5">
        <v>67</v>
      </c>
      <c r="AH5">
        <v>14.609807</v>
      </c>
      <c r="AI5">
        <v>14.6</v>
      </c>
      <c r="AJ5">
        <v>0</v>
      </c>
      <c r="AK5">
        <v>2</v>
      </c>
      <c r="AL5">
        <v>239</v>
      </c>
      <c r="AM5" t="s">
        <v>242</v>
      </c>
      <c r="AN5" t="s">
        <v>510</v>
      </c>
      <c r="AO5">
        <v>1411.096</v>
      </c>
      <c r="AR5" t="s">
        <v>119</v>
      </c>
      <c r="AS5" t="s">
        <v>120</v>
      </c>
      <c r="AT5" t="s">
        <v>196</v>
      </c>
      <c r="AU5" t="s">
        <v>241</v>
      </c>
      <c r="AV5" t="s">
        <v>48</v>
      </c>
      <c r="AW5">
        <v>1</v>
      </c>
      <c r="BB5">
        <v>0.83560000000000001</v>
      </c>
      <c r="BC5" t="s">
        <v>67</v>
      </c>
      <c r="BF5" t="s">
        <v>119</v>
      </c>
      <c r="BG5" t="s">
        <v>120</v>
      </c>
      <c r="BH5" t="s">
        <v>241</v>
      </c>
      <c r="BI5">
        <v>9345</v>
      </c>
      <c r="BJ5">
        <v>1</v>
      </c>
      <c r="BK5" t="s">
        <v>196</v>
      </c>
      <c r="BL5" t="s">
        <v>179</v>
      </c>
      <c r="BM5">
        <v>0.83560000000000001</v>
      </c>
      <c r="BN5" t="s">
        <v>67</v>
      </c>
      <c r="BO5" t="s">
        <v>184</v>
      </c>
      <c r="BP5">
        <v>1411.096</v>
      </c>
    </row>
    <row r="6" spans="1:68" ht="16.5">
      <c r="A6" s="107" t="str">
        <f t="shared" ref="A6:A7" si="0">BF6</f>
        <v>강화교통</v>
      </c>
      <c r="B6" s="108" t="str">
        <f t="shared" ref="B6:B7" si="1">BH6</f>
        <v>강동원</v>
      </c>
      <c r="C6" s="109" t="str">
        <f t="shared" ref="C6:C7" si="2">BN6</f>
        <v>F</v>
      </c>
      <c r="D6" s="110">
        <f t="shared" ref="D6:D7" si="3">BM6</f>
        <v>0.76069021924324587</v>
      </c>
      <c r="E6" s="111">
        <f t="shared" ref="E6:E7" si="4">U6</f>
        <v>3444</v>
      </c>
      <c r="F6" s="245" t="s">
        <v>433</v>
      </c>
      <c r="G6" s="112" t="str">
        <f t="shared" ref="G6:G7" si="5">BK6</f>
        <v>78바3231</v>
      </c>
      <c r="H6" s="113">
        <f t="shared" ref="H6:H7" si="6">BJ6</f>
        <v>2</v>
      </c>
      <c r="I6" s="114">
        <f t="shared" ref="I6:I7" si="7">BP6</f>
        <v>4894.9930000000004</v>
      </c>
      <c r="J6" s="115">
        <f t="shared" ref="J6:J7" si="8">AB6/AA6</f>
        <v>3.1210372683993914E-2</v>
      </c>
      <c r="K6" s="115">
        <f t="shared" ref="K6:K7" si="9">AC6/AA6</f>
        <v>0.24028074030753732</v>
      </c>
      <c r="L6" s="115">
        <f t="shared" ref="L6:L7" si="10">AD6/I6</f>
        <v>0.21532206481194149</v>
      </c>
      <c r="M6" s="116">
        <f t="shared" ref="M6:M7" si="11">Z6</f>
        <v>21.184000000000001</v>
      </c>
      <c r="N6" s="117">
        <f t="shared" ref="N6:N7" si="12">AE6*100/W6</f>
        <v>0</v>
      </c>
      <c r="O6" s="117">
        <f t="shared" ref="O6:O7" si="13">AF6*100/W6</f>
        <v>57.385168885839057</v>
      </c>
      <c r="P6" s="230">
        <f t="shared" ref="P6:P7" si="14">AK6</f>
        <v>36</v>
      </c>
      <c r="Q6" s="231">
        <f t="shared" ref="Q6:Q7" si="15">AE6</f>
        <v>0</v>
      </c>
      <c r="R6" s="231">
        <f t="shared" ref="R6:R7" si="16">AF6</f>
        <v>2809</v>
      </c>
      <c r="T6">
        <v>503</v>
      </c>
      <c r="U6">
        <v>3444</v>
      </c>
      <c r="V6" t="s">
        <v>243</v>
      </c>
      <c r="W6">
        <v>4894.9930000000004</v>
      </c>
      <c r="X6">
        <v>1738.779</v>
      </c>
      <c r="Y6">
        <v>2.8149999999999999</v>
      </c>
      <c r="Z6">
        <v>21.184000000000001</v>
      </c>
      <c r="AA6">
        <v>156.677751</v>
      </c>
      <c r="AB6">
        <v>4.8899710000000001</v>
      </c>
      <c r="AC6">
        <v>37.646645999999997</v>
      </c>
      <c r="AD6" s="1">
        <v>1054</v>
      </c>
      <c r="AE6">
        <v>0</v>
      </c>
      <c r="AF6">
        <v>2809</v>
      </c>
      <c r="AG6">
        <v>93</v>
      </c>
      <c r="AH6">
        <v>31.242425000000001</v>
      </c>
      <c r="AI6">
        <v>43590.9</v>
      </c>
      <c r="AJ6">
        <v>7191</v>
      </c>
      <c r="AK6">
        <v>36</v>
      </c>
      <c r="AL6">
        <v>7805</v>
      </c>
      <c r="AM6" t="s">
        <v>244</v>
      </c>
      <c r="AN6" t="s">
        <v>511</v>
      </c>
      <c r="AO6">
        <v>4764.1450000000004</v>
      </c>
      <c r="AR6" t="s">
        <v>119</v>
      </c>
      <c r="AS6" t="s">
        <v>121</v>
      </c>
      <c r="AT6" t="s">
        <v>207</v>
      </c>
      <c r="AU6" t="s">
        <v>243</v>
      </c>
      <c r="AV6" t="s">
        <v>48</v>
      </c>
      <c r="AW6">
        <v>2</v>
      </c>
      <c r="BB6">
        <v>0.76069021924324587</v>
      </c>
      <c r="BC6" t="s">
        <v>70</v>
      </c>
      <c r="BF6" t="s">
        <v>119</v>
      </c>
      <c r="BG6" t="s">
        <v>121</v>
      </c>
      <c r="BH6" t="s">
        <v>243</v>
      </c>
      <c r="BI6">
        <v>3444</v>
      </c>
      <c r="BJ6">
        <v>2</v>
      </c>
      <c r="BK6" t="s">
        <v>207</v>
      </c>
      <c r="BL6" t="s">
        <v>206</v>
      </c>
      <c r="BM6">
        <v>0.76069021924324587</v>
      </c>
      <c r="BN6" t="s">
        <v>70</v>
      </c>
      <c r="BO6" t="s">
        <v>195</v>
      </c>
      <c r="BP6">
        <v>4894.9930000000004</v>
      </c>
    </row>
    <row r="7" spans="1:68" ht="16.5">
      <c r="A7" s="123" t="str">
        <f t="shared" si="0"/>
        <v>강화교통</v>
      </c>
      <c r="B7" s="124" t="str">
        <f t="shared" si="1"/>
        <v>고길훈</v>
      </c>
      <c r="C7" s="125" t="str">
        <f t="shared" si="2"/>
        <v>S</v>
      </c>
      <c r="D7" s="126">
        <f t="shared" si="3"/>
        <v>1.0803846153846155</v>
      </c>
      <c r="E7" s="127">
        <f t="shared" si="4"/>
        <v>3986</v>
      </c>
      <c r="F7" s="243" t="str">
        <f t="shared" ref="F7" si="17">BG7</f>
        <v>801</v>
      </c>
      <c r="G7" s="128" t="str">
        <f t="shared" si="5"/>
        <v>78바3216</v>
      </c>
      <c r="H7" s="129">
        <f t="shared" si="6"/>
        <v>1</v>
      </c>
      <c r="I7" s="130">
        <f t="shared" si="7"/>
        <v>5228.21</v>
      </c>
      <c r="J7" s="131">
        <f t="shared" si="8"/>
        <v>7.442047694011053E-2</v>
      </c>
      <c r="K7" s="131">
        <f t="shared" si="9"/>
        <v>0.29100777280602824</v>
      </c>
      <c r="L7" s="131">
        <f t="shared" si="10"/>
        <v>0.26261378177234657</v>
      </c>
      <c r="M7" s="132">
        <f t="shared" si="11"/>
        <v>13.068</v>
      </c>
      <c r="N7" s="133">
        <f t="shared" si="12"/>
        <v>1.1667473188720423</v>
      </c>
      <c r="O7" s="133">
        <f t="shared" si="13"/>
        <v>26.03185411450573</v>
      </c>
      <c r="P7" s="228">
        <f t="shared" si="14"/>
        <v>55</v>
      </c>
      <c r="Q7" s="229">
        <f t="shared" si="15"/>
        <v>61</v>
      </c>
      <c r="R7" s="229">
        <f t="shared" si="16"/>
        <v>1361</v>
      </c>
      <c r="T7">
        <v>503</v>
      </c>
      <c r="U7">
        <v>3986</v>
      </c>
      <c r="V7" t="s">
        <v>381</v>
      </c>
      <c r="W7">
        <v>5228.21</v>
      </c>
      <c r="X7">
        <v>1861.1780000000001</v>
      </c>
      <c r="Y7">
        <v>2.8090000000000002</v>
      </c>
      <c r="Z7">
        <v>13.068</v>
      </c>
      <c r="AA7">
        <v>175.365498</v>
      </c>
      <c r="AB7">
        <v>13.050784</v>
      </c>
      <c r="AC7">
        <v>51.032722999999997</v>
      </c>
      <c r="AD7" s="1">
        <v>1373</v>
      </c>
      <c r="AE7">
        <v>61</v>
      </c>
      <c r="AF7">
        <v>1361</v>
      </c>
      <c r="AG7">
        <v>108</v>
      </c>
      <c r="AH7">
        <v>29.813219</v>
      </c>
      <c r="AI7">
        <v>21720.9</v>
      </c>
      <c r="AJ7">
        <v>16929.8</v>
      </c>
      <c r="AK7">
        <v>55</v>
      </c>
      <c r="AL7">
        <v>16387</v>
      </c>
      <c r="AM7" t="s">
        <v>382</v>
      </c>
      <c r="AN7" t="s">
        <v>512</v>
      </c>
      <c r="AO7">
        <v>5228.21</v>
      </c>
      <c r="AR7" t="s">
        <v>119</v>
      </c>
      <c r="AS7" t="s">
        <v>125</v>
      </c>
      <c r="AT7" t="s">
        <v>377</v>
      </c>
      <c r="AU7" t="s">
        <v>381</v>
      </c>
      <c r="AV7" t="s">
        <v>48</v>
      </c>
      <c r="AW7">
        <v>1</v>
      </c>
      <c r="BB7">
        <v>1.0803846153846155</v>
      </c>
      <c r="BC7" t="s">
        <v>71</v>
      </c>
      <c r="BF7" t="s">
        <v>119</v>
      </c>
      <c r="BG7" t="s">
        <v>125</v>
      </c>
      <c r="BH7" t="s">
        <v>381</v>
      </c>
      <c r="BI7">
        <v>3986</v>
      </c>
      <c r="BJ7">
        <v>1</v>
      </c>
      <c r="BK7" t="s">
        <v>377</v>
      </c>
      <c r="BL7" t="s">
        <v>179</v>
      </c>
      <c r="BM7">
        <v>1.0803846153846155</v>
      </c>
      <c r="BN7" t="s">
        <v>71</v>
      </c>
      <c r="BO7" t="s">
        <v>181</v>
      </c>
      <c r="BP7">
        <v>5228.21</v>
      </c>
    </row>
    <row r="8" spans="1:68" ht="16.5">
      <c r="A8" s="107" t="str">
        <f t="shared" ref="A8:A71" si="18">BF8</f>
        <v>강화교통</v>
      </c>
      <c r="B8" s="108" t="str">
        <f t="shared" ref="B8:B71" si="19">BH8</f>
        <v>고봉인</v>
      </c>
      <c r="C8" s="109" t="str">
        <f t="shared" ref="C8:C71" si="20">BN8</f>
        <v>C</v>
      </c>
      <c r="D8" s="110">
        <f t="shared" ref="D8:D71" si="21">BM8</f>
        <v>0.8684615384615384</v>
      </c>
      <c r="E8" s="111">
        <f t="shared" ref="E8:E71" si="22">U8</f>
        <v>2653</v>
      </c>
      <c r="F8" s="244" t="str">
        <f t="shared" ref="F8:F71" si="23">BG8</f>
        <v>70</v>
      </c>
      <c r="G8" s="112" t="str">
        <f t="shared" ref="G8:G71" si="24">BK8</f>
        <v>78바3221</v>
      </c>
      <c r="H8" s="113">
        <f t="shared" ref="H8:H71" si="25">BJ8</f>
        <v>1</v>
      </c>
      <c r="I8" s="114">
        <f t="shared" ref="I8:I71" si="26">BP8</f>
        <v>4137.9430000000002</v>
      </c>
      <c r="J8" s="115">
        <f t="shared" ref="J8:J71" si="27">AB8/AA8</f>
        <v>6.6468675053020934E-3</v>
      </c>
      <c r="K8" s="115">
        <f t="shared" ref="K8:K71" si="28">AC8/AA8</f>
        <v>0.31547347671850162</v>
      </c>
      <c r="L8" s="115">
        <f t="shared" ref="L8:L71" si="29">AD8/I8</f>
        <v>0.19236611040799739</v>
      </c>
      <c r="M8" s="116">
        <f t="shared" ref="M8:M71" si="30">Z8</f>
        <v>16.288</v>
      </c>
      <c r="N8" s="117">
        <f t="shared" ref="N8:N71" si="31">AE8*100/W8</f>
        <v>0.19333277427939435</v>
      </c>
      <c r="O8" s="117">
        <f t="shared" ref="O8:O71" si="32">AF8*100/W8</f>
        <v>58.990662752000205</v>
      </c>
      <c r="P8" s="230">
        <f t="shared" ref="P8:P71" si="33">AK8</f>
        <v>12</v>
      </c>
      <c r="Q8" s="231">
        <f t="shared" ref="Q8:Q71" si="34">AE8</f>
        <v>8</v>
      </c>
      <c r="R8" s="231">
        <f t="shared" ref="R8:R71" si="35">AF8</f>
        <v>2441</v>
      </c>
      <c r="T8">
        <v>503</v>
      </c>
      <c r="U8">
        <v>2653</v>
      </c>
      <c r="V8" t="s">
        <v>245</v>
      </c>
      <c r="W8">
        <v>4137.9430000000002</v>
      </c>
      <c r="X8">
        <v>1832.9469999999999</v>
      </c>
      <c r="Y8">
        <v>2.258</v>
      </c>
      <c r="Z8">
        <v>16.288</v>
      </c>
      <c r="AA8">
        <v>184.62802199999999</v>
      </c>
      <c r="AB8">
        <v>1.227198</v>
      </c>
      <c r="AC8">
        <v>58.245244</v>
      </c>
      <c r="AD8" s="1">
        <v>796</v>
      </c>
      <c r="AE8">
        <v>8</v>
      </c>
      <c r="AF8">
        <v>2441</v>
      </c>
      <c r="AG8">
        <v>91</v>
      </c>
      <c r="AH8">
        <v>22.412323000000001</v>
      </c>
      <c r="AI8">
        <v>12966.7</v>
      </c>
      <c r="AJ8">
        <v>148.19999999999999</v>
      </c>
      <c r="AK8">
        <v>12</v>
      </c>
      <c r="AL8">
        <v>3496</v>
      </c>
      <c r="AM8" t="s">
        <v>246</v>
      </c>
      <c r="AN8" t="s">
        <v>513</v>
      </c>
      <c r="AO8">
        <v>4137.9430000000002</v>
      </c>
      <c r="AR8" t="s">
        <v>119</v>
      </c>
      <c r="AS8" t="s">
        <v>122</v>
      </c>
      <c r="AT8" t="s">
        <v>218</v>
      </c>
      <c r="AU8" t="s">
        <v>245</v>
      </c>
      <c r="AV8" t="s">
        <v>48</v>
      </c>
      <c r="AW8">
        <v>1</v>
      </c>
      <c r="BB8">
        <v>0.8684615384615384</v>
      </c>
      <c r="BC8" t="s">
        <v>69</v>
      </c>
      <c r="BF8" t="s">
        <v>119</v>
      </c>
      <c r="BG8" t="s">
        <v>122</v>
      </c>
      <c r="BH8" t="s">
        <v>245</v>
      </c>
      <c r="BI8">
        <v>2653</v>
      </c>
      <c r="BJ8">
        <v>1</v>
      </c>
      <c r="BK8" t="s">
        <v>218</v>
      </c>
      <c r="BL8" t="s">
        <v>179</v>
      </c>
      <c r="BM8">
        <v>0.8684615384615384</v>
      </c>
      <c r="BN8" t="s">
        <v>69</v>
      </c>
      <c r="BO8" t="s">
        <v>182</v>
      </c>
      <c r="BP8">
        <v>4137.9430000000002</v>
      </c>
    </row>
    <row r="9" spans="1:68" ht="16.5">
      <c r="A9" s="123" t="str">
        <f t="shared" si="18"/>
        <v>강화교통</v>
      </c>
      <c r="B9" s="124" t="str">
        <f t="shared" si="19"/>
        <v>고상돈</v>
      </c>
      <c r="C9" s="125" t="str">
        <f t="shared" si="20"/>
        <v>D</v>
      </c>
      <c r="D9" s="126">
        <f t="shared" si="21"/>
        <v>0.82122059056127505</v>
      </c>
      <c r="E9" s="127">
        <f t="shared" si="22"/>
        <v>8034</v>
      </c>
      <c r="F9" s="243" t="str">
        <f t="shared" si="23"/>
        <v>60-5</v>
      </c>
      <c r="G9" s="128" t="str">
        <f t="shared" si="24"/>
        <v>78바3232</v>
      </c>
      <c r="H9" s="129">
        <f t="shared" si="25"/>
        <v>7</v>
      </c>
      <c r="I9" s="130">
        <f t="shared" si="26"/>
        <v>7505.93</v>
      </c>
      <c r="J9" s="131">
        <f t="shared" si="27"/>
        <v>1.472742873319512E-2</v>
      </c>
      <c r="K9" s="131">
        <f t="shared" si="28"/>
        <v>0.26056747645236678</v>
      </c>
      <c r="L9" s="131">
        <f t="shared" si="29"/>
        <v>0.19051603199070602</v>
      </c>
      <c r="M9" s="132">
        <f t="shared" si="30"/>
        <v>15.353</v>
      </c>
      <c r="N9" s="133">
        <f t="shared" si="31"/>
        <v>0.19984199159864266</v>
      </c>
      <c r="O9" s="133">
        <f t="shared" si="32"/>
        <v>19.184831193469694</v>
      </c>
      <c r="P9" s="228">
        <f t="shared" si="33"/>
        <v>42</v>
      </c>
      <c r="Q9" s="229">
        <f t="shared" si="34"/>
        <v>15</v>
      </c>
      <c r="R9" s="229">
        <f t="shared" si="35"/>
        <v>1440</v>
      </c>
      <c r="T9">
        <v>503</v>
      </c>
      <c r="U9">
        <v>8034</v>
      </c>
      <c r="V9" t="s">
        <v>434</v>
      </c>
      <c r="W9">
        <v>7505.93</v>
      </c>
      <c r="X9">
        <v>2710.5729999999999</v>
      </c>
      <c r="Y9">
        <v>2.7690000000000001</v>
      </c>
      <c r="Z9">
        <v>15.353</v>
      </c>
      <c r="AA9">
        <v>259.41439400000002</v>
      </c>
      <c r="AB9">
        <v>3.8205070000000001</v>
      </c>
      <c r="AC9">
        <v>67.594954000000001</v>
      </c>
      <c r="AD9" s="1">
        <v>1430</v>
      </c>
      <c r="AE9">
        <v>15</v>
      </c>
      <c r="AF9">
        <v>1440</v>
      </c>
      <c r="AG9">
        <v>108</v>
      </c>
      <c r="AH9">
        <v>28.93413</v>
      </c>
      <c r="AI9">
        <v>44409.8</v>
      </c>
      <c r="AJ9">
        <v>4351.6000000000004</v>
      </c>
      <c r="AK9">
        <v>42</v>
      </c>
      <c r="AL9">
        <v>13974</v>
      </c>
      <c r="AM9" t="s">
        <v>435</v>
      </c>
      <c r="AN9" t="s">
        <v>514</v>
      </c>
      <c r="AO9">
        <v>4856.6130000000003</v>
      </c>
      <c r="AR9" t="s">
        <v>119</v>
      </c>
      <c r="AS9" t="s">
        <v>121</v>
      </c>
      <c r="AT9" t="s">
        <v>208</v>
      </c>
      <c r="AU9" t="s">
        <v>434</v>
      </c>
      <c r="AV9" t="s">
        <v>48</v>
      </c>
      <c r="AW9">
        <v>7</v>
      </c>
      <c r="BB9">
        <v>0.82122059056127505</v>
      </c>
      <c r="BC9" t="s">
        <v>67</v>
      </c>
      <c r="BF9" t="s">
        <v>119</v>
      </c>
      <c r="BG9" t="s">
        <v>121</v>
      </c>
      <c r="BH9" t="s">
        <v>434</v>
      </c>
      <c r="BI9">
        <v>8034</v>
      </c>
      <c r="BJ9">
        <v>7</v>
      </c>
      <c r="BK9" t="s">
        <v>208</v>
      </c>
      <c r="BL9" t="s">
        <v>220</v>
      </c>
      <c r="BM9">
        <v>0.82122059056127505</v>
      </c>
      <c r="BN9" t="s">
        <v>67</v>
      </c>
      <c r="BO9" t="s">
        <v>184</v>
      </c>
      <c r="BP9">
        <v>7505.93</v>
      </c>
    </row>
    <row r="10" spans="1:68" ht="16.5">
      <c r="A10" s="107" t="str">
        <f t="shared" si="18"/>
        <v>강화교통</v>
      </c>
      <c r="B10" s="108" t="str">
        <f t="shared" si="19"/>
        <v>고운성</v>
      </c>
      <c r="C10" s="109" t="str">
        <f t="shared" si="20"/>
        <v>B</v>
      </c>
      <c r="D10" s="110">
        <f t="shared" si="21"/>
        <v>0.91346153846153844</v>
      </c>
      <c r="E10" s="111">
        <f t="shared" si="22"/>
        <v>5222</v>
      </c>
      <c r="F10" s="245" t="s">
        <v>433</v>
      </c>
      <c r="G10" s="112" t="str">
        <f t="shared" si="24"/>
        <v>78바3242</v>
      </c>
      <c r="H10" s="113">
        <f t="shared" si="25"/>
        <v>1</v>
      </c>
      <c r="I10" s="114">
        <f t="shared" si="26"/>
        <v>4088.308</v>
      </c>
      <c r="J10" s="115">
        <f t="shared" si="27"/>
        <v>1.1819399631391876E-2</v>
      </c>
      <c r="K10" s="115">
        <f t="shared" si="28"/>
        <v>0.3259527598713971</v>
      </c>
      <c r="L10" s="115">
        <f t="shared" si="29"/>
        <v>0.1751335760417268</v>
      </c>
      <c r="M10" s="116">
        <f t="shared" si="30"/>
        <v>12.728999999999999</v>
      </c>
      <c r="N10" s="117">
        <f t="shared" si="31"/>
        <v>4.8919993307744915E-2</v>
      </c>
      <c r="O10" s="117">
        <f t="shared" si="32"/>
        <v>26.954916312567448</v>
      </c>
      <c r="P10" s="230">
        <f t="shared" si="33"/>
        <v>12</v>
      </c>
      <c r="Q10" s="231">
        <f t="shared" si="34"/>
        <v>2</v>
      </c>
      <c r="R10" s="231">
        <f t="shared" si="35"/>
        <v>1102</v>
      </c>
      <c r="T10">
        <v>503</v>
      </c>
      <c r="U10">
        <v>5222</v>
      </c>
      <c r="V10" t="s">
        <v>383</v>
      </c>
      <c r="W10">
        <v>4088.308</v>
      </c>
      <c r="X10">
        <v>1721.6179999999999</v>
      </c>
      <c r="Y10">
        <v>2.375</v>
      </c>
      <c r="Z10">
        <v>12.728999999999999</v>
      </c>
      <c r="AA10">
        <v>189.75219300000001</v>
      </c>
      <c r="AB10">
        <v>2.2427570000000001</v>
      </c>
      <c r="AC10">
        <v>61.850251</v>
      </c>
      <c r="AD10" s="1">
        <v>716</v>
      </c>
      <c r="AE10">
        <v>2</v>
      </c>
      <c r="AF10">
        <v>1102</v>
      </c>
      <c r="AG10">
        <v>107</v>
      </c>
      <c r="AH10">
        <v>21.545511000000001</v>
      </c>
      <c r="AI10">
        <v>17660.3</v>
      </c>
      <c r="AJ10">
        <v>619.20000000000005</v>
      </c>
      <c r="AK10">
        <v>12</v>
      </c>
      <c r="AL10">
        <v>1312</v>
      </c>
      <c r="AM10" t="s">
        <v>384</v>
      </c>
      <c r="AN10" t="s">
        <v>515</v>
      </c>
      <c r="AO10">
        <v>4088.308</v>
      </c>
      <c r="AR10" t="s">
        <v>119</v>
      </c>
      <c r="AS10" t="s">
        <v>124</v>
      </c>
      <c r="AT10" t="s">
        <v>238</v>
      </c>
      <c r="AU10" t="s">
        <v>383</v>
      </c>
      <c r="AV10" t="s">
        <v>48</v>
      </c>
      <c r="AW10">
        <v>1</v>
      </c>
      <c r="BB10">
        <v>0.91346153846153844</v>
      </c>
      <c r="BC10" t="s">
        <v>68</v>
      </c>
      <c r="BF10" t="s">
        <v>119</v>
      </c>
      <c r="BG10" t="s">
        <v>124</v>
      </c>
      <c r="BH10" t="s">
        <v>383</v>
      </c>
      <c r="BI10">
        <v>5222</v>
      </c>
      <c r="BJ10">
        <v>1</v>
      </c>
      <c r="BK10" t="s">
        <v>238</v>
      </c>
      <c r="BL10" t="s">
        <v>179</v>
      </c>
      <c r="BM10">
        <v>0.91346153846153844</v>
      </c>
      <c r="BN10" t="s">
        <v>68</v>
      </c>
      <c r="BO10" t="s">
        <v>180</v>
      </c>
      <c r="BP10">
        <v>4088.308</v>
      </c>
    </row>
    <row r="11" spans="1:68" ht="16.5">
      <c r="A11" s="123" t="str">
        <f t="shared" si="18"/>
        <v>강화교통</v>
      </c>
      <c r="B11" s="124" t="str">
        <f t="shared" si="19"/>
        <v>고정복</v>
      </c>
      <c r="C11" s="125" t="str">
        <f t="shared" si="20"/>
        <v>C</v>
      </c>
      <c r="D11" s="126">
        <f t="shared" si="21"/>
        <v>0.88905969931476836</v>
      </c>
      <c r="E11" s="127">
        <f t="shared" si="22"/>
        <v>2993</v>
      </c>
      <c r="F11" s="243" t="str">
        <f t="shared" si="23"/>
        <v>17</v>
      </c>
      <c r="G11" s="128" t="str">
        <f t="shared" si="24"/>
        <v>70바2541</v>
      </c>
      <c r="H11" s="129">
        <f t="shared" si="25"/>
        <v>3</v>
      </c>
      <c r="I11" s="130">
        <f t="shared" si="26"/>
        <v>730.16300000000001</v>
      </c>
      <c r="J11" s="131">
        <f t="shared" si="27"/>
        <v>1.0088828693390645E-2</v>
      </c>
      <c r="K11" s="131">
        <f t="shared" si="28"/>
        <v>0.34696454450895625</v>
      </c>
      <c r="L11" s="131">
        <f t="shared" si="29"/>
        <v>0.16708597943198983</v>
      </c>
      <c r="M11" s="132">
        <f t="shared" si="30"/>
        <v>10.331</v>
      </c>
      <c r="N11" s="133">
        <f t="shared" si="31"/>
        <v>0.27391144169178661</v>
      </c>
      <c r="O11" s="133">
        <f t="shared" si="32"/>
        <v>4.1086716253767994</v>
      </c>
      <c r="P11" s="228">
        <f t="shared" si="33"/>
        <v>0</v>
      </c>
      <c r="Q11" s="229">
        <f t="shared" si="34"/>
        <v>2</v>
      </c>
      <c r="R11" s="229">
        <f t="shared" si="35"/>
        <v>30</v>
      </c>
      <c r="T11">
        <v>503</v>
      </c>
      <c r="U11">
        <v>2993</v>
      </c>
      <c r="V11" t="s">
        <v>247</v>
      </c>
      <c r="W11">
        <v>730.16300000000001</v>
      </c>
      <c r="X11">
        <v>324.98899999999998</v>
      </c>
      <c r="Y11">
        <v>2.2469999999999999</v>
      </c>
      <c r="Z11">
        <v>10.331</v>
      </c>
      <c r="AA11">
        <v>47.548037000000001</v>
      </c>
      <c r="AB11">
        <v>0.47970400000000002</v>
      </c>
      <c r="AC11">
        <v>16.497482999999999</v>
      </c>
      <c r="AD11" s="1">
        <v>122</v>
      </c>
      <c r="AE11">
        <v>2</v>
      </c>
      <c r="AF11">
        <v>30</v>
      </c>
      <c r="AG11">
        <v>75</v>
      </c>
      <c r="AH11">
        <v>15.356322</v>
      </c>
      <c r="AI11">
        <v>73.400000000000006</v>
      </c>
      <c r="AJ11">
        <v>0</v>
      </c>
      <c r="AK11">
        <v>0</v>
      </c>
      <c r="AL11">
        <v>0</v>
      </c>
      <c r="AM11" t="s">
        <v>248</v>
      </c>
      <c r="AN11" t="s">
        <v>516</v>
      </c>
      <c r="AO11">
        <v>251.85</v>
      </c>
      <c r="AR11" t="s">
        <v>119</v>
      </c>
      <c r="AS11" t="s">
        <v>120</v>
      </c>
      <c r="AT11" t="s">
        <v>198</v>
      </c>
      <c r="AU11" t="s">
        <v>247</v>
      </c>
      <c r="AV11" t="s">
        <v>48</v>
      </c>
      <c r="AW11">
        <v>3</v>
      </c>
      <c r="BB11">
        <v>0.88905969931476836</v>
      </c>
      <c r="BC11" t="s">
        <v>69</v>
      </c>
      <c r="BF11" t="s">
        <v>119</v>
      </c>
      <c r="BG11" t="s">
        <v>120</v>
      </c>
      <c r="BH11" t="s">
        <v>247</v>
      </c>
      <c r="BI11">
        <v>2993</v>
      </c>
      <c r="BJ11">
        <v>3</v>
      </c>
      <c r="BK11" t="s">
        <v>198</v>
      </c>
      <c r="BL11" t="s">
        <v>201</v>
      </c>
      <c r="BM11">
        <v>0.88905969931476836</v>
      </c>
      <c r="BN11" t="s">
        <v>69</v>
      </c>
      <c r="BO11" t="s">
        <v>182</v>
      </c>
      <c r="BP11">
        <v>730.16300000000001</v>
      </c>
    </row>
    <row r="12" spans="1:68" ht="16.5">
      <c r="A12" s="107" t="str">
        <f t="shared" si="18"/>
        <v>강화교통</v>
      </c>
      <c r="B12" s="108" t="str">
        <f t="shared" si="19"/>
        <v>구택회</v>
      </c>
      <c r="C12" s="109" t="str">
        <f t="shared" si="20"/>
        <v>A</v>
      </c>
      <c r="D12" s="110">
        <f t="shared" si="21"/>
        <v>0.97307692307692295</v>
      </c>
      <c r="E12" s="111">
        <f t="shared" si="22"/>
        <v>2264</v>
      </c>
      <c r="F12" s="244" t="str">
        <f t="shared" si="23"/>
        <v>800</v>
      </c>
      <c r="G12" s="112" t="str">
        <f t="shared" si="24"/>
        <v>78바3241</v>
      </c>
      <c r="H12" s="113">
        <f t="shared" si="25"/>
        <v>1</v>
      </c>
      <c r="I12" s="114">
        <f t="shared" si="26"/>
        <v>3755.069</v>
      </c>
      <c r="J12" s="115">
        <f t="shared" si="27"/>
        <v>5.438995909367755E-3</v>
      </c>
      <c r="K12" s="115">
        <f t="shared" si="28"/>
        <v>0.3507101648252019</v>
      </c>
      <c r="L12" s="115">
        <f t="shared" si="29"/>
        <v>0.24127386207816687</v>
      </c>
      <c r="M12" s="116">
        <f t="shared" si="30"/>
        <v>11.68</v>
      </c>
      <c r="N12" s="117">
        <f t="shared" si="31"/>
        <v>0.26630669103550425</v>
      </c>
      <c r="O12" s="117">
        <f t="shared" si="32"/>
        <v>16.511014844201267</v>
      </c>
      <c r="P12" s="230">
        <f t="shared" si="33"/>
        <v>2</v>
      </c>
      <c r="Q12" s="231">
        <f t="shared" si="34"/>
        <v>10</v>
      </c>
      <c r="R12" s="231">
        <f t="shared" si="35"/>
        <v>620</v>
      </c>
      <c r="T12">
        <v>503</v>
      </c>
      <c r="U12">
        <v>2264</v>
      </c>
      <c r="V12" t="s">
        <v>470</v>
      </c>
      <c r="W12">
        <v>3755.069</v>
      </c>
      <c r="X12">
        <v>1483.925</v>
      </c>
      <c r="Y12">
        <v>2.5299999999999998</v>
      </c>
      <c r="Z12">
        <v>11.68</v>
      </c>
      <c r="AA12">
        <v>173.99608599999999</v>
      </c>
      <c r="AB12">
        <v>0.94636399999999998</v>
      </c>
      <c r="AC12">
        <v>61.022196000000001</v>
      </c>
      <c r="AD12" s="1">
        <v>906</v>
      </c>
      <c r="AE12">
        <v>10</v>
      </c>
      <c r="AF12">
        <v>620</v>
      </c>
      <c r="AG12">
        <v>84</v>
      </c>
      <c r="AH12">
        <v>21.581340999999998</v>
      </c>
      <c r="AI12">
        <v>20466.5</v>
      </c>
      <c r="AJ12">
        <v>0</v>
      </c>
      <c r="AK12">
        <v>2</v>
      </c>
      <c r="AL12">
        <v>377</v>
      </c>
      <c r="AM12" t="s">
        <v>471</v>
      </c>
      <c r="AN12" t="s">
        <v>517</v>
      </c>
      <c r="AO12">
        <v>3755.069</v>
      </c>
      <c r="AR12" t="s">
        <v>119</v>
      </c>
      <c r="AS12" t="s">
        <v>124</v>
      </c>
      <c r="AT12" t="s">
        <v>448</v>
      </c>
      <c r="AU12" t="s">
        <v>470</v>
      </c>
      <c r="AV12" t="s">
        <v>48</v>
      </c>
      <c r="AW12">
        <v>1</v>
      </c>
      <c r="BB12">
        <v>0.97307692307692295</v>
      </c>
      <c r="BC12" t="s">
        <v>66</v>
      </c>
      <c r="BF12" t="s">
        <v>119</v>
      </c>
      <c r="BG12" t="s">
        <v>124</v>
      </c>
      <c r="BH12" t="s">
        <v>470</v>
      </c>
      <c r="BI12">
        <v>2264</v>
      </c>
      <c r="BJ12">
        <v>1</v>
      </c>
      <c r="BK12" t="s">
        <v>448</v>
      </c>
      <c r="BL12" t="s">
        <v>179</v>
      </c>
      <c r="BM12">
        <v>0.97307692307692295</v>
      </c>
      <c r="BN12" t="s">
        <v>66</v>
      </c>
      <c r="BO12" t="s">
        <v>183</v>
      </c>
      <c r="BP12">
        <v>3755.069</v>
      </c>
    </row>
    <row r="13" spans="1:68" ht="16.5">
      <c r="A13" s="123" t="str">
        <f t="shared" si="18"/>
        <v>강화교통</v>
      </c>
      <c r="B13" s="124" t="str">
        <f t="shared" si="19"/>
        <v>김광선</v>
      </c>
      <c r="C13" s="125" t="str">
        <f t="shared" si="20"/>
        <v>C</v>
      </c>
      <c r="D13" s="126">
        <f t="shared" si="21"/>
        <v>0.85964285714285715</v>
      </c>
      <c r="E13" s="127">
        <f t="shared" si="22"/>
        <v>3378</v>
      </c>
      <c r="F13" s="243" t="str">
        <f t="shared" si="23"/>
        <v>70</v>
      </c>
      <c r="G13" s="128" t="str">
        <f t="shared" si="24"/>
        <v>78바3215</v>
      </c>
      <c r="H13" s="129">
        <f t="shared" si="25"/>
        <v>1</v>
      </c>
      <c r="I13" s="130">
        <f t="shared" si="26"/>
        <v>691.62400000000002</v>
      </c>
      <c r="J13" s="131">
        <f t="shared" si="27"/>
        <v>7.0727791925934303E-3</v>
      </c>
      <c r="K13" s="131">
        <f t="shared" si="28"/>
        <v>0.31720925618691143</v>
      </c>
      <c r="L13" s="131">
        <f t="shared" si="29"/>
        <v>0.22555608249569128</v>
      </c>
      <c r="M13" s="132">
        <f t="shared" si="30"/>
        <v>12.602</v>
      </c>
      <c r="N13" s="133">
        <f t="shared" si="31"/>
        <v>2.3133957179045259</v>
      </c>
      <c r="O13" s="133">
        <f t="shared" si="32"/>
        <v>5.0605531329161506</v>
      </c>
      <c r="P13" s="228">
        <f t="shared" si="33"/>
        <v>0</v>
      </c>
      <c r="Q13" s="229">
        <f t="shared" si="34"/>
        <v>16</v>
      </c>
      <c r="R13" s="229">
        <f t="shared" si="35"/>
        <v>35</v>
      </c>
      <c r="T13">
        <v>503</v>
      </c>
      <c r="U13">
        <v>3378</v>
      </c>
      <c r="V13" t="s">
        <v>249</v>
      </c>
      <c r="W13">
        <v>691.62400000000002</v>
      </c>
      <c r="X13">
        <v>287.35300000000001</v>
      </c>
      <c r="Y13">
        <v>2.407</v>
      </c>
      <c r="Z13">
        <v>12.602</v>
      </c>
      <c r="AA13">
        <v>33.186106000000002</v>
      </c>
      <c r="AB13">
        <v>0.23471800000000001</v>
      </c>
      <c r="AC13">
        <v>10.52694</v>
      </c>
      <c r="AD13" s="1">
        <v>156</v>
      </c>
      <c r="AE13">
        <v>16</v>
      </c>
      <c r="AF13">
        <v>35</v>
      </c>
      <c r="AG13">
        <v>76</v>
      </c>
      <c r="AH13">
        <v>20.840769000000002</v>
      </c>
      <c r="AI13">
        <v>613.20000000000005</v>
      </c>
      <c r="AJ13">
        <v>0</v>
      </c>
      <c r="AK13">
        <v>0</v>
      </c>
      <c r="AL13">
        <v>0</v>
      </c>
      <c r="AM13" t="s">
        <v>250</v>
      </c>
      <c r="AN13" t="s">
        <v>518</v>
      </c>
      <c r="AO13">
        <v>691.62400000000002</v>
      </c>
      <c r="AR13" t="s">
        <v>119</v>
      </c>
      <c r="AS13" t="s">
        <v>122</v>
      </c>
      <c r="AT13" t="s">
        <v>215</v>
      </c>
      <c r="AU13" t="s">
        <v>249</v>
      </c>
      <c r="AV13" t="s">
        <v>48</v>
      </c>
      <c r="AW13">
        <v>1</v>
      </c>
      <c r="BB13">
        <v>0.85964285714285715</v>
      </c>
      <c r="BC13" t="s">
        <v>69</v>
      </c>
      <c r="BF13" t="s">
        <v>119</v>
      </c>
      <c r="BG13" t="s">
        <v>122</v>
      </c>
      <c r="BH13" t="s">
        <v>249</v>
      </c>
      <c r="BI13">
        <v>3378</v>
      </c>
      <c r="BJ13">
        <v>1</v>
      </c>
      <c r="BK13" t="s">
        <v>215</v>
      </c>
      <c r="BL13" t="s">
        <v>179</v>
      </c>
      <c r="BM13">
        <v>0.85964285714285715</v>
      </c>
      <c r="BN13" t="s">
        <v>69</v>
      </c>
      <c r="BO13" t="s">
        <v>182</v>
      </c>
      <c r="BP13">
        <v>691.62400000000002</v>
      </c>
    </row>
    <row r="14" spans="1:68" ht="16.5">
      <c r="A14" s="107" t="str">
        <f t="shared" si="18"/>
        <v>강화교통</v>
      </c>
      <c r="B14" s="108" t="str">
        <f t="shared" si="19"/>
        <v>김광운</v>
      </c>
      <c r="C14" s="109" t="str">
        <f t="shared" si="20"/>
        <v>F</v>
      </c>
      <c r="D14" s="110">
        <f t="shared" si="21"/>
        <v>0.77607142857142863</v>
      </c>
      <c r="E14" s="111">
        <f t="shared" si="22"/>
        <v>972</v>
      </c>
      <c r="F14" s="244" t="str">
        <f t="shared" si="23"/>
        <v>70</v>
      </c>
      <c r="G14" s="112" t="str">
        <f t="shared" si="24"/>
        <v>78바3213</v>
      </c>
      <c r="H14" s="113">
        <f t="shared" si="25"/>
        <v>1</v>
      </c>
      <c r="I14" s="114">
        <f t="shared" si="26"/>
        <v>3528.1669999999999</v>
      </c>
      <c r="J14" s="115">
        <f t="shared" si="27"/>
        <v>1.4972593791180292E-2</v>
      </c>
      <c r="K14" s="115">
        <f t="shared" si="28"/>
        <v>0.30923214519707648</v>
      </c>
      <c r="L14" s="115">
        <f t="shared" si="29"/>
        <v>0.19443524073548674</v>
      </c>
      <c r="M14" s="116">
        <f t="shared" si="30"/>
        <v>16.423999999999999</v>
      </c>
      <c r="N14" s="117">
        <f t="shared" si="31"/>
        <v>0</v>
      </c>
      <c r="O14" s="117">
        <f t="shared" si="32"/>
        <v>32.963292270462254</v>
      </c>
      <c r="P14" s="230">
        <f t="shared" si="33"/>
        <v>23</v>
      </c>
      <c r="Q14" s="231">
        <f t="shared" si="34"/>
        <v>0</v>
      </c>
      <c r="R14" s="231">
        <f t="shared" si="35"/>
        <v>1163</v>
      </c>
      <c r="T14">
        <v>503</v>
      </c>
      <c r="U14">
        <v>972</v>
      </c>
      <c r="V14" t="s">
        <v>251</v>
      </c>
      <c r="W14">
        <v>3528.1669999999999</v>
      </c>
      <c r="X14">
        <v>1623.5640000000001</v>
      </c>
      <c r="Y14">
        <v>2.173</v>
      </c>
      <c r="Z14">
        <v>16.423999999999999</v>
      </c>
      <c r="AA14">
        <v>159.993855</v>
      </c>
      <c r="AB14">
        <v>2.3955229999999998</v>
      </c>
      <c r="AC14">
        <v>49.475242999999999</v>
      </c>
      <c r="AD14" s="1">
        <v>686</v>
      </c>
      <c r="AE14">
        <v>0</v>
      </c>
      <c r="AF14">
        <v>1163</v>
      </c>
      <c r="AG14">
        <v>81</v>
      </c>
      <c r="AH14">
        <v>22.05189</v>
      </c>
      <c r="AI14">
        <v>8665.2000000000007</v>
      </c>
      <c r="AJ14">
        <v>0</v>
      </c>
      <c r="AK14">
        <v>23</v>
      </c>
      <c r="AL14">
        <v>5247</v>
      </c>
      <c r="AM14" t="s">
        <v>252</v>
      </c>
      <c r="AN14" t="s">
        <v>519</v>
      </c>
      <c r="AO14">
        <v>3528.1669999999999</v>
      </c>
      <c r="AR14" t="s">
        <v>119</v>
      </c>
      <c r="AS14" t="s">
        <v>122</v>
      </c>
      <c r="AT14" t="s">
        <v>213</v>
      </c>
      <c r="AU14" t="s">
        <v>251</v>
      </c>
      <c r="AV14" t="s">
        <v>48</v>
      </c>
      <c r="AW14">
        <v>1</v>
      </c>
      <c r="BB14">
        <v>0.77607142857142863</v>
      </c>
      <c r="BC14" t="s">
        <v>70</v>
      </c>
      <c r="BF14" t="s">
        <v>119</v>
      </c>
      <c r="BG14" t="s">
        <v>122</v>
      </c>
      <c r="BH14" t="s">
        <v>251</v>
      </c>
      <c r="BI14">
        <v>972</v>
      </c>
      <c r="BJ14">
        <v>1</v>
      </c>
      <c r="BK14" t="s">
        <v>213</v>
      </c>
      <c r="BL14" t="s">
        <v>179</v>
      </c>
      <c r="BM14">
        <v>0.77607142857142863</v>
      </c>
      <c r="BN14" t="s">
        <v>70</v>
      </c>
      <c r="BO14" t="s">
        <v>195</v>
      </c>
      <c r="BP14">
        <v>3528.1669999999999</v>
      </c>
    </row>
    <row r="15" spans="1:68" ht="16.5">
      <c r="A15" s="123" t="str">
        <f t="shared" si="18"/>
        <v>강화교통</v>
      </c>
      <c r="B15" s="124" t="str">
        <f t="shared" si="19"/>
        <v>김광제</v>
      </c>
      <c r="C15" s="125" t="str">
        <f t="shared" si="20"/>
        <v>F</v>
      </c>
      <c r="D15" s="126">
        <f t="shared" si="21"/>
        <v>0.74629629629629635</v>
      </c>
      <c r="E15" s="127">
        <f t="shared" si="22"/>
        <v>8368</v>
      </c>
      <c r="F15" s="243" t="str">
        <f t="shared" si="23"/>
        <v>800</v>
      </c>
      <c r="G15" s="128" t="str">
        <f t="shared" si="24"/>
        <v>78바3210</v>
      </c>
      <c r="H15" s="129">
        <f t="shared" si="25"/>
        <v>1</v>
      </c>
      <c r="I15" s="130">
        <f t="shared" si="26"/>
        <v>3912.9769999999999</v>
      </c>
      <c r="J15" s="131">
        <f t="shared" si="27"/>
        <v>1.7552310582209209E-2</v>
      </c>
      <c r="K15" s="131">
        <f t="shared" si="28"/>
        <v>0.3619444311424746</v>
      </c>
      <c r="L15" s="131">
        <f t="shared" si="29"/>
        <v>0.24584862113935246</v>
      </c>
      <c r="M15" s="132">
        <f t="shared" si="30"/>
        <v>18.076000000000001</v>
      </c>
      <c r="N15" s="133">
        <f t="shared" si="31"/>
        <v>2.5555989723425415E-2</v>
      </c>
      <c r="O15" s="133">
        <f t="shared" si="32"/>
        <v>22.157043090209832</v>
      </c>
      <c r="P15" s="228">
        <f t="shared" si="33"/>
        <v>13</v>
      </c>
      <c r="Q15" s="229">
        <f t="shared" si="34"/>
        <v>1</v>
      </c>
      <c r="R15" s="229">
        <f t="shared" si="35"/>
        <v>867</v>
      </c>
      <c r="T15">
        <v>503</v>
      </c>
      <c r="U15">
        <v>8368</v>
      </c>
      <c r="V15" t="s">
        <v>385</v>
      </c>
      <c r="W15">
        <v>3912.9769999999999</v>
      </c>
      <c r="X15">
        <v>1941.6790000000001</v>
      </c>
      <c r="Y15">
        <v>2.0150000000000001</v>
      </c>
      <c r="Z15">
        <v>18.076000000000001</v>
      </c>
      <c r="AA15">
        <v>179.71440200000001</v>
      </c>
      <c r="AB15">
        <v>3.1544029999999998</v>
      </c>
      <c r="AC15">
        <v>65.046627000000001</v>
      </c>
      <c r="AD15" s="1">
        <v>962</v>
      </c>
      <c r="AE15">
        <v>1</v>
      </c>
      <c r="AF15">
        <v>867</v>
      </c>
      <c r="AG15">
        <v>93</v>
      </c>
      <c r="AH15">
        <v>21.773306999999999</v>
      </c>
      <c r="AI15">
        <v>14789.6</v>
      </c>
      <c r="AJ15">
        <v>626.6</v>
      </c>
      <c r="AK15">
        <v>13</v>
      </c>
      <c r="AL15">
        <v>1467</v>
      </c>
      <c r="AM15" t="s">
        <v>386</v>
      </c>
      <c r="AN15" t="s">
        <v>520</v>
      </c>
      <c r="AO15">
        <v>3912.9769999999999</v>
      </c>
      <c r="AR15" t="s">
        <v>119</v>
      </c>
      <c r="AS15" t="s">
        <v>124</v>
      </c>
      <c r="AT15" t="s">
        <v>233</v>
      </c>
      <c r="AU15" t="s">
        <v>385</v>
      </c>
      <c r="AV15" t="s">
        <v>48</v>
      </c>
      <c r="AW15">
        <v>1</v>
      </c>
      <c r="BB15">
        <v>0.74629629629629635</v>
      </c>
      <c r="BC15" t="s">
        <v>70</v>
      </c>
      <c r="BF15" t="s">
        <v>119</v>
      </c>
      <c r="BG15" t="s">
        <v>124</v>
      </c>
      <c r="BH15" t="s">
        <v>385</v>
      </c>
      <c r="BI15">
        <v>8368</v>
      </c>
      <c r="BJ15">
        <v>1</v>
      </c>
      <c r="BK15" t="s">
        <v>233</v>
      </c>
      <c r="BL15" t="s">
        <v>179</v>
      </c>
      <c r="BM15">
        <v>0.74629629629629635</v>
      </c>
      <c r="BN15" t="s">
        <v>70</v>
      </c>
      <c r="BO15" t="s">
        <v>195</v>
      </c>
      <c r="BP15">
        <v>3912.9769999999999</v>
      </c>
    </row>
    <row r="16" spans="1:68" ht="16.5">
      <c r="A16" s="107" t="str">
        <f t="shared" si="18"/>
        <v>강화교통</v>
      </c>
      <c r="B16" s="108" t="str">
        <f t="shared" si="19"/>
        <v>김덕준</v>
      </c>
      <c r="C16" s="109" t="str">
        <f t="shared" si="20"/>
        <v>F</v>
      </c>
      <c r="D16" s="110">
        <f t="shared" si="21"/>
        <v>0.77249999999999996</v>
      </c>
      <c r="E16" s="111">
        <f t="shared" si="22"/>
        <v>4226</v>
      </c>
      <c r="F16" s="244" t="str">
        <f t="shared" si="23"/>
        <v>71</v>
      </c>
      <c r="G16" s="112" t="str">
        <f t="shared" si="24"/>
        <v>78바3224</v>
      </c>
      <c r="H16" s="113">
        <f t="shared" si="25"/>
        <v>1</v>
      </c>
      <c r="I16" s="114">
        <f t="shared" si="26"/>
        <v>2402.4569999999999</v>
      </c>
      <c r="J16" s="115">
        <f t="shared" si="27"/>
        <v>1.6562111515023122E-2</v>
      </c>
      <c r="K16" s="115">
        <f t="shared" si="28"/>
        <v>0.26615162324948488</v>
      </c>
      <c r="L16" s="115">
        <f t="shared" si="29"/>
        <v>0.23517590533358143</v>
      </c>
      <c r="M16" s="116">
        <f t="shared" si="30"/>
        <v>16.727</v>
      </c>
      <c r="N16" s="117">
        <f t="shared" si="31"/>
        <v>4.1624054041341847E-2</v>
      </c>
      <c r="O16" s="117">
        <f t="shared" si="32"/>
        <v>17.939967291818334</v>
      </c>
      <c r="P16" s="230">
        <f t="shared" si="33"/>
        <v>3</v>
      </c>
      <c r="Q16" s="231">
        <f t="shared" si="34"/>
        <v>1</v>
      </c>
      <c r="R16" s="231">
        <f t="shared" si="35"/>
        <v>431</v>
      </c>
      <c r="T16">
        <v>503</v>
      </c>
      <c r="U16">
        <v>4226</v>
      </c>
      <c r="V16" t="s">
        <v>253</v>
      </c>
      <c r="W16">
        <v>2402.4569999999999</v>
      </c>
      <c r="X16">
        <v>971.68</v>
      </c>
      <c r="Y16">
        <v>2.472</v>
      </c>
      <c r="Z16">
        <v>16.727</v>
      </c>
      <c r="AA16">
        <v>95.917479999999998</v>
      </c>
      <c r="AB16">
        <v>1.5885959999999999</v>
      </c>
      <c r="AC16">
        <v>25.528593000000001</v>
      </c>
      <c r="AD16" s="1">
        <v>565</v>
      </c>
      <c r="AE16">
        <v>1</v>
      </c>
      <c r="AF16">
        <v>431</v>
      </c>
      <c r="AG16">
        <v>80</v>
      </c>
      <c r="AH16">
        <v>25.047122999999999</v>
      </c>
      <c r="AI16">
        <v>5509.2</v>
      </c>
      <c r="AJ16">
        <v>0</v>
      </c>
      <c r="AK16">
        <v>3</v>
      </c>
      <c r="AL16">
        <v>3203</v>
      </c>
      <c r="AM16" t="s">
        <v>254</v>
      </c>
      <c r="AN16" t="s">
        <v>521</v>
      </c>
      <c r="AO16">
        <v>2402.4569999999999</v>
      </c>
      <c r="AR16" t="s">
        <v>119</v>
      </c>
      <c r="AS16" t="s">
        <v>123</v>
      </c>
      <c r="AT16" t="s">
        <v>224</v>
      </c>
      <c r="AU16" t="s">
        <v>253</v>
      </c>
      <c r="AV16" t="s">
        <v>48</v>
      </c>
      <c r="AW16">
        <v>1</v>
      </c>
      <c r="BB16">
        <v>0.77249999999999996</v>
      </c>
      <c r="BC16" t="s">
        <v>70</v>
      </c>
      <c r="BF16" t="s">
        <v>119</v>
      </c>
      <c r="BG16" t="s">
        <v>123</v>
      </c>
      <c r="BH16" t="s">
        <v>253</v>
      </c>
      <c r="BI16">
        <v>4226</v>
      </c>
      <c r="BJ16">
        <v>1</v>
      </c>
      <c r="BK16" t="s">
        <v>224</v>
      </c>
      <c r="BL16" t="s">
        <v>179</v>
      </c>
      <c r="BM16">
        <v>0.77249999999999996</v>
      </c>
      <c r="BN16" t="s">
        <v>70</v>
      </c>
      <c r="BO16" t="s">
        <v>195</v>
      </c>
      <c r="BP16">
        <v>2402.4569999999999</v>
      </c>
    </row>
    <row r="17" spans="1:68" ht="16.5">
      <c r="A17" s="123" t="str">
        <f t="shared" si="18"/>
        <v>강화교통</v>
      </c>
      <c r="B17" s="124" t="str">
        <f t="shared" si="19"/>
        <v>김덕호</v>
      </c>
      <c r="C17" s="125" t="str">
        <f t="shared" si="20"/>
        <v>F</v>
      </c>
      <c r="D17" s="126">
        <f t="shared" si="21"/>
        <v>0.72007741608806708</v>
      </c>
      <c r="E17" s="127">
        <f t="shared" si="22"/>
        <v>2724</v>
      </c>
      <c r="F17" s="243" t="str">
        <f t="shared" si="23"/>
        <v>71</v>
      </c>
      <c r="G17" s="128" t="str">
        <f t="shared" si="24"/>
        <v>78바3237</v>
      </c>
      <c r="H17" s="129">
        <f t="shared" si="25"/>
        <v>6</v>
      </c>
      <c r="I17" s="130">
        <f t="shared" si="26"/>
        <v>3823.395</v>
      </c>
      <c r="J17" s="131">
        <f t="shared" si="27"/>
        <v>9.1743888482397496E-3</v>
      </c>
      <c r="K17" s="131">
        <f t="shared" si="28"/>
        <v>0.34055826930825656</v>
      </c>
      <c r="L17" s="131">
        <f t="shared" si="29"/>
        <v>0.26651706140746639</v>
      </c>
      <c r="M17" s="132">
        <f t="shared" si="30"/>
        <v>18.036000000000001</v>
      </c>
      <c r="N17" s="133">
        <f t="shared" si="31"/>
        <v>0.36616671832232872</v>
      </c>
      <c r="O17" s="133">
        <f t="shared" si="32"/>
        <v>36.224350348316094</v>
      </c>
      <c r="P17" s="228">
        <f t="shared" si="33"/>
        <v>35</v>
      </c>
      <c r="Q17" s="229">
        <f t="shared" si="34"/>
        <v>14</v>
      </c>
      <c r="R17" s="229">
        <f t="shared" si="35"/>
        <v>1385</v>
      </c>
      <c r="T17">
        <v>503</v>
      </c>
      <c r="U17">
        <v>2724</v>
      </c>
      <c r="V17" t="s">
        <v>174</v>
      </c>
      <c r="W17">
        <v>3823.395</v>
      </c>
      <c r="X17">
        <v>1811.296</v>
      </c>
      <c r="Y17">
        <v>2.1110000000000002</v>
      </c>
      <c r="Z17">
        <v>18.036000000000001</v>
      </c>
      <c r="AA17">
        <v>170.79219399999999</v>
      </c>
      <c r="AB17">
        <v>1.5669139999999999</v>
      </c>
      <c r="AC17">
        <v>58.164693999999997</v>
      </c>
      <c r="AD17" s="1">
        <v>1019</v>
      </c>
      <c r="AE17">
        <v>14</v>
      </c>
      <c r="AF17">
        <v>1385</v>
      </c>
      <c r="AG17">
        <v>99</v>
      </c>
      <c r="AH17">
        <v>22.386239</v>
      </c>
      <c r="AI17">
        <v>13005.9</v>
      </c>
      <c r="AJ17">
        <v>808</v>
      </c>
      <c r="AK17">
        <v>35</v>
      </c>
      <c r="AL17">
        <v>7386</v>
      </c>
      <c r="AM17" t="s">
        <v>255</v>
      </c>
      <c r="AN17" t="s">
        <v>522</v>
      </c>
      <c r="AO17">
        <v>1089.258</v>
      </c>
      <c r="AR17" t="s">
        <v>119</v>
      </c>
      <c r="AS17" t="s">
        <v>123</v>
      </c>
      <c r="AT17" t="s">
        <v>229</v>
      </c>
      <c r="AU17" t="s">
        <v>174</v>
      </c>
      <c r="AV17" t="s">
        <v>48</v>
      </c>
      <c r="AW17">
        <v>6</v>
      </c>
      <c r="BB17">
        <v>0.72007741608806708</v>
      </c>
      <c r="BC17" t="s">
        <v>70</v>
      </c>
      <c r="BF17" t="s">
        <v>119</v>
      </c>
      <c r="BG17" t="s">
        <v>123</v>
      </c>
      <c r="BH17" t="s">
        <v>174</v>
      </c>
      <c r="BI17">
        <v>2724</v>
      </c>
      <c r="BJ17">
        <v>6</v>
      </c>
      <c r="BK17" t="s">
        <v>229</v>
      </c>
      <c r="BL17" t="s">
        <v>222</v>
      </c>
      <c r="BM17">
        <v>0.72007741608806708</v>
      </c>
      <c r="BN17" t="s">
        <v>70</v>
      </c>
      <c r="BO17" t="s">
        <v>195</v>
      </c>
      <c r="BP17">
        <v>3823.395</v>
      </c>
    </row>
    <row r="18" spans="1:68" ht="16.5">
      <c r="A18" s="107" t="str">
        <f t="shared" si="18"/>
        <v>강화교통</v>
      </c>
      <c r="B18" s="108" t="str">
        <f t="shared" si="19"/>
        <v>김동진</v>
      </c>
      <c r="C18" s="109" t="str">
        <f t="shared" si="20"/>
        <v>C</v>
      </c>
      <c r="D18" s="110">
        <f t="shared" si="21"/>
        <v>0.89334264468532287</v>
      </c>
      <c r="E18" s="111">
        <f t="shared" si="22"/>
        <v>9192</v>
      </c>
      <c r="F18" s="244" t="s">
        <v>433</v>
      </c>
      <c r="G18" s="112" t="str">
        <f t="shared" si="24"/>
        <v>78바3216</v>
      </c>
      <c r="H18" s="113">
        <f t="shared" si="25"/>
        <v>12</v>
      </c>
      <c r="I18" s="114">
        <f t="shared" si="26"/>
        <v>3966.83</v>
      </c>
      <c r="J18" s="115">
        <f t="shared" si="27"/>
        <v>1.0323323783048873E-2</v>
      </c>
      <c r="K18" s="115">
        <f t="shared" si="28"/>
        <v>0.29323706516940218</v>
      </c>
      <c r="L18" s="115">
        <f t="shared" si="29"/>
        <v>0.29267702422337233</v>
      </c>
      <c r="M18" s="116">
        <f t="shared" si="30"/>
        <v>14.125999999999999</v>
      </c>
      <c r="N18" s="117">
        <f t="shared" si="31"/>
        <v>1.3612884847598712</v>
      </c>
      <c r="O18" s="117">
        <f t="shared" si="32"/>
        <v>26.293034992676773</v>
      </c>
      <c r="P18" s="230">
        <f t="shared" si="33"/>
        <v>4</v>
      </c>
      <c r="Q18" s="231">
        <f t="shared" si="34"/>
        <v>54</v>
      </c>
      <c r="R18" s="231">
        <f t="shared" si="35"/>
        <v>1043</v>
      </c>
      <c r="T18">
        <v>503</v>
      </c>
      <c r="U18">
        <v>9192</v>
      </c>
      <c r="V18" t="s">
        <v>256</v>
      </c>
      <c r="W18">
        <v>3966.83</v>
      </c>
      <c r="X18">
        <v>1585.2470000000001</v>
      </c>
      <c r="Y18">
        <v>2.5019999999999998</v>
      </c>
      <c r="Z18">
        <v>14.125999999999999</v>
      </c>
      <c r="AA18">
        <v>161.65801200000001</v>
      </c>
      <c r="AB18">
        <v>1.6688480000000001</v>
      </c>
      <c r="AC18">
        <v>47.404121000000004</v>
      </c>
      <c r="AD18" s="1">
        <v>1161</v>
      </c>
      <c r="AE18">
        <v>54</v>
      </c>
      <c r="AF18">
        <v>1043</v>
      </c>
      <c r="AG18">
        <v>108</v>
      </c>
      <c r="AH18">
        <v>24.538405999999998</v>
      </c>
      <c r="AI18">
        <v>13376</v>
      </c>
      <c r="AJ18">
        <v>2215.1999999999998</v>
      </c>
      <c r="AK18">
        <v>4</v>
      </c>
      <c r="AL18">
        <v>417</v>
      </c>
      <c r="AM18" t="s">
        <v>257</v>
      </c>
      <c r="AN18" t="s">
        <v>523</v>
      </c>
      <c r="AO18">
        <v>434.11099999999999</v>
      </c>
      <c r="AR18" t="s">
        <v>119</v>
      </c>
      <c r="AS18" t="s">
        <v>125</v>
      </c>
      <c r="AT18" t="s">
        <v>377</v>
      </c>
      <c r="AU18" t="s">
        <v>256</v>
      </c>
      <c r="AV18" t="s">
        <v>48</v>
      </c>
      <c r="AW18">
        <v>12</v>
      </c>
      <c r="BB18">
        <v>0.89334264468532287</v>
      </c>
      <c r="BC18" t="s">
        <v>69</v>
      </c>
      <c r="BF18" t="s">
        <v>119</v>
      </c>
      <c r="BG18" t="s">
        <v>125</v>
      </c>
      <c r="BH18" t="s">
        <v>256</v>
      </c>
      <c r="BI18">
        <v>9192</v>
      </c>
      <c r="BJ18">
        <v>12</v>
      </c>
      <c r="BK18" t="s">
        <v>377</v>
      </c>
      <c r="BL18" t="s">
        <v>205</v>
      </c>
      <c r="BM18">
        <v>0.89334264468532287</v>
      </c>
      <c r="BN18" t="s">
        <v>69</v>
      </c>
      <c r="BO18" t="s">
        <v>182</v>
      </c>
      <c r="BP18">
        <v>3966.83</v>
      </c>
    </row>
    <row r="19" spans="1:68" ht="16.5">
      <c r="A19" s="123" t="str">
        <f t="shared" si="18"/>
        <v>강화교통</v>
      </c>
      <c r="B19" s="124" t="str">
        <f t="shared" si="19"/>
        <v>김병준</v>
      </c>
      <c r="C19" s="125" t="str">
        <f t="shared" si="20"/>
        <v>C</v>
      </c>
      <c r="D19" s="126">
        <f t="shared" si="21"/>
        <v>0.86294403904414874</v>
      </c>
      <c r="E19" s="127">
        <f t="shared" si="22"/>
        <v>7619</v>
      </c>
      <c r="F19" s="243" t="str">
        <f t="shared" si="23"/>
        <v>60-5</v>
      </c>
      <c r="G19" s="128" t="str">
        <f t="shared" si="24"/>
        <v>78바3231</v>
      </c>
      <c r="H19" s="129">
        <f t="shared" si="25"/>
        <v>11</v>
      </c>
      <c r="I19" s="130">
        <f t="shared" si="26"/>
        <v>3748.5239999999994</v>
      </c>
      <c r="J19" s="131">
        <f t="shared" si="27"/>
        <v>1.6523394257201458E-2</v>
      </c>
      <c r="K19" s="131">
        <f t="shared" si="28"/>
        <v>0.31479694551777376</v>
      </c>
      <c r="L19" s="131">
        <f t="shared" si="29"/>
        <v>0.29184820478673745</v>
      </c>
      <c r="M19" s="132">
        <f t="shared" si="30"/>
        <v>15.169</v>
      </c>
      <c r="N19" s="133">
        <f t="shared" si="31"/>
        <v>0.26677166799518959</v>
      </c>
      <c r="O19" s="133">
        <f t="shared" si="32"/>
        <v>18.780725426861345</v>
      </c>
      <c r="P19" s="228">
        <f t="shared" si="33"/>
        <v>20</v>
      </c>
      <c r="Q19" s="229">
        <f t="shared" si="34"/>
        <v>10</v>
      </c>
      <c r="R19" s="229">
        <f t="shared" si="35"/>
        <v>704</v>
      </c>
      <c r="T19">
        <v>503</v>
      </c>
      <c r="U19">
        <v>7619</v>
      </c>
      <c r="V19" t="s">
        <v>436</v>
      </c>
      <c r="W19">
        <v>3748.5239999999999</v>
      </c>
      <c r="X19">
        <v>1483.327</v>
      </c>
      <c r="Y19">
        <v>2.5270000000000001</v>
      </c>
      <c r="Z19">
        <v>15.169</v>
      </c>
      <c r="AA19">
        <v>153.65275199999999</v>
      </c>
      <c r="AB19">
        <v>2.5388649999999999</v>
      </c>
      <c r="AC19">
        <v>48.369416999999999</v>
      </c>
      <c r="AD19" s="1">
        <v>1094</v>
      </c>
      <c r="AE19">
        <v>10</v>
      </c>
      <c r="AF19">
        <v>704</v>
      </c>
      <c r="AG19">
        <v>108</v>
      </c>
      <c r="AH19">
        <v>24.396073999999999</v>
      </c>
      <c r="AI19">
        <v>21307.5</v>
      </c>
      <c r="AJ19">
        <v>3577</v>
      </c>
      <c r="AK19">
        <v>20</v>
      </c>
      <c r="AL19">
        <v>6594</v>
      </c>
      <c r="AM19" t="s">
        <v>437</v>
      </c>
      <c r="AN19" t="s">
        <v>524</v>
      </c>
      <c r="AO19">
        <v>516.56600000000003</v>
      </c>
      <c r="AR19" t="s">
        <v>119</v>
      </c>
      <c r="AS19" t="s">
        <v>121</v>
      </c>
      <c r="AT19" t="s">
        <v>207</v>
      </c>
      <c r="AU19" t="s">
        <v>436</v>
      </c>
      <c r="AV19" t="s">
        <v>48</v>
      </c>
      <c r="AW19">
        <v>11</v>
      </c>
      <c r="BB19">
        <v>0.86294403904414874</v>
      </c>
      <c r="BC19" t="s">
        <v>69</v>
      </c>
      <c r="BF19" t="s">
        <v>119</v>
      </c>
      <c r="BG19" t="s">
        <v>121</v>
      </c>
      <c r="BH19" t="s">
        <v>436</v>
      </c>
      <c r="BI19">
        <v>7619</v>
      </c>
      <c r="BJ19">
        <v>11</v>
      </c>
      <c r="BK19" t="s">
        <v>207</v>
      </c>
      <c r="BL19" t="s">
        <v>377</v>
      </c>
      <c r="BM19">
        <v>0.86294403904414874</v>
      </c>
      <c r="BN19" t="s">
        <v>69</v>
      </c>
      <c r="BO19" t="s">
        <v>182</v>
      </c>
      <c r="BP19">
        <v>3748.5239999999994</v>
      </c>
    </row>
    <row r="20" spans="1:68" ht="16.5">
      <c r="A20" s="107" t="str">
        <f t="shared" si="18"/>
        <v>강화교통</v>
      </c>
      <c r="B20" s="108" t="str">
        <f t="shared" si="19"/>
        <v>김병철</v>
      </c>
      <c r="C20" s="109" t="str">
        <f t="shared" si="20"/>
        <v>B</v>
      </c>
      <c r="D20" s="110">
        <f t="shared" si="21"/>
        <v>0.92769230769230759</v>
      </c>
      <c r="E20" s="111">
        <f t="shared" si="22"/>
        <v>4059</v>
      </c>
      <c r="F20" s="244" t="str">
        <f t="shared" si="23"/>
        <v>800</v>
      </c>
      <c r="G20" s="112" t="str">
        <f t="shared" si="24"/>
        <v>78바3212</v>
      </c>
      <c r="H20" s="113">
        <f t="shared" si="25"/>
        <v>1</v>
      </c>
      <c r="I20" s="114">
        <f t="shared" si="26"/>
        <v>3826.8429999999998</v>
      </c>
      <c r="J20" s="115">
        <f t="shared" si="27"/>
        <v>1.4590611296954313E-2</v>
      </c>
      <c r="K20" s="115">
        <f t="shared" si="28"/>
        <v>0.38754537107328552</v>
      </c>
      <c r="L20" s="115">
        <f t="shared" si="29"/>
        <v>0.29580518458687749</v>
      </c>
      <c r="M20" s="116">
        <f t="shared" si="30"/>
        <v>13.085000000000001</v>
      </c>
      <c r="N20" s="117">
        <f t="shared" si="31"/>
        <v>0.73167360145164051</v>
      </c>
      <c r="O20" s="117">
        <f t="shared" si="32"/>
        <v>33.343411266153332</v>
      </c>
      <c r="P20" s="230">
        <f t="shared" si="33"/>
        <v>22</v>
      </c>
      <c r="Q20" s="231">
        <f t="shared" si="34"/>
        <v>28</v>
      </c>
      <c r="R20" s="231">
        <f t="shared" si="35"/>
        <v>1276</v>
      </c>
      <c r="T20">
        <v>503</v>
      </c>
      <c r="U20">
        <v>4059</v>
      </c>
      <c r="V20" t="s">
        <v>387</v>
      </c>
      <c r="W20">
        <v>3826.8429999999998</v>
      </c>
      <c r="X20">
        <v>1586.3530000000001</v>
      </c>
      <c r="Y20">
        <v>2.4119999999999999</v>
      </c>
      <c r="Z20">
        <v>13.085000000000001</v>
      </c>
      <c r="AA20">
        <v>186.28636900000001</v>
      </c>
      <c r="AB20">
        <v>2.718032</v>
      </c>
      <c r="AC20">
        <v>72.194419999999994</v>
      </c>
      <c r="AD20" s="1">
        <v>1132</v>
      </c>
      <c r="AE20">
        <v>28</v>
      </c>
      <c r="AF20">
        <v>1276</v>
      </c>
      <c r="AG20">
        <v>97</v>
      </c>
      <c r="AH20">
        <v>20.542795999999999</v>
      </c>
      <c r="AI20">
        <v>25161.7</v>
      </c>
      <c r="AJ20">
        <v>589.1</v>
      </c>
      <c r="AK20">
        <v>22</v>
      </c>
      <c r="AL20">
        <v>14240</v>
      </c>
      <c r="AM20" t="s">
        <v>388</v>
      </c>
      <c r="AN20" t="s">
        <v>525</v>
      </c>
      <c r="AO20">
        <v>3826.8429999999998</v>
      </c>
      <c r="AR20" t="s">
        <v>119</v>
      </c>
      <c r="AS20" t="s">
        <v>124</v>
      </c>
      <c r="AT20" t="s">
        <v>375</v>
      </c>
      <c r="AU20" t="s">
        <v>387</v>
      </c>
      <c r="AV20" t="s">
        <v>48</v>
      </c>
      <c r="AW20">
        <v>1</v>
      </c>
      <c r="BB20">
        <v>0.92769230769230759</v>
      </c>
      <c r="BC20" t="s">
        <v>68</v>
      </c>
      <c r="BF20" t="s">
        <v>119</v>
      </c>
      <c r="BG20" t="s">
        <v>124</v>
      </c>
      <c r="BH20" t="s">
        <v>387</v>
      </c>
      <c r="BI20">
        <v>4059</v>
      </c>
      <c r="BJ20">
        <v>1</v>
      </c>
      <c r="BK20" t="s">
        <v>375</v>
      </c>
      <c r="BL20" t="s">
        <v>179</v>
      </c>
      <c r="BM20">
        <v>0.92769230769230759</v>
      </c>
      <c r="BN20" t="s">
        <v>68</v>
      </c>
      <c r="BO20" t="s">
        <v>180</v>
      </c>
      <c r="BP20">
        <v>3826.8429999999998</v>
      </c>
    </row>
    <row r="21" spans="1:68" ht="16.5">
      <c r="A21" s="123" t="str">
        <f t="shared" si="18"/>
        <v>강화교통</v>
      </c>
      <c r="B21" s="124" t="str">
        <f t="shared" si="19"/>
        <v>김선기</v>
      </c>
      <c r="C21" s="125" t="str">
        <f t="shared" si="20"/>
        <v>F</v>
      </c>
      <c r="D21" s="126">
        <f t="shared" si="21"/>
        <v>0.78675675675675671</v>
      </c>
      <c r="E21" s="127">
        <f t="shared" si="22"/>
        <v>7905</v>
      </c>
      <c r="F21" s="243" t="s">
        <v>433</v>
      </c>
      <c r="G21" s="128" t="str">
        <f t="shared" si="24"/>
        <v>78바3232</v>
      </c>
      <c r="H21" s="129">
        <f t="shared" si="25"/>
        <v>1</v>
      </c>
      <c r="I21" s="130">
        <f t="shared" si="26"/>
        <v>4128.1859999999997</v>
      </c>
      <c r="J21" s="131">
        <f t="shared" si="27"/>
        <v>1.1262595151252493E-2</v>
      </c>
      <c r="K21" s="131">
        <f t="shared" si="28"/>
        <v>0.23656822965551502</v>
      </c>
      <c r="L21" s="131">
        <f t="shared" si="29"/>
        <v>0.17562193176373353</v>
      </c>
      <c r="M21" s="132">
        <f t="shared" si="30"/>
        <v>17.318999999999999</v>
      </c>
      <c r="N21" s="133">
        <f t="shared" si="31"/>
        <v>2.422371472603221E-2</v>
      </c>
      <c r="O21" s="133">
        <f t="shared" si="32"/>
        <v>23.836135290415694</v>
      </c>
      <c r="P21" s="228">
        <f t="shared" si="33"/>
        <v>26</v>
      </c>
      <c r="Q21" s="229">
        <f t="shared" si="34"/>
        <v>1</v>
      </c>
      <c r="R21" s="229">
        <f t="shared" si="35"/>
        <v>984</v>
      </c>
      <c r="T21">
        <v>503</v>
      </c>
      <c r="U21">
        <v>7905</v>
      </c>
      <c r="V21" t="s">
        <v>472</v>
      </c>
      <c r="W21">
        <v>4128.1859999999997</v>
      </c>
      <c r="X21">
        <v>1417.913</v>
      </c>
      <c r="Y21">
        <v>2.911</v>
      </c>
      <c r="Z21">
        <v>17.318999999999999</v>
      </c>
      <c r="AA21">
        <v>123.24246599999999</v>
      </c>
      <c r="AB21">
        <v>1.3880300000000001</v>
      </c>
      <c r="AC21">
        <v>29.155252000000001</v>
      </c>
      <c r="AD21" s="1">
        <v>725</v>
      </c>
      <c r="AE21">
        <v>1</v>
      </c>
      <c r="AF21">
        <v>984</v>
      </c>
      <c r="AG21">
        <v>97</v>
      </c>
      <c r="AH21">
        <v>33.496456999999999</v>
      </c>
      <c r="AI21">
        <v>30178.5</v>
      </c>
      <c r="AJ21">
        <v>4771.3999999999996</v>
      </c>
      <c r="AK21">
        <v>26</v>
      </c>
      <c r="AL21">
        <v>13389</v>
      </c>
      <c r="AM21" t="s">
        <v>473</v>
      </c>
      <c r="AN21" t="s">
        <v>526</v>
      </c>
      <c r="AO21">
        <v>4128.1859999999997</v>
      </c>
      <c r="AR21" t="s">
        <v>119</v>
      </c>
      <c r="AS21" t="s">
        <v>121</v>
      </c>
      <c r="AT21" t="s">
        <v>208</v>
      </c>
      <c r="AU21" t="s">
        <v>472</v>
      </c>
      <c r="AV21" t="s">
        <v>48</v>
      </c>
      <c r="AW21">
        <v>1</v>
      </c>
      <c r="BB21">
        <v>0.78675675675675671</v>
      </c>
      <c r="BC21" t="s">
        <v>70</v>
      </c>
      <c r="BF21" t="s">
        <v>119</v>
      </c>
      <c r="BG21" t="s">
        <v>121</v>
      </c>
      <c r="BH21" t="s">
        <v>472</v>
      </c>
      <c r="BI21">
        <v>7905</v>
      </c>
      <c r="BJ21">
        <v>1</v>
      </c>
      <c r="BK21" t="s">
        <v>208</v>
      </c>
      <c r="BL21" t="s">
        <v>179</v>
      </c>
      <c r="BM21">
        <v>0.78675675675675671</v>
      </c>
      <c r="BN21" t="s">
        <v>70</v>
      </c>
      <c r="BO21" t="s">
        <v>195</v>
      </c>
      <c r="BP21">
        <v>4128.1859999999997</v>
      </c>
    </row>
    <row r="22" spans="1:68" ht="16.5">
      <c r="A22" s="107" t="str">
        <f t="shared" si="18"/>
        <v>강화교통</v>
      </c>
      <c r="B22" s="108" t="str">
        <f t="shared" si="19"/>
        <v>김영민</v>
      </c>
      <c r="C22" s="109" t="str">
        <f t="shared" si="20"/>
        <v>D</v>
      </c>
      <c r="D22" s="110">
        <f t="shared" si="21"/>
        <v>0.81607142857142867</v>
      </c>
      <c r="E22" s="111">
        <f t="shared" si="22"/>
        <v>1658</v>
      </c>
      <c r="F22" s="244" t="str">
        <f t="shared" si="23"/>
        <v>70</v>
      </c>
      <c r="G22" s="112" t="str">
        <f t="shared" si="24"/>
        <v>78바3214</v>
      </c>
      <c r="H22" s="113">
        <f t="shared" si="25"/>
        <v>1</v>
      </c>
      <c r="I22" s="114">
        <f t="shared" si="26"/>
        <v>3905.1489999999999</v>
      </c>
      <c r="J22" s="115">
        <f t="shared" si="27"/>
        <v>9.4356804204454546E-3</v>
      </c>
      <c r="K22" s="115">
        <f t="shared" si="28"/>
        <v>0.3057662330655514</v>
      </c>
      <c r="L22" s="115">
        <f t="shared" si="29"/>
        <v>0.13879111910966777</v>
      </c>
      <c r="M22" s="116">
        <f t="shared" si="30"/>
        <v>16.843</v>
      </c>
      <c r="N22" s="117">
        <f t="shared" si="31"/>
        <v>2.5607217547909185E-2</v>
      </c>
      <c r="O22" s="117">
        <f t="shared" si="32"/>
        <v>31.11276932070966</v>
      </c>
      <c r="P22" s="230">
        <f t="shared" si="33"/>
        <v>11</v>
      </c>
      <c r="Q22" s="231">
        <f t="shared" si="34"/>
        <v>1</v>
      </c>
      <c r="R22" s="231">
        <f t="shared" si="35"/>
        <v>1215</v>
      </c>
      <c r="T22">
        <v>503</v>
      </c>
      <c r="U22">
        <v>1658</v>
      </c>
      <c r="V22" t="s">
        <v>258</v>
      </c>
      <c r="W22">
        <v>3905.1489999999999</v>
      </c>
      <c r="X22">
        <v>1708.952</v>
      </c>
      <c r="Y22">
        <v>2.2850000000000001</v>
      </c>
      <c r="Z22">
        <v>16.843</v>
      </c>
      <c r="AA22">
        <v>172.744405</v>
      </c>
      <c r="AB22">
        <v>1.629961</v>
      </c>
      <c r="AC22">
        <v>52.819406000000001</v>
      </c>
      <c r="AD22" s="1">
        <v>542</v>
      </c>
      <c r="AE22">
        <v>1</v>
      </c>
      <c r="AF22">
        <v>1215</v>
      </c>
      <c r="AG22">
        <v>84</v>
      </c>
      <c r="AH22">
        <v>22.606515000000002</v>
      </c>
      <c r="AI22">
        <v>11279</v>
      </c>
      <c r="AJ22">
        <v>0</v>
      </c>
      <c r="AK22">
        <v>11</v>
      </c>
      <c r="AL22">
        <v>685</v>
      </c>
      <c r="AM22" t="s">
        <v>259</v>
      </c>
      <c r="AN22" t="s">
        <v>527</v>
      </c>
      <c r="AO22">
        <v>3905.1489999999999</v>
      </c>
      <c r="AR22" t="s">
        <v>119</v>
      </c>
      <c r="AS22" t="s">
        <v>122</v>
      </c>
      <c r="AT22" t="s">
        <v>214</v>
      </c>
      <c r="AU22" t="s">
        <v>258</v>
      </c>
      <c r="AV22" t="s">
        <v>48</v>
      </c>
      <c r="AW22">
        <v>1</v>
      </c>
      <c r="BB22">
        <v>0.81607142857142867</v>
      </c>
      <c r="BC22" t="s">
        <v>67</v>
      </c>
      <c r="BF22" t="s">
        <v>119</v>
      </c>
      <c r="BG22" t="s">
        <v>122</v>
      </c>
      <c r="BH22" t="s">
        <v>258</v>
      </c>
      <c r="BI22">
        <v>1658</v>
      </c>
      <c r="BJ22">
        <v>1</v>
      </c>
      <c r="BK22" t="s">
        <v>214</v>
      </c>
      <c r="BL22" t="s">
        <v>179</v>
      </c>
      <c r="BM22">
        <v>0.81607142857142867</v>
      </c>
      <c r="BN22" t="s">
        <v>67</v>
      </c>
      <c r="BO22" t="s">
        <v>184</v>
      </c>
      <c r="BP22">
        <v>3905.1489999999999</v>
      </c>
    </row>
    <row r="23" spans="1:68" ht="16.5">
      <c r="A23" s="123" t="str">
        <f t="shared" si="18"/>
        <v>강화교통</v>
      </c>
      <c r="B23" s="124" t="str">
        <f t="shared" si="19"/>
        <v>김영소</v>
      </c>
      <c r="C23" s="125" t="str">
        <f t="shared" si="20"/>
        <v>F</v>
      </c>
      <c r="D23" s="126">
        <f t="shared" si="21"/>
        <v>0.74545454545454548</v>
      </c>
      <c r="E23" s="127">
        <f t="shared" si="22"/>
        <v>4106</v>
      </c>
      <c r="F23" s="243" t="str">
        <f t="shared" si="23"/>
        <v>71</v>
      </c>
      <c r="G23" s="128" t="str">
        <f t="shared" si="24"/>
        <v>78바3229</v>
      </c>
      <c r="H23" s="129">
        <f t="shared" si="25"/>
        <v>1</v>
      </c>
      <c r="I23" s="130">
        <f t="shared" si="26"/>
        <v>4371.03</v>
      </c>
      <c r="J23" s="131">
        <f t="shared" si="27"/>
        <v>9.6456494347610233E-3</v>
      </c>
      <c r="K23" s="131">
        <f t="shared" si="28"/>
        <v>0.27653658871406983</v>
      </c>
      <c r="L23" s="131">
        <f t="shared" si="29"/>
        <v>0.1745583992788885</v>
      </c>
      <c r="M23" s="132">
        <f t="shared" si="30"/>
        <v>15.458</v>
      </c>
      <c r="N23" s="133">
        <f t="shared" si="31"/>
        <v>4.57558058398135E-2</v>
      </c>
      <c r="O23" s="133">
        <f t="shared" si="32"/>
        <v>40.036330109836811</v>
      </c>
      <c r="P23" s="228">
        <f t="shared" si="33"/>
        <v>12</v>
      </c>
      <c r="Q23" s="229">
        <f t="shared" si="34"/>
        <v>2</v>
      </c>
      <c r="R23" s="229">
        <f t="shared" si="35"/>
        <v>1750</v>
      </c>
      <c r="T23">
        <v>503</v>
      </c>
      <c r="U23">
        <v>4106</v>
      </c>
      <c r="V23" t="s">
        <v>260</v>
      </c>
      <c r="W23">
        <v>4371.03</v>
      </c>
      <c r="X23">
        <v>1776.5429999999999</v>
      </c>
      <c r="Y23">
        <v>2.46</v>
      </c>
      <c r="Z23">
        <v>15.458</v>
      </c>
      <c r="AA23">
        <v>176.15496099999999</v>
      </c>
      <c r="AB23">
        <v>1.6991289999999999</v>
      </c>
      <c r="AC23">
        <v>48.713292000000003</v>
      </c>
      <c r="AD23" s="1">
        <v>763</v>
      </c>
      <c r="AE23">
        <v>2</v>
      </c>
      <c r="AF23">
        <v>1750</v>
      </c>
      <c r="AG23">
        <v>76</v>
      </c>
      <c r="AH23">
        <v>24.813549999999999</v>
      </c>
      <c r="AI23">
        <v>5975.2</v>
      </c>
      <c r="AJ23">
        <v>0</v>
      </c>
      <c r="AK23">
        <v>12</v>
      </c>
      <c r="AL23">
        <v>2440</v>
      </c>
      <c r="AM23" t="s">
        <v>261</v>
      </c>
      <c r="AN23" t="s">
        <v>528</v>
      </c>
      <c r="AO23">
        <v>4371.03</v>
      </c>
      <c r="AR23" t="s">
        <v>119</v>
      </c>
      <c r="AS23" t="s">
        <v>123</v>
      </c>
      <c r="AT23" t="s">
        <v>228</v>
      </c>
      <c r="AU23" t="s">
        <v>260</v>
      </c>
      <c r="AV23" t="s">
        <v>48</v>
      </c>
      <c r="AW23">
        <v>1</v>
      </c>
      <c r="BB23">
        <v>0.74545454545454548</v>
      </c>
      <c r="BC23" t="s">
        <v>70</v>
      </c>
      <c r="BF23" t="s">
        <v>119</v>
      </c>
      <c r="BG23" t="s">
        <v>123</v>
      </c>
      <c r="BH23" t="s">
        <v>260</v>
      </c>
      <c r="BI23">
        <v>4106</v>
      </c>
      <c r="BJ23">
        <v>1</v>
      </c>
      <c r="BK23" t="s">
        <v>228</v>
      </c>
      <c r="BL23" t="s">
        <v>179</v>
      </c>
      <c r="BM23">
        <v>0.74545454545454548</v>
      </c>
      <c r="BN23" t="s">
        <v>70</v>
      </c>
      <c r="BO23" t="s">
        <v>195</v>
      </c>
      <c r="BP23">
        <v>4371.03</v>
      </c>
    </row>
    <row r="24" spans="1:68" ht="16.5">
      <c r="A24" s="107" t="str">
        <f t="shared" si="18"/>
        <v>강화교통</v>
      </c>
      <c r="B24" s="108" t="str">
        <f t="shared" si="19"/>
        <v>김윤권</v>
      </c>
      <c r="C24" s="109" t="str">
        <f t="shared" si="20"/>
        <v>D</v>
      </c>
      <c r="D24" s="110">
        <f t="shared" si="21"/>
        <v>0.80239363860210844</v>
      </c>
      <c r="E24" s="111">
        <f t="shared" si="22"/>
        <v>9601</v>
      </c>
      <c r="F24" s="244" t="str">
        <f t="shared" si="23"/>
        <v>17</v>
      </c>
      <c r="G24" s="112" t="str">
        <f t="shared" si="24"/>
        <v>70바2541</v>
      </c>
      <c r="H24" s="113">
        <f t="shared" si="25"/>
        <v>4</v>
      </c>
      <c r="I24" s="114">
        <f t="shared" si="26"/>
        <v>983.68799999999999</v>
      </c>
      <c r="J24" s="115">
        <f t="shared" si="27"/>
        <v>2.7475626971235265E-2</v>
      </c>
      <c r="K24" s="115">
        <f t="shared" si="28"/>
        <v>0.37009794423731673</v>
      </c>
      <c r="L24" s="115">
        <f t="shared" si="29"/>
        <v>0.11690698676816226</v>
      </c>
      <c r="M24" s="116">
        <f t="shared" si="30"/>
        <v>13.358000000000001</v>
      </c>
      <c r="N24" s="117">
        <f t="shared" si="31"/>
        <v>0</v>
      </c>
      <c r="O24" s="117">
        <f t="shared" si="32"/>
        <v>7.8276852009986904</v>
      </c>
      <c r="P24" s="230">
        <f t="shared" si="33"/>
        <v>7</v>
      </c>
      <c r="Q24" s="231">
        <f t="shared" si="34"/>
        <v>0</v>
      </c>
      <c r="R24" s="231">
        <f t="shared" si="35"/>
        <v>77</v>
      </c>
      <c r="T24">
        <v>503</v>
      </c>
      <c r="U24">
        <v>9601</v>
      </c>
      <c r="V24" t="s">
        <v>529</v>
      </c>
      <c r="W24">
        <v>983.68799999999999</v>
      </c>
      <c r="X24">
        <v>493.303</v>
      </c>
      <c r="Y24">
        <v>1.994</v>
      </c>
      <c r="Z24">
        <v>13.358000000000001</v>
      </c>
      <c r="AA24">
        <v>66.088318999999998</v>
      </c>
      <c r="AB24">
        <v>1.8158179999999999</v>
      </c>
      <c r="AC24">
        <v>24.459150999999999</v>
      </c>
      <c r="AD24" s="1">
        <v>115</v>
      </c>
      <c r="AE24">
        <v>0</v>
      </c>
      <c r="AF24">
        <v>77</v>
      </c>
      <c r="AG24">
        <v>68</v>
      </c>
      <c r="AH24">
        <v>14.884444999999999</v>
      </c>
      <c r="AI24">
        <v>22.4</v>
      </c>
      <c r="AJ24">
        <v>0</v>
      </c>
      <c r="AK24">
        <v>7</v>
      </c>
      <c r="AL24">
        <v>1299</v>
      </c>
      <c r="AM24" t="s">
        <v>530</v>
      </c>
      <c r="AN24" t="s">
        <v>531</v>
      </c>
      <c r="AO24">
        <v>255.27199999999999</v>
      </c>
      <c r="AR24" t="s">
        <v>119</v>
      </c>
      <c r="AS24" t="s">
        <v>120</v>
      </c>
      <c r="AT24" t="s">
        <v>198</v>
      </c>
      <c r="AU24" t="s">
        <v>529</v>
      </c>
      <c r="AV24" t="s">
        <v>48</v>
      </c>
      <c r="AW24">
        <v>4</v>
      </c>
      <c r="BB24">
        <v>0.80239363860210844</v>
      </c>
      <c r="BC24" t="s">
        <v>67</v>
      </c>
      <c r="BF24" t="s">
        <v>119</v>
      </c>
      <c r="BG24" t="s">
        <v>120</v>
      </c>
      <c r="BH24" t="s">
        <v>529</v>
      </c>
      <c r="BI24">
        <v>9601</v>
      </c>
      <c r="BJ24">
        <v>4</v>
      </c>
      <c r="BK24" t="s">
        <v>198</v>
      </c>
      <c r="BL24" t="s">
        <v>199</v>
      </c>
      <c r="BM24">
        <v>0.80239363860210844</v>
      </c>
      <c r="BN24" t="s">
        <v>67</v>
      </c>
      <c r="BO24" t="s">
        <v>184</v>
      </c>
      <c r="BP24">
        <v>983.68799999999999</v>
      </c>
    </row>
    <row r="25" spans="1:68" ht="16.5">
      <c r="A25" s="123" t="str">
        <f t="shared" si="18"/>
        <v>강화교통</v>
      </c>
      <c r="B25" s="124" t="str">
        <f t="shared" si="19"/>
        <v>김익순</v>
      </c>
      <c r="C25" s="125" t="str">
        <f t="shared" si="20"/>
        <v>D</v>
      </c>
      <c r="D25" s="126">
        <f t="shared" si="21"/>
        <v>0.82224812971855643</v>
      </c>
      <c r="E25" s="127">
        <f t="shared" si="22"/>
        <v>4684</v>
      </c>
      <c r="F25" s="243" t="str">
        <f t="shared" si="23"/>
        <v>70</v>
      </c>
      <c r="G25" s="128" t="str">
        <f t="shared" si="24"/>
        <v>78바3202</v>
      </c>
      <c r="H25" s="129">
        <f t="shared" si="25"/>
        <v>2</v>
      </c>
      <c r="I25" s="130">
        <f t="shared" si="26"/>
        <v>1973.914</v>
      </c>
      <c r="J25" s="131">
        <f t="shared" si="27"/>
        <v>1.0992358322490261E-2</v>
      </c>
      <c r="K25" s="131">
        <f t="shared" si="28"/>
        <v>0.28582863666461572</v>
      </c>
      <c r="L25" s="131">
        <f t="shared" si="29"/>
        <v>0.2522906266433087</v>
      </c>
      <c r="M25" s="132">
        <f t="shared" si="30"/>
        <v>17.931999999999999</v>
      </c>
      <c r="N25" s="133">
        <f t="shared" si="31"/>
        <v>0.81057229443633305</v>
      </c>
      <c r="O25" s="133">
        <f t="shared" si="32"/>
        <v>7.0925075763179146</v>
      </c>
      <c r="P25" s="228">
        <f t="shared" si="33"/>
        <v>2</v>
      </c>
      <c r="Q25" s="229">
        <f t="shared" si="34"/>
        <v>16</v>
      </c>
      <c r="R25" s="229">
        <f t="shared" si="35"/>
        <v>140</v>
      </c>
      <c r="T25">
        <v>503</v>
      </c>
      <c r="U25">
        <v>4684</v>
      </c>
      <c r="V25" t="s">
        <v>262</v>
      </c>
      <c r="W25">
        <v>1973.914</v>
      </c>
      <c r="X25">
        <v>919.45</v>
      </c>
      <c r="Y25">
        <v>2.1469999999999998</v>
      </c>
      <c r="Z25">
        <v>17.931999999999999</v>
      </c>
      <c r="AA25">
        <v>83.491091999999995</v>
      </c>
      <c r="AB25">
        <v>0.91776400000000002</v>
      </c>
      <c r="AC25">
        <v>23.864145000000001</v>
      </c>
      <c r="AD25" s="1">
        <v>498</v>
      </c>
      <c r="AE25">
        <v>16</v>
      </c>
      <c r="AF25">
        <v>140</v>
      </c>
      <c r="AG25">
        <v>79</v>
      </c>
      <c r="AH25">
        <v>23.642209999999999</v>
      </c>
      <c r="AI25">
        <v>5648.6</v>
      </c>
      <c r="AJ25">
        <v>0</v>
      </c>
      <c r="AK25">
        <v>2</v>
      </c>
      <c r="AL25">
        <v>105</v>
      </c>
      <c r="AM25" t="s">
        <v>263</v>
      </c>
      <c r="AN25" t="s">
        <v>532</v>
      </c>
      <c r="AO25">
        <v>1856.1379999999999</v>
      </c>
      <c r="AR25" t="s">
        <v>119</v>
      </c>
      <c r="AS25" t="s">
        <v>122</v>
      </c>
      <c r="AT25" t="s">
        <v>210</v>
      </c>
      <c r="AU25" t="s">
        <v>262</v>
      </c>
      <c r="AV25" t="s">
        <v>48</v>
      </c>
      <c r="AW25">
        <v>2</v>
      </c>
      <c r="BB25">
        <v>0.82224812971855643</v>
      </c>
      <c r="BC25" t="s">
        <v>67</v>
      </c>
      <c r="BF25" t="s">
        <v>119</v>
      </c>
      <c r="BG25" t="s">
        <v>122</v>
      </c>
      <c r="BH25" t="s">
        <v>262</v>
      </c>
      <c r="BI25">
        <v>4684</v>
      </c>
      <c r="BJ25">
        <v>2</v>
      </c>
      <c r="BK25" t="s">
        <v>210</v>
      </c>
      <c r="BL25" t="s">
        <v>217</v>
      </c>
      <c r="BM25">
        <v>0.82224812971855643</v>
      </c>
      <c r="BN25" t="s">
        <v>67</v>
      </c>
      <c r="BO25" t="s">
        <v>184</v>
      </c>
      <c r="BP25">
        <v>1973.914</v>
      </c>
    </row>
    <row r="26" spans="1:68" ht="16.5">
      <c r="A26" s="107" t="str">
        <f t="shared" si="18"/>
        <v>강화교통</v>
      </c>
      <c r="B26" s="108" t="str">
        <f t="shared" si="19"/>
        <v>김재화</v>
      </c>
      <c r="C26" s="109" t="str">
        <f t="shared" si="20"/>
        <v>C</v>
      </c>
      <c r="D26" s="110">
        <f t="shared" si="21"/>
        <v>0.87384615384615372</v>
      </c>
      <c r="E26" s="111">
        <f t="shared" si="22"/>
        <v>1052</v>
      </c>
      <c r="F26" s="244" t="str">
        <f t="shared" si="23"/>
        <v>800</v>
      </c>
      <c r="G26" s="112" t="str">
        <f t="shared" si="24"/>
        <v>78바3211</v>
      </c>
      <c r="H26" s="113">
        <f t="shared" si="25"/>
        <v>1</v>
      </c>
      <c r="I26" s="114">
        <f t="shared" si="26"/>
        <v>4049.578</v>
      </c>
      <c r="J26" s="115">
        <f t="shared" si="27"/>
        <v>9.9755748332088796E-3</v>
      </c>
      <c r="K26" s="115">
        <f t="shared" si="28"/>
        <v>0.3516481968714118</v>
      </c>
      <c r="L26" s="115">
        <f t="shared" si="29"/>
        <v>0.25978015487045814</v>
      </c>
      <c r="M26" s="116">
        <f t="shared" si="30"/>
        <v>13.914</v>
      </c>
      <c r="N26" s="117">
        <f t="shared" si="31"/>
        <v>0.24693931071336322</v>
      </c>
      <c r="O26" s="117">
        <f t="shared" si="32"/>
        <v>21.459026100991263</v>
      </c>
      <c r="P26" s="230">
        <f t="shared" si="33"/>
        <v>15</v>
      </c>
      <c r="Q26" s="231">
        <f t="shared" si="34"/>
        <v>10</v>
      </c>
      <c r="R26" s="231">
        <f t="shared" si="35"/>
        <v>869</v>
      </c>
      <c r="T26">
        <v>503</v>
      </c>
      <c r="U26">
        <v>1052</v>
      </c>
      <c r="V26" t="s">
        <v>389</v>
      </c>
      <c r="W26">
        <v>4049.578</v>
      </c>
      <c r="X26">
        <v>1782.5709999999999</v>
      </c>
      <c r="Y26">
        <v>2.2719999999999998</v>
      </c>
      <c r="Z26">
        <v>13.914</v>
      </c>
      <c r="AA26">
        <v>188.2894</v>
      </c>
      <c r="AB26">
        <v>1.878295</v>
      </c>
      <c r="AC26">
        <v>66.211628000000005</v>
      </c>
      <c r="AD26" s="1">
        <v>1052</v>
      </c>
      <c r="AE26">
        <v>10</v>
      </c>
      <c r="AF26">
        <v>869</v>
      </c>
      <c r="AG26">
        <v>103</v>
      </c>
      <c r="AH26">
        <v>21.507200999999998</v>
      </c>
      <c r="AI26">
        <v>15212.5</v>
      </c>
      <c r="AJ26">
        <v>398.7</v>
      </c>
      <c r="AK26">
        <v>15</v>
      </c>
      <c r="AL26">
        <v>1464</v>
      </c>
      <c r="AM26" t="s">
        <v>390</v>
      </c>
      <c r="AN26" t="s">
        <v>533</v>
      </c>
      <c r="AO26">
        <v>4049.578</v>
      </c>
      <c r="AR26" t="s">
        <v>119</v>
      </c>
      <c r="AS26" t="s">
        <v>124</v>
      </c>
      <c r="AT26" t="s">
        <v>374</v>
      </c>
      <c r="AU26" t="s">
        <v>389</v>
      </c>
      <c r="AV26" t="s">
        <v>48</v>
      </c>
      <c r="AW26">
        <v>1</v>
      </c>
      <c r="BB26">
        <v>0.87384615384615372</v>
      </c>
      <c r="BC26" t="s">
        <v>69</v>
      </c>
      <c r="BF26" t="s">
        <v>119</v>
      </c>
      <c r="BG26" t="s">
        <v>124</v>
      </c>
      <c r="BH26" t="s">
        <v>389</v>
      </c>
      <c r="BI26">
        <v>1052</v>
      </c>
      <c r="BJ26">
        <v>1</v>
      </c>
      <c r="BK26" t="s">
        <v>374</v>
      </c>
      <c r="BL26" t="s">
        <v>179</v>
      </c>
      <c r="BM26">
        <v>0.87384615384615372</v>
      </c>
      <c r="BN26" t="s">
        <v>69</v>
      </c>
      <c r="BO26" t="s">
        <v>182</v>
      </c>
      <c r="BP26">
        <v>4049.578</v>
      </c>
    </row>
    <row r="27" spans="1:68" ht="16.5">
      <c r="A27" s="123" t="str">
        <f t="shared" si="18"/>
        <v>강화교통</v>
      </c>
      <c r="B27" s="124" t="str">
        <f t="shared" si="19"/>
        <v>김종만</v>
      </c>
      <c r="C27" s="125" t="str">
        <f t="shared" si="20"/>
        <v>S</v>
      </c>
      <c r="D27" s="126">
        <f t="shared" si="21"/>
        <v>1.1096153846153844</v>
      </c>
      <c r="E27" s="127">
        <f t="shared" si="22"/>
        <v>6077</v>
      </c>
      <c r="F27" s="243" t="str">
        <f t="shared" si="23"/>
        <v>801</v>
      </c>
      <c r="G27" s="128" t="str">
        <f t="shared" si="24"/>
        <v>78바3216</v>
      </c>
      <c r="H27" s="129">
        <f t="shared" si="25"/>
        <v>1</v>
      </c>
      <c r="I27" s="130">
        <f t="shared" si="26"/>
        <v>5125.4629999999997</v>
      </c>
      <c r="J27" s="131">
        <f t="shared" si="27"/>
        <v>2.2081745784594663E-2</v>
      </c>
      <c r="K27" s="131">
        <f t="shared" si="28"/>
        <v>0.281403040497748</v>
      </c>
      <c r="L27" s="131">
        <f t="shared" si="29"/>
        <v>0.27724324612235035</v>
      </c>
      <c r="M27" s="132">
        <f t="shared" si="30"/>
        <v>10.52</v>
      </c>
      <c r="N27" s="133">
        <f t="shared" si="31"/>
        <v>0.37069821789758312</v>
      </c>
      <c r="O27" s="133">
        <f t="shared" si="32"/>
        <v>5.0922228879615368</v>
      </c>
      <c r="P27" s="228">
        <f t="shared" si="33"/>
        <v>31</v>
      </c>
      <c r="Q27" s="229">
        <f t="shared" si="34"/>
        <v>19</v>
      </c>
      <c r="R27" s="229">
        <f t="shared" si="35"/>
        <v>261</v>
      </c>
      <c r="T27">
        <v>503</v>
      </c>
      <c r="U27">
        <v>6077</v>
      </c>
      <c r="V27" t="s">
        <v>391</v>
      </c>
      <c r="W27">
        <v>5125.4629999999997</v>
      </c>
      <c r="X27">
        <v>1776.7550000000001</v>
      </c>
      <c r="Y27">
        <v>2.8849999999999998</v>
      </c>
      <c r="Z27">
        <v>10.52</v>
      </c>
      <c r="AA27">
        <v>174.72744399999999</v>
      </c>
      <c r="AB27">
        <v>3.8582869999999998</v>
      </c>
      <c r="AC27">
        <v>49.168833999999997</v>
      </c>
      <c r="AD27" s="1">
        <v>1421</v>
      </c>
      <c r="AE27">
        <v>19</v>
      </c>
      <c r="AF27">
        <v>261</v>
      </c>
      <c r="AG27">
        <v>108</v>
      </c>
      <c r="AH27">
        <v>29.334046000000001</v>
      </c>
      <c r="AI27">
        <v>27012.2</v>
      </c>
      <c r="AJ27">
        <v>18424.8</v>
      </c>
      <c r="AK27">
        <v>31</v>
      </c>
      <c r="AL27">
        <v>5213</v>
      </c>
      <c r="AM27" t="s">
        <v>392</v>
      </c>
      <c r="AN27" t="s">
        <v>534</v>
      </c>
      <c r="AO27">
        <v>5125.4629999999997</v>
      </c>
      <c r="AR27" t="s">
        <v>119</v>
      </c>
      <c r="AS27" t="s">
        <v>125</v>
      </c>
      <c r="AT27" t="s">
        <v>377</v>
      </c>
      <c r="AU27" t="s">
        <v>391</v>
      </c>
      <c r="AV27" t="s">
        <v>48</v>
      </c>
      <c r="AW27">
        <v>1</v>
      </c>
      <c r="BB27">
        <v>1.1096153846153844</v>
      </c>
      <c r="BC27" t="s">
        <v>71</v>
      </c>
      <c r="BF27" t="s">
        <v>119</v>
      </c>
      <c r="BG27" t="s">
        <v>125</v>
      </c>
      <c r="BH27" t="s">
        <v>391</v>
      </c>
      <c r="BI27">
        <v>6077</v>
      </c>
      <c r="BJ27">
        <v>1</v>
      </c>
      <c r="BK27" t="s">
        <v>377</v>
      </c>
      <c r="BL27" t="s">
        <v>179</v>
      </c>
      <c r="BM27">
        <v>1.1096153846153844</v>
      </c>
      <c r="BN27" t="s">
        <v>71</v>
      </c>
      <c r="BO27" t="s">
        <v>181</v>
      </c>
      <c r="BP27">
        <v>5125.4629999999997</v>
      </c>
    </row>
    <row r="28" spans="1:68" ht="16.5">
      <c r="A28" s="107" t="str">
        <f t="shared" si="18"/>
        <v>강화교통</v>
      </c>
      <c r="B28" s="108" t="str">
        <f t="shared" si="19"/>
        <v>김준호</v>
      </c>
      <c r="C28" s="109" t="str">
        <f t="shared" si="20"/>
        <v>F</v>
      </c>
      <c r="D28" s="110">
        <f t="shared" si="21"/>
        <v>0.76124999999999998</v>
      </c>
      <c r="E28" s="111">
        <f t="shared" si="22"/>
        <v>7824</v>
      </c>
      <c r="F28" s="244" t="str">
        <f t="shared" si="23"/>
        <v>17</v>
      </c>
      <c r="G28" s="112" t="str">
        <f t="shared" si="24"/>
        <v>70바3716</v>
      </c>
      <c r="H28" s="113">
        <f t="shared" si="25"/>
        <v>1</v>
      </c>
      <c r="I28" s="114">
        <f t="shared" si="26"/>
        <v>2480.2849999999999</v>
      </c>
      <c r="J28" s="115">
        <f t="shared" si="27"/>
        <v>1.6537341413178846E-2</v>
      </c>
      <c r="K28" s="115">
        <f t="shared" si="28"/>
        <v>0.38449448049001878</v>
      </c>
      <c r="L28" s="115">
        <f t="shared" si="29"/>
        <v>0.11248707305813647</v>
      </c>
      <c r="M28" s="116">
        <f t="shared" si="30"/>
        <v>14.744999999999999</v>
      </c>
      <c r="N28" s="117">
        <f t="shared" si="31"/>
        <v>0.48381536799198482</v>
      </c>
      <c r="O28" s="117">
        <f t="shared" si="32"/>
        <v>35.076614179418897</v>
      </c>
      <c r="P28" s="230">
        <f t="shared" si="33"/>
        <v>16</v>
      </c>
      <c r="Q28" s="231">
        <f t="shared" si="34"/>
        <v>12</v>
      </c>
      <c r="R28" s="231">
        <f t="shared" si="35"/>
        <v>870</v>
      </c>
      <c r="T28">
        <v>503</v>
      </c>
      <c r="U28">
        <v>7824</v>
      </c>
      <c r="V28" t="s">
        <v>193</v>
      </c>
      <c r="W28">
        <v>2480.2849999999999</v>
      </c>
      <c r="X28">
        <v>1357.213</v>
      </c>
      <c r="Y28">
        <v>1.827</v>
      </c>
      <c r="Z28">
        <v>14.744999999999999</v>
      </c>
      <c r="AA28">
        <v>168.84134700000001</v>
      </c>
      <c r="AB28">
        <v>2.7921870000000002</v>
      </c>
      <c r="AC28">
        <v>64.918565999999998</v>
      </c>
      <c r="AD28" s="1">
        <v>279</v>
      </c>
      <c r="AE28">
        <v>12</v>
      </c>
      <c r="AF28">
        <v>870</v>
      </c>
      <c r="AG28">
        <v>72</v>
      </c>
      <c r="AH28">
        <v>14.690033</v>
      </c>
      <c r="AI28">
        <v>327.10000000000002</v>
      </c>
      <c r="AJ28">
        <v>0</v>
      </c>
      <c r="AK28">
        <v>16</v>
      </c>
      <c r="AL28">
        <v>2891</v>
      </c>
      <c r="AM28" t="s">
        <v>264</v>
      </c>
      <c r="AN28" t="s">
        <v>535</v>
      </c>
      <c r="AO28">
        <v>2480.2849999999999</v>
      </c>
      <c r="AR28" t="s">
        <v>119</v>
      </c>
      <c r="AS28" t="s">
        <v>120</v>
      </c>
      <c r="AT28" t="s">
        <v>200</v>
      </c>
      <c r="AU28" t="s">
        <v>193</v>
      </c>
      <c r="AV28" t="s">
        <v>48</v>
      </c>
      <c r="AW28">
        <v>1</v>
      </c>
      <c r="BB28">
        <v>0.76124999999999998</v>
      </c>
      <c r="BC28" t="s">
        <v>70</v>
      </c>
      <c r="BF28" t="s">
        <v>119</v>
      </c>
      <c r="BG28" t="s">
        <v>120</v>
      </c>
      <c r="BH28" t="s">
        <v>193</v>
      </c>
      <c r="BI28">
        <v>7824</v>
      </c>
      <c r="BJ28">
        <v>1</v>
      </c>
      <c r="BK28" t="s">
        <v>200</v>
      </c>
      <c r="BL28" t="s">
        <v>179</v>
      </c>
      <c r="BM28">
        <v>0.76124999999999998</v>
      </c>
      <c r="BN28" t="s">
        <v>70</v>
      </c>
      <c r="BO28" t="s">
        <v>195</v>
      </c>
      <c r="BP28">
        <v>2480.2849999999999</v>
      </c>
    </row>
    <row r="29" spans="1:68" ht="16.5">
      <c r="A29" s="123" t="str">
        <f t="shared" si="18"/>
        <v>강화교통</v>
      </c>
      <c r="B29" s="124" t="str">
        <f t="shared" si="19"/>
        <v>김진태</v>
      </c>
      <c r="C29" s="125" t="str">
        <f t="shared" si="20"/>
        <v>F</v>
      </c>
      <c r="D29" s="126">
        <f t="shared" si="21"/>
        <v>0.7958064516129032</v>
      </c>
      <c r="E29" s="127">
        <f t="shared" si="22"/>
        <v>2377</v>
      </c>
      <c r="F29" s="243" t="str">
        <f t="shared" si="23"/>
        <v>71</v>
      </c>
      <c r="G29" s="128" t="str">
        <f t="shared" si="24"/>
        <v>78바3226</v>
      </c>
      <c r="H29" s="129">
        <f t="shared" si="25"/>
        <v>1</v>
      </c>
      <c r="I29" s="130">
        <f t="shared" si="26"/>
        <v>4440.5540000000001</v>
      </c>
      <c r="J29" s="131">
        <f t="shared" si="27"/>
        <v>9.009659687480201E-3</v>
      </c>
      <c r="K29" s="131">
        <f t="shared" si="28"/>
        <v>0.2586809469867547</v>
      </c>
      <c r="L29" s="131">
        <f t="shared" si="29"/>
        <v>0.2134868757366761</v>
      </c>
      <c r="M29" s="132">
        <f t="shared" si="30"/>
        <v>15.507999999999999</v>
      </c>
      <c r="N29" s="133">
        <f t="shared" si="31"/>
        <v>2.2519712630451064E-2</v>
      </c>
      <c r="O29" s="133">
        <f t="shared" si="32"/>
        <v>22.249476078885653</v>
      </c>
      <c r="P29" s="228">
        <f t="shared" si="33"/>
        <v>14</v>
      </c>
      <c r="Q29" s="229">
        <f t="shared" si="34"/>
        <v>1</v>
      </c>
      <c r="R29" s="229">
        <f t="shared" si="35"/>
        <v>988</v>
      </c>
      <c r="T29">
        <v>503</v>
      </c>
      <c r="U29">
        <v>2377</v>
      </c>
      <c r="V29" t="s">
        <v>265</v>
      </c>
      <c r="W29">
        <v>4440.5540000000001</v>
      </c>
      <c r="X29">
        <v>1799.7809999999999</v>
      </c>
      <c r="Y29">
        <v>2.4670000000000001</v>
      </c>
      <c r="Z29">
        <v>15.507999999999999</v>
      </c>
      <c r="AA29">
        <v>173.637191</v>
      </c>
      <c r="AB29">
        <v>1.5644119999999999</v>
      </c>
      <c r="AC29">
        <v>44.916632999999997</v>
      </c>
      <c r="AD29" s="1">
        <v>948</v>
      </c>
      <c r="AE29">
        <v>1</v>
      </c>
      <c r="AF29">
        <v>988</v>
      </c>
      <c r="AG29">
        <v>79</v>
      </c>
      <c r="AH29">
        <v>25.573748999999999</v>
      </c>
      <c r="AI29">
        <v>10303.5</v>
      </c>
      <c r="AJ29">
        <v>0</v>
      </c>
      <c r="AK29">
        <v>14</v>
      </c>
      <c r="AL29">
        <v>930</v>
      </c>
      <c r="AM29" t="s">
        <v>266</v>
      </c>
      <c r="AN29" t="s">
        <v>536</v>
      </c>
      <c r="AO29">
        <v>4440.5540000000001</v>
      </c>
      <c r="AR29" t="s">
        <v>119</v>
      </c>
      <c r="AS29" t="s">
        <v>123</v>
      </c>
      <c r="AT29" t="s">
        <v>226</v>
      </c>
      <c r="AU29" t="s">
        <v>265</v>
      </c>
      <c r="AV29" t="s">
        <v>48</v>
      </c>
      <c r="AW29">
        <v>1</v>
      </c>
      <c r="BB29">
        <v>0.7958064516129032</v>
      </c>
      <c r="BC29" t="s">
        <v>70</v>
      </c>
      <c r="BF29" t="s">
        <v>119</v>
      </c>
      <c r="BG29" t="s">
        <v>123</v>
      </c>
      <c r="BH29" t="s">
        <v>265</v>
      </c>
      <c r="BI29">
        <v>2377</v>
      </c>
      <c r="BJ29">
        <v>1</v>
      </c>
      <c r="BK29" t="s">
        <v>226</v>
      </c>
      <c r="BL29" t="s">
        <v>179</v>
      </c>
      <c r="BM29">
        <v>0.7958064516129032</v>
      </c>
      <c r="BN29" t="s">
        <v>70</v>
      </c>
      <c r="BO29" t="s">
        <v>195</v>
      </c>
      <c r="BP29">
        <v>4440.5540000000001</v>
      </c>
    </row>
    <row r="30" spans="1:68" ht="16.5">
      <c r="A30" s="107" t="str">
        <f t="shared" si="18"/>
        <v>강화교통</v>
      </c>
      <c r="B30" s="108" t="str">
        <f t="shared" si="19"/>
        <v>김춘동</v>
      </c>
      <c r="C30" s="109" t="str">
        <f t="shared" si="20"/>
        <v>F</v>
      </c>
      <c r="D30" s="110">
        <f t="shared" si="21"/>
        <v>0.78321428571428575</v>
      </c>
      <c r="E30" s="111">
        <f t="shared" si="22"/>
        <v>3233</v>
      </c>
      <c r="F30" s="244" t="str">
        <f t="shared" si="23"/>
        <v>70</v>
      </c>
      <c r="G30" s="112" t="str">
        <f t="shared" si="24"/>
        <v>78바3203</v>
      </c>
      <c r="H30" s="113">
        <f t="shared" si="25"/>
        <v>1</v>
      </c>
      <c r="I30" s="114">
        <f t="shared" si="26"/>
        <v>3823.4189999999999</v>
      </c>
      <c r="J30" s="115">
        <f t="shared" si="27"/>
        <v>2.1248007628050708E-2</v>
      </c>
      <c r="K30" s="115">
        <f t="shared" si="28"/>
        <v>0.29322832579513025</v>
      </c>
      <c r="L30" s="115">
        <f t="shared" si="29"/>
        <v>0.21917555988501392</v>
      </c>
      <c r="M30" s="116">
        <f t="shared" si="30"/>
        <v>16.087</v>
      </c>
      <c r="N30" s="117">
        <f t="shared" si="31"/>
        <v>0</v>
      </c>
      <c r="O30" s="117">
        <f t="shared" si="32"/>
        <v>24.533016130327333</v>
      </c>
      <c r="P30" s="230">
        <f t="shared" si="33"/>
        <v>5</v>
      </c>
      <c r="Q30" s="231">
        <f t="shared" si="34"/>
        <v>0</v>
      </c>
      <c r="R30" s="231">
        <f t="shared" si="35"/>
        <v>938</v>
      </c>
      <c r="T30">
        <v>503</v>
      </c>
      <c r="U30">
        <v>3233</v>
      </c>
      <c r="V30" t="s">
        <v>267</v>
      </c>
      <c r="W30">
        <v>3823.4189999999999</v>
      </c>
      <c r="X30">
        <v>1743.5650000000001</v>
      </c>
      <c r="Y30">
        <v>2.1930000000000001</v>
      </c>
      <c r="Z30">
        <v>16.087</v>
      </c>
      <c r="AA30">
        <v>165.24274</v>
      </c>
      <c r="AB30">
        <v>3.5110790000000001</v>
      </c>
      <c r="AC30">
        <v>48.453851999999998</v>
      </c>
      <c r="AD30" s="1">
        <v>838</v>
      </c>
      <c r="AE30">
        <v>0</v>
      </c>
      <c r="AF30">
        <v>938</v>
      </c>
      <c r="AG30">
        <v>76</v>
      </c>
      <c r="AH30">
        <v>23.138196000000001</v>
      </c>
      <c r="AI30">
        <v>7579.9</v>
      </c>
      <c r="AJ30">
        <v>0</v>
      </c>
      <c r="AK30">
        <v>5</v>
      </c>
      <c r="AL30">
        <v>1261</v>
      </c>
      <c r="AM30" t="s">
        <v>268</v>
      </c>
      <c r="AN30" t="s">
        <v>537</v>
      </c>
      <c r="AO30">
        <v>3823.4189999999999</v>
      </c>
      <c r="AR30" t="s">
        <v>119</v>
      </c>
      <c r="AS30" t="s">
        <v>122</v>
      </c>
      <c r="AT30" t="s">
        <v>211</v>
      </c>
      <c r="AU30" t="s">
        <v>267</v>
      </c>
      <c r="AV30" t="s">
        <v>48</v>
      </c>
      <c r="AW30">
        <v>1</v>
      </c>
      <c r="BB30">
        <v>0.78321428571428575</v>
      </c>
      <c r="BC30" t="s">
        <v>70</v>
      </c>
      <c r="BF30" t="s">
        <v>119</v>
      </c>
      <c r="BG30" t="s">
        <v>122</v>
      </c>
      <c r="BH30" t="s">
        <v>267</v>
      </c>
      <c r="BI30">
        <v>3233</v>
      </c>
      <c r="BJ30">
        <v>1</v>
      </c>
      <c r="BK30" t="s">
        <v>211</v>
      </c>
      <c r="BL30" t="s">
        <v>179</v>
      </c>
      <c r="BM30">
        <v>0.78321428571428575</v>
      </c>
      <c r="BN30" t="s">
        <v>70</v>
      </c>
      <c r="BO30" t="s">
        <v>195</v>
      </c>
      <c r="BP30">
        <v>3823.4189999999999</v>
      </c>
    </row>
    <row r="31" spans="1:68" ht="16.5">
      <c r="A31" s="123" t="str">
        <f t="shared" si="18"/>
        <v>강화교통</v>
      </c>
      <c r="B31" s="124" t="str">
        <f t="shared" si="19"/>
        <v>김태윤</v>
      </c>
      <c r="C31" s="125" t="str">
        <f t="shared" si="20"/>
        <v>F</v>
      </c>
      <c r="D31" s="126">
        <f t="shared" si="21"/>
        <v>0.76694948650341588</v>
      </c>
      <c r="E31" s="127">
        <f t="shared" si="22"/>
        <v>2557</v>
      </c>
      <c r="F31" s="243" t="str">
        <f t="shared" si="23"/>
        <v>60-5</v>
      </c>
      <c r="G31" s="128" t="str">
        <f t="shared" si="24"/>
        <v>78바3233</v>
      </c>
      <c r="H31" s="129">
        <f t="shared" si="25"/>
        <v>10</v>
      </c>
      <c r="I31" s="130">
        <f t="shared" si="26"/>
        <v>17996.672000000002</v>
      </c>
      <c r="J31" s="131">
        <f t="shared" si="27"/>
        <v>2.7653618896920282E-2</v>
      </c>
      <c r="K31" s="131">
        <f t="shared" si="28"/>
        <v>0.25004673715374831</v>
      </c>
      <c r="L31" s="131">
        <f t="shared" si="29"/>
        <v>0.17753282384654226</v>
      </c>
      <c r="M31" s="132">
        <f t="shared" si="30"/>
        <v>16.591000000000001</v>
      </c>
      <c r="N31" s="133">
        <f t="shared" si="31"/>
        <v>0.41674371794962983</v>
      </c>
      <c r="O31" s="133">
        <f t="shared" si="32"/>
        <v>23.898863078684773</v>
      </c>
      <c r="P31" s="228">
        <f t="shared" si="33"/>
        <v>54</v>
      </c>
      <c r="Q31" s="229">
        <f t="shared" si="34"/>
        <v>75</v>
      </c>
      <c r="R31" s="229">
        <f t="shared" si="35"/>
        <v>4301</v>
      </c>
      <c r="T31">
        <v>503</v>
      </c>
      <c r="U31">
        <v>2557</v>
      </c>
      <c r="V31" t="s">
        <v>269</v>
      </c>
      <c r="W31">
        <v>17996.671999999999</v>
      </c>
      <c r="X31">
        <v>6862.17</v>
      </c>
      <c r="Y31">
        <v>2.6230000000000002</v>
      </c>
      <c r="Z31">
        <v>16.591000000000001</v>
      </c>
      <c r="AA31">
        <v>629.25847299999998</v>
      </c>
      <c r="AB31">
        <v>17.401274000000001</v>
      </c>
      <c r="AC31">
        <v>157.34402800000001</v>
      </c>
      <c r="AD31" s="1">
        <v>3195</v>
      </c>
      <c r="AE31">
        <v>75</v>
      </c>
      <c r="AF31">
        <v>4301</v>
      </c>
      <c r="AG31">
        <v>101</v>
      </c>
      <c r="AH31">
        <v>28.599807999999999</v>
      </c>
      <c r="AI31">
        <v>100789.7</v>
      </c>
      <c r="AJ31">
        <v>9749.1</v>
      </c>
      <c r="AK31">
        <v>54</v>
      </c>
      <c r="AL31">
        <v>15691</v>
      </c>
      <c r="AM31" t="s">
        <v>270</v>
      </c>
      <c r="AN31" t="s">
        <v>538</v>
      </c>
      <c r="AO31">
        <v>9979.0159999999996</v>
      </c>
      <c r="AR31" t="s">
        <v>119</v>
      </c>
      <c r="AS31" t="s">
        <v>121</v>
      </c>
      <c r="AT31" t="s">
        <v>442</v>
      </c>
      <c r="AU31" t="s">
        <v>269</v>
      </c>
      <c r="AV31" t="s">
        <v>48</v>
      </c>
      <c r="AW31">
        <v>10</v>
      </c>
      <c r="BB31">
        <v>0.76694948650341588</v>
      </c>
      <c r="BC31" t="s">
        <v>70</v>
      </c>
      <c r="BF31" t="s">
        <v>119</v>
      </c>
      <c r="BG31" t="s">
        <v>121</v>
      </c>
      <c r="BH31" t="s">
        <v>269</v>
      </c>
      <c r="BI31">
        <v>2557</v>
      </c>
      <c r="BJ31">
        <v>10</v>
      </c>
      <c r="BK31" t="s">
        <v>442</v>
      </c>
      <c r="BL31" t="s">
        <v>224</v>
      </c>
      <c r="BM31">
        <v>0.76694948650341588</v>
      </c>
      <c r="BN31" t="s">
        <v>70</v>
      </c>
      <c r="BO31" t="s">
        <v>195</v>
      </c>
      <c r="BP31">
        <v>17996.672000000002</v>
      </c>
    </row>
    <row r="32" spans="1:68" ht="16.5">
      <c r="A32" s="107" t="str">
        <f t="shared" si="18"/>
        <v>강화교통</v>
      </c>
      <c r="B32" s="108" t="str">
        <f t="shared" si="19"/>
        <v>김태호</v>
      </c>
      <c r="C32" s="109" t="str">
        <f t="shared" si="20"/>
        <v>D</v>
      </c>
      <c r="D32" s="110">
        <f t="shared" si="21"/>
        <v>0.83567567567567569</v>
      </c>
      <c r="E32" s="111">
        <f t="shared" si="22"/>
        <v>8133</v>
      </c>
      <c r="F32" s="244" t="str">
        <f t="shared" si="23"/>
        <v>60-5</v>
      </c>
      <c r="G32" s="112" t="str">
        <f t="shared" si="24"/>
        <v>78바3231</v>
      </c>
      <c r="H32" s="113">
        <f t="shared" si="25"/>
        <v>1</v>
      </c>
      <c r="I32" s="114">
        <f t="shared" si="26"/>
        <v>5283.8209999999999</v>
      </c>
      <c r="J32" s="115">
        <f t="shared" si="27"/>
        <v>2.0480430346039639E-2</v>
      </c>
      <c r="K32" s="115">
        <f t="shared" si="28"/>
        <v>0.21154972718365153</v>
      </c>
      <c r="L32" s="115">
        <f t="shared" si="29"/>
        <v>0.12774846082030408</v>
      </c>
      <c r="M32" s="116">
        <f t="shared" si="30"/>
        <v>16.881</v>
      </c>
      <c r="N32" s="117">
        <f t="shared" si="31"/>
        <v>5.677709369791293E-2</v>
      </c>
      <c r="O32" s="117">
        <f t="shared" si="32"/>
        <v>5.7723378592878145</v>
      </c>
      <c r="P32" s="230">
        <f t="shared" si="33"/>
        <v>25</v>
      </c>
      <c r="Q32" s="231">
        <f t="shared" si="34"/>
        <v>3</v>
      </c>
      <c r="R32" s="231">
        <f t="shared" si="35"/>
        <v>305</v>
      </c>
      <c r="T32">
        <v>503</v>
      </c>
      <c r="U32">
        <v>8133</v>
      </c>
      <c r="V32" t="s">
        <v>194</v>
      </c>
      <c r="W32">
        <v>5283.8209999999999</v>
      </c>
      <c r="X32">
        <v>1709.057</v>
      </c>
      <c r="Y32">
        <v>3.0920000000000001</v>
      </c>
      <c r="Z32">
        <v>16.881</v>
      </c>
      <c r="AA32">
        <v>173.321358</v>
      </c>
      <c r="AB32">
        <v>3.549696</v>
      </c>
      <c r="AC32">
        <v>36.666086</v>
      </c>
      <c r="AD32" s="1">
        <v>675</v>
      </c>
      <c r="AE32">
        <v>3</v>
      </c>
      <c r="AF32">
        <v>305</v>
      </c>
      <c r="AG32">
        <v>91</v>
      </c>
      <c r="AH32">
        <v>30.485688</v>
      </c>
      <c r="AI32">
        <v>25344.400000000001</v>
      </c>
      <c r="AJ32">
        <v>1775</v>
      </c>
      <c r="AK32">
        <v>25</v>
      </c>
      <c r="AL32">
        <v>3888</v>
      </c>
      <c r="AM32" t="s">
        <v>271</v>
      </c>
      <c r="AN32" t="s">
        <v>539</v>
      </c>
      <c r="AO32">
        <v>5283.8209999999999</v>
      </c>
      <c r="AR32" t="s">
        <v>119</v>
      </c>
      <c r="AS32" t="s">
        <v>121</v>
      </c>
      <c r="AT32" t="s">
        <v>207</v>
      </c>
      <c r="AU32" t="s">
        <v>194</v>
      </c>
      <c r="AV32" t="s">
        <v>48</v>
      </c>
      <c r="AW32">
        <v>1</v>
      </c>
      <c r="BB32">
        <v>0.83567567567567569</v>
      </c>
      <c r="BC32" t="s">
        <v>67</v>
      </c>
      <c r="BF32" t="s">
        <v>119</v>
      </c>
      <c r="BG32" t="s">
        <v>121</v>
      </c>
      <c r="BH32" t="s">
        <v>194</v>
      </c>
      <c r="BI32">
        <v>8133</v>
      </c>
      <c r="BJ32">
        <v>1</v>
      </c>
      <c r="BK32" t="s">
        <v>207</v>
      </c>
      <c r="BL32" t="s">
        <v>179</v>
      </c>
      <c r="BM32">
        <v>0.83567567567567569</v>
      </c>
      <c r="BN32" t="s">
        <v>67</v>
      </c>
      <c r="BO32" t="s">
        <v>184</v>
      </c>
      <c r="BP32">
        <v>5283.8209999999999</v>
      </c>
    </row>
    <row r="33" spans="1:68" ht="16.5">
      <c r="A33" s="123" t="str">
        <f t="shared" si="18"/>
        <v>강화교통</v>
      </c>
      <c r="B33" s="124" t="str">
        <f t="shared" si="19"/>
        <v>김학훈</v>
      </c>
      <c r="C33" s="125" t="str">
        <f t="shared" si="20"/>
        <v>C</v>
      </c>
      <c r="D33" s="126">
        <f t="shared" si="21"/>
        <v>0.88846153846153841</v>
      </c>
      <c r="E33" s="127">
        <f t="shared" si="22"/>
        <v>7147</v>
      </c>
      <c r="F33" s="243" t="str">
        <f t="shared" si="23"/>
        <v>800</v>
      </c>
      <c r="G33" s="128" t="str">
        <f t="shared" si="24"/>
        <v>70바3708</v>
      </c>
      <c r="H33" s="129">
        <f t="shared" si="25"/>
        <v>1</v>
      </c>
      <c r="I33" s="130">
        <f t="shared" si="26"/>
        <v>3188.84</v>
      </c>
      <c r="J33" s="131">
        <f t="shared" si="27"/>
        <v>5.7635960973326994E-3</v>
      </c>
      <c r="K33" s="131">
        <f t="shared" si="28"/>
        <v>0.3725578234012682</v>
      </c>
      <c r="L33" s="131">
        <f t="shared" si="29"/>
        <v>0.31453443885550858</v>
      </c>
      <c r="M33" s="132">
        <f t="shared" si="30"/>
        <v>12.731999999999999</v>
      </c>
      <c r="N33" s="133">
        <f t="shared" si="31"/>
        <v>3.763123894582356</v>
      </c>
      <c r="O33" s="133">
        <f t="shared" si="32"/>
        <v>33.178209003901102</v>
      </c>
      <c r="P33" s="228">
        <f t="shared" si="33"/>
        <v>8</v>
      </c>
      <c r="Q33" s="229">
        <f t="shared" si="34"/>
        <v>120</v>
      </c>
      <c r="R33" s="229">
        <f t="shared" si="35"/>
        <v>1058</v>
      </c>
      <c r="T33">
        <v>503</v>
      </c>
      <c r="U33">
        <v>7147</v>
      </c>
      <c r="V33" t="s">
        <v>393</v>
      </c>
      <c r="W33">
        <v>3188.84</v>
      </c>
      <c r="X33">
        <v>1380.664</v>
      </c>
      <c r="Y33">
        <v>2.31</v>
      </c>
      <c r="Z33">
        <v>12.731999999999999</v>
      </c>
      <c r="AA33">
        <v>158.703869</v>
      </c>
      <c r="AB33">
        <v>0.91470499999999999</v>
      </c>
      <c r="AC33">
        <v>59.126367999999999</v>
      </c>
      <c r="AD33" s="1">
        <v>1003</v>
      </c>
      <c r="AE33">
        <v>120</v>
      </c>
      <c r="AF33">
        <v>1058</v>
      </c>
      <c r="AG33">
        <v>92</v>
      </c>
      <c r="AH33">
        <v>20.093019000000002</v>
      </c>
      <c r="AI33">
        <v>12390.7</v>
      </c>
      <c r="AJ33">
        <v>178.6</v>
      </c>
      <c r="AK33">
        <v>8</v>
      </c>
      <c r="AL33">
        <v>1519</v>
      </c>
      <c r="AM33" t="s">
        <v>394</v>
      </c>
      <c r="AN33" t="s">
        <v>540</v>
      </c>
      <c r="AO33">
        <v>3188.84</v>
      </c>
      <c r="AR33" t="s">
        <v>119</v>
      </c>
      <c r="AS33" t="s">
        <v>124</v>
      </c>
      <c r="AT33" t="s">
        <v>371</v>
      </c>
      <c r="AU33" t="s">
        <v>393</v>
      </c>
      <c r="AV33" t="s">
        <v>48</v>
      </c>
      <c r="AW33">
        <v>1</v>
      </c>
      <c r="BB33">
        <v>0.88846153846153841</v>
      </c>
      <c r="BC33" t="s">
        <v>69</v>
      </c>
      <c r="BF33" t="s">
        <v>119</v>
      </c>
      <c r="BG33" t="s">
        <v>124</v>
      </c>
      <c r="BH33" t="s">
        <v>393</v>
      </c>
      <c r="BI33">
        <v>7147</v>
      </c>
      <c r="BJ33">
        <v>1</v>
      </c>
      <c r="BK33" t="s">
        <v>371</v>
      </c>
      <c r="BL33" t="s">
        <v>179</v>
      </c>
      <c r="BM33">
        <v>0.88846153846153841</v>
      </c>
      <c r="BN33" t="s">
        <v>69</v>
      </c>
      <c r="BO33" t="s">
        <v>182</v>
      </c>
      <c r="BP33">
        <v>3188.84</v>
      </c>
    </row>
    <row r="34" spans="1:68" ht="16.5">
      <c r="A34" s="107" t="str">
        <f t="shared" si="18"/>
        <v>강화교통</v>
      </c>
      <c r="B34" s="108" t="str">
        <f t="shared" si="19"/>
        <v>김현호</v>
      </c>
      <c r="C34" s="109" t="str">
        <f t="shared" si="20"/>
        <v>F</v>
      </c>
      <c r="D34" s="110">
        <f t="shared" si="21"/>
        <v>0.72692307692307689</v>
      </c>
      <c r="E34" s="111">
        <f t="shared" si="22"/>
        <v>3993</v>
      </c>
      <c r="F34" s="244" t="str">
        <f t="shared" si="23"/>
        <v>17</v>
      </c>
      <c r="G34" s="112" t="str">
        <f t="shared" si="24"/>
        <v>70바3719</v>
      </c>
      <c r="H34" s="113">
        <f t="shared" si="25"/>
        <v>1</v>
      </c>
      <c r="I34" s="114">
        <f t="shared" si="26"/>
        <v>1421.8520000000001</v>
      </c>
      <c r="J34" s="115">
        <f t="shared" si="27"/>
        <v>5.8891354556906226E-3</v>
      </c>
      <c r="K34" s="115">
        <f t="shared" si="28"/>
        <v>0.38158944067874873</v>
      </c>
      <c r="L34" s="115">
        <f t="shared" si="29"/>
        <v>0.21169573204524803</v>
      </c>
      <c r="M34" s="116">
        <f t="shared" si="30"/>
        <v>13.43</v>
      </c>
      <c r="N34" s="117">
        <f t="shared" si="31"/>
        <v>0.14066161597690899</v>
      </c>
      <c r="O34" s="117">
        <f t="shared" si="32"/>
        <v>1.1252929278152719</v>
      </c>
      <c r="P34" s="230">
        <f t="shared" si="33"/>
        <v>0</v>
      </c>
      <c r="Q34" s="231">
        <f t="shared" si="34"/>
        <v>2</v>
      </c>
      <c r="R34" s="231">
        <f t="shared" si="35"/>
        <v>16</v>
      </c>
      <c r="T34">
        <v>503</v>
      </c>
      <c r="U34">
        <v>3993</v>
      </c>
      <c r="V34" t="s">
        <v>272</v>
      </c>
      <c r="W34">
        <v>1421.8520000000001</v>
      </c>
      <c r="X34">
        <v>752.37300000000005</v>
      </c>
      <c r="Y34">
        <v>1.89</v>
      </c>
      <c r="Z34">
        <v>13.43</v>
      </c>
      <c r="AA34">
        <v>97.396638999999993</v>
      </c>
      <c r="AB34">
        <v>0.57358200000000004</v>
      </c>
      <c r="AC34">
        <v>37.165528999999999</v>
      </c>
      <c r="AD34" s="1">
        <v>301</v>
      </c>
      <c r="AE34">
        <v>2</v>
      </c>
      <c r="AF34">
        <v>16</v>
      </c>
      <c r="AG34">
        <v>64</v>
      </c>
      <c r="AH34">
        <v>14.598573</v>
      </c>
      <c r="AI34">
        <v>9.5</v>
      </c>
      <c r="AJ34">
        <v>0</v>
      </c>
      <c r="AK34">
        <v>0</v>
      </c>
      <c r="AL34">
        <v>0</v>
      </c>
      <c r="AM34" t="s">
        <v>273</v>
      </c>
      <c r="AN34" t="s">
        <v>541</v>
      </c>
      <c r="AO34">
        <v>1421.8520000000001</v>
      </c>
      <c r="AR34" t="s">
        <v>119</v>
      </c>
      <c r="AS34" t="s">
        <v>120</v>
      </c>
      <c r="AT34" t="s">
        <v>201</v>
      </c>
      <c r="AU34" t="s">
        <v>272</v>
      </c>
      <c r="AV34" t="s">
        <v>48</v>
      </c>
      <c r="AW34">
        <v>1</v>
      </c>
      <c r="BB34">
        <v>0.72692307692307689</v>
      </c>
      <c r="BC34" t="s">
        <v>70</v>
      </c>
      <c r="BF34" t="s">
        <v>119</v>
      </c>
      <c r="BG34" t="s">
        <v>120</v>
      </c>
      <c r="BH34" t="s">
        <v>272</v>
      </c>
      <c r="BI34">
        <v>3993</v>
      </c>
      <c r="BJ34">
        <v>1</v>
      </c>
      <c r="BK34" t="s">
        <v>201</v>
      </c>
      <c r="BL34" t="s">
        <v>179</v>
      </c>
      <c r="BM34">
        <v>0.72692307692307689</v>
      </c>
      <c r="BN34" t="s">
        <v>70</v>
      </c>
      <c r="BO34" t="s">
        <v>195</v>
      </c>
      <c r="BP34">
        <v>1421.8520000000001</v>
      </c>
    </row>
    <row r="35" spans="1:68" ht="16.5">
      <c r="A35" s="123" t="str">
        <f t="shared" si="18"/>
        <v>강화교통</v>
      </c>
      <c r="B35" s="124" t="str">
        <f t="shared" si="19"/>
        <v>노영운</v>
      </c>
      <c r="C35" s="125" t="str">
        <f t="shared" si="20"/>
        <v>F</v>
      </c>
      <c r="D35" s="126">
        <f t="shared" si="21"/>
        <v>0.79249999999999998</v>
      </c>
      <c r="E35" s="127">
        <f t="shared" si="22"/>
        <v>7543</v>
      </c>
      <c r="F35" s="243" t="str">
        <f t="shared" si="23"/>
        <v>800</v>
      </c>
      <c r="G35" s="128" t="str">
        <f t="shared" si="24"/>
        <v>70바3704</v>
      </c>
      <c r="H35" s="129">
        <f t="shared" si="25"/>
        <v>1</v>
      </c>
      <c r="I35" s="130">
        <f t="shared" si="26"/>
        <v>3891.7809999999999</v>
      </c>
      <c r="J35" s="131">
        <f t="shared" si="27"/>
        <v>1.2078137702131803E-2</v>
      </c>
      <c r="K35" s="131">
        <f t="shared" si="28"/>
        <v>0.31979583309805432</v>
      </c>
      <c r="L35" s="131">
        <f t="shared" si="29"/>
        <v>0.19939457024945648</v>
      </c>
      <c r="M35" s="132">
        <f t="shared" si="30"/>
        <v>13.37</v>
      </c>
      <c r="N35" s="133">
        <f t="shared" si="31"/>
        <v>0.10278070631415283</v>
      </c>
      <c r="O35" s="133">
        <f t="shared" si="32"/>
        <v>8.710664860124453</v>
      </c>
      <c r="P35" s="228">
        <f t="shared" si="33"/>
        <v>8</v>
      </c>
      <c r="Q35" s="229">
        <f t="shared" si="34"/>
        <v>4</v>
      </c>
      <c r="R35" s="229">
        <f t="shared" si="35"/>
        <v>339</v>
      </c>
      <c r="T35">
        <v>503</v>
      </c>
      <c r="U35">
        <v>7543</v>
      </c>
      <c r="V35" t="s">
        <v>542</v>
      </c>
      <c r="W35">
        <v>3891.7809999999999</v>
      </c>
      <c r="X35">
        <v>1753.95</v>
      </c>
      <c r="Y35">
        <v>2.2189999999999999</v>
      </c>
      <c r="Z35">
        <v>13.37</v>
      </c>
      <c r="AA35">
        <v>177.82079100000001</v>
      </c>
      <c r="AB35">
        <v>2.1477439999999999</v>
      </c>
      <c r="AC35">
        <v>56.866348000000002</v>
      </c>
      <c r="AD35" s="1">
        <v>776</v>
      </c>
      <c r="AE35">
        <v>4</v>
      </c>
      <c r="AF35">
        <v>339</v>
      </c>
      <c r="AG35">
        <v>87</v>
      </c>
      <c r="AH35">
        <v>21.885971999999999</v>
      </c>
      <c r="AI35">
        <v>11956.1</v>
      </c>
      <c r="AJ35">
        <v>134.9</v>
      </c>
      <c r="AK35">
        <v>8</v>
      </c>
      <c r="AL35">
        <v>1169</v>
      </c>
      <c r="AM35" t="s">
        <v>543</v>
      </c>
      <c r="AN35" t="s">
        <v>544</v>
      </c>
      <c r="AO35">
        <v>3891.7809999999999</v>
      </c>
      <c r="AR35" t="s">
        <v>119</v>
      </c>
      <c r="AS35" t="s">
        <v>124</v>
      </c>
      <c r="AT35" t="s">
        <v>507</v>
      </c>
      <c r="AU35" t="s">
        <v>542</v>
      </c>
      <c r="AV35" t="s">
        <v>48</v>
      </c>
      <c r="AW35">
        <v>1</v>
      </c>
      <c r="BB35">
        <v>0.79249999999999998</v>
      </c>
      <c r="BC35" t="s">
        <v>70</v>
      </c>
      <c r="BF35" t="s">
        <v>119</v>
      </c>
      <c r="BG35" t="s">
        <v>124</v>
      </c>
      <c r="BH35" t="s">
        <v>542</v>
      </c>
      <c r="BI35">
        <v>7543</v>
      </c>
      <c r="BJ35">
        <v>1</v>
      </c>
      <c r="BK35" t="s">
        <v>507</v>
      </c>
      <c r="BL35" t="s">
        <v>179</v>
      </c>
      <c r="BM35">
        <v>0.79249999999999998</v>
      </c>
      <c r="BN35" t="s">
        <v>70</v>
      </c>
      <c r="BO35" t="s">
        <v>195</v>
      </c>
      <c r="BP35">
        <v>3891.7809999999999</v>
      </c>
    </row>
    <row r="36" spans="1:68" ht="16.5">
      <c r="A36" s="107" t="str">
        <f t="shared" si="18"/>
        <v>강화교통</v>
      </c>
      <c r="B36" s="108" t="str">
        <f t="shared" si="19"/>
        <v>마창국</v>
      </c>
      <c r="C36" s="109" t="str">
        <f t="shared" si="20"/>
        <v>F</v>
      </c>
      <c r="D36" s="110">
        <f t="shared" si="21"/>
        <v>0.74916666666666676</v>
      </c>
      <c r="E36" s="111">
        <f t="shared" si="22"/>
        <v>3217</v>
      </c>
      <c r="F36" s="244" t="s">
        <v>433</v>
      </c>
      <c r="G36" s="112" t="str">
        <f t="shared" si="24"/>
        <v>78바3239</v>
      </c>
      <c r="H36" s="113">
        <f t="shared" si="25"/>
        <v>1</v>
      </c>
      <c r="I36" s="114">
        <f t="shared" si="26"/>
        <v>517.20899999999995</v>
      </c>
      <c r="J36" s="115">
        <f t="shared" si="27"/>
        <v>4.132042355577817E-3</v>
      </c>
      <c r="K36" s="115">
        <f t="shared" si="28"/>
        <v>0.38798412350711342</v>
      </c>
      <c r="L36" s="115">
        <f t="shared" si="29"/>
        <v>0.1759443474494837</v>
      </c>
      <c r="M36" s="116">
        <f t="shared" si="30"/>
        <v>13.611000000000001</v>
      </c>
      <c r="N36" s="117">
        <f t="shared" si="31"/>
        <v>0</v>
      </c>
      <c r="O36" s="117">
        <f t="shared" si="32"/>
        <v>3.2868724248804644</v>
      </c>
      <c r="P36" s="230">
        <f t="shared" si="33"/>
        <v>1</v>
      </c>
      <c r="Q36" s="231">
        <f t="shared" si="34"/>
        <v>0</v>
      </c>
      <c r="R36" s="231">
        <f t="shared" si="35"/>
        <v>17</v>
      </c>
      <c r="T36">
        <v>503</v>
      </c>
      <c r="U36">
        <v>3217</v>
      </c>
      <c r="V36" t="s">
        <v>274</v>
      </c>
      <c r="W36">
        <v>517.20899999999995</v>
      </c>
      <c r="X36">
        <v>287.72500000000002</v>
      </c>
      <c r="Y36">
        <v>1.798</v>
      </c>
      <c r="Z36">
        <v>13.611000000000001</v>
      </c>
      <c r="AA36">
        <v>36.502772</v>
      </c>
      <c r="AB36">
        <v>0.15083099999999999</v>
      </c>
      <c r="AC36">
        <v>14.162496000000001</v>
      </c>
      <c r="AD36" s="1">
        <v>91</v>
      </c>
      <c r="AE36">
        <v>0</v>
      </c>
      <c r="AF36">
        <v>17</v>
      </c>
      <c r="AG36">
        <v>71</v>
      </c>
      <c r="AH36">
        <v>14.169033000000001</v>
      </c>
      <c r="AI36">
        <v>52</v>
      </c>
      <c r="AJ36">
        <v>0</v>
      </c>
      <c r="AK36">
        <v>1</v>
      </c>
      <c r="AL36">
        <v>56</v>
      </c>
      <c r="AM36" t="s">
        <v>275</v>
      </c>
      <c r="AN36" t="s">
        <v>545</v>
      </c>
      <c r="AO36">
        <v>517.20899999999995</v>
      </c>
      <c r="AR36" t="s">
        <v>119</v>
      </c>
      <c r="AS36" t="s">
        <v>120</v>
      </c>
      <c r="AT36" t="s">
        <v>204</v>
      </c>
      <c r="AU36" t="s">
        <v>274</v>
      </c>
      <c r="AV36" t="s">
        <v>48</v>
      </c>
      <c r="AW36">
        <v>1</v>
      </c>
      <c r="BB36">
        <v>0.74916666666666676</v>
      </c>
      <c r="BC36" t="s">
        <v>70</v>
      </c>
      <c r="BF36" t="s">
        <v>119</v>
      </c>
      <c r="BG36" t="s">
        <v>120</v>
      </c>
      <c r="BH36" t="s">
        <v>274</v>
      </c>
      <c r="BI36">
        <v>3217</v>
      </c>
      <c r="BJ36">
        <v>1</v>
      </c>
      <c r="BK36" t="s">
        <v>204</v>
      </c>
      <c r="BL36" t="s">
        <v>179</v>
      </c>
      <c r="BM36">
        <v>0.74916666666666676</v>
      </c>
      <c r="BN36" t="s">
        <v>70</v>
      </c>
      <c r="BO36" t="s">
        <v>195</v>
      </c>
      <c r="BP36">
        <v>517.20899999999995</v>
      </c>
    </row>
    <row r="37" spans="1:68" ht="16.5">
      <c r="A37" s="123" t="str">
        <f t="shared" si="18"/>
        <v>강화교통</v>
      </c>
      <c r="B37" s="124" t="str">
        <f t="shared" si="19"/>
        <v>문영호</v>
      </c>
      <c r="C37" s="125" t="str">
        <f t="shared" si="20"/>
        <v>C</v>
      </c>
      <c r="D37" s="126">
        <f t="shared" si="21"/>
        <v>0.89930993243814306</v>
      </c>
      <c r="E37" s="127">
        <f t="shared" si="22"/>
        <v>6409</v>
      </c>
      <c r="F37" s="243" t="str">
        <f t="shared" si="23"/>
        <v>17</v>
      </c>
      <c r="G37" s="128" t="str">
        <f t="shared" si="24"/>
        <v>70바2541</v>
      </c>
      <c r="H37" s="129">
        <f t="shared" si="25"/>
        <v>3</v>
      </c>
      <c r="I37" s="130">
        <f t="shared" si="26"/>
        <v>851.01499999999999</v>
      </c>
      <c r="J37" s="131">
        <f t="shared" si="27"/>
        <v>5.6361038062753398E-3</v>
      </c>
      <c r="K37" s="131">
        <f t="shared" si="28"/>
        <v>0.35548874787520346</v>
      </c>
      <c r="L37" s="131">
        <f t="shared" si="29"/>
        <v>0.14100809033918321</v>
      </c>
      <c r="M37" s="132">
        <f t="shared" si="30"/>
        <v>9.7420000000000009</v>
      </c>
      <c r="N37" s="133">
        <f t="shared" si="31"/>
        <v>0</v>
      </c>
      <c r="O37" s="133">
        <f t="shared" si="32"/>
        <v>6.5803775491618834</v>
      </c>
      <c r="P37" s="228">
        <f t="shared" si="33"/>
        <v>0</v>
      </c>
      <c r="Q37" s="229">
        <f t="shared" si="34"/>
        <v>0</v>
      </c>
      <c r="R37" s="229">
        <f t="shared" si="35"/>
        <v>56</v>
      </c>
      <c r="T37">
        <v>503</v>
      </c>
      <c r="U37">
        <v>6409</v>
      </c>
      <c r="V37" t="s">
        <v>276</v>
      </c>
      <c r="W37">
        <v>851.01499999999999</v>
      </c>
      <c r="X37">
        <v>377.16699999999997</v>
      </c>
      <c r="Y37">
        <v>2.2559999999999998</v>
      </c>
      <c r="Z37">
        <v>9.7420000000000009</v>
      </c>
      <c r="AA37">
        <v>57.760824</v>
      </c>
      <c r="AB37">
        <v>0.325546</v>
      </c>
      <c r="AC37">
        <v>20.533322999999999</v>
      </c>
      <c r="AD37" s="1">
        <v>120</v>
      </c>
      <c r="AE37">
        <v>0</v>
      </c>
      <c r="AF37">
        <v>56</v>
      </c>
      <c r="AG37">
        <v>73</v>
      </c>
      <c r="AH37">
        <v>14.733428999999999</v>
      </c>
      <c r="AI37">
        <v>151.69999999999999</v>
      </c>
      <c r="AJ37">
        <v>0</v>
      </c>
      <c r="AK37">
        <v>0</v>
      </c>
      <c r="AL37">
        <v>0</v>
      </c>
      <c r="AM37" t="s">
        <v>277</v>
      </c>
      <c r="AN37" t="s">
        <v>546</v>
      </c>
      <c r="AO37">
        <v>508.87</v>
      </c>
      <c r="AR37" t="s">
        <v>119</v>
      </c>
      <c r="AS37" t="s">
        <v>120</v>
      </c>
      <c r="AT37" t="s">
        <v>198</v>
      </c>
      <c r="AU37" t="s">
        <v>276</v>
      </c>
      <c r="AV37" t="s">
        <v>48</v>
      </c>
      <c r="AW37">
        <v>3</v>
      </c>
      <c r="BB37">
        <v>0.89930993243814306</v>
      </c>
      <c r="BC37" t="s">
        <v>69</v>
      </c>
      <c r="BF37" t="s">
        <v>119</v>
      </c>
      <c r="BG37" t="s">
        <v>120</v>
      </c>
      <c r="BH37" t="s">
        <v>276</v>
      </c>
      <c r="BI37">
        <v>6409</v>
      </c>
      <c r="BJ37">
        <v>3</v>
      </c>
      <c r="BK37" t="s">
        <v>198</v>
      </c>
      <c r="BL37" t="s">
        <v>202</v>
      </c>
      <c r="BM37">
        <v>0.89930993243814306</v>
      </c>
      <c r="BN37" t="s">
        <v>69</v>
      </c>
      <c r="BO37" t="s">
        <v>182</v>
      </c>
      <c r="BP37">
        <v>851.01499999999999</v>
      </c>
    </row>
    <row r="38" spans="1:68" ht="16.5">
      <c r="A38" s="107" t="str">
        <f t="shared" si="18"/>
        <v>강화교통</v>
      </c>
      <c r="B38" s="108" t="str">
        <f t="shared" si="19"/>
        <v>문태일</v>
      </c>
      <c r="C38" s="109" t="str">
        <f t="shared" si="20"/>
        <v>C</v>
      </c>
      <c r="D38" s="110">
        <f t="shared" si="21"/>
        <v>0.87071428571428577</v>
      </c>
      <c r="E38" s="111">
        <f t="shared" si="22"/>
        <v>6269</v>
      </c>
      <c r="F38" s="244" t="str">
        <f t="shared" si="23"/>
        <v>70</v>
      </c>
      <c r="G38" s="112" t="str">
        <f t="shared" si="24"/>
        <v>78바3220</v>
      </c>
      <c r="H38" s="113">
        <f t="shared" si="25"/>
        <v>1</v>
      </c>
      <c r="I38" s="114">
        <f t="shared" si="26"/>
        <v>3740.7620000000002</v>
      </c>
      <c r="J38" s="115">
        <f t="shared" si="27"/>
        <v>1.2094651781169535E-2</v>
      </c>
      <c r="K38" s="115">
        <f t="shared" si="28"/>
        <v>0.30712877470079902</v>
      </c>
      <c r="L38" s="115">
        <f t="shared" si="29"/>
        <v>0.22107795149758258</v>
      </c>
      <c r="M38" s="116">
        <f t="shared" si="30"/>
        <v>15.13</v>
      </c>
      <c r="N38" s="117">
        <f t="shared" si="31"/>
        <v>5.3465042683816827E-2</v>
      </c>
      <c r="O38" s="117">
        <f t="shared" si="32"/>
        <v>12.377157381303595</v>
      </c>
      <c r="P38" s="230">
        <f t="shared" si="33"/>
        <v>3</v>
      </c>
      <c r="Q38" s="231">
        <f t="shared" si="34"/>
        <v>2</v>
      </c>
      <c r="R38" s="231">
        <f t="shared" si="35"/>
        <v>463</v>
      </c>
      <c r="T38">
        <v>503</v>
      </c>
      <c r="U38">
        <v>6269</v>
      </c>
      <c r="V38" t="s">
        <v>278</v>
      </c>
      <c r="W38">
        <v>3740.7620000000002</v>
      </c>
      <c r="X38">
        <v>1534.16</v>
      </c>
      <c r="Y38">
        <v>2.4380000000000002</v>
      </c>
      <c r="Z38">
        <v>15.13</v>
      </c>
      <c r="AA38">
        <v>164.99218300000001</v>
      </c>
      <c r="AB38">
        <v>1.9955229999999999</v>
      </c>
      <c r="AC38">
        <v>50.673847000000002</v>
      </c>
      <c r="AD38" s="1">
        <v>827</v>
      </c>
      <c r="AE38">
        <v>2</v>
      </c>
      <c r="AF38">
        <v>463</v>
      </c>
      <c r="AG38">
        <v>80</v>
      </c>
      <c r="AH38">
        <v>22.672357999999999</v>
      </c>
      <c r="AI38">
        <v>9547.9</v>
      </c>
      <c r="AJ38">
        <v>0</v>
      </c>
      <c r="AK38">
        <v>3</v>
      </c>
      <c r="AL38">
        <v>787</v>
      </c>
      <c r="AM38" t="s">
        <v>279</v>
      </c>
      <c r="AN38" t="s">
        <v>547</v>
      </c>
      <c r="AO38">
        <v>3740.7620000000002</v>
      </c>
      <c r="AR38" t="s">
        <v>119</v>
      </c>
      <c r="AS38" t="s">
        <v>122</v>
      </c>
      <c r="AT38" t="s">
        <v>217</v>
      </c>
      <c r="AU38" t="s">
        <v>278</v>
      </c>
      <c r="AV38" t="s">
        <v>48</v>
      </c>
      <c r="AW38">
        <v>1</v>
      </c>
      <c r="BB38">
        <v>0.87071428571428577</v>
      </c>
      <c r="BC38" t="s">
        <v>69</v>
      </c>
      <c r="BF38" t="s">
        <v>119</v>
      </c>
      <c r="BG38" t="s">
        <v>122</v>
      </c>
      <c r="BH38" t="s">
        <v>278</v>
      </c>
      <c r="BI38">
        <v>6269</v>
      </c>
      <c r="BJ38">
        <v>1</v>
      </c>
      <c r="BK38" t="s">
        <v>217</v>
      </c>
      <c r="BL38" t="s">
        <v>179</v>
      </c>
      <c r="BM38">
        <v>0.87071428571428577</v>
      </c>
      <c r="BN38" t="s">
        <v>69</v>
      </c>
      <c r="BO38" t="s">
        <v>182</v>
      </c>
      <c r="BP38">
        <v>3740.7620000000002</v>
      </c>
    </row>
    <row r="39" spans="1:68" ht="16.5">
      <c r="A39" s="123" t="str">
        <f t="shared" si="18"/>
        <v>강화교통</v>
      </c>
      <c r="B39" s="124" t="str">
        <f t="shared" si="19"/>
        <v>박경덕</v>
      </c>
      <c r="C39" s="125" t="str">
        <f t="shared" si="20"/>
        <v>F</v>
      </c>
      <c r="D39" s="126">
        <f t="shared" si="21"/>
        <v>0.76500000000000001</v>
      </c>
      <c r="E39" s="127">
        <f t="shared" si="22"/>
        <v>5584</v>
      </c>
      <c r="F39" s="243" t="str">
        <f t="shared" si="23"/>
        <v>60-5</v>
      </c>
      <c r="G39" s="128" t="str">
        <f t="shared" si="24"/>
        <v>78바3206</v>
      </c>
      <c r="H39" s="129">
        <f t="shared" si="25"/>
        <v>1</v>
      </c>
      <c r="I39" s="130">
        <f t="shared" si="26"/>
        <v>4981.16</v>
      </c>
      <c r="J39" s="131">
        <f t="shared" si="27"/>
        <v>1.2412209510453884E-2</v>
      </c>
      <c r="K39" s="131">
        <f t="shared" si="28"/>
        <v>0.24310626610199296</v>
      </c>
      <c r="L39" s="131">
        <f t="shared" si="29"/>
        <v>0.15819608284014167</v>
      </c>
      <c r="M39" s="132">
        <f t="shared" si="30"/>
        <v>15.519</v>
      </c>
      <c r="N39" s="133">
        <f t="shared" si="31"/>
        <v>0</v>
      </c>
      <c r="O39" s="133">
        <f t="shared" si="32"/>
        <v>21.099502927029047</v>
      </c>
      <c r="P39" s="228">
        <f t="shared" si="33"/>
        <v>45</v>
      </c>
      <c r="Q39" s="229">
        <f t="shared" si="34"/>
        <v>0</v>
      </c>
      <c r="R39" s="229">
        <f t="shared" si="35"/>
        <v>1051</v>
      </c>
      <c r="T39">
        <v>503</v>
      </c>
      <c r="U39">
        <v>5584</v>
      </c>
      <c r="V39" t="s">
        <v>280</v>
      </c>
      <c r="W39">
        <v>4981.16</v>
      </c>
      <c r="X39">
        <v>1713.5609999999999</v>
      </c>
      <c r="Y39">
        <v>2.907</v>
      </c>
      <c r="Z39">
        <v>15.519</v>
      </c>
      <c r="AA39">
        <v>156.38553300000001</v>
      </c>
      <c r="AB39">
        <v>1.94109</v>
      </c>
      <c r="AC39">
        <v>38.018303000000003</v>
      </c>
      <c r="AD39" s="1">
        <v>788</v>
      </c>
      <c r="AE39">
        <v>0</v>
      </c>
      <c r="AF39">
        <v>1051</v>
      </c>
      <c r="AG39">
        <v>92</v>
      </c>
      <c r="AH39">
        <v>31.851794999999999</v>
      </c>
      <c r="AI39">
        <v>36590.6</v>
      </c>
      <c r="AJ39">
        <v>3982.5</v>
      </c>
      <c r="AK39">
        <v>45</v>
      </c>
      <c r="AL39">
        <v>11785</v>
      </c>
      <c r="AM39" t="s">
        <v>281</v>
      </c>
      <c r="AN39" t="s">
        <v>548</v>
      </c>
      <c r="AO39">
        <v>4981.16</v>
      </c>
      <c r="AR39" t="s">
        <v>119</v>
      </c>
      <c r="AS39" t="s">
        <v>121</v>
      </c>
      <c r="AT39" t="s">
        <v>206</v>
      </c>
      <c r="AU39" t="s">
        <v>280</v>
      </c>
      <c r="AV39" t="s">
        <v>48</v>
      </c>
      <c r="AW39">
        <v>1</v>
      </c>
      <c r="BB39">
        <v>0.76500000000000001</v>
      </c>
      <c r="BC39" t="s">
        <v>70</v>
      </c>
      <c r="BF39" t="s">
        <v>119</v>
      </c>
      <c r="BG39" t="s">
        <v>121</v>
      </c>
      <c r="BH39" t="s">
        <v>280</v>
      </c>
      <c r="BI39">
        <v>5584</v>
      </c>
      <c r="BJ39">
        <v>1</v>
      </c>
      <c r="BK39" t="s">
        <v>206</v>
      </c>
      <c r="BL39" t="s">
        <v>179</v>
      </c>
      <c r="BM39">
        <v>0.76500000000000001</v>
      </c>
      <c r="BN39" t="s">
        <v>70</v>
      </c>
      <c r="BO39" t="s">
        <v>195</v>
      </c>
      <c r="BP39">
        <v>4981.16</v>
      </c>
    </row>
    <row r="40" spans="1:68" ht="16.5">
      <c r="A40" s="107" t="str">
        <f t="shared" si="18"/>
        <v>강화교통</v>
      </c>
      <c r="B40" s="108" t="str">
        <f t="shared" si="19"/>
        <v>박대양</v>
      </c>
      <c r="C40" s="109" t="str">
        <f t="shared" si="20"/>
        <v>B</v>
      </c>
      <c r="D40" s="110">
        <f t="shared" si="21"/>
        <v>0.90143521873720767</v>
      </c>
      <c r="E40" s="111">
        <f t="shared" si="22"/>
        <v>6982</v>
      </c>
      <c r="F40" s="244" t="str">
        <f t="shared" si="23"/>
        <v>800</v>
      </c>
      <c r="G40" s="112" t="str">
        <f t="shared" si="24"/>
        <v>70바3720</v>
      </c>
      <c r="H40" s="113">
        <f t="shared" si="25"/>
        <v>9</v>
      </c>
      <c r="I40" s="114">
        <f t="shared" si="26"/>
        <v>4683.942</v>
      </c>
      <c r="J40" s="115">
        <f t="shared" si="27"/>
        <v>1.4581503602819271E-2</v>
      </c>
      <c r="K40" s="115">
        <f t="shared" si="28"/>
        <v>0.3078787019444752</v>
      </c>
      <c r="L40" s="115">
        <f t="shared" si="29"/>
        <v>0.1848870032976497</v>
      </c>
      <c r="M40" s="116">
        <f t="shared" si="30"/>
        <v>13.68</v>
      </c>
      <c r="N40" s="117">
        <f t="shared" si="31"/>
        <v>0.40564123125350399</v>
      </c>
      <c r="O40" s="117">
        <f t="shared" si="32"/>
        <v>18.659496637661185</v>
      </c>
      <c r="P40" s="230">
        <f t="shared" si="33"/>
        <v>7</v>
      </c>
      <c r="Q40" s="231">
        <f t="shared" si="34"/>
        <v>19</v>
      </c>
      <c r="R40" s="231">
        <f t="shared" si="35"/>
        <v>874</v>
      </c>
      <c r="T40">
        <v>503</v>
      </c>
      <c r="U40">
        <v>6982</v>
      </c>
      <c r="V40" t="s">
        <v>395</v>
      </c>
      <c r="W40">
        <v>4683.942</v>
      </c>
      <c r="X40">
        <v>1890.125</v>
      </c>
      <c r="Y40">
        <v>2.4780000000000002</v>
      </c>
      <c r="Z40">
        <v>13.68</v>
      </c>
      <c r="AA40">
        <v>195.85078999999999</v>
      </c>
      <c r="AB40">
        <v>2.8557990000000002</v>
      </c>
      <c r="AC40">
        <v>60.298287000000002</v>
      </c>
      <c r="AD40" s="1">
        <v>866</v>
      </c>
      <c r="AE40">
        <v>19</v>
      </c>
      <c r="AF40">
        <v>874</v>
      </c>
      <c r="AG40">
        <v>99</v>
      </c>
      <c r="AH40">
        <v>23.915869000000001</v>
      </c>
      <c r="AI40">
        <v>23290.2</v>
      </c>
      <c r="AJ40">
        <v>1332.4</v>
      </c>
      <c r="AK40">
        <v>7</v>
      </c>
      <c r="AL40">
        <v>1172</v>
      </c>
      <c r="AM40" t="s">
        <v>396</v>
      </c>
      <c r="AN40" t="s">
        <v>549</v>
      </c>
      <c r="AO40">
        <v>1276.2260000000001</v>
      </c>
      <c r="AR40" t="s">
        <v>119</v>
      </c>
      <c r="AS40" t="s">
        <v>124</v>
      </c>
      <c r="AT40" t="s">
        <v>373</v>
      </c>
      <c r="AU40" t="s">
        <v>395</v>
      </c>
      <c r="AV40" t="s">
        <v>48</v>
      </c>
      <c r="AW40">
        <v>9</v>
      </c>
      <c r="BB40">
        <v>0.90143521873720767</v>
      </c>
      <c r="BC40" t="s">
        <v>68</v>
      </c>
      <c r="BF40" t="s">
        <v>119</v>
      </c>
      <c r="BG40" t="s">
        <v>124</v>
      </c>
      <c r="BH40" t="s">
        <v>395</v>
      </c>
      <c r="BI40">
        <v>6982</v>
      </c>
      <c r="BJ40">
        <v>9</v>
      </c>
      <c r="BK40" t="s">
        <v>373</v>
      </c>
      <c r="BL40" t="s">
        <v>208</v>
      </c>
      <c r="BM40">
        <v>0.90143521873720767</v>
      </c>
      <c r="BN40" t="s">
        <v>68</v>
      </c>
      <c r="BO40" t="s">
        <v>180</v>
      </c>
      <c r="BP40">
        <v>4683.942</v>
      </c>
    </row>
    <row r="41" spans="1:68" ht="16.5">
      <c r="A41" s="123" t="str">
        <f t="shared" si="18"/>
        <v>강화교통</v>
      </c>
      <c r="B41" s="124" t="str">
        <f t="shared" si="19"/>
        <v>박명춘</v>
      </c>
      <c r="C41" s="125" t="str">
        <f t="shared" si="20"/>
        <v>D</v>
      </c>
      <c r="D41" s="126">
        <f t="shared" si="21"/>
        <v>0.83419354838709669</v>
      </c>
      <c r="E41" s="127">
        <f t="shared" si="22"/>
        <v>49</v>
      </c>
      <c r="F41" s="243" t="str">
        <f t="shared" si="23"/>
        <v>71</v>
      </c>
      <c r="G41" s="128" t="str">
        <f t="shared" si="24"/>
        <v>78바3226</v>
      </c>
      <c r="H41" s="129">
        <f t="shared" si="25"/>
        <v>1</v>
      </c>
      <c r="I41" s="130">
        <f t="shared" si="26"/>
        <v>4274.3180000000002</v>
      </c>
      <c r="J41" s="131">
        <f t="shared" si="27"/>
        <v>1.1984577160837223E-2</v>
      </c>
      <c r="K41" s="131">
        <f t="shared" si="28"/>
        <v>0.25518412933636614</v>
      </c>
      <c r="L41" s="131">
        <f t="shared" si="29"/>
        <v>0.21781252588132188</v>
      </c>
      <c r="M41" s="132">
        <f t="shared" si="30"/>
        <v>14.438000000000001</v>
      </c>
      <c r="N41" s="133">
        <f t="shared" si="31"/>
        <v>0</v>
      </c>
      <c r="O41" s="133">
        <f t="shared" si="32"/>
        <v>12.142287962664453</v>
      </c>
      <c r="P41" s="228">
        <f t="shared" si="33"/>
        <v>14</v>
      </c>
      <c r="Q41" s="229">
        <f t="shared" si="34"/>
        <v>0</v>
      </c>
      <c r="R41" s="229">
        <f t="shared" si="35"/>
        <v>519</v>
      </c>
      <c r="T41">
        <v>503</v>
      </c>
      <c r="U41">
        <v>49</v>
      </c>
      <c r="V41" t="s">
        <v>282</v>
      </c>
      <c r="W41">
        <v>4274.3180000000002</v>
      </c>
      <c r="X41">
        <v>1653.1079999999999</v>
      </c>
      <c r="Y41">
        <v>2.5859999999999999</v>
      </c>
      <c r="Z41">
        <v>14.438000000000001</v>
      </c>
      <c r="AA41">
        <v>167.31912800000001</v>
      </c>
      <c r="AB41">
        <v>2.0052490000000001</v>
      </c>
      <c r="AC41">
        <v>42.697186000000002</v>
      </c>
      <c r="AD41" s="1">
        <v>931</v>
      </c>
      <c r="AE41">
        <v>0</v>
      </c>
      <c r="AF41">
        <v>519</v>
      </c>
      <c r="AG41">
        <v>75</v>
      </c>
      <c r="AH41">
        <v>25.545901000000001</v>
      </c>
      <c r="AI41">
        <v>6967.6</v>
      </c>
      <c r="AJ41">
        <v>0</v>
      </c>
      <c r="AK41">
        <v>14</v>
      </c>
      <c r="AL41">
        <v>532</v>
      </c>
      <c r="AM41" t="s">
        <v>283</v>
      </c>
      <c r="AN41" t="s">
        <v>550</v>
      </c>
      <c r="AO41">
        <v>4274.3180000000002</v>
      </c>
      <c r="AR41" t="s">
        <v>119</v>
      </c>
      <c r="AS41" t="s">
        <v>123</v>
      </c>
      <c r="AT41" t="s">
        <v>226</v>
      </c>
      <c r="AU41" t="s">
        <v>282</v>
      </c>
      <c r="AV41" t="s">
        <v>48</v>
      </c>
      <c r="AW41">
        <v>1</v>
      </c>
      <c r="BB41">
        <v>0.83419354838709669</v>
      </c>
      <c r="BC41" t="s">
        <v>67</v>
      </c>
      <c r="BF41" t="s">
        <v>119</v>
      </c>
      <c r="BG41" t="s">
        <v>123</v>
      </c>
      <c r="BH41" t="s">
        <v>282</v>
      </c>
      <c r="BI41">
        <v>49</v>
      </c>
      <c r="BJ41">
        <v>1</v>
      </c>
      <c r="BK41" t="s">
        <v>226</v>
      </c>
      <c r="BL41" t="s">
        <v>179</v>
      </c>
      <c r="BM41">
        <v>0.83419354838709669</v>
      </c>
      <c r="BN41" t="s">
        <v>67</v>
      </c>
      <c r="BO41" t="s">
        <v>184</v>
      </c>
      <c r="BP41">
        <v>4274.3180000000002</v>
      </c>
    </row>
    <row r="42" spans="1:68" ht="16.5">
      <c r="A42" s="107" t="str">
        <f t="shared" si="18"/>
        <v>강화교통</v>
      </c>
      <c r="B42" s="108" t="str">
        <f t="shared" si="19"/>
        <v>박배양</v>
      </c>
      <c r="C42" s="109" t="str">
        <f t="shared" si="20"/>
        <v>C</v>
      </c>
      <c r="D42" s="110">
        <f t="shared" si="21"/>
        <v>0.87851851851851837</v>
      </c>
      <c r="E42" s="111">
        <f t="shared" si="22"/>
        <v>5906</v>
      </c>
      <c r="F42" s="244" t="s">
        <v>433</v>
      </c>
      <c r="G42" s="112" t="str">
        <f t="shared" si="24"/>
        <v>78바3204</v>
      </c>
      <c r="H42" s="113">
        <f t="shared" si="25"/>
        <v>1</v>
      </c>
      <c r="I42" s="114">
        <f t="shared" si="26"/>
        <v>3941.2779999999998</v>
      </c>
      <c r="J42" s="115">
        <f t="shared" si="27"/>
        <v>8.1416872341729986E-3</v>
      </c>
      <c r="K42" s="115">
        <f t="shared" si="28"/>
        <v>0.29110393367393111</v>
      </c>
      <c r="L42" s="115">
        <f t="shared" si="29"/>
        <v>0.19257712853546491</v>
      </c>
      <c r="M42" s="116">
        <f t="shared" si="30"/>
        <v>15.497</v>
      </c>
      <c r="N42" s="117">
        <f t="shared" si="31"/>
        <v>5.0744961405919609E-2</v>
      </c>
      <c r="O42" s="117">
        <f t="shared" si="32"/>
        <v>15.578703151617319</v>
      </c>
      <c r="P42" s="230">
        <f t="shared" si="33"/>
        <v>8</v>
      </c>
      <c r="Q42" s="231">
        <f t="shared" si="34"/>
        <v>2</v>
      </c>
      <c r="R42" s="231">
        <f t="shared" si="35"/>
        <v>614</v>
      </c>
      <c r="T42">
        <v>503</v>
      </c>
      <c r="U42">
        <v>5906</v>
      </c>
      <c r="V42" t="s">
        <v>284</v>
      </c>
      <c r="W42">
        <v>3941.2779999999998</v>
      </c>
      <c r="X42">
        <v>1661.5329999999999</v>
      </c>
      <c r="Y42">
        <v>2.3719999999999999</v>
      </c>
      <c r="Z42">
        <v>15.497</v>
      </c>
      <c r="AA42">
        <v>170.723581</v>
      </c>
      <c r="AB42">
        <v>1.3899779999999999</v>
      </c>
      <c r="AC42">
        <v>49.698306000000002</v>
      </c>
      <c r="AD42" s="1">
        <v>759</v>
      </c>
      <c r="AE42">
        <v>2</v>
      </c>
      <c r="AF42">
        <v>614</v>
      </c>
      <c r="AG42">
        <v>86</v>
      </c>
      <c r="AH42">
        <v>23.085726999999999</v>
      </c>
      <c r="AI42">
        <v>8804</v>
      </c>
      <c r="AJ42">
        <v>17.899999999999999</v>
      </c>
      <c r="AK42">
        <v>8</v>
      </c>
      <c r="AL42">
        <v>621</v>
      </c>
      <c r="AM42" t="s">
        <v>285</v>
      </c>
      <c r="AN42" t="s">
        <v>551</v>
      </c>
      <c r="AO42">
        <v>3941.2779999999998</v>
      </c>
      <c r="AR42" t="s">
        <v>119</v>
      </c>
      <c r="AS42" t="s">
        <v>122</v>
      </c>
      <c r="AT42" t="s">
        <v>212</v>
      </c>
      <c r="AU42" t="s">
        <v>284</v>
      </c>
      <c r="AV42" t="s">
        <v>48</v>
      </c>
      <c r="AW42">
        <v>1</v>
      </c>
      <c r="BB42">
        <v>0.87851851851851837</v>
      </c>
      <c r="BC42" t="s">
        <v>69</v>
      </c>
      <c r="BF42" t="s">
        <v>119</v>
      </c>
      <c r="BG42" t="s">
        <v>122</v>
      </c>
      <c r="BH42" t="s">
        <v>284</v>
      </c>
      <c r="BI42">
        <v>5906</v>
      </c>
      <c r="BJ42">
        <v>1</v>
      </c>
      <c r="BK42" t="s">
        <v>212</v>
      </c>
      <c r="BL42" t="s">
        <v>179</v>
      </c>
      <c r="BM42">
        <v>0.87851851851851837</v>
      </c>
      <c r="BN42" t="s">
        <v>69</v>
      </c>
      <c r="BO42" t="s">
        <v>182</v>
      </c>
      <c r="BP42">
        <v>3941.2779999999998</v>
      </c>
    </row>
    <row r="43" spans="1:68" ht="16.5">
      <c r="A43" s="123" t="str">
        <f t="shared" si="18"/>
        <v>강화교통</v>
      </c>
      <c r="B43" s="124" t="str">
        <f t="shared" si="19"/>
        <v>박상석</v>
      </c>
      <c r="C43" s="125" t="str">
        <f t="shared" si="20"/>
        <v>F</v>
      </c>
      <c r="D43" s="126">
        <f t="shared" si="21"/>
        <v>0.76</v>
      </c>
      <c r="E43" s="127">
        <f t="shared" si="22"/>
        <v>4743</v>
      </c>
      <c r="F43" s="243" t="str">
        <f t="shared" si="23"/>
        <v>60-5</v>
      </c>
      <c r="G43" s="128" t="str">
        <f t="shared" si="24"/>
        <v>78바3205</v>
      </c>
      <c r="H43" s="129">
        <f t="shared" si="25"/>
        <v>1</v>
      </c>
      <c r="I43" s="130">
        <f t="shared" si="26"/>
        <v>4908.9920000000002</v>
      </c>
      <c r="J43" s="131">
        <f t="shared" si="27"/>
        <v>1.9613255003886425E-2</v>
      </c>
      <c r="K43" s="131">
        <f t="shared" si="28"/>
        <v>0.22534128860130509</v>
      </c>
      <c r="L43" s="131">
        <f t="shared" si="29"/>
        <v>0.1821147803866863</v>
      </c>
      <c r="M43" s="132">
        <f t="shared" si="30"/>
        <v>16.800999999999998</v>
      </c>
      <c r="N43" s="133">
        <f t="shared" si="31"/>
        <v>0</v>
      </c>
      <c r="O43" s="133">
        <f t="shared" si="32"/>
        <v>22.835645281149368</v>
      </c>
      <c r="P43" s="228">
        <f t="shared" si="33"/>
        <v>36</v>
      </c>
      <c r="Q43" s="229">
        <f t="shared" si="34"/>
        <v>0</v>
      </c>
      <c r="R43" s="229">
        <f t="shared" si="35"/>
        <v>1121</v>
      </c>
      <c r="T43">
        <v>503</v>
      </c>
      <c r="U43">
        <v>4743</v>
      </c>
      <c r="V43" t="s">
        <v>397</v>
      </c>
      <c r="W43">
        <v>4908.9920000000002</v>
      </c>
      <c r="X43">
        <v>1700.008</v>
      </c>
      <c r="Y43">
        <v>2.8879999999999999</v>
      </c>
      <c r="Z43">
        <v>16.800999999999998</v>
      </c>
      <c r="AA43">
        <v>150.42107999999999</v>
      </c>
      <c r="AB43">
        <v>2.9502470000000001</v>
      </c>
      <c r="AC43">
        <v>33.896079999999998</v>
      </c>
      <c r="AD43" s="1">
        <v>894</v>
      </c>
      <c r="AE43">
        <v>0</v>
      </c>
      <c r="AF43">
        <v>1121</v>
      </c>
      <c r="AG43">
        <v>93</v>
      </c>
      <c r="AH43">
        <v>32.634999999999998</v>
      </c>
      <c r="AI43">
        <v>32009.4</v>
      </c>
      <c r="AJ43">
        <v>4804.3999999999996</v>
      </c>
      <c r="AK43">
        <v>36</v>
      </c>
      <c r="AL43">
        <v>6358</v>
      </c>
      <c r="AM43" t="s">
        <v>398</v>
      </c>
      <c r="AN43" t="s">
        <v>552</v>
      </c>
      <c r="AO43">
        <v>4908.9920000000002</v>
      </c>
      <c r="AR43" t="s">
        <v>119</v>
      </c>
      <c r="AS43" t="s">
        <v>121</v>
      </c>
      <c r="AT43" t="s">
        <v>205</v>
      </c>
      <c r="AU43" t="s">
        <v>397</v>
      </c>
      <c r="AV43" t="s">
        <v>48</v>
      </c>
      <c r="AW43">
        <v>1</v>
      </c>
      <c r="BB43">
        <v>0.76</v>
      </c>
      <c r="BC43" t="s">
        <v>70</v>
      </c>
      <c r="BF43" t="s">
        <v>119</v>
      </c>
      <c r="BG43" t="s">
        <v>121</v>
      </c>
      <c r="BH43" t="s">
        <v>397</v>
      </c>
      <c r="BI43">
        <v>4743</v>
      </c>
      <c r="BJ43">
        <v>1</v>
      </c>
      <c r="BK43" t="s">
        <v>205</v>
      </c>
      <c r="BL43" t="s">
        <v>179</v>
      </c>
      <c r="BM43">
        <v>0.76</v>
      </c>
      <c r="BN43" t="s">
        <v>70</v>
      </c>
      <c r="BO43" t="s">
        <v>195</v>
      </c>
      <c r="BP43">
        <v>4908.9920000000002</v>
      </c>
    </row>
    <row r="44" spans="1:68" ht="16.5">
      <c r="A44" s="107" t="str">
        <f t="shared" si="18"/>
        <v>강화교통</v>
      </c>
      <c r="B44" s="108" t="str">
        <f t="shared" si="19"/>
        <v>박소열</v>
      </c>
      <c r="C44" s="109" t="str">
        <f t="shared" si="20"/>
        <v>A</v>
      </c>
      <c r="D44" s="110">
        <f t="shared" si="21"/>
        <v>0.98653846153846148</v>
      </c>
      <c r="E44" s="111">
        <f t="shared" si="22"/>
        <v>6719</v>
      </c>
      <c r="F44" s="244" t="str">
        <f t="shared" si="23"/>
        <v>800</v>
      </c>
      <c r="G44" s="112" t="str">
        <f t="shared" si="24"/>
        <v>78바3242</v>
      </c>
      <c r="H44" s="113">
        <f t="shared" si="25"/>
        <v>1</v>
      </c>
      <c r="I44" s="114">
        <f t="shared" si="26"/>
        <v>3923.98</v>
      </c>
      <c r="J44" s="115">
        <f t="shared" si="27"/>
        <v>2.368066299518684E-3</v>
      </c>
      <c r="K44" s="115">
        <f t="shared" si="28"/>
        <v>0.32382038960318238</v>
      </c>
      <c r="L44" s="115">
        <f t="shared" si="29"/>
        <v>0.27599529049587407</v>
      </c>
      <c r="M44" s="116">
        <f t="shared" si="30"/>
        <v>11.978999999999999</v>
      </c>
      <c r="N44" s="117">
        <f t="shared" si="31"/>
        <v>0.33129628591379162</v>
      </c>
      <c r="O44" s="117">
        <f t="shared" si="32"/>
        <v>20.18358911105561</v>
      </c>
      <c r="P44" s="230">
        <f t="shared" si="33"/>
        <v>0</v>
      </c>
      <c r="Q44" s="231">
        <f t="shared" si="34"/>
        <v>13</v>
      </c>
      <c r="R44" s="231">
        <f t="shared" si="35"/>
        <v>792</v>
      </c>
      <c r="T44">
        <v>503</v>
      </c>
      <c r="U44">
        <v>6719</v>
      </c>
      <c r="V44" t="s">
        <v>399</v>
      </c>
      <c r="W44">
        <v>3923.98</v>
      </c>
      <c r="X44">
        <v>1530.047</v>
      </c>
      <c r="Y44">
        <v>2.5649999999999999</v>
      </c>
      <c r="Z44">
        <v>11.978999999999999</v>
      </c>
      <c r="AA44">
        <v>172.30218600000001</v>
      </c>
      <c r="AB44">
        <v>0.40802300000000002</v>
      </c>
      <c r="AC44">
        <v>55.794961000000001</v>
      </c>
      <c r="AD44" s="1">
        <v>1083</v>
      </c>
      <c r="AE44">
        <v>13</v>
      </c>
      <c r="AF44">
        <v>792</v>
      </c>
      <c r="AG44">
        <v>82</v>
      </c>
      <c r="AH44">
        <v>22.773824999999999</v>
      </c>
      <c r="AI44">
        <v>10358.4</v>
      </c>
      <c r="AJ44">
        <v>0</v>
      </c>
      <c r="AK44">
        <v>0</v>
      </c>
      <c r="AL44">
        <v>0</v>
      </c>
      <c r="AM44" t="s">
        <v>400</v>
      </c>
      <c r="AN44" t="s">
        <v>553</v>
      </c>
      <c r="AO44">
        <v>3923.98</v>
      </c>
      <c r="AR44" t="s">
        <v>119</v>
      </c>
      <c r="AS44" t="s">
        <v>124</v>
      </c>
      <c r="AT44" t="s">
        <v>238</v>
      </c>
      <c r="AU44" t="s">
        <v>399</v>
      </c>
      <c r="AV44" t="s">
        <v>48</v>
      </c>
      <c r="AW44">
        <v>1</v>
      </c>
      <c r="BB44">
        <v>0.98653846153846148</v>
      </c>
      <c r="BC44" t="s">
        <v>66</v>
      </c>
      <c r="BF44" t="s">
        <v>119</v>
      </c>
      <c r="BG44" t="s">
        <v>124</v>
      </c>
      <c r="BH44" t="s">
        <v>399</v>
      </c>
      <c r="BI44">
        <v>6719</v>
      </c>
      <c r="BJ44">
        <v>1</v>
      </c>
      <c r="BK44" t="s">
        <v>238</v>
      </c>
      <c r="BL44" t="s">
        <v>179</v>
      </c>
      <c r="BM44">
        <v>0.98653846153846148</v>
      </c>
      <c r="BN44" t="s">
        <v>66</v>
      </c>
      <c r="BO44" t="s">
        <v>183</v>
      </c>
      <c r="BP44">
        <v>3923.98</v>
      </c>
    </row>
    <row r="45" spans="1:68" ht="16.5">
      <c r="A45" s="123" t="str">
        <f t="shared" si="18"/>
        <v>강화교통</v>
      </c>
      <c r="B45" s="124" t="str">
        <f t="shared" si="19"/>
        <v>박영현</v>
      </c>
      <c r="C45" s="125" t="str">
        <f t="shared" si="20"/>
        <v>F</v>
      </c>
      <c r="D45" s="126">
        <f t="shared" si="21"/>
        <v>0.76124999999999998</v>
      </c>
      <c r="E45" s="127">
        <f t="shared" si="22"/>
        <v>698</v>
      </c>
      <c r="F45" s="243" t="str">
        <f t="shared" si="23"/>
        <v>71</v>
      </c>
      <c r="G45" s="128" t="str">
        <f t="shared" si="24"/>
        <v>78바3219</v>
      </c>
      <c r="H45" s="129">
        <f t="shared" si="25"/>
        <v>1</v>
      </c>
      <c r="I45" s="130">
        <f t="shared" si="26"/>
        <v>4108.7420000000002</v>
      </c>
      <c r="J45" s="131">
        <f t="shared" si="27"/>
        <v>1.191670876336777E-2</v>
      </c>
      <c r="K45" s="131">
        <f t="shared" si="28"/>
        <v>0.30753908070035679</v>
      </c>
      <c r="L45" s="131">
        <f t="shared" si="29"/>
        <v>0.19275973035055499</v>
      </c>
      <c r="M45" s="132">
        <f t="shared" si="30"/>
        <v>15.736000000000001</v>
      </c>
      <c r="N45" s="133">
        <f t="shared" si="31"/>
        <v>0</v>
      </c>
      <c r="O45" s="133">
        <f t="shared" si="32"/>
        <v>8.7861442748169623</v>
      </c>
      <c r="P45" s="228">
        <f t="shared" si="33"/>
        <v>12</v>
      </c>
      <c r="Q45" s="229">
        <f t="shared" si="34"/>
        <v>0</v>
      </c>
      <c r="R45" s="229">
        <f t="shared" si="35"/>
        <v>361</v>
      </c>
      <c r="T45">
        <v>503</v>
      </c>
      <c r="U45">
        <v>698</v>
      </c>
      <c r="V45" t="s">
        <v>286</v>
      </c>
      <c r="W45">
        <v>4108.7420000000002</v>
      </c>
      <c r="X45">
        <v>1686.9349999999999</v>
      </c>
      <c r="Y45">
        <v>2.4359999999999999</v>
      </c>
      <c r="Z45">
        <v>15.736000000000001</v>
      </c>
      <c r="AA45">
        <v>173.33107999999999</v>
      </c>
      <c r="AB45">
        <v>2.0655359999999998</v>
      </c>
      <c r="AC45">
        <v>53.306080999999999</v>
      </c>
      <c r="AD45" s="1">
        <v>792</v>
      </c>
      <c r="AE45">
        <v>0</v>
      </c>
      <c r="AF45">
        <v>361</v>
      </c>
      <c r="AG45">
        <v>68</v>
      </c>
      <c r="AH45">
        <v>23.704588000000001</v>
      </c>
      <c r="AI45">
        <v>1436.7</v>
      </c>
      <c r="AJ45">
        <v>0</v>
      </c>
      <c r="AK45">
        <v>12</v>
      </c>
      <c r="AL45">
        <v>4723</v>
      </c>
      <c r="AM45" t="s">
        <v>287</v>
      </c>
      <c r="AN45" t="s">
        <v>554</v>
      </c>
      <c r="AO45">
        <v>4108.7420000000002</v>
      </c>
      <c r="AR45" t="s">
        <v>119</v>
      </c>
      <c r="AS45" t="s">
        <v>123</v>
      </c>
      <c r="AT45" t="s">
        <v>222</v>
      </c>
      <c r="AU45" t="s">
        <v>286</v>
      </c>
      <c r="AV45" t="s">
        <v>48</v>
      </c>
      <c r="AW45">
        <v>1</v>
      </c>
      <c r="BB45">
        <v>0.76124999999999998</v>
      </c>
      <c r="BC45" t="s">
        <v>70</v>
      </c>
      <c r="BF45" t="s">
        <v>119</v>
      </c>
      <c r="BG45" t="s">
        <v>123</v>
      </c>
      <c r="BH45" t="s">
        <v>286</v>
      </c>
      <c r="BI45">
        <v>698</v>
      </c>
      <c r="BJ45">
        <v>1</v>
      </c>
      <c r="BK45" t="s">
        <v>222</v>
      </c>
      <c r="BL45" t="s">
        <v>179</v>
      </c>
      <c r="BM45">
        <v>0.76124999999999998</v>
      </c>
      <c r="BN45" t="s">
        <v>70</v>
      </c>
      <c r="BO45" t="s">
        <v>195</v>
      </c>
      <c r="BP45">
        <v>4108.7420000000002</v>
      </c>
    </row>
    <row r="46" spans="1:68" ht="16.5">
      <c r="A46" s="107" t="str">
        <f t="shared" si="18"/>
        <v>강화교통</v>
      </c>
      <c r="B46" s="108" t="str">
        <f t="shared" si="19"/>
        <v>박용규</v>
      </c>
      <c r="C46" s="109" t="str">
        <f t="shared" si="20"/>
        <v>F</v>
      </c>
      <c r="D46" s="110">
        <f t="shared" si="21"/>
        <v>0.77628398597033643</v>
      </c>
      <c r="E46" s="111">
        <f t="shared" si="22"/>
        <v>4156</v>
      </c>
      <c r="F46" s="244" t="s">
        <v>433</v>
      </c>
      <c r="G46" s="112" t="str">
        <f t="shared" si="24"/>
        <v>78바3230</v>
      </c>
      <c r="H46" s="113">
        <f t="shared" si="25"/>
        <v>10</v>
      </c>
      <c r="I46" s="114">
        <f t="shared" si="26"/>
        <v>3519.8689999999997</v>
      </c>
      <c r="J46" s="115">
        <f t="shared" si="27"/>
        <v>1.4774795524064964E-2</v>
      </c>
      <c r="K46" s="115">
        <f t="shared" si="28"/>
        <v>0.34803013647710673</v>
      </c>
      <c r="L46" s="115">
        <f t="shared" si="29"/>
        <v>0.20228025531632002</v>
      </c>
      <c r="M46" s="116">
        <f t="shared" si="30"/>
        <v>16.440000000000001</v>
      </c>
      <c r="N46" s="117">
        <f t="shared" si="31"/>
        <v>0.36933192684159549</v>
      </c>
      <c r="O46" s="117">
        <f t="shared" si="32"/>
        <v>34.830841715984313</v>
      </c>
      <c r="P46" s="230">
        <f t="shared" si="33"/>
        <v>28</v>
      </c>
      <c r="Q46" s="231">
        <f t="shared" si="34"/>
        <v>13</v>
      </c>
      <c r="R46" s="231">
        <f t="shared" si="35"/>
        <v>1226</v>
      </c>
      <c r="T46">
        <v>503</v>
      </c>
      <c r="U46">
        <v>4156</v>
      </c>
      <c r="V46" t="s">
        <v>288</v>
      </c>
      <c r="W46">
        <v>3519.8690000000001</v>
      </c>
      <c r="X46">
        <v>1585.0989999999999</v>
      </c>
      <c r="Y46">
        <v>2.2210000000000001</v>
      </c>
      <c r="Z46">
        <v>16.440000000000001</v>
      </c>
      <c r="AA46">
        <v>159.015534</v>
      </c>
      <c r="AB46">
        <v>2.3494220000000001</v>
      </c>
      <c r="AC46">
        <v>55.342198000000003</v>
      </c>
      <c r="AD46" s="1">
        <v>712</v>
      </c>
      <c r="AE46">
        <v>13</v>
      </c>
      <c r="AF46">
        <v>1226</v>
      </c>
      <c r="AG46">
        <v>103</v>
      </c>
      <c r="AH46">
        <v>22.135377999999999</v>
      </c>
      <c r="AI46">
        <v>15147.7</v>
      </c>
      <c r="AJ46">
        <v>687.9</v>
      </c>
      <c r="AK46">
        <v>28</v>
      </c>
      <c r="AL46">
        <v>4581</v>
      </c>
      <c r="AM46" t="s">
        <v>289</v>
      </c>
      <c r="AN46" t="s">
        <v>555</v>
      </c>
      <c r="AO46">
        <v>682.43</v>
      </c>
      <c r="AR46" t="s">
        <v>119</v>
      </c>
      <c r="AS46" t="s">
        <v>124</v>
      </c>
      <c r="AT46" t="s">
        <v>235</v>
      </c>
      <c r="AU46" t="s">
        <v>288</v>
      </c>
      <c r="AV46" t="s">
        <v>48</v>
      </c>
      <c r="AW46">
        <v>10</v>
      </c>
      <c r="BB46">
        <v>0.77628398597033643</v>
      </c>
      <c r="BC46" t="s">
        <v>70</v>
      </c>
      <c r="BF46" t="s">
        <v>119</v>
      </c>
      <c r="BG46" t="s">
        <v>124</v>
      </c>
      <c r="BH46" t="s">
        <v>288</v>
      </c>
      <c r="BI46">
        <v>4156</v>
      </c>
      <c r="BJ46">
        <v>10</v>
      </c>
      <c r="BK46" t="s">
        <v>235</v>
      </c>
      <c r="BL46" t="s">
        <v>226</v>
      </c>
      <c r="BM46">
        <v>0.77628398597033643</v>
      </c>
      <c r="BN46" t="s">
        <v>70</v>
      </c>
      <c r="BO46" t="s">
        <v>195</v>
      </c>
      <c r="BP46">
        <v>3519.8689999999997</v>
      </c>
    </row>
    <row r="47" spans="1:68" ht="16.5">
      <c r="A47" s="123" t="str">
        <f t="shared" si="18"/>
        <v>강화교통</v>
      </c>
      <c r="B47" s="124" t="str">
        <f t="shared" si="19"/>
        <v>박용수</v>
      </c>
      <c r="C47" s="125" t="str">
        <f t="shared" si="20"/>
        <v>D</v>
      </c>
      <c r="D47" s="126">
        <f t="shared" si="21"/>
        <v>0.83360000000000001</v>
      </c>
      <c r="E47" s="127">
        <f t="shared" si="22"/>
        <v>2642</v>
      </c>
      <c r="F47" s="243" t="str">
        <f t="shared" si="23"/>
        <v>17</v>
      </c>
      <c r="G47" s="128" t="str">
        <f t="shared" si="24"/>
        <v>70바2541</v>
      </c>
      <c r="H47" s="129">
        <f t="shared" si="25"/>
        <v>1</v>
      </c>
      <c r="I47" s="130">
        <f t="shared" si="26"/>
        <v>1508.954</v>
      </c>
      <c r="J47" s="131">
        <f t="shared" si="27"/>
        <v>7.9843534926424976E-3</v>
      </c>
      <c r="K47" s="131">
        <f t="shared" si="28"/>
        <v>0.35780084607018026</v>
      </c>
      <c r="L47" s="131">
        <f t="shared" si="29"/>
        <v>6.6933783269735203E-2</v>
      </c>
      <c r="M47" s="132">
        <f t="shared" si="30"/>
        <v>11.444000000000001</v>
      </c>
      <c r="N47" s="133">
        <f t="shared" si="31"/>
        <v>0.13254214508858456</v>
      </c>
      <c r="O47" s="133">
        <f t="shared" si="32"/>
        <v>20.013863908376265</v>
      </c>
      <c r="P47" s="228">
        <f t="shared" si="33"/>
        <v>5</v>
      </c>
      <c r="Q47" s="229">
        <f t="shared" si="34"/>
        <v>2</v>
      </c>
      <c r="R47" s="229">
        <f t="shared" si="35"/>
        <v>302</v>
      </c>
      <c r="T47">
        <v>503</v>
      </c>
      <c r="U47">
        <v>2642</v>
      </c>
      <c r="V47" t="s">
        <v>290</v>
      </c>
      <c r="W47">
        <v>1508.954</v>
      </c>
      <c r="X47">
        <v>724.12800000000004</v>
      </c>
      <c r="Y47">
        <v>2.0840000000000001</v>
      </c>
      <c r="Z47">
        <v>11.444000000000001</v>
      </c>
      <c r="AA47">
        <v>102.141645</v>
      </c>
      <c r="AB47">
        <v>0.81553500000000001</v>
      </c>
      <c r="AC47">
        <v>36.546366999999996</v>
      </c>
      <c r="AD47" s="1">
        <v>101</v>
      </c>
      <c r="AE47">
        <v>2</v>
      </c>
      <c r="AF47">
        <v>302</v>
      </c>
      <c r="AG47">
        <v>80</v>
      </c>
      <c r="AH47">
        <v>14.773151</v>
      </c>
      <c r="AI47">
        <v>376.5</v>
      </c>
      <c r="AJ47">
        <v>0</v>
      </c>
      <c r="AK47">
        <v>5</v>
      </c>
      <c r="AL47">
        <v>190</v>
      </c>
      <c r="AM47" t="s">
        <v>291</v>
      </c>
      <c r="AN47" t="s">
        <v>556</v>
      </c>
      <c r="AO47">
        <v>1508.954</v>
      </c>
      <c r="AR47" t="s">
        <v>119</v>
      </c>
      <c r="AS47" t="s">
        <v>120</v>
      </c>
      <c r="AT47" t="s">
        <v>198</v>
      </c>
      <c r="AU47" t="s">
        <v>290</v>
      </c>
      <c r="AV47" t="s">
        <v>48</v>
      </c>
      <c r="AW47">
        <v>1</v>
      </c>
      <c r="BB47">
        <v>0.83360000000000001</v>
      </c>
      <c r="BC47" t="s">
        <v>67</v>
      </c>
      <c r="BF47" t="s">
        <v>119</v>
      </c>
      <c r="BG47" t="s">
        <v>120</v>
      </c>
      <c r="BH47" t="s">
        <v>290</v>
      </c>
      <c r="BI47">
        <v>2642</v>
      </c>
      <c r="BJ47">
        <v>1</v>
      </c>
      <c r="BK47" t="s">
        <v>198</v>
      </c>
      <c r="BL47" t="s">
        <v>179</v>
      </c>
      <c r="BM47">
        <v>0.83360000000000001</v>
      </c>
      <c r="BN47" t="s">
        <v>67</v>
      </c>
      <c r="BO47" t="s">
        <v>184</v>
      </c>
      <c r="BP47">
        <v>1508.954</v>
      </c>
    </row>
    <row r="48" spans="1:68" ht="16.5">
      <c r="A48" s="107" t="str">
        <f t="shared" si="18"/>
        <v>강화교통</v>
      </c>
      <c r="B48" s="108" t="str">
        <f t="shared" si="19"/>
        <v>박은서</v>
      </c>
      <c r="C48" s="109" t="str">
        <f t="shared" si="20"/>
        <v>C</v>
      </c>
      <c r="D48" s="110">
        <f t="shared" si="21"/>
        <v>0.854375</v>
      </c>
      <c r="E48" s="111">
        <f t="shared" si="22"/>
        <v>2824</v>
      </c>
      <c r="F48" s="244" t="str">
        <f t="shared" si="23"/>
        <v>71</v>
      </c>
      <c r="G48" s="112" t="str">
        <f t="shared" si="24"/>
        <v>78바3208</v>
      </c>
      <c r="H48" s="113">
        <f t="shared" si="25"/>
        <v>1</v>
      </c>
      <c r="I48" s="114">
        <f t="shared" si="26"/>
        <v>4394.2449999999999</v>
      </c>
      <c r="J48" s="115">
        <f t="shared" si="27"/>
        <v>8.4720810998914816E-3</v>
      </c>
      <c r="K48" s="115">
        <f t="shared" si="28"/>
        <v>0.2345986309458733</v>
      </c>
      <c r="L48" s="115">
        <f t="shared" si="29"/>
        <v>8.5111321740139662E-2</v>
      </c>
      <c r="M48" s="116">
        <f t="shared" si="30"/>
        <v>12.691000000000001</v>
      </c>
      <c r="N48" s="117">
        <f t="shared" si="31"/>
        <v>4.551407579686613E-2</v>
      </c>
      <c r="O48" s="117">
        <f t="shared" si="32"/>
        <v>13.608708663262973</v>
      </c>
      <c r="P48" s="230">
        <f t="shared" si="33"/>
        <v>0</v>
      </c>
      <c r="Q48" s="231">
        <f t="shared" si="34"/>
        <v>2</v>
      </c>
      <c r="R48" s="231">
        <f t="shared" si="35"/>
        <v>598</v>
      </c>
      <c r="T48">
        <v>503</v>
      </c>
      <c r="U48">
        <v>2824</v>
      </c>
      <c r="V48" t="s">
        <v>292</v>
      </c>
      <c r="W48">
        <v>4394.2449999999999</v>
      </c>
      <c r="X48">
        <v>1607.2239999999999</v>
      </c>
      <c r="Y48">
        <v>2.734</v>
      </c>
      <c r="Z48">
        <v>12.691000000000001</v>
      </c>
      <c r="AA48">
        <v>171.47357099999999</v>
      </c>
      <c r="AB48">
        <v>1.4527380000000001</v>
      </c>
      <c r="AC48">
        <v>40.227465000000002</v>
      </c>
      <c r="AD48" s="1">
        <v>374</v>
      </c>
      <c r="AE48">
        <v>2</v>
      </c>
      <c r="AF48">
        <v>598</v>
      </c>
      <c r="AG48">
        <v>78</v>
      </c>
      <c r="AH48">
        <v>25.626367999999999</v>
      </c>
      <c r="AI48">
        <v>4537.8</v>
      </c>
      <c r="AJ48">
        <v>0</v>
      </c>
      <c r="AK48">
        <v>0</v>
      </c>
      <c r="AL48">
        <v>0</v>
      </c>
      <c r="AM48" t="s">
        <v>293</v>
      </c>
      <c r="AN48" t="s">
        <v>557</v>
      </c>
      <c r="AO48">
        <v>4394.2449999999999</v>
      </c>
      <c r="AR48" t="s">
        <v>119</v>
      </c>
      <c r="AS48" t="s">
        <v>123</v>
      </c>
      <c r="AT48" t="s">
        <v>220</v>
      </c>
      <c r="AU48" t="s">
        <v>292</v>
      </c>
      <c r="AV48" t="s">
        <v>48</v>
      </c>
      <c r="AW48">
        <v>1</v>
      </c>
      <c r="BB48">
        <v>0.854375</v>
      </c>
      <c r="BC48" t="s">
        <v>69</v>
      </c>
      <c r="BF48" t="s">
        <v>119</v>
      </c>
      <c r="BG48" t="s">
        <v>123</v>
      </c>
      <c r="BH48" t="s">
        <v>292</v>
      </c>
      <c r="BI48">
        <v>2824</v>
      </c>
      <c r="BJ48">
        <v>1</v>
      </c>
      <c r="BK48" t="s">
        <v>220</v>
      </c>
      <c r="BL48" t="s">
        <v>179</v>
      </c>
      <c r="BM48">
        <v>0.854375</v>
      </c>
      <c r="BN48" t="s">
        <v>69</v>
      </c>
      <c r="BO48" t="s">
        <v>182</v>
      </c>
      <c r="BP48">
        <v>4394.2449999999999</v>
      </c>
    </row>
    <row r="49" spans="1:68" ht="16.5">
      <c r="A49" s="123" t="str">
        <f t="shared" si="18"/>
        <v>강화교통</v>
      </c>
      <c r="B49" s="124" t="str">
        <f t="shared" si="19"/>
        <v>박종무</v>
      </c>
      <c r="C49" s="125" t="str">
        <f t="shared" si="20"/>
        <v>F</v>
      </c>
      <c r="D49" s="126">
        <f t="shared" si="21"/>
        <v>0.7729166666666667</v>
      </c>
      <c r="E49" s="127">
        <f t="shared" si="22"/>
        <v>1424</v>
      </c>
      <c r="F49" s="243" t="str">
        <f t="shared" si="23"/>
        <v>17</v>
      </c>
      <c r="G49" s="128" t="str">
        <f t="shared" si="24"/>
        <v>70바3702</v>
      </c>
      <c r="H49" s="129">
        <f t="shared" si="25"/>
        <v>1</v>
      </c>
      <c r="I49" s="130">
        <f t="shared" si="26"/>
        <v>1258.029</v>
      </c>
      <c r="J49" s="131">
        <f t="shared" si="27"/>
        <v>7.4959027413591143E-3</v>
      </c>
      <c r="K49" s="131">
        <f t="shared" si="28"/>
        <v>0.38194168632985764</v>
      </c>
      <c r="L49" s="131">
        <f t="shared" si="29"/>
        <v>6.7566010004538851E-2</v>
      </c>
      <c r="M49" s="132">
        <f t="shared" si="30"/>
        <v>13.784000000000001</v>
      </c>
      <c r="N49" s="133">
        <f t="shared" si="31"/>
        <v>0.23846827060425474</v>
      </c>
      <c r="O49" s="133">
        <f t="shared" si="32"/>
        <v>1.5102990471602802</v>
      </c>
      <c r="P49" s="228">
        <f t="shared" si="33"/>
        <v>0</v>
      </c>
      <c r="Q49" s="229">
        <f t="shared" si="34"/>
        <v>3</v>
      </c>
      <c r="R49" s="229">
        <f t="shared" si="35"/>
        <v>19</v>
      </c>
      <c r="T49">
        <v>503</v>
      </c>
      <c r="U49">
        <v>1424</v>
      </c>
      <c r="V49" t="s">
        <v>294</v>
      </c>
      <c r="W49">
        <v>1258.029</v>
      </c>
      <c r="X49">
        <v>678.09100000000001</v>
      </c>
      <c r="Y49">
        <v>1.855</v>
      </c>
      <c r="Z49">
        <v>13.784000000000001</v>
      </c>
      <c r="AA49">
        <v>86.562755999999993</v>
      </c>
      <c r="AB49">
        <v>0.64886600000000005</v>
      </c>
      <c r="AC49">
        <v>33.061925000000002</v>
      </c>
      <c r="AD49" s="1">
        <v>85</v>
      </c>
      <c r="AE49">
        <v>3</v>
      </c>
      <c r="AF49">
        <v>19</v>
      </c>
      <c r="AG49">
        <v>66</v>
      </c>
      <c r="AH49">
        <v>14.533144</v>
      </c>
      <c r="AI49">
        <v>9.1</v>
      </c>
      <c r="AJ49">
        <v>0</v>
      </c>
      <c r="AK49">
        <v>0</v>
      </c>
      <c r="AL49">
        <v>0</v>
      </c>
      <c r="AM49" t="s">
        <v>295</v>
      </c>
      <c r="AN49" t="s">
        <v>558</v>
      </c>
      <c r="AO49">
        <v>1258.029</v>
      </c>
      <c r="AR49" t="s">
        <v>119</v>
      </c>
      <c r="AS49" t="s">
        <v>120</v>
      </c>
      <c r="AT49" t="s">
        <v>199</v>
      </c>
      <c r="AU49" t="s">
        <v>294</v>
      </c>
      <c r="AV49" t="s">
        <v>48</v>
      </c>
      <c r="AW49">
        <v>1</v>
      </c>
      <c r="BB49">
        <v>0.7729166666666667</v>
      </c>
      <c r="BC49" t="s">
        <v>70</v>
      </c>
      <c r="BF49" t="s">
        <v>119</v>
      </c>
      <c r="BG49" t="s">
        <v>120</v>
      </c>
      <c r="BH49" t="s">
        <v>294</v>
      </c>
      <c r="BI49">
        <v>1424</v>
      </c>
      <c r="BJ49">
        <v>1</v>
      </c>
      <c r="BK49" t="s">
        <v>199</v>
      </c>
      <c r="BL49" t="s">
        <v>179</v>
      </c>
      <c r="BM49">
        <v>0.7729166666666667</v>
      </c>
      <c r="BN49" t="s">
        <v>70</v>
      </c>
      <c r="BO49" t="s">
        <v>195</v>
      </c>
      <c r="BP49">
        <v>1258.029</v>
      </c>
    </row>
    <row r="50" spans="1:68" ht="16.5">
      <c r="A50" s="107" t="str">
        <f t="shared" si="18"/>
        <v>강화교통</v>
      </c>
      <c r="B50" s="108" t="str">
        <f t="shared" si="19"/>
        <v>박진철</v>
      </c>
      <c r="C50" s="109" t="str">
        <f t="shared" si="20"/>
        <v>F</v>
      </c>
      <c r="D50" s="110">
        <f t="shared" si="21"/>
        <v>0.74424512286349787</v>
      </c>
      <c r="E50" s="111">
        <f t="shared" si="22"/>
        <v>1862</v>
      </c>
      <c r="F50" s="244" t="str">
        <f t="shared" si="23"/>
        <v>800</v>
      </c>
      <c r="G50" s="112" t="str">
        <f t="shared" si="24"/>
        <v>78바3212</v>
      </c>
      <c r="H50" s="113">
        <f t="shared" si="25"/>
        <v>9</v>
      </c>
      <c r="I50" s="114">
        <f t="shared" si="26"/>
        <v>4176.09</v>
      </c>
      <c r="J50" s="115">
        <f t="shared" si="27"/>
        <v>1.636655001960869E-2</v>
      </c>
      <c r="K50" s="115">
        <f t="shared" si="28"/>
        <v>0.35448615542536926</v>
      </c>
      <c r="L50" s="115">
        <f t="shared" si="29"/>
        <v>0.20808938504677821</v>
      </c>
      <c r="M50" s="116">
        <f t="shared" si="30"/>
        <v>20.581</v>
      </c>
      <c r="N50" s="117">
        <f t="shared" si="31"/>
        <v>0.45497103750158641</v>
      </c>
      <c r="O50" s="117">
        <f t="shared" si="32"/>
        <v>53.063990479132393</v>
      </c>
      <c r="P50" s="230">
        <f t="shared" si="33"/>
        <v>39</v>
      </c>
      <c r="Q50" s="231">
        <f t="shared" si="34"/>
        <v>19</v>
      </c>
      <c r="R50" s="231">
        <f t="shared" si="35"/>
        <v>2216</v>
      </c>
      <c r="T50">
        <v>503</v>
      </c>
      <c r="U50">
        <v>1862</v>
      </c>
      <c r="V50" t="s">
        <v>296</v>
      </c>
      <c r="W50">
        <v>4176.09</v>
      </c>
      <c r="X50">
        <v>1987.461</v>
      </c>
      <c r="Y50">
        <v>2.101</v>
      </c>
      <c r="Z50">
        <v>20.581</v>
      </c>
      <c r="AA50">
        <v>176.103027</v>
      </c>
      <c r="AB50">
        <v>2.882199</v>
      </c>
      <c r="AC50">
        <v>62.426085</v>
      </c>
      <c r="AD50" s="1">
        <v>869</v>
      </c>
      <c r="AE50">
        <v>19</v>
      </c>
      <c r="AF50">
        <v>2216</v>
      </c>
      <c r="AG50">
        <v>105</v>
      </c>
      <c r="AH50">
        <v>23.713902000000001</v>
      </c>
      <c r="AI50">
        <v>29402.400000000001</v>
      </c>
      <c r="AJ50">
        <v>1409.6</v>
      </c>
      <c r="AK50">
        <v>39</v>
      </c>
      <c r="AL50">
        <v>15763</v>
      </c>
      <c r="AM50" t="s">
        <v>297</v>
      </c>
      <c r="AN50" t="s">
        <v>559</v>
      </c>
      <c r="AO50">
        <v>969.76700000000005</v>
      </c>
      <c r="AR50" t="s">
        <v>119</v>
      </c>
      <c r="AS50" t="s">
        <v>124</v>
      </c>
      <c r="AT50" t="s">
        <v>375</v>
      </c>
      <c r="AU50" t="s">
        <v>296</v>
      </c>
      <c r="AV50" t="s">
        <v>48</v>
      </c>
      <c r="AW50">
        <v>9</v>
      </c>
      <c r="BB50">
        <v>0.74424512286349787</v>
      </c>
      <c r="BC50" t="s">
        <v>70</v>
      </c>
      <c r="BF50" t="s">
        <v>119</v>
      </c>
      <c r="BG50" t="s">
        <v>124</v>
      </c>
      <c r="BH50" t="s">
        <v>296</v>
      </c>
      <c r="BI50">
        <v>1862</v>
      </c>
      <c r="BJ50">
        <v>9</v>
      </c>
      <c r="BK50" t="s">
        <v>375</v>
      </c>
      <c r="BL50" t="s">
        <v>218</v>
      </c>
      <c r="BM50">
        <v>0.74424512286349787</v>
      </c>
      <c r="BN50" t="s">
        <v>70</v>
      </c>
      <c r="BO50" t="s">
        <v>195</v>
      </c>
      <c r="BP50">
        <v>4176.09</v>
      </c>
    </row>
    <row r="51" spans="1:68" ht="16.5">
      <c r="A51" s="123" t="str">
        <f t="shared" si="18"/>
        <v>강화교통</v>
      </c>
      <c r="B51" s="124" t="str">
        <f t="shared" si="19"/>
        <v>박형규</v>
      </c>
      <c r="C51" s="125" t="str">
        <f t="shared" si="20"/>
        <v>F</v>
      </c>
      <c r="D51" s="126">
        <f t="shared" si="21"/>
        <v>0.79314251584651996</v>
      </c>
      <c r="E51" s="127">
        <f t="shared" si="22"/>
        <v>5292</v>
      </c>
      <c r="F51" s="243" t="str">
        <f t="shared" si="23"/>
        <v>60-5</v>
      </c>
      <c r="G51" s="128" t="str">
        <f t="shared" si="24"/>
        <v>78바3231</v>
      </c>
      <c r="H51" s="129">
        <f t="shared" si="25"/>
        <v>8</v>
      </c>
      <c r="I51" s="130">
        <f t="shared" si="26"/>
        <v>2856.152</v>
      </c>
      <c r="J51" s="131">
        <f t="shared" si="27"/>
        <v>2.0271320912240372E-2</v>
      </c>
      <c r="K51" s="131">
        <f t="shared" si="28"/>
        <v>0.33485900715943639</v>
      </c>
      <c r="L51" s="131">
        <f t="shared" si="29"/>
        <v>0.28394847333055101</v>
      </c>
      <c r="M51" s="132">
        <f t="shared" si="30"/>
        <v>17.626000000000001</v>
      </c>
      <c r="N51" s="133">
        <f t="shared" si="31"/>
        <v>1.2954492618039937</v>
      </c>
      <c r="O51" s="133">
        <f t="shared" si="32"/>
        <v>59.240544620874516</v>
      </c>
      <c r="P51" s="228">
        <f t="shared" si="33"/>
        <v>17</v>
      </c>
      <c r="Q51" s="229">
        <f t="shared" si="34"/>
        <v>37</v>
      </c>
      <c r="R51" s="229">
        <f t="shared" si="35"/>
        <v>1692</v>
      </c>
      <c r="T51">
        <v>503</v>
      </c>
      <c r="U51">
        <v>5292</v>
      </c>
      <c r="V51" t="s">
        <v>401</v>
      </c>
      <c r="W51">
        <v>2856.152</v>
      </c>
      <c r="X51">
        <v>1263.7270000000001</v>
      </c>
      <c r="Y51">
        <v>2.2599999999999998</v>
      </c>
      <c r="Z51">
        <v>17.626000000000001</v>
      </c>
      <c r="AA51">
        <v>121.064977</v>
      </c>
      <c r="AB51">
        <v>2.4541469999999999</v>
      </c>
      <c r="AC51">
        <v>40.539698000000001</v>
      </c>
      <c r="AD51" s="1">
        <v>811</v>
      </c>
      <c r="AE51">
        <v>37</v>
      </c>
      <c r="AF51">
        <v>1692</v>
      </c>
      <c r="AG51">
        <v>103</v>
      </c>
      <c r="AH51">
        <v>23.591892999999999</v>
      </c>
      <c r="AI51">
        <v>18799.8</v>
      </c>
      <c r="AJ51">
        <v>1534.4</v>
      </c>
      <c r="AK51">
        <v>17</v>
      </c>
      <c r="AL51">
        <v>4565</v>
      </c>
      <c r="AM51" t="s">
        <v>402</v>
      </c>
      <c r="AN51" t="s">
        <v>560</v>
      </c>
      <c r="AO51">
        <v>516.95699999999999</v>
      </c>
      <c r="AR51" t="s">
        <v>119</v>
      </c>
      <c r="AS51" t="s">
        <v>121</v>
      </c>
      <c r="AT51" t="s">
        <v>207</v>
      </c>
      <c r="AU51" t="s">
        <v>401</v>
      </c>
      <c r="AV51" t="s">
        <v>48</v>
      </c>
      <c r="AW51">
        <v>8</v>
      </c>
      <c r="BB51">
        <v>0.79314251584651996</v>
      </c>
      <c r="BC51" t="s">
        <v>70</v>
      </c>
      <c r="BF51" t="s">
        <v>119</v>
      </c>
      <c r="BG51" t="s">
        <v>121</v>
      </c>
      <c r="BH51" t="s">
        <v>401</v>
      </c>
      <c r="BI51">
        <v>5292</v>
      </c>
      <c r="BJ51">
        <v>8</v>
      </c>
      <c r="BK51" t="s">
        <v>207</v>
      </c>
      <c r="BL51" t="s">
        <v>223</v>
      </c>
      <c r="BM51">
        <v>0.79314251584651996</v>
      </c>
      <c r="BN51" t="s">
        <v>70</v>
      </c>
      <c r="BO51" t="s">
        <v>195</v>
      </c>
      <c r="BP51">
        <v>2856.152</v>
      </c>
    </row>
    <row r="52" spans="1:68" ht="16.5">
      <c r="A52" s="107" t="str">
        <f t="shared" si="18"/>
        <v>강화교통</v>
      </c>
      <c r="B52" s="108" t="str">
        <f t="shared" si="19"/>
        <v>백정기</v>
      </c>
      <c r="C52" s="109" t="str">
        <f t="shared" si="20"/>
        <v>C</v>
      </c>
      <c r="D52" s="110">
        <f t="shared" si="21"/>
        <v>0.87961538461538458</v>
      </c>
      <c r="E52" s="111">
        <f t="shared" si="22"/>
        <v>5035</v>
      </c>
      <c r="F52" s="244" t="str">
        <f t="shared" si="23"/>
        <v>800</v>
      </c>
      <c r="G52" s="112" t="str">
        <f t="shared" si="24"/>
        <v>70바3720</v>
      </c>
      <c r="H52" s="113">
        <f t="shared" si="25"/>
        <v>1</v>
      </c>
      <c r="I52" s="114">
        <f t="shared" si="26"/>
        <v>1171.3140000000001</v>
      </c>
      <c r="J52" s="115">
        <f t="shared" si="27"/>
        <v>8.2603593953300466E-3</v>
      </c>
      <c r="K52" s="115">
        <f t="shared" si="28"/>
        <v>0.36026256166487142</v>
      </c>
      <c r="L52" s="115">
        <f t="shared" si="29"/>
        <v>0.30563964914617259</v>
      </c>
      <c r="M52" s="116">
        <f t="shared" si="30"/>
        <v>13.319000000000001</v>
      </c>
      <c r="N52" s="117">
        <f t="shared" si="31"/>
        <v>1.5367356660980744</v>
      </c>
      <c r="O52" s="117">
        <f t="shared" si="32"/>
        <v>33.97893306150187</v>
      </c>
      <c r="P52" s="230">
        <f t="shared" si="33"/>
        <v>2</v>
      </c>
      <c r="Q52" s="231">
        <f t="shared" si="34"/>
        <v>18</v>
      </c>
      <c r="R52" s="231">
        <f t="shared" si="35"/>
        <v>398</v>
      </c>
      <c r="T52">
        <v>503</v>
      </c>
      <c r="U52">
        <v>5035</v>
      </c>
      <c r="V52" t="s">
        <v>561</v>
      </c>
      <c r="W52">
        <v>1171.3140000000001</v>
      </c>
      <c r="X52">
        <v>512.07500000000005</v>
      </c>
      <c r="Y52">
        <v>2.2869999999999999</v>
      </c>
      <c r="Z52">
        <v>13.319000000000001</v>
      </c>
      <c r="AA52">
        <v>56.258327000000001</v>
      </c>
      <c r="AB52">
        <v>0.46471400000000002</v>
      </c>
      <c r="AC52">
        <v>20.267769000000001</v>
      </c>
      <c r="AD52" s="1">
        <v>358</v>
      </c>
      <c r="AE52">
        <v>18</v>
      </c>
      <c r="AF52">
        <v>398</v>
      </c>
      <c r="AG52">
        <v>83</v>
      </c>
      <c r="AH52">
        <v>20.820277000000001</v>
      </c>
      <c r="AI52">
        <v>4184.6000000000004</v>
      </c>
      <c r="AJ52">
        <v>0</v>
      </c>
      <c r="AK52">
        <v>2</v>
      </c>
      <c r="AL52">
        <v>141</v>
      </c>
      <c r="AM52" t="s">
        <v>562</v>
      </c>
      <c r="AN52" t="s">
        <v>563</v>
      </c>
      <c r="AO52">
        <v>1171.3140000000001</v>
      </c>
      <c r="AR52" t="s">
        <v>119</v>
      </c>
      <c r="AS52" t="s">
        <v>124</v>
      </c>
      <c r="AT52" t="s">
        <v>373</v>
      </c>
      <c r="AU52" t="s">
        <v>561</v>
      </c>
      <c r="AV52" t="s">
        <v>48</v>
      </c>
      <c r="AW52">
        <v>1</v>
      </c>
      <c r="BB52">
        <v>0.87961538461538458</v>
      </c>
      <c r="BC52" t="s">
        <v>69</v>
      </c>
      <c r="BF52" t="s">
        <v>119</v>
      </c>
      <c r="BG52" t="s">
        <v>124</v>
      </c>
      <c r="BH52" t="s">
        <v>561</v>
      </c>
      <c r="BI52">
        <v>5035</v>
      </c>
      <c r="BJ52">
        <v>1</v>
      </c>
      <c r="BK52" t="s">
        <v>373</v>
      </c>
      <c r="BL52" t="s">
        <v>179</v>
      </c>
      <c r="BM52">
        <v>0.87961538461538458</v>
      </c>
      <c r="BN52" t="s">
        <v>69</v>
      </c>
      <c r="BO52" t="s">
        <v>182</v>
      </c>
      <c r="BP52">
        <v>1171.3140000000001</v>
      </c>
    </row>
    <row r="53" spans="1:68" ht="16.5">
      <c r="A53" s="123" t="str">
        <f t="shared" si="18"/>
        <v>강화교통</v>
      </c>
      <c r="B53" s="124" t="str">
        <f t="shared" si="19"/>
        <v>봉찬종</v>
      </c>
      <c r="C53" s="125" t="str">
        <f t="shared" si="20"/>
        <v>S</v>
      </c>
      <c r="D53" s="126">
        <f t="shared" si="21"/>
        <v>1.0410714285714286</v>
      </c>
      <c r="E53" s="127">
        <f t="shared" si="22"/>
        <v>771</v>
      </c>
      <c r="F53" s="243" t="str">
        <f t="shared" si="23"/>
        <v>70</v>
      </c>
      <c r="G53" s="128" t="str">
        <f t="shared" si="24"/>
        <v>78바3213</v>
      </c>
      <c r="H53" s="129">
        <f t="shared" si="25"/>
        <v>1</v>
      </c>
      <c r="I53" s="130">
        <f t="shared" si="26"/>
        <v>4086.1529999999998</v>
      </c>
      <c r="J53" s="131">
        <f t="shared" si="27"/>
        <v>7.5483727593915143E-3</v>
      </c>
      <c r="K53" s="131">
        <f t="shared" si="28"/>
        <v>0.25257090602790006</v>
      </c>
      <c r="L53" s="131">
        <f t="shared" si="29"/>
        <v>0.15858437018878149</v>
      </c>
      <c r="M53" s="132">
        <f t="shared" si="30"/>
        <v>9.3360000000000003</v>
      </c>
      <c r="N53" s="133">
        <f t="shared" si="31"/>
        <v>0</v>
      </c>
      <c r="O53" s="133">
        <f t="shared" si="32"/>
        <v>9.3486465142152042</v>
      </c>
      <c r="P53" s="228">
        <f t="shared" si="33"/>
        <v>5</v>
      </c>
      <c r="Q53" s="229">
        <f t="shared" si="34"/>
        <v>0</v>
      </c>
      <c r="R53" s="229">
        <f t="shared" si="35"/>
        <v>382</v>
      </c>
      <c r="T53">
        <v>503</v>
      </c>
      <c r="U53">
        <v>771</v>
      </c>
      <c r="V53" t="s">
        <v>298</v>
      </c>
      <c r="W53">
        <v>4086.1529999999998</v>
      </c>
      <c r="X53">
        <v>1401.7950000000001</v>
      </c>
      <c r="Y53">
        <v>2.915</v>
      </c>
      <c r="Z53">
        <v>9.3360000000000003</v>
      </c>
      <c r="AA53">
        <v>180.93913000000001</v>
      </c>
      <c r="AB53">
        <v>1.365796</v>
      </c>
      <c r="AC53">
        <v>45.699959999999997</v>
      </c>
      <c r="AD53" s="1">
        <v>648</v>
      </c>
      <c r="AE53">
        <v>0</v>
      </c>
      <c r="AF53">
        <v>382</v>
      </c>
      <c r="AG53">
        <v>76</v>
      </c>
      <c r="AH53">
        <v>22.583024999999999</v>
      </c>
      <c r="AI53">
        <v>2909.4</v>
      </c>
      <c r="AJ53">
        <v>0</v>
      </c>
      <c r="AK53">
        <v>5</v>
      </c>
      <c r="AL53">
        <v>187</v>
      </c>
      <c r="AM53" t="s">
        <v>299</v>
      </c>
      <c r="AN53" t="s">
        <v>564</v>
      </c>
      <c r="AO53">
        <v>4086.1529999999998</v>
      </c>
      <c r="AR53" t="s">
        <v>119</v>
      </c>
      <c r="AS53" t="s">
        <v>122</v>
      </c>
      <c r="AT53" t="s">
        <v>213</v>
      </c>
      <c r="AU53" t="s">
        <v>298</v>
      </c>
      <c r="AV53" t="s">
        <v>48</v>
      </c>
      <c r="AW53">
        <v>1</v>
      </c>
      <c r="BB53">
        <v>1.0410714285714286</v>
      </c>
      <c r="BC53" t="s">
        <v>71</v>
      </c>
      <c r="BF53" t="s">
        <v>119</v>
      </c>
      <c r="BG53" t="s">
        <v>122</v>
      </c>
      <c r="BH53" t="s">
        <v>298</v>
      </c>
      <c r="BI53">
        <v>771</v>
      </c>
      <c r="BJ53">
        <v>1</v>
      </c>
      <c r="BK53" t="s">
        <v>213</v>
      </c>
      <c r="BL53" t="s">
        <v>179</v>
      </c>
      <c r="BM53">
        <v>1.0410714285714286</v>
      </c>
      <c r="BN53" t="s">
        <v>71</v>
      </c>
      <c r="BO53" t="s">
        <v>181</v>
      </c>
      <c r="BP53">
        <v>4086.1529999999998</v>
      </c>
    </row>
    <row r="54" spans="1:68" ht="16.5">
      <c r="A54" s="107" t="str">
        <f t="shared" si="18"/>
        <v>강화교통</v>
      </c>
      <c r="B54" s="108" t="str">
        <f t="shared" si="19"/>
        <v>서동식</v>
      </c>
      <c r="C54" s="109" t="str">
        <f t="shared" si="20"/>
        <v>C</v>
      </c>
      <c r="D54" s="110">
        <f t="shared" si="21"/>
        <v>0.8619230769230769</v>
      </c>
      <c r="E54" s="111">
        <f t="shared" si="22"/>
        <v>3449</v>
      </c>
      <c r="F54" s="244" t="s">
        <v>433</v>
      </c>
      <c r="G54" s="112" t="str">
        <f t="shared" si="24"/>
        <v>70바3708</v>
      </c>
      <c r="H54" s="113">
        <f t="shared" si="25"/>
        <v>1</v>
      </c>
      <c r="I54" s="114">
        <f t="shared" si="26"/>
        <v>3860.4119999999998</v>
      </c>
      <c r="J54" s="115">
        <f t="shared" si="27"/>
        <v>8.7877610863046317E-3</v>
      </c>
      <c r="K54" s="115">
        <f t="shared" si="28"/>
        <v>0.36730432423997972</v>
      </c>
      <c r="L54" s="115">
        <f t="shared" si="29"/>
        <v>0.22717782454307986</v>
      </c>
      <c r="M54" s="116">
        <f t="shared" si="30"/>
        <v>13.98</v>
      </c>
      <c r="N54" s="117">
        <f t="shared" si="31"/>
        <v>0.12951985435751417</v>
      </c>
      <c r="O54" s="117">
        <f t="shared" si="32"/>
        <v>32.095019909792015</v>
      </c>
      <c r="P54" s="230">
        <f t="shared" si="33"/>
        <v>21</v>
      </c>
      <c r="Q54" s="231">
        <f t="shared" si="34"/>
        <v>5</v>
      </c>
      <c r="R54" s="231">
        <f t="shared" si="35"/>
        <v>1239</v>
      </c>
      <c r="T54">
        <v>503</v>
      </c>
      <c r="U54">
        <v>3449</v>
      </c>
      <c r="V54" t="s">
        <v>403</v>
      </c>
      <c r="W54">
        <v>3860.4119999999998</v>
      </c>
      <c r="X54">
        <v>1722.5229999999999</v>
      </c>
      <c r="Y54">
        <v>2.2410000000000001</v>
      </c>
      <c r="Z54">
        <v>13.98</v>
      </c>
      <c r="AA54">
        <v>185.577189</v>
      </c>
      <c r="AB54">
        <v>1.630808</v>
      </c>
      <c r="AC54">
        <v>68.163303999999997</v>
      </c>
      <c r="AD54" s="1">
        <v>877</v>
      </c>
      <c r="AE54">
        <v>5</v>
      </c>
      <c r="AF54">
        <v>1239</v>
      </c>
      <c r="AG54">
        <v>88</v>
      </c>
      <c r="AH54">
        <v>20.80219</v>
      </c>
      <c r="AI54">
        <v>15267.4</v>
      </c>
      <c r="AJ54">
        <v>20.399999999999999</v>
      </c>
      <c r="AK54">
        <v>21</v>
      </c>
      <c r="AL54">
        <v>3234</v>
      </c>
      <c r="AM54" t="s">
        <v>404</v>
      </c>
      <c r="AN54" t="s">
        <v>565</v>
      </c>
      <c r="AO54">
        <v>3860.4119999999998</v>
      </c>
      <c r="AR54" t="s">
        <v>119</v>
      </c>
      <c r="AS54" t="s">
        <v>124</v>
      </c>
      <c r="AT54" t="s">
        <v>371</v>
      </c>
      <c r="AU54" t="s">
        <v>403</v>
      </c>
      <c r="AV54" t="s">
        <v>48</v>
      </c>
      <c r="AW54">
        <v>1</v>
      </c>
      <c r="BB54">
        <v>0.8619230769230769</v>
      </c>
      <c r="BC54" t="s">
        <v>69</v>
      </c>
      <c r="BF54" t="s">
        <v>119</v>
      </c>
      <c r="BG54" t="s">
        <v>124</v>
      </c>
      <c r="BH54" t="s">
        <v>403</v>
      </c>
      <c r="BI54">
        <v>3449</v>
      </c>
      <c r="BJ54">
        <v>1</v>
      </c>
      <c r="BK54" t="s">
        <v>371</v>
      </c>
      <c r="BL54" t="s">
        <v>179</v>
      </c>
      <c r="BM54">
        <v>0.8619230769230769</v>
      </c>
      <c r="BN54" t="s">
        <v>69</v>
      </c>
      <c r="BO54" t="s">
        <v>182</v>
      </c>
      <c r="BP54">
        <v>3860.4119999999998</v>
      </c>
    </row>
    <row r="55" spans="1:68" ht="16.5">
      <c r="A55" s="123" t="str">
        <f t="shared" si="18"/>
        <v>강화교통</v>
      </c>
      <c r="B55" s="124" t="str">
        <f t="shared" si="19"/>
        <v>서점호</v>
      </c>
      <c r="C55" s="125" t="str">
        <f t="shared" si="20"/>
        <v>F</v>
      </c>
      <c r="D55" s="126">
        <f t="shared" si="21"/>
        <v>0.75343749999999998</v>
      </c>
      <c r="E55" s="127">
        <f t="shared" si="22"/>
        <v>6709</v>
      </c>
      <c r="F55" s="243" t="str">
        <f t="shared" si="23"/>
        <v>71</v>
      </c>
      <c r="G55" s="128" t="str">
        <f t="shared" si="24"/>
        <v>78바3224</v>
      </c>
      <c r="H55" s="129">
        <f t="shared" si="25"/>
        <v>1</v>
      </c>
      <c r="I55" s="130">
        <f t="shared" si="26"/>
        <v>2154.6999999999998</v>
      </c>
      <c r="J55" s="131">
        <f t="shared" si="27"/>
        <v>2.3175627236413095E-2</v>
      </c>
      <c r="K55" s="131">
        <f t="shared" si="28"/>
        <v>0.27235423228069311</v>
      </c>
      <c r="L55" s="131">
        <f t="shared" si="29"/>
        <v>0.2408687984406182</v>
      </c>
      <c r="M55" s="132">
        <f t="shared" si="30"/>
        <v>17.640999999999998</v>
      </c>
      <c r="N55" s="133">
        <f t="shared" si="31"/>
        <v>4.6410173109945704E-2</v>
      </c>
      <c r="O55" s="133">
        <f t="shared" si="32"/>
        <v>15.315357126282082</v>
      </c>
      <c r="P55" s="228">
        <f t="shared" si="33"/>
        <v>3</v>
      </c>
      <c r="Q55" s="229">
        <f t="shared" si="34"/>
        <v>1</v>
      </c>
      <c r="R55" s="229">
        <f t="shared" si="35"/>
        <v>330</v>
      </c>
      <c r="T55">
        <v>503</v>
      </c>
      <c r="U55">
        <v>6709</v>
      </c>
      <c r="V55" t="s">
        <v>300</v>
      </c>
      <c r="W55">
        <v>2154.6999999999998</v>
      </c>
      <c r="X55">
        <v>893.58600000000001</v>
      </c>
      <c r="Y55">
        <v>2.411</v>
      </c>
      <c r="Z55">
        <v>17.640999999999998</v>
      </c>
      <c r="AA55">
        <v>86.476365000000001</v>
      </c>
      <c r="AB55">
        <v>2.0041440000000001</v>
      </c>
      <c r="AC55">
        <v>23.552204</v>
      </c>
      <c r="AD55" s="1">
        <v>519</v>
      </c>
      <c r="AE55">
        <v>1</v>
      </c>
      <c r="AF55">
        <v>330</v>
      </c>
      <c r="AG55">
        <v>87</v>
      </c>
      <c r="AH55">
        <v>24.916633999999998</v>
      </c>
      <c r="AI55">
        <v>7255.8</v>
      </c>
      <c r="AJ55">
        <v>151.19999999999999</v>
      </c>
      <c r="AK55">
        <v>3</v>
      </c>
      <c r="AL55">
        <v>562</v>
      </c>
      <c r="AM55" t="s">
        <v>301</v>
      </c>
      <c r="AN55" t="s">
        <v>566</v>
      </c>
      <c r="AO55">
        <v>2154.6999999999998</v>
      </c>
      <c r="AR55" t="s">
        <v>119</v>
      </c>
      <c r="AS55" t="s">
        <v>123</v>
      </c>
      <c r="AT55" t="s">
        <v>224</v>
      </c>
      <c r="AU55" t="s">
        <v>300</v>
      </c>
      <c r="AV55" t="s">
        <v>48</v>
      </c>
      <c r="AW55">
        <v>1</v>
      </c>
      <c r="BB55">
        <v>0.75343749999999998</v>
      </c>
      <c r="BC55" t="s">
        <v>70</v>
      </c>
      <c r="BF55" t="s">
        <v>119</v>
      </c>
      <c r="BG55" t="s">
        <v>123</v>
      </c>
      <c r="BH55" t="s">
        <v>300</v>
      </c>
      <c r="BI55">
        <v>6709</v>
      </c>
      <c r="BJ55">
        <v>1</v>
      </c>
      <c r="BK55" t="s">
        <v>224</v>
      </c>
      <c r="BL55" t="s">
        <v>179</v>
      </c>
      <c r="BM55">
        <v>0.75343749999999998</v>
      </c>
      <c r="BN55" t="s">
        <v>70</v>
      </c>
      <c r="BO55" t="s">
        <v>195</v>
      </c>
      <c r="BP55">
        <v>2154.6999999999998</v>
      </c>
    </row>
    <row r="56" spans="1:68" ht="16.5">
      <c r="A56" s="107" t="str">
        <f t="shared" si="18"/>
        <v>강화교통</v>
      </c>
      <c r="B56" s="108" t="str">
        <f t="shared" si="19"/>
        <v>송명신</v>
      </c>
      <c r="C56" s="109" t="str">
        <f t="shared" si="20"/>
        <v>F</v>
      </c>
      <c r="D56" s="110">
        <f t="shared" si="21"/>
        <v>0.79296296296296287</v>
      </c>
      <c r="E56" s="111">
        <f t="shared" si="22"/>
        <v>4503</v>
      </c>
      <c r="F56" s="244" t="str">
        <f t="shared" si="23"/>
        <v>70</v>
      </c>
      <c r="G56" s="112" t="str">
        <f t="shared" si="24"/>
        <v>78바3204</v>
      </c>
      <c r="H56" s="113">
        <f t="shared" si="25"/>
        <v>1</v>
      </c>
      <c r="I56" s="114">
        <f t="shared" si="26"/>
        <v>4150.3860000000004</v>
      </c>
      <c r="J56" s="115">
        <f t="shared" si="27"/>
        <v>1.4909706077643478E-2</v>
      </c>
      <c r="K56" s="115">
        <f t="shared" si="28"/>
        <v>0.30268450691289922</v>
      </c>
      <c r="L56" s="115">
        <f t="shared" si="29"/>
        <v>0.2267258997114967</v>
      </c>
      <c r="M56" s="116">
        <f t="shared" si="30"/>
        <v>18.181999999999999</v>
      </c>
      <c r="N56" s="117">
        <f t="shared" si="31"/>
        <v>4.8188288992879212E-2</v>
      </c>
      <c r="O56" s="117">
        <f t="shared" si="32"/>
        <v>35.924369444191456</v>
      </c>
      <c r="P56" s="230">
        <f t="shared" si="33"/>
        <v>20</v>
      </c>
      <c r="Q56" s="231">
        <f t="shared" si="34"/>
        <v>2</v>
      </c>
      <c r="R56" s="231">
        <f t="shared" si="35"/>
        <v>1491</v>
      </c>
      <c r="T56">
        <v>503</v>
      </c>
      <c r="U56">
        <v>4503</v>
      </c>
      <c r="V56" t="s">
        <v>302</v>
      </c>
      <c r="W56">
        <v>4150.3860000000004</v>
      </c>
      <c r="X56">
        <v>1938.3019999999999</v>
      </c>
      <c r="Y56">
        <v>2.141</v>
      </c>
      <c r="Z56">
        <v>18.181999999999999</v>
      </c>
      <c r="AA56">
        <v>182.72774699999999</v>
      </c>
      <c r="AB56">
        <v>2.7244169999999999</v>
      </c>
      <c r="AC56">
        <v>55.308858000000001</v>
      </c>
      <c r="AD56" s="1">
        <v>941</v>
      </c>
      <c r="AE56">
        <v>2</v>
      </c>
      <c r="AF56">
        <v>1491</v>
      </c>
      <c r="AG56">
        <v>86</v>
      </c>
      <c r="AH56">
        <v>22.713495999999999</v>
      </c>
      <c r="AI56">
        <v>10062.200000000001</v>
      </c>
      <c r="AJ56">
        <v>0</v>
      </c>
      <c r="AK56">
        <v>20</v>
      </c>
      <c r="AL56">
        <v>4319</v>
      </c>
      <c r="AM56" t="s">
        <v>303</v>
      </c>
      <c r="AN56" t="s">
        <v>567</v>
      </c>
      <c r="AO56">
        <v>4150.3860000000004</v>
      </c>
      <c r="AR56" t="s">
        <v>119</v>
      </c>
      <c r="AS56" t="s">
        <v>122</v>
      </c>
      <c r="AT56" t="s">
        <v>212</v>
      </c>
      <c r="AU56" t="s">
        <v>302</v>
      </c>
      <c r="AV56" t="s">
        <v>48</v>
      </c>
      <c r="AW56">
        <v>1</v>
      </c>
      <c r="BB56">
        <v>0.79296296296296287</v>
      </c>
      <c r="BC56" t="s">
        <v>70</v>
      </c>
      <c r="BF56" t="s">
        <v>119</v>
      </c>
      <c r="BG56" t="s">
        <v>122</v>
      </c>
      <c r="BH56" t="s">
        <v>302</v>
      </c>
      <c r="BI56">
        <v>4503</v>
      </c>
      <c r="BJ56">
        <v>1</v>
      </c>
      <c r="BK56" t="s">
        <v>212</v>
      </c>
      <c r="BL56" t="s">
        <v>179</v>
      </c>
      <c r="BM56">
        <v>0.79296296296296287</v>
      </c>
      <c r="BN56" t="s">
        <v>70</v>
      </c>
      <c r="BO56" t="s">
        <v>195</v>
      </c>
      <c r="BP56">
        <v>4150.3860000000004</v>
      </c>
    </row>
    <row r="57" spans="1:68" ht="16.5">
      <c r="A57" s="123" t="str">
        <f t="shared" si="18"/>
        <v>강화교통</v>
      </c>
      <c r="B57" s="124" t="str">
        <f t="shared" si="19"/>
        <v>신동진</v>
      </c>
      <c r="C57" s="125" t="str">
        <f t="shared" si="20"/>
        <v>F</v>
      </c>
      <c r="D57" s="126">
        <f t="shared" si="21"/>
        <v>0.71071428571428574</v>
      </c>
      <c r="E57" s="127">
        <f t="shared" si="22"/>
        <v>5141</v>
      </c>
      <c r="F57" s="243" t="str">
        <f t="shared" si="23"/>
        <v>70</v>
      </c>
      <c r="G57" s="128" t="str">
        <f t="shared" si="24"/>
        <v>78바3203</v>
      </c>
      <c r="H57" s="129">
        <f t="shared" si="25"/>
        <v>1</v>
      </c>
      <c r="I57" s="130">
        <f t="shared" si="26"/>
        <v>4238.7160000000003</v>
      </c>
      <c r="J57" s="131">
        <f t="shared" si="27"/>
        <v>1.3735941373727504E-2</v>
      </c>
      <c r="K57" s="131">
        <f t="shared" si="28"/>
        <v>0.31141936076439813</v>
      </c>
      <c r="L57" s="131">
        <f t="shared" si="29"/>
        <v>0.26564648351057252</v>
      </c>
      <c r="M57" s="132">
        <f t="shared" si="30"/>
        <v>17.524000000000001</v>
      </c>
      <c r="N57" s="133">
        <f t="shared" si="31"/>
        <v>2.3592050045343919E-2</v>
      </c>
      <c r="O57" s="133">
        <f t="shared" si="32"/>
        <v>12.716114974440371</v>
      </c>
      <c r="P57" s="228">
        <f t="shared" si="33"/>
        <v>9</v>
      </c>
      <c r="Q57" s="229">
        <f t="shared" si="34"/>
        <v>1</v>
      </c>
      <c r="R57" s="229">
        <f t="shared" si="35"/>
        <v>539</v>
      </c>
      <c r="T57">
        <v>503</v>
      </c>
      <c r="U57">
        <v>5141</v>
      </c>
      <c r="V57" t="s">
        <v>304</v>
      </c>
      <c r="W57">
        <v>4238.7160000000003</v>
      </c>
      <c r="X57">
        <v>2129.732</v>
      </c>
      <c r="Y57">
        <v>1.99</v>
      </c>
      <c r="Z57">
        <v>17.524000000000001</v>
      </c>
      <c r="AA57">
        <v>193.003299</v>
      </c>
      <c r="AB57">
        <v>2.6510820000000002</v>
      </c>
      <c r="AC57">
        <v>60.104964000000002</v>
      </c>
      <c r="AD57" s="1">
        <v>1126</v>
      </c>
      <c r="AE57">
        <v>1</v>
      </c>
      <c r="AF57">
        <v>539</v>
      </c>
      <c r="AG57">
        <v>81</v>
      </c>
      <c r="AH57">
        <v>21.961883</v>
      </c>
      <c r="AI57">
        <v>14594.7</v>
      </c>
      <c r="AJ57">
        <v>0</v>
      </c>
      <c r="AK57">
        <v>9</v>
      </c>
      <c r="AL57">
        <v>1426</v>
      </c>
      <c r="AM57" t="s">
        <v>305</v>
      </c>
      <c r="AN57" t="s">
        <v>568</v>
      </c>
      <c r="AO57">
        <v>4238.7160000000003</v>
      </c>
      <c r="AR57" t="s">
        <v>119</v>
      </c>
      <c r="AS57" t="s">
        <v>122</v>
      </c>
      <c r="AT57" t="s">
        <v>211</v>
      </c>
      <c r="AU57" t="s">
        <v>304</v>
      </c>
      <c r="AV57" t="s">
        <v>48</v>
      </c>
      <c r="AW57">
        <v>1</v>
      </c>
      <c r="BB57">
        <v>0.71071428571428574</v>
      </c>
      <c r="BC57" t="s">
        <v>70</v>
      </c>
      <c r="BF57" t="s">
        <v>119</v>
      </c>
      <c r="BG57" t="s">
        <v>122</v>
      </c>
      <c r="BH57" t="s">
        <v>304</v>
      </c>
      <c r="BI57">
        <v>5141</v>
      </c>
      <c r="BJ57">
        <v>1</v>
      </c>
      <c r="BK57" t="s">
        <v>211</v>
      </c>
      <c r="BL57" t="s">
        <v>179</v>
      </c>
      <c r="BM57">
        <v>0.71071428571428574</v>
      </c>
      <c r="BN57" t="s">
        <v>70</v>
      </c>
      <c r="BO57" t="s">
        <v>195</v>
      </c>
      <c r="BP57">
        <v>4238.7160000000003</v>
      </c>
    </row>
    <row r="58" spans="1:68" ht="16.5">
      <c r="A58" s="107" t="str">
        <f t="shared" si="18"/>
        <v>강화교통</v>
      </c>
      <c r="B58" s="108" t="str">
        <f t="shared" si="19"/>
        <v>신형기</v>
      </c>
      <c r="C58" s="109" t="str">
        <f t="shared" si="20"/>
        <v>C</v>
      </c>
      <c r="D58" s="110">
        <f t="shared" si="21"/>
        <v>0.85964285714285715</v>
      </c>
      <c r="E58" s="111">
        <f t="shared" si="22"/>
        <v>6555</v>
      </c>
      <c r="F58" s="244" t="str">
        <f t="shared" si="23"/>
        <v>70</v>
      </c>
      <c r="G58" s="112" t="str">
        <f t="shared" si="24"/>
        <v>78바3220</v>
      </c>
      <c r="H58" s="113">
        <f t="shared" si="25"/>
        <v>1</v>
      </c>
      <c r="I58" s="114">
        <f t="shared" si="26"/>
        <v>4334.415</v>
      </c>
      <c r="J58" s="115">
        <f t="shared" si="27"/>
        <v>9.0728142376823428E-3</v>
      </c>
      <c r="K58" s="115">
        <f t="shared" si="28"/>
        <v>0.29952560006345536</v>
      </c>
      <c r="L58" s="115">
        <f t="shared" si="29"/>
        <v>0.23232662308523758</v>
      </c>
      <c r="M58" s="116">
        <f t="shared" si="30"/>
        <v>15.596</v>
      </c>
      <c r="N58" s="117">
        <f t="shared" si="31"/>
        <v>4.6142328318815803E-2</v>
      </c>
      <c r="O58" s="117">
        <f t="shared" si="32"/>
        <v>13.934983152282372</v>
      </c>
      <c r="P58" s="230">
        <f t="shared" si="33"/>
        <v>7</v>
      </c>
      <c r="Q58" s="231">
        <f t="shared" si="34"/>
        <v>2</v>
      </c>
      <c r="R58" s="231">
        <f t="shared" si="35"/>
        <v>604</v>
      </c>
      <c r="T58">
        <v>503</v>
      </c>
      <c r="U58">
        <v>6555</v>
      </c>
      <c r="V58" t="s">
        <v>306</v>
      </c>
      <c r="W58">
        <v>4334.415</v>
      </c>
      <c r="X58">
        <v>1800.6780000000001</v>
      </c>
      <c r="Y58">
        <v>2.407</v>
      </c>
      <c r="Z58">
        <v>15.596</v>
      </c>
      <c r="AA58">
        <v>186.72662700000001</v>
      </c>
      <c r="AB58">
        <v>1.6941360000000001</v>
      </c>
      <c r="AC58">
        <v>55.929405000000003</v>
      </c>
      <c r="AD58" s="1">
        <v>1007</v>
      </c>
      <c r="AE58">
        <v>2</v>
      </c>
      <c r="AF58">
        <v>604</v>
      </c>
      <c r="AG58">
        <v>83</v>
      </c>
      <c r="AH58">
        <v>23.212624000000002</v>
      </c>
      <c r="AI58">
        <v>14343.2</v>
      </c>
      <c r="AJ58">
        <v>0</v>
      </c>
      <c r="AK58">
        <v>7</v>
      </c>
      <c r="AL58">
        <v>608</v>
      </c>
      <c r="AM58" t="s">
        <v>307</v>
      </c>
      <c r="AN58" t="s">
        <v>569</v>
      </c>
      <c r="AO58">
        <v>4334.415</v>
      </c>
      <c r="AR58" t="s">
        <v>119</v>
      </c>
      <c r="AS58" t="s">
        <v>122</v>
      </c>
      <c r="AT58" t="s">
        <v>217</v>
      </c>
      <c r="AU58" t="s">
        <v>306</v>
      </c>
      <c r="AV58" t="s">
        <v>48</v>
      </c>
      <c r="AW58">
        <v>1</v>
      </c>
      <c r="BB58">
        <v>0.85964285714285715</v>
      </c>
      <c r="BC58" t="s">
        <v>69</v>
      </c>
      <c r="BF58" t="s">
        <v>119</v>
      </c>
      <c r="BG58" t="s">
        <v>122</v>
      </c>
      <c r="BH58" t="s">
        <v>306</v>
      </c>
      <c r="BI58">
        <v>6555</v>
      </c>
      <c r="BJ58">
        <v>1</v>
      </c>
      <c r="BK58" t="s">
        <v>217</v>
      </c>
      <c r="BL58" t="s">
        <v>179</v>
      </c>
      <c r="BM58">
        <v>0.85964285714285715</v>
      </c>
      <c r="BN58" t="s">
        <v>69</v>
      </c>
      <c r="BO58" t="s">
        <v>182</v>
      </c>
      <c r="BP58">
        <v>4334.415</v>
      </c>
    </row>
    <row r="59" spans="1:68" ht="16.5">
      <c r="A59" s="123" t="str">
        <f t="shared" si="18"/>
        <v>강화교통</v>
      </c>
      <c r="B59" s="124" t="str">
        <f t="shared" si="19"/>
        <v>오재춘</v>
      </c>
      <c r="C59" s="125" t="str">
        <f t="shared" si="20"/>
        <v>D</v>
      </c>
      <c r="D59" s="126">
        <f t="shared" si="21"/>
        <v>0.80692307692307685</v>
      </c>
      <c r="E59" s="127">
        <f t="shared" si="22"/>
        <v>6860</v>
      </c>
      <c r="F59" s="243" t="str">
        <f t="shared" si="23"/>
        <v>70</v>
      </c>
      <c r="G59" s="128" t="str">
        <f t="shared" si="24"/>
        <v>78바3202</v>
      </c>
      <c r="H59" s="129">
        <f t="shared" si="25"/>
        <v>1</v>
      </c>
      <c r="I59" s="130">
        <f t="shared" si="26"/>
        <v>1727.748</v>
      </c>
      <c r="J59" s="131">
        <f t="shared" si="27"/>
        <v>7.8685317653005068E-3</v>
      </c>
      <c r="K59" s="131">
        <f t="shared" si="28"/>
        <v>0.29146969738845718</v>
      </c>
      <c r="L59" s="131">
        <f t="shared" si="29"/>
        <v>0.21183644837094298</v>
      </c>
      <c r="M59" s="132">
        <f t="shared" si="30"/>
        <v>18.245999999999999</v>
      </c>
      <c r="N59" s="133">
        <f t="shared" si="31"/>
        <v>0.75242454339405973</v>
      </c>
      <c r="O59" s="133">
        <f t="shared" si="32"/>
        <v>24.4827370658221</v>
      </c>
      <c r="P59" s="228">
        <f t="shared" si="33"/>
        <v>1</v>
      </c>
      <c r="Q59" s="229">
        <f t="shared" si="34"/>
        <v>13</v>
      </c>
      <c r="R59" s="229">
        <f t="shared" si="35"/>
        <v>423</v>
      </c>
      <c r="T59">
        <v>503</v>
      </c>
      <c r="U59">
        <v>6860</v>
      </c>
      <c r="V59" t="s">
        <v>308</v>
      </c>
      <c r="W59">
        <v>1727.748</v>
      </c>
      <c r="X59">
        <v>823.38199999999995</v>
      </c>
      <c r="Y59">
        <v>2.0979999999999999</v>
      </c>
      <c r="Z59">
        <v>18.245999999999999</v>
      </c>
      <c r="AA59">
        <v>74.028041999999999</v>
      </c>
      <c r="AB59">
        <v>0.58249200000000001</v>
      </c>
      <c r="AC59">
        <v>21.576930999999998</v>
      </c>
      <c r="AD59" s="1">
        <v>366</v>
      </c>
      <c r="AE59">
        <v>13</v>
      </c>
      <c r="AF59">
        <v>423</v>
      </c>
      <c r="AG59">
        <v>81</v>
      </c>
      <c r="AH59">
        <v>23.339100999999999</v>
      </c>
      <c r="AI59">
        <v>4980.7</v>
      </c>
      <c r="AJ59">
        <v>0</v>
      </c>
      <c r="AK59">
        <v>1</v>
      </c>
      <c r="AL59">
        <v>177</v>
      </c>
      <c r="AM59" t="s">
        <v>309</v>
      </c>
      <c r="AN59" t="s">
        <v>570</v>
      </c>
      <c r="AO59">
        <v>1727.748</v>
      </c>
      <c r="AR59" t="s">
        <v>119</v>
      </c>
      <c r="AS59" t="s">
        <v>122</v>
      </c>
      <c r="AT59" t="s">
        <v>210</v>
      </c>
      <c r="AU59" t="s">
        <v>308</v>
      </c>
      <c r="AV59" t="s">
        <v>48</v>
      </c>
      <c r="AW59">
        <v>1</v>
      </c>
      <c r="BB59">
        <v>0.80692307692307685</v>
      </c>
      <c r="BC59" t="s">
        <v>67</v>
      </c>
      <c r="BF59" t="s">
        <v>119</v>
      </c>
      <c r="BG59" t="s">
        <v>122</v>
      </c>
      <c r="BH59" t="s">
        <v>308</v>
      </c>
      <c r="BI59">
        <v>6860</v>
      </c>
      <c r="BJ59">
        <v>1</v>
      </c>
      <c r="BK59" t="s">
        <v>210</v>
      </c>
      <c r="BL59" t="s">
        <v>179</v>
      </c>
      <c r="BM59">
        <v>0.80692307692307685</v>
      </c>
      <c r="BN59" t="s">
        <v>67</v>
      </c>
      <c r="BO59" t="s">
        <v>184</v>
      </c>
      <c r="BP59">
        <v>1727.748</v>
      </c>
    </row>
    <row r="60" spans="1:68" ht="16.5">
      <c r="A60" s="107" t="str">
        <f t="shared" si="18"/>
        <v>강화교통</v>
      </c>
      <c r="B60" s="108" t="str">
        <f t="shared" si="19"/>
        <v>유병찬</v>
      </c>
      <c r="C60" s="109" t="str">
        <f t="shared" si="20"/>
        <v>C</v>
      </c>
      <c r="D60" s="110">
        <f t="shared" si="21"/>
        <v>0.87961538461538458</v>
      </c>
      <c r="E60" s="111">
        <f t="shared" si="22"/>
        <v>9396</v>
      </c>
      <c r="F60" s="244" t="str">
        <f t="shared" si="23"/>
        <v>800</v>
      </c>
      <c r="G60" s="112" t="str">
        <f t="shared" si="24"/>
        <v>78바3228</v>
      </c>
      <c r="H60" s="113">
        <f t="shared" si="25"/>
        <v>1</v>
      </c>
      <c r="I60" s="114">
        <f t="shared" si="26"/>
        <v>3522.2820000000002</v>
      </c>
      <c r="J60" s="115">
        <f t="shared" si="27"/>
        <v>4.8688264117581082E-3</v>
      </c>
      <c r="K60" s="115">
        <f t="shared" si="28"/>
        <v>0.3637446405155621</v>
      </c>
      <c r="L60" s="115">
        <f t="shared" si="29"/>
        <v>0.30321251961086587</v>
      </c>
      <c r="M60" s="116">
        <f t="shared" si="30"/>
        <v>13.138999999999999</v>
      </c>
      <c r="N60" s="117">
        <f t="shared" si="31"/>
        <v>1.5330970092684231</v>
      </c>
      <c r="O60" s="117">
        <f t="shared" si="32"/>
        <v>52.721502707619663</v>
      </c>
      <c r="P60" s="230">
        <f t="shared" si="33"/>
        <v>6</v>
      </c>
      <c r="Q60" s="231">
        <f t="shared" si="34"/>
        <v>54</v>
      </c>
      <c r="R60" s="231">
        <f t="shared" si="35"/>
        <v>1857</v>
      </c>
      <c r="T60">
        <v>503</v>
      </c>
      <c r="U60">
        <v>9396</v>
      </c>
      <c r="V60" t="s">
        <v>405</v>
      </c>
      <c r="W60">
        <v>3522.2820000000002</v>
      </c>
      <c r="X60">
        <v>1539.954</v>
      </c>
      <c r="Y60">
        <v>2.2869999999999999</v>
      </c>
      <c r="Z60">
        <v>13.138999999999999</v>
      </c>
      <c r="AA60">
        <v>170.750799</v>
      </c>
      <c r="AB60">
        <v>0.83135599999999998</v>
      </c>
      <c r="AC60">
        <v>62.109687999999998</v>
      </c>
      <c r="AD60" s="1">
        <v>1068</v>
      </c>
      <c r="AE60">
        <v>54</v>
      </c>
      <c r="AF60">
        <v>1857</v>
      </c>
      <c r="AG60">
        <v>108</v>
      </c>
      <c r="AH60">
        <v>20.628202000000002</v>
      </c>
      <c r="AI60">
        <v>17780</v>
      </c>
      <c r="AJ60">
        <v>2012.8</v>
      </c>
      <c r="AK60">
        <v>6</v>
      </c>
      <c r="AL60">
        <v>1171</v>
      </c>
      <c r="AM60" t="s">
        <v>406</v>
      </c>
      <c r="AN60" t="s">
        <v>571</v>
      </c>
      <c r="AO60">
        <v>3522.2820000000002</v>
      </c>
      <c r="AR60" t="s">
        <v>119</v>
      </c>
      <c r="AS60" t="s">
        <v>124</v>
      </c>
      <c r="AT60" t="s">
        <v>376</v>
      </c>
      <c r="AU60" t="s">
        <v>405</v>
      </c>
      <c r="AV60" t="s">
        <v>48</v>
      </c>
      <c r="AW60">
        <v>1</v>
      </c>
      <c r="BB60">
        <v>0.87961538461538458</v>
      </c>
      <c r="BC60" t="s">
        <v>69</v>
      </c>
      <c r="BF60" t="s">
        <v>119</v>
      </c>
      <c r="BG60" t="s">
        <v>124</v>
      </c>
      <c r="BH60" t="s">
        <v>405</v>
      </c>
      <c r="BI60">
        <v>9396</v>
      </c>
      <c r="BJ60">
        <v>1</v>
      </c>
      <c r="BK60" t="s">
        <v>376</v>
      </c>
      <c r="BL60" t="s">
        <v>179</v>
      </c>
      <c r="BM60">
        <v>0.87961538461538458</v>
      </c>
      <c r="BN60" t="s">
        <v>69</v>
      </c>
      <c r="BO60" t="s">
        <v>182</v>
      </c>
      <c r="BP60">
        <v>3522.2820000000002</v>
      </c>
    </row>
    <row r="61" spans="1:68" ht="16.5">
      <c r="A61" s="123" t="str">
        <f t="shared" si="18"/>
        <v>강화교통</v>
      </c>
      <c r="B61" s="124" t="str">
        <f t="shared" si="19"/>
        <v>유영호</v>
      </c>
      <c r="C61" s="125" t="str">
        <f t="shared" si="20"/>
        <v>F</v>
      </c>
      <c r="D61" s="126">
        <f t="shared" si="21"/>
        <v>0.74756756756756748</v>
      </c>
      <c r="E61" s="127">
        <f t="shared" si="22"/>
        <v>3055</v>
      </c>
      <c r="F61" s="243" t="str">
        <f t="shared" si="23"/>
        <v>60-5</v>
      </c>
      <c r="G61" s="128" t="str">
        <f t="shared" si="24"/>
        <v>78바3232</v>
      </c>
      <c r="H61" s="129">
        <f t="shared" si="25"/>
        <v>1</v>
      </c>
      <c r="I61" s="130">
        <f t="shared" si="26"/>
        <v>2211.877</v>
      </c>
      <c r="J61" s="131">
        <f t="shared" si="27"/>
        <v>2.3444225140307241E-2</v>
      </c>
      <c r="K61" s="131">
        <f t="shared" si="28"/>
        <v>0.25977458835072187</v>
      </c>
      <c r="L61" s="131">
        <f t="shared" si="29"/>
        <v>0.17632083520014902</v>
      </c>
      <c r="M61" s="132">
        <f t="shared" si="30"/>
        <v>17.986999999999998</v>
      </c>
      <c r="N61" s="133">
        <f t="shared" si="31"/>
        <v>0</v>
      </c>
      <c r="O61" s="133">
        <f t="shared" si="32"/>
        <v>28.753859278793531</v>
      </c>
      <c r="P61" s="228">
        <f t="shared" si="33"/>
        <v>21</v>
      </c>
      <c r="Q61" s="229">
        <f t="shared" si="34"/>
        <v>0</v>
      </c>
      <c r="R61" s="229">
        <f t="shared" si="35"/>
        <v>636</v>
      </c>
      <c r="T61">
        <v>503</v>
      </c>
      <c r="U61">
        <v>3055</v>
      </c>
      <c r="V61" t="s">
        <v>310</v>
      </c>
      <c r="W61">
        <v>2211.877</v>
      </c>
      <c r="X61">
        <v>799.68600000000004</v>
      </c>
      <c r="Y61">
        <v>2.766</v>
      </c>
      <c r="Z61">
        <v>17.986999999999998</v>
      </c>
      <c r="AA61">
        <v>70.995266000000001</v>
      </c>
      <c r="AB61">
        <v>1.6644289999999999</v>
      </c>
      <c r="AC61">
        <v>18.442765999999999</v>
      </c>
      <c r="AD61" s="1">
        <v>390</v>
      </c>
      <c r="AE61">
        <v>0</v>
      </c>
      <c r="AF61">
        <v>636</v>
      </c>
      <c r="AG61">
        <v>86</v>
      </c>
      <c r="AH61">
        <v>31.155273999999999</v>
      </c>
      <c r="AI61">
        <v>22420.400000000001</v>
      </c>
      <c r="AJ61">
        <v>73.5</v>
      </c>
      <c r="AK61">
        <v>21</v>
      </c>
      <c r="AL61">
        <v>6750</v>
      </c>
      <c r="AM61" t="s">
        <v>311</v>
      </c>
      <c r="AN61" t="s">
        <v>572</v>
      </c>
      <c r="AO61">
        <v>2211.877</v>
      </c>
      <c r="AR61" t="s">
        <v>119</v>
      </c>
      <c r="AS61" t="s">
        <v>121</v>
      </c>
      <c r="AT61" t="s">
        <v>208</v>
      </c>
      <c r="AU61" t="s">
        <v>310</v>
      </c>
      <c r="AV61" t="s">
        <v>48</v>
      </c>
      <c r="AW61">
        <v>1</v>
      </c>
      <c r="BB61">
        <v>0.74756756756756748</v>
      </c>
      <c r="BC61" t="s">
        <v>70</v>
      </c>
      <c r="BF61" t="s">
        <v>119</v>
      </c>
      <c r="BG61" t="s">
        <v>121</v>
      </c>
      <c r="BH61" t="s">
        <v>310</v>
      </c>
      <c r="BI61">
        <v>3055</v>
      </c>
      <c r="BJ61">
        <v>1</v>
      </c>
      <c r="BK61" t="s">
        <v>208</v>
      </c>
      <c r="BL61" t="s">
        <v>179</v>
      </c>
      <c r="BM61">
        <v>0.74756756756756748</v>
      </c>
      <c r="BN61" t="s">
        <v>70</v>
      </c>
      <c r="BO61" t="s">
        <v>195</v>
      </c>
      <c r="BP61">
        <v>2211.877</v>
      </c>
    </row>
    <row r="62" spans="1:68" ht="16.5">
      <c r="A62" s="107" t="str">
        <f t="shared" si="18"/>
        <v>강화교통</v>
      </c>
      <c r="B62" s="108" t="str">
        <f t="shared" si="19"/>
        <v>유지홍</v>
      </c>
      <c r="C62" s="109" t="str">
        <f t="shared" si="20"/>
        <v>S</v>
      </c>
      <c r="D62" s="110">
        <f t="shared" si="21"/>
        <v>1.0319230769230767</v>
      </c>
      <c r="E62" s="111">
        <f t="shared" si="22"/>
        <v>2543</v>
      </c>
      <c r="F62" s="244" t="str">
        <f t="shared" si="23"/>
        <v>800</v>
      </c>
      <c r="G62" s="112" t="str">
        <f t="shared" si="24"/>
        <v>78바3230</v>
      </c>
      <c r="H62" s="113">
        <f t="shared" si="25"/>
        <v>1</v>
      </c>
      <c r="I62" s="114">
        <f t="shared" si="26"/>
        <v>3621.2809999999999</v>
      </c>
      <c r="J62" s="115">
        <f t="shared" si="27"/>
        <v>5.8613746451507314E-3</v>
      </c>
      <c r="K62" s="115">
        <f t="shared" si="28"/>
        <v>0.32078370723688548</v>
      </c>
      <c r="L62" s="115">
        <f t="shared" si="29"/>
        <v>0.27476464820045726</v>
      </c>
      <c r="M62" s="116">
        <f t="shared" si="30"/>
        <v>10.587999999999999</v>
      </c>
      <c r="N62" s="117">
        <f t="shared" si="31"/>
        <v>0.35898898759858738</v>
      </c>
      <c r="O62" s="117">
        <f t="shared" si="32"/>
        <v>2.457693838174944</v>
      </c>
      <c r="P62" s="230">
        <f t="shared" si="33"/>
        <v>2</v>
      </c>
      <c r="Q62" s="231">
        <f t="shared" si="34"/>
        <v>13</v>
      </c>
      <c r="R62" s="231">
        <f t="shared" si="35"/>
        <v>89</v>
      </c>
      <c r="T62">
        <v>503</v>
      </c>
      <c r="U62">
        <v>2543</v>
      </c>
      <c r="V62" t="s">
        <v>407</v>
      </c>
      <c r="W62">
        <v>3621.2809999999999</v>
      </c>
      <c r="X62">
        <v>1349.634</v>
      </c>
      <c r="Y62">
        <v>2.6829999999999998</v>
      </c>
      <c r="Z62">
        <v>10.587999999999999</v>
      </c>
      <c r="AA62">
        <v>160.69745700000001</v>
      </c>
      <c r="AB62">
        <v>0.94190799999999997</v>
      </c>
      <c r="AC62">
        <v>51.549126000000001</v>
      </c>
      <c r="AD62" s="1">
        <v>995</v>
      </c>
      <c r="AE62">
        <v>13</v>
      </c>
      <c r="AF62">
        <v>89</v>
      </c>
      <c r="AG62">
        <v>89</v>
      </c>
      <c r="AH62">
        <v>22.534773999999999</v>
      </c>
      <c r="AI62">
        <v>10615.4</v>
      </c>
      <c r="AJ62">
        <v>491.7</v>
      </c>
      <c r="AK62">
        <v>2</v>
      </c>
      <c r="AL62">
        <v>200</v>
      </c>
      <c r="AM62" t="s">
        <v>408</v>
      </c>
      <c r="AN62" t="s">
        <v>573</v>
      </c>
      <c r="AO62">
        <v>3621.2809999999999</v>
      </c>
      <c r="AR62" t="s">
        <v>119</v>
      </c>
      <c r="AS62" t="s">
        <v>124</v>
      </c>
      <c r="AT62" t="s">
        <v>235</v>
      </c>
      <c r="AU62" t="s">
        <v>407</v>
      </c>
      <c r="AV62" t="s">
        <v>48</v>
      </c>
      <c r="AW62">
        <v>1</v>
      </c>
      <c r="BB62">
        <v>1.0319230769230767</v>
      </c>
      <c r="BC62" t="s">
        <v>71</v>
      </c>
      <c r="BF62" t="s">
        <v>119</v>
      </c>
      <c r="BG62" t="s">
        <v>124</v>
      </c>
      <c r="BH62" t="s">
        <v>407</v>
      </c>
      <c r="BI62">
        <v>2543</v>
      </c>
      <c r="BJ62">
        <v>1</v>
      </c>
      <c r="BK62" t="s">
        <v>235</v>
      </c>
      <c r="BL62" t="s">
        <v>179</v>
      </c>
      <c r="BM62">
        <v>1.0319230769230767</v>
      </c>
      <c r="BN62" t="s">
        <v>71</v>
      </c>
      <c r="BO62" t="s">
        <v>181</v>
      </c>
      <c r="BP62">
        <v>3621.2809999999999</v>
      </c>
    </row>
    <row r="63" spans="1:68" ht="16.5">
      <c r="A63" s="123" t="str">
        <f t="shared" si="18"/>
        <v>강화교통</v>
      </c>
      <c r="B63" s="124" t="str">
        <f t="shared" si="19"/>
        <v>유평기</v>
      </c>
      <c r="C63" s="125" t="str">
        <f t="shared" si="20"/>
        <v>C</v>
      </c>
      <c r="D63" s="126">
        <f t="shared" si="21"/>
        <v>0.8644870366724513</v>
      </c>
      <c r="E63" s="127">
        <f t="shared" si="22"/>
        <v>9560</v>
      </c>
      <c r="F63" s="243" t="str">
        <f t="shared" si="23"/>
        <v>800</v>
      </c>
      <c r="G63" s="128" t="str">
        <f t="shared" si="24"/>
        <v>78바3230</v>
      </c>
      <c r="H63" s="129">
        <f t="shared" si="25"/>
        <v>2</v>
      </c>
      <c r="I63" s="130">
        <f t="shared" si="26"/>
        <v>3698.5340000000001</v>
      </c>
      <c r="J63" s="131">
        <f t="shared" si="27"/>
        <v>1.0829539063225884E-2</v>
      </c>
      <c r="K63" s="131">
        <f t="shared" si="28"/>
        <v>0.32964767077018653</v>
      </c>
      <c r="L63" s="131">
        <f t="shared" si="29"/>
        <v>0.2733515495599067</v>
      </c>
      <c r="M63" s="132">
        <f t="shared" si="30"/>
        <v>12.682</v>
      </c>
      <c r="N63" s="133">
        <f t="shared" si="31"/>
        <v>1.514113429807594</v>
      </c>
      <c r="O63" s="133">
        <f t="shared" si="32"/>
        <v>34.14866539012484</v>
      </c>
      <c r="P63" s="228">
        <f t="shared" si="33"/>
        <v>13</v>
      </c>
      <c r="Q63" s="229">
        <f t="shared" si="34"/>
        <v>56</v>
      </c>
      <c r="R63" s="229">
        <f t="shared" si="35"/>
        <v>1263</v>
      </c>
      <c r="T63">
        <v>503</v>
      </c>
      <c r="U63">
        <v>9560</v>
      </c>
      <c r="V63" t="s">
        <v>409</v>
      </c>
      <c r="W63">
        <v>3698.5340000000001</v>
      </c>
      <c r="X63">
        <v>1645.5029999999999</v>
      </c>
      <c r="Y63">
        <v>2.2480000000000002</v>
      </c>
      <c r="Z63">
        <v>12.682</v>
      </c>
      <c r="AA63">
        <v>178.72607400000001</v>
      </c>
      <c r="AB63">
        <v>1.935521</v>
      </c>
      <c r="AC63">
        <v>58.916634000000002</v>
      </c>
      <c r="AD63" s="1">
        <v>1011</v>
      </c>
      <c r="AE63">
        <v>56</v>
      </c>
      <c r="AF63">
        <v>1263</v>
      </c>
      <c r="AG63">
        <v>100</v>
      </c>
      <c r="AH63">
        <v>20.693868999999999</v>
      </c>
      <c r="AI63">
        <v>15746.1</v>
      </c>
      <c r="AJ63">
        <v>1260.0999999999999</v>
      </c>
      <c r="AK63">
        <v>13</v>
      </c>
      <c r="AL63">
        <v>1160</v>
      </c>
      <c r="AM63" t="s">
        <v>410</v>
      </c>
      <c r="AN63" t="s">
        <v>574</v>
      </c>
      <c r="AO63">
        <v>3584.3690000000001</v>
      </c>
      <c r="AR63" t="s">
        <v>119</v>
      </c>
      <c r="AS63" t="s">
        <v>124</v>
      </c>
      <c r="AT63" t="s">
        <v>235</v>
      </c>
      <c r="AU63" t="s">
        <v>409</v>
      </c>
      <c r="AV63" t="s">
        <v>48</v>
      </c>
      <c r="AW63">
        <v>2</v>
      </c>
      <c r="BB63">
        <v>0.8644870366724513</v>
      </c>
      <c r="BC63" t="s">
        <v>69</v>
      </c>
      <c r="BF63" t="s">
        <v>119</v>
      </c>
      <c r="BG63" t="s">
        <v>124</v>
      </c>
      <c r="BH63" t="s">
        <v>409</v>
      </c>
      <c r="BI63">
        <v>9560</v>
      </c>
      <c r="BJ63">
        <v>2</v>
      </c>
      <c r="BK63" t="s">
        <v>235</v>
      </c>
      <c r="BL63" t="s">
        <v>448</v>
      </c>
      <c r="BM63">
        <v>0.8644870366724513</v>
      </c>
      <c r="BN63" t="s">
        <v>69</v>
      </c>
      <c r="BO63" t="s">
        <v>182</v>
      </c>
      <c r="BP63">
        <v>3698.5340000000001</v>
      </c>
    </row>
    <row r="64" spans="1:68" ht="16.5">
      <c r="A64" s="107" t="str">
        <f t="shared" si="18"/>
        <v>강화교통</v>
      </c>
      <c r="B64" s="108" t="str">
        <f t="shared" si="19"/>
        <v>유환순</v>
      </c>
      <c r="C64" s="109" t="str">
        <f t="shared" si="20"/>
        <v>F</v>
      </c>
      <c r="D64" s="110">
        <f t="shared" si="21"/>
        <v>0.74321428571428572</v>
      </c>
      <c r="E64" s="111">
        <f t="shared" si="22"/>
        <v>6826</v>
      </c>
      <c r="F64" s="244" t="str">
        <f t="shared" si="23"/>
        <v>70</v>
      </c>
      <c r="G64" s="112" t="str">
        <f t="shared" si="24"/>
        <v>78바3215</v>
      </c>
      <c r="H64" s="113">
        <f t="shared" si="25"/>
        <v>1</v>
      </c>
      <c r="I64" s="114">
        <f t="shared" si="26"/>
        <v>691.99800000000005</v>
      </c>
      <c r="J64" s="115">
        <f t="shared" si="27"/>
        <v>4.8686526449686473E-3</v>
      </c>
      <c r="K64" s="115">
        <f t="shared" si="28"/>
        <v>0.325269734371949</v>
      </c>
      <c r="L64" s="115">
        <f t="shared" si="29"/>
        <v>0.18497163286599094</v>
      </c>
      <c r="M64" s="116">
        <f t="shared" si="30"/>
        <v>17.614000000000001</v>
      </c>
      <c r="N64" s="117">
        <f t="shared" si="31"/>
        <v>1.4450908817655541</v>
      </c>
      <c r="O64" s="117">
        <f t="shared" si="32"/>
        <v>64.162035150390608</v>
      </c>
      <c r="P64" s="230">
        <f t="shared" si="33"/>
        <v>0</v>
      </c>
      <c r="Q64" s="231">
        <f t="shared" si="34"/>
        <v>10</v>
      </c>
      <c r="R64" s="231">
        <f t="shared" si="35"/>
        <v>444</v>
      </c>
      <c r="T64">
        <v>503</v>
      </c>
      <c r="U64">
        <v>6826</v>
      </c>
      <c r="V64" t="s">
        <v>312</v>
      </c>
      <c r="W64">
        <v>691.99800000000005</v>
      </c>
      <c r="X64">
        <v>332.55599999999998</v>
      </c>
      <c r="Y64">
        <v>2.081</v>
      </c>
      <c r="Z64">
        <v>17.614000000000001</v>
      </c>
      <c r="AA64">
        <v>30.865829000000002</v>
      </c>
      <c r="AB64">
        <v>0.15027499999999999</v>
      </c>
      <c r="AC64">
        <v>10.039720000000001</v>
      </c>
      <c r="AD64" s="1">
        <v>128</v>
      </c>
      <c r="AE64">
        <v>10</v>
      </c>
      <c r="AF64">
        <v>444</v>
      </c>
      <c r="AG64">
        <v>81</v>
      </c>
      <c r="AH64">
        <v>22.419550000000001</v>
      </c>
      <c r="AI64">
        <v>3263.3</v>
      </c>
      <c r="AJ64">
        <v>0</v>
      </c>
      <c r="AK64">
        <v>0</v>
      </c>
      <c r="AL64">
        <v>0</v>
      </c>
      <c r="AM64" t="s">
        <v>313</v>
      </c>
      <c r="AN64" t="s">
        <v>575</v>
      </c>
      <c r="AO64">
        <v>691.99800000000005</v>
      </c>
      <c r="AR64" t="s">
        <v>119</v>
      </c>
      <c r="AS64" t="s">
        <v>122</v>
      </c>
      <c r="AT64" t="s">
        <v>215</v>
      </c>
      <c r="AU64" t="s">
        <v>312</v>
      </c>
      <c r="AV64" t="s">
        <v>48</v>
      </c>
      <c r="AW64">
        <v>1</v>
      </c>
      <c r="BB64">
        <v>0.74321428571428572</v>
      </c>
      <c r="BC64" t="s">
        <v>70</v>
      </c>
      <c r="BF64" t="s">
        <v>119</v>
      </c>
      <c r="BG64" t="s">
        <v>122</v>
      </c>
      <c r="BH64" t="s">
        <v>312</v>
      </c>
      <c r="BI64">
        <v>6826</v>
      </c>
      <c r="BJ64">
        <v>1</v>
      </c>
      <c r="BK64" t="s">
        <v>215</v>
      </c>
      <c r="BL64" t="s">
        <v>179</v>
      </c>
      <c r="BM64">
        <v>0.74321428571428572</v>
      </c>
      <c r="BN64" t="s">
        <v>70</v>
      </c>
      <c r="BO64" t="s">
        <v>195</v>
      </c>
      <c r="BP64">
        <v>691.99800000000005</v>
      </c>
    </row>
    <row r="65" spans="1:68" ht="16.5">
      <c r="A65" s="123" t="str">
        <f t="shared" si="18"/>
        <v>강화교통</v>
      </c>
      <c r="B65" s="124" t="str">
        <f t="shared" si="19"/>
        <v>윤경욱</v>
      </c>
      <c r="C65" s="125" t="str">
        <f t="shared" si="20"/>
        <v>C</v>
      </c>
      <c r="D65" s="126">
        <f t="shared" si="21"/>
        <v>0.86727272727272731</v>
      </c>
      <c r="E65" s="127">
        <f t="shared" si="22"/>
        <v>1448</v>
      </c>
      <c r="F65" s="243" t="str">
        <f t="shared" si="23"/>
        <v>71</v>
      </c>
      <c r="G65" s="128" t="str">
        <f t="shared" si="24"/>
        <v>78바3229</v>
      </c>
      <c r="H65" s="129">
        <f t="shared" si="25"/>
        <v>1</v>
      </c>
      <c r="I65" s="130">
        <f t="shared" si="26"/>
        <v>4312.97</v>
      </c>
      <c r="J65" s="131">
        <f t="shared" si="27"/>
        <v>7.1249286618359975E-3</v>
      </c>
      <c r="K65" s="131">
        <f t="shared" si="28"/>
        <v>0.2330903688145953</v>
      </c>
      <c r="L65" s="131">
        <f t="shared" si="29"/>
        <v>0.14120200233249941</v>
      </c>
      <c r="M65" s="132">
        <f t="shared" si="30"/>
        <v>10.738</v>
      </c>
      <c r="N65" s="133">
        <f t="shared" si="31"/>
        <v>0</v>
      </c>
      <c r="O65" s="133">
        <f t="shared" si="32"/>
        <v>4.1734581970196869</v>
      </c>
      <c r="P65" s="228">
        <f t="shared" si="33"/>
        <v>3</v>
      </c>
      <c r="Q65" s="229">
        <f t="shared" si="34"/>
        <v>0</v>
      </c>
      <c r="R65" s="229">
        <f t="shared" si="35"/>
        <v>180</v>
      </c>
      <c r="T65">
        <v>503</v>
      </c>
      <c r="U65">
        <v>1448</v>
      </c>
      <c r="V65" t="s">
        <v>314</v>
      </c>
      <c r="W65">
        <v>4312.97</v>
      </c>
      <c r="X65">
        <v>1506.86</v>
      </c>
      <c r="Y65">
        <v>2.8620000000000001</v>
      </c>
      <c r="Z65">
        <v>10.738</v>
      </c>
      <c r="AA65">
        <v>177.773008</v>
      </c>
      <c r="AB65">
        <v>1.2666200000000001</v>
      </c>
      <c r="AC65">
        <v>41.437176000000001</v>
      </c>
      <c r="AD65" s="1">
        <v>609</v>
      </c>
      <c r="AE65">
        <v>0</v>
      </c>
      <c r="AF65">
        <v>180</v>
      </c>
      <c r="AG65">
        <v>71</v>
      </c>
      <c r="AH65">
        <v>24.261106999999999</v>
      </c>
      <c r="AI65">
        <v>833.4</v>
      </c>
      <c r="AJ65">
        <v>0</v>
      </c>
      <c r="AK65">
        <v>3</v>
      </c>
      <c r="AL65">
        <v>2201</v>
      </c>
      <c r="AM65" t="s">
        <v>315</v>
      </c>
      <c r="AN65" t="s">
        <v>576</v>
      </c>
      <c r="AO65">
        <v>4312.97</v>
      </c>
      <c r="AR65" t="s">
        <v>119</v>
      </c>
      <c r="AS65" t="s">
        <v>123</v>
      </c>
      <c r="AT65" t="s">
        <v>228</v>
      </c>
      <c r="AU65" t="s">
        <v>314</v>
      </c>
      <c r="AV65" t="s">
        <v>48</v>
      </c>
      <c r="AW65">
        <v>1</v>
      </c>
      <c r="BB65">
        <v>0.86727272727272731</v>
      </c>
      <c r="BC65" t="s">
        <v>69</v>
      </c>
      <c r="BF65" t="s">
        <v>119</v>
      </c>
      <c r="BG65" t="s">
        <v>123</v>
      </c>
      <c r="BH65" t="s">
        <v>314</v>
      </c>
      <c r="BI65">
        <v>1448</v>
      </c>
      <c r="BJ65">
        <v>1</v>
      </c>
      <c r="BK65" t="s">
        <v>228</v>
      </c>
      <c r="BL65" t="s">
        <v>179</v>
      </c>
      <c r="BM65">
        <v>0.86727272727272731</v>
      </c>
      <c r="BN65" t="s">
        <v>69</v>
      </c>
      <c r="BO65" t="s">
        <v>182</v>
      </c>
      <c r="BP65">
        <v>4312.97</v>
      </c>
    </row>
    <row r="66" spans="1:68" ht="16.5">
      <c r="A66" s="107" t="str">
        <f t="shared" si="18"/>
        <v>강화교통</v>
      </c>
      <c r="B66" s="108" t="str">
        <f t="shared" si="19"/>
        <v>윤한상</v>
      </c>
      <c r="C66" s="109" t="str">
        <f t="shared" si="20"/>
        <v>A</v>
      </c>
      <c r="D66" s="110">
        <f t="shared" si="21"/>
        <v>0.99346153846153851</v>
      </c>
      <c r="E66" s="111">
        <f t="shared" si="22"/>
        <v>5862</v>
      </c>
      <c r="F66" s="244" t="str">
        <f t="shared" si="23"/>
        <v>800</v>
      </c>
      <c r="G66" s="112" t="str">
        <f t="shared" si="24"/>
        <v>70바3711</v>
      </c>
      <c r="H66" s="113">
        <f t="shared" si="25"/>
        <v>1</v>
      </c>
      <c r="I66" s="114">
        <f t="shared" si="26"/>
        <v>3698.3</v>
      </c>
      <c r="J66" s="115">
        <f t="shared" si="27"/>
        <v>1.1365195550812689E-2</v>
      </c>
      <c r="K66" s="115">
        <f t="shared" si="28"/>
        <v>0.37174100995666753</v>
      </c>
      <c r="L66" s="115">
        <f t="shared" si="29"/>
        <v>0.28959251548008541</v>
      </c>
      <c r="M66" s="116">
        <f t="shared" si="30"/>
        <v>11.814</v>
      </c>
      <c r="N66" s="117">
        <f t="shared" si="31"/>
        <v>1.5142092312684206</v>
      </c>
      <c r="O66" s="117">
        <f t="shared" si="32"/>
        <v>24.52478165643674</v>
      </c>
      <c r="P66" s="230">
        <f t="shared" si="33"/>
        <v>12</v>
      </c>
      <c r="Q66" s="231">
        <f t="shared" si="34"/>
        <v>56</v>
      </c>
      <c r="R66" s="231">
        <f t="shared" si="35"/>
        <v>907</v>
      </c>
      <c r="T66">
        <v>503</v>
      </c>
      <c r="U66">
        <v>5862</v>
      </c>
      <c r="V66" t="s">
        <v>411</v>
      </c>
      <c r="W66">
        <v>3698.3</v>
      </c>
      <c r="X66">
        <v>1432.0440000000001</v>
      </c>
      <c r="Y66">
        <v>2.5830000000000002</v>
      </c>
      <c r="Z66">
        <v>11.814</v>
      </c>
      <c r="AA66">
        <v>173.96885</v>
      </c>
      <c r="AB66">
        <v>1.97719</v>
      </c>
      <c r="AC66">
        <v>64.671356000000003</v>
      </c>
      <c r="AD66" s="1">
        <v>1071</v>
      </c>
      <c r="AE66">
        <v>56</v>
      </c>
      <c r="AF66">
        <v>907</v>
      </c>
      <c r="AG66">
        <v>88</v>
      </c>
      <c r="AH66">
        <v>21.258403000000001</v>
      </c>
      <c r="AI66">
        <v>15834.7</v>
      </c>
      <c r="AJ66">
        <v>318.5</v>
      </c>
      <c r="AK66">
        <v>12</v>
      </c>
      <c r="AL66">
        <v>1096</v>
      </c>
      <c r="AM66" t="s">
        <v>412</v>
      </c>
      <c r="AN66" t="s">
        <v>577</v>
      </c>
      <c r="AO66">
        <v>3698.3</v>
      </c>
      <c r="AR66" t="s">
        <v>119</v>
      </c>
      <c r="AS66" t="s">
        <v>124</v>
      </c>
      <c r="AT66" t="s">
        <v>372</v>
      </c>
      <c r="AU66" t="s">
        <v>411</v>
      </c>
      <c r="AV66" t="s">
        <v>48</v>
      </c>
      <c r="AW66">
        <v>1</v>
      </c>
      <c r="BB66">
        <v>0.99346153846153851</v>
      </c>
      <c r="BC66" t="s">
        <v>66</v>
      </c>
      <c r="BF66" t="s">
        <v>119</v>
      </c>
      <c r="BG66" t="s">
        <v>124</v>
      </c>
      <c r="BH66" t="s">
        <v>411</v>
      </c>
      <c r="BI66">
        <v>5862</v>
      </c>
      <c r="BJ66">
        <v>1</v>
      </c>
      <c r="BK66" t="s">
        <v>372</v>
      </c>
      <c r="BL66" t="s">
        <v>179</v>
      </c>
      <c r="BM66">
        <v>0.99346153846153851</v>
      </c>
      <c r="BN66" t="s">
        <v>66</v>
      </c>
      <c r="BO66" t="s">
        <v>183</v>
      </c>
      <c r="BP66">
        <v>3698.3</v>
      </c>
    </row>
    <row r="67" spans="1:68" ht="16.5">
      <c r="A67" s="123" t="str">
        <f t="shared" si="18"/>
        <v>강화교통</v>
      </c>
      <c r="B67" s="124" t="str">
        <f t="shared" si="19"/>
        <v>이근섭</v>
      </c>
      <c r="C67" s="125" t="str">
        <f t="shared" si="20"/>
        <v>D</v>
      </c>
      <c r="D67" s="126">
        <f t="shared" si="21"/>
        <v>0.82201662094502836</v>
      </c>
      <c r="E67" s="127">
        <f t="shared" si="22"/>
        <v>6479</v>
      </c>
      <c r="F67" s="243" t="s">
        <v>433</v>
      </c>
      <c r="G67" s="128" t="str">
        <f t="shared" si="24"/>
        <v>78바3229</v>
      </c>
      <c r="H67" s="129">
        <f t="shared" si="25"/>
        <v>3</v>
      </c>
      <c r="I67" s="130">
        <f t="shared" si="26"/>
        <v>1047.3920000000001</v>
      </c>
      <c r="J67" s="131">
        <f t="shared" si="27"/>
        <v>1.5637190219265851E-2</v>
      </c>
      <c r="K67" s="131">
        <f t="shared" si="28"/>
        <v>0.31494065634399071</v>
      </c>
      <c r="L67" s="131">
        <f t="shared" si="29"/>
        <v>0.1995432464635972</v>
      </c>
      <c r="M67" s="132">
        <f t="shared" si="30"/>
        <v>15.689</v>
      </c>
      <c r="N67" s="133">
        <f t="shared" si="31"/>
        <v>0.28642571262717298</v>
      </c>
      <c r="O67" s="133">
        <f t="shared" si="32"/>
        <v>73.611408145183461</v>
      </c>
      <c r="P67" s="228">
        <f t="shared" si="33"/>
        <v>0</v>
      </c>
      <c r="Q67" s="229">
        <f t="shared" si="34"/>
        <v>3</v>
      </c>
      <c r="R67" s="229">
        <f t="shared" si="35"/>
        <v>771</v>
      </c>
      <c r="T67">
        <v>503</v>
      </c>
      <c r="U67">
        <v>6479</v>
      </c>
      <c r="V67" t="s">
        <v>438</v>
      </c>
      <c r="W67">
        <v>1047.3920000000001</v>
      </c>
      <c r="X67">
        <v>443.40600000000001</v>
      </c>
      <c r="Y67">
        <v>2.3620000000000001</v>
      </c>
      <c r="Z67">
        <v>15.689</v>
      </c>
      <c r="AA67">
        <v>44.497763999999997</v>
      </c>
      <c r="AB67">
        <v>0.69581999999999999</v>
      </c>
      <c r="AC67">
        <v>14.014155000000001</v>
      </c>
      <c r="AD67" s="1">
        <v>209</v>
      </c>
      <c r="AE67">
        <v>3</v>
      </c>
      <c r="AF67">
        <v>771</v>
      </c>
      <c r="AG67">
        <v>97</v>
      </c>
      <c r="AH67">
        <v>23.538080999999998</v>
      </c>
      <c r="AI67">
        <v>2811.7</v>
      </c>
      <c r="AJ67">
        <v>111.5</v>
      </c>
      <c r="AK67">
        <v>0</v>
      </c>
      <c r="AL67">
        <v>0</v>
      </c>
      <c r="AM67" t="s">
        <v>439</v>
      </c>
      <c r="AN67" t="s">
        <v>578</v>
      </c>
      <c r="AO67">
        <v>364.29199999999997</v>
      </c>
      <c r="AR67" t="s">
        <v>119</v>
      </c>
      <c r="AS67" t="s">
        <v>123</v>
      </c>
      <c r="AT67" t="s">
        <v>228</v>
      </c>
      <c r="AU67" t="s">
        <v>438</v>
      </c>
      <c r="AV67" t="s">
        <v>48</v>
      </c>
      <c r="AW67">
        <v>3</v>
      </c>
      <c r="BB67">
        <v>0.82201662094502836</v>
      </c>
      <c r="BC67" t="s">
        <v>67</v>
      </c>
      <c r="BF67" t="s">
        <v>119</v>
      </c>
      <c r="BG67" t="s">
        <v>123</v>
      </c>
      <c r="BH67" t="s">
        <v>438</v>
      </c>
      <c r="BI67">
        <v>6479</v>
      </c>
      <c r="BJ67">
        <v>3</v>
      </c>
      <c r="BK67" t="s">
        <v>228</v>
      </c>
      <c r="BL67" t="s">
        <v>213</v>
      </c>
      <c r="BM67">
        <v>0.82201662094502836</v>
      </c>
      <c r="BN67" t="s">
        <v>67</v>
      </c>
      <c r="BO67" t="s">
        <v>184</v>
      </c>
      <c r="BP67">
        <v>1047.3920000000001</v>
      </c>
    </row>
    <row r="68" spans="1:68" ht="16.5">
      <c r="A68" s="107" t="str">
        <f t="shared" si="18"/>
        <v>강화교통</v>
      </c>
      <c r="B68" s="108" t="str">
        <f t="shared" si="19"/>
        <v>이근실</v>
      </c>
      <c r="C68" s="109" t="str">
        <f t="shared" si="20"/>
        <v>D</v>
      </c>
      <c r="D68" s="110">
        <f t="shared" si="21"/>
        <v>0.8213793103448277</v>
      </c>
      <c r="E68" s="111">
        <f t="shared" si="22"/>
        <v>3560</v>
      </c>
      <c r="F68" s="244" t="str">
        <f t="shared" si="23"/>
        <v>70</v>
      </c>
      <c r="G68" s="112" t="str">
        <f t="shared" si="24"/>
        <v>78바3222</v>
      </c>
      <c r="H68" s="113">
        <f t="shared" si="25"/>
        <v>1</v>
      </c>
      <c r="I68" s="114">
        <f t="shared" si="26"/>
        <v>4200.3190000000004</v>
      </c>
      <c r="J68" s="115">
        <f t="shared" si="27"/>
        <v>9.5611980332729486E-3</v>
      </c>
      <c r="K68" s="115">
        <f t="shared" si="28"/>
        <v>0.28771646171834342</v>
      </c>
      <c r="L68" s="115">
        <f t="shared" si="29"/>
        <v>0.151655148097085</v>
      </c>
      <c r="M68" s="116">
        <f t="shared" si="30"/>
        <v>12.912000000000001</v>
      </c>
      <c r="N68" s="117">
        <f t="shared" si="31"/>
        <v>0</v>
      </c>
      <c r="O68" s="117">
        <f t="shared" si="32"/>
        <v>12.546666098455853</v>
      </c>
      <c r="P68" s="230">
        <f t="shared" si="33"/>
        <v>6</v>
      </c>
      <c r="Q68" s="231">
        <f t="shared" si="34"/>
        <v>0</v>
      </c>
      <c r="R68" s="231">
        <f t="shared" si="35"/>
        <v>527</v>
      </c>
      <c r="T68">
        <v>503</v>
      </c>
      <c r="U68">
        <v>3560</v>
      </c>
      <c r="V68" t="s">
        <v>316</v>
      </c>
      <c r="W68">
        <v>4200.3190000000004</v>
      </c>
      <c r="X68">
        <v>1763.644</v>
      </c>
      <c r="Y68">
        <v>2.3820000000000001</v>
      </c>
      <c r="Z68">
        <v>12.912000000000001</v>
      </c>
      <c r="AA68">
        <v>189.07107600000001</v>
      </c>
      <c r="AB68">
        <v>1.8077460000000001</v>
      </c>
      <c r="AC68">
        <v>54.398860999999997</v>
      </c>
      <c r="AD68" s="1">
        <v>637</v>
      </c>
      <c r="AE68">
        <v>0</v>
      </c>
      <c r="AF68">
        <v>527</v>
      </c>
      <c r="AG68">
        <v>88</v>
      </c>
      <c r="AH68">
        <v>22.215554999999998</v>
      </c>
      <c r="AI68">
        <v>6628.1</v>
      </c>
      <c r="AJ68">
        <v>55.1</v>
      </c>
      <c r="AK68">
        <v>6</v>
      </c>
      <c r="AL68">
        <v>1130</v>
      </c>
      <c r="AM68" t="s">
        <v>317</v>
      </c>
      <c r="AN68" t="s">
        <v>579</v>
      </c>
      <c r="AO68">
        <v>4200.3190000000004</v>
      </c>
      <c r="AR68" t="s">
        <v>119</v>
      </c>
      <c r="AS68" t="s">
        <v>122</v>
      </c>
      <c r="AT68" t="s">
        <v>219</v>
      </c>
      <c r="AU68" t="s">
        <v>316</v>
      </c>
      <c r="AV68" t="s">
        <v>48</v>
      </c>
      <c r="AW68">
        <v>1</v>
      </c>
      <c r="BB68">
        <v>0.8213793103448277</v>
      </c>
      <c r="BC68" t="s">
        <v>67</v>
      </c>
      <c r="BF68" t="s">
        <v>119</v>
      </c>
      <c r="BG68" t="s">
        <v>122</v>
      </c>
      <c r="BH68" t="s">
        <v>316</v>
      </c>
      <c r="BI68">
        <v>3560</v>
      </c>
      <c r="BJ68">
        <v>1</v>
      </c>
      <c r="BK68" t="s">
        <v>219</v>
      </c>
      <c r="BL68" t="s">
        <v>179</v>
      </c>
      <c r="BM68">
        <v>0.8213793103448277</v>
      </c>
      <c r="BN68" t="s">
        <v>67</v>
      </c>
      <c r="BO68" t="s">
        <v>184</v>
      </c>
      <c r="BP68">
        <v>4200.3190000000004</v>
      </c>
    </row>
    <row r="69" spans="1:68" ht="16.5">
      <c r="A69" s="123" t="str">
        <f t="shared" si="18"/>
        <v>강화교통</v>
      </c>
      <c r="B69" s="124" t="str">
        <f t="shared" si="19"/>
        <v>이동열</v>
      </c>
      <c r="C69" s="125" t="str">
        <f t="shared" si="20"/>
        <v>D</v>
      </c>
      <c r="D69" s="126">
        <f t="shared" si="21"/>
        <v>0.81500000000000006</v>
      </c>
      <c r="E69" s="127">
        <f t="shared" si="22"/>
        <v>416</v>
      </c>
      <c r="F69" s="243" t="str">
        <f t="shared" si="23"/>
        <v>17</v>
      </c>
      <c r="G69" s="128" t="str">
        <f t="shared" si="24"/>
        <v>78바3234</v>
      </c>
      <c r="H69" s="129">
        <f t="shared" si="25"/>
        <v>1</v>
      </c>
      <c r="I69" s="130">
        <f t="shared" si="26"/>
        <v>2598.154</v>
      </c>
      <c r="J69" s="131">
        <f t="shared" si="27"/>
        <v>1.3358943106234302E-2</v>
      </c>
      <c r="K69" s="131">
        <f t="shared" si="28"/>
        <v>0.37342950718868184</v>
      </c>
      <c r="L69" s="131">
        <f t="shared" si="29"/>
        <v>0.1535705735687723</v>
      </c>
      <c r="M69" s="132">
        <f t="shared" si="30"/>
        <v>14.144</v>
      </c>
      <c r="N69" s="133">
        <f t="shared" si="31"/>
        <v>0.80826617667774892</v>
      </c>
      <c r="O69" s="133">
        <f t="shared" si="32"/>
        <v>9.814660716801237</v>
      </c>
      <c r="P69" s="228">
        <f t="shared" si="33"/>
        <v>16</v>
      </c>
      <c r="Q69" s="229">
        <f t="shared" si="34"/>
        <v>21</v>
      </c>
      <c r="R69" s="229">
        <f t="shared" si="35"/>
        <v>255</v>
      </c>
      <c r="T69">
        <v>503</v>
      </c>
      <c r="U69">
        <v>416</v>
      </c>
      <c r="V69" t="s">
        <v>318</v>
      </c>
      <c r="W69">
        <v>2598.154</v>
      </c>
      <c r="X69">
        <v>1328.19</v>
      </c>
      <c r="Y69">
        <v>1.956</v>
      </c>
      <c r="Z69">
        <v>14.144</v>
      </c>
      <c r="AA69">
        <v>172.12439499999999</v>
      </c>
      <c r="AB69">
        <v>2.2993999999999999</v>
      </c>
      <c r="AC69">
        <v>64.276328000000007</v>
      </c>
      <c r="AD69" s="1">
        <v>399</v>
      </c>
      <c r="AE69">
        <v>21</v>
      </c>
      <c r="AF69">
        <v>255</v>
      </c>
      <c r="AG69">
        <v>80</v>
      </c>
      <c r="AH69">
        <v>15.094628999999999</v>
      </c>
      <c r="AI69">
        <v>628.1</v>
      </c>
      <c r="AJ69">
        <v>0</v>
      </c>
      <c r="AK69">
        <v>16</v>
      </c>
      <c r="AL69">
        <v>3228</v>
      </c>
      <c r="AM69" t="s">
        <v>319</v>
      </c>
      <c r="AN69" t="s">
        <v>580</v>
      </c>
      <c r="AO69">
        <v>2598.154</v>
      </c>
      <c r="AR69" t="s">
        <v>119</v>
      </c>
      <c r="AS69" t="s">
        <v>120</v>
      </c>
      <c r="AT69" t="s">
        <v>203</v>
      </c>
      <c r="AU69" t="s">
        <v>318</v>
      </c>
      <c r="AV69" t="s">
        <v>48</v>
      </c>
      <c r="AW69">
        <v>1</v>
      </c>
      <c r="BB69">
        <v>0.81500000000000006</v>
      </c>
      <c r="BC69" t="s">
        <v>67</v>
      </c>
      <c r="BF69" t="s">
        <v>119</v>
      </c>
      <c r="BG69" t="s">
        <v>120</v>
      </c>
      <c r="BH69" t="s">
        <v>318</v>
      </c>
      <c r="BI69">
        <v>416</v>
      </c>
      <c r="BJ69">
        <v>1</v>
      </c>
      <c r="BK69" t="s">
        <v>203</v>
      </c>
      <c r="BL69" t="s">
        <v>179</v>
      </c>
      <c r="BM69">
        <v>0.81500000000000006</v>
      </c>
      <c r="BN69" t="s">
        <v>67</v>
      </c>
      <c r="BO69" t="s">
        <v>184</v>
      </c>
      <c r="BP69">
        <v>2598.154</v>
      </c>
    </row>
    <row r="70" spans="1:68" ht="16.5">
      <c r="A70" s="107" t="str">
        <f t="shared" si="18"/>
        <v>강화교통</v>
      </c>
      <c r="B70" s="108" t="str">
        <f t="shared" si="19"/>
        <v>이상진</v>
      </c>
      <c r="C70" s="109" t="str">
        <f t="shared" si="20"/>
        <v>B</v>
      </c>
      <c r="D70" s="110">
        <f t="shared" si="21"/>
        <v>0.91606060606060613</v>
      </c>
      <c r="E70" s="111">
        <f t="shared" si="22"/>
        <v>9917</v>
      </c>
      <c r="F70" s="244" t="str">
        <f t="shared" si="23"/>
        <v>71</v>
      </c>
      <c r="G70" s="112" t="str">
        <f t="shared" si="24"/>
        <v>78바3225</v>
      </c>
      <c r="H70" s="113">
        <f t="shared" si="25"/>
        <v>1</v>
      </c>
      <c r="I70" s="114">
        <f t="shared" si="26"/>
        <v>4136.0010000000002</v>
      </c>
      <c r="J70" s="115">
        <f t="shared" si="27"/>
        <v>1.2896614429544829E-2</v>
      </c>
      <c r="K70" s="115">
        <f t="shared" si="28"/>
        <v>0.24717329112649711</v>
      </c>
      <c r="L70" s="115">
        <f t="shared" si="29"/>
        <v>0.23621851155258425</v>
      </c>
      <c r="M70" s="116">
        <f t="shared" si="30"/>
        <v>10.737</v>
      </c>
      <c r="N70" s="117">
        <f t="shared" si="31"/>
        <v>0</v>
      </c>
      <c r="O70" s="117">
        <f t="shared" si="32"/>
        <v>7.4468067101531163</v>
      </c>
      <c r="P70" s="230">
        <f t="shared" si="33"/>
        <v>3</v>
      </c>
      <c r="Q70" s="231">
        <f t="shared" si="34"/>
        <v>0</v>
      </c>
      <c r="R70" s="231">
        <f t="shared" si="35"/>
        <v>308</v>
      </c>
      <c r="T70">
        <v>503</v>
      </c>
      <c r="U70">
        <v>9917</v>
      </c>
      <c r="V70" t="s">
        <v>320</v>
      </c>
      <c r="W70">
        <v>4136.0010000000002</v>
      </c>
      <c r="X70">
        <v>1368.2360000000001</v>
      </c>
      <c r="Y70">
        <v>3.0230000000000001</v>
      </c>
      <c r="Z70">
        <v>10.737</v>
      </c>
      <c r="AA70">
        <v>168.883858</v>
      </c>
      <c r="AB70">
        <v>2.1780300000000001</v>
      </c>
      <c r="AC70">
        <v>41.743578999999997</v>
      </c>
      <c r="AD70" s="1">
        <v>977</v>
      </c>
      <c r="AE70">
        <v>0</v>
      </c>
      <c r="AF70">
        <v>308</v>
      </c>
      <c r="AG70">
        <v>72</v>
      </c>
      <c r="AH70">
        <v>24.490209</v>
      </c>
      <c r="AI70">
        <v>880.4</v>
      </c>
      <c r="AJ70">
        <v>0</v>
      </c>
      <c r="AK70">
        <v>3</v>
      </c>
      <c r="AL70">
        <v>170</v>
      </c>
      <c r="AM70" t="s">
        <v>321</v>
      </c>
      <c r="AN70" t="s">
        <v>581</v>
      </c>
      <c r="AO70">
        <v>4136.0010000000002</v>
      </c>
      <c r="AR70" t="s">
        <v>119</v>
      </c>
      <c r="AS70" t="s">
        <v>123</v>
      </c>
      <c r="AT70" t="s">
        <v>225</v>
      </c>
      <c r="AU70" t="s">
        <v>320</v>
      </c>
      <c r="AV70" t="s">
        <v>48</v>
      </c>
      <c r="AW70">
        <v>1</v>
      </c>
      <c r="BB70">
        <v>0.91606060606060613</v>
      </c>
      <c r="BC70" t="s">
        <v>68</v>
      </c>
      <c r="BF70" t="s">
        <v>119</v>
      </c>
      <c r="BG70" t="s">
        <v>123</v>
      </c>
      <c r="BH70" t="s">
        <v>320</v>
      </c>
      <c r="BI70">
        <v>9917</v>
      </c>
      <c r="BJ70">
        <v>1</v>
      </c>
      <c r="BK70" t="s">
        <v>225</v>
      </c>
      <c r="BL70" t="s">
        <v>179</v>
      </c>
      <c r="BM70">
        <v>0.91606060606060613</v>
      </c>
      <c r="BN70" t="s">
        <v>68</v>
      </c>
      <c r="BO70" t="s">
        <v>180</v>
      </c>
      <c r="BP70">
        <v>4136.0010000000002</v>
      </c>
    </row>
    <row r="71" spans="1:68" ht="16.5">
      <c r="A71" s="123" t="str">
        <f t="shared" si="18"/>
        <v>강화교통</v>
      </c>
      <c r="B71" s="124" t="str">
        <f t="shared" si="19"/>
        <v>이성훈</v>
      </c>
      <c r="C71" s="125" t="str">
        <f t="shared" si="20"/>
        <v>D</v>
      </c>
      <c r="D71" s="126">
        <f t="shared" si="21"/>
        <v>0.84921052631578953</v>
      </c>
      <c r="E71" s="127">
        <f t="shared" si="22"/>
        <v>335</v>
      </c>
      <c r="F71" s="243" t="str">
        <f t="shared" si="23"/>
        <v>60-5</v>
      </c>
      <c r="G71" s="128" t="str">
        <f t="shared" si="24"/>
        <v>78바3205</v>
      </c>
      <c r="H71" s="129">
        <f t="shared" si="25"/>
        <v>1</v>
      </c>
      <c r="I71" s="130">
        <f t="shared" si="26"/>
        <v>5419.1769999999997</v>
      </c>
      <c r="J71" s="131">
        <f t="shared" si="27"/>
        <v>1.7654893608588493E-2</v>
      </c>
      <c r="K71" s="131">
        <f t="shared" si="28"/>
        <v>0.20200858364657714</v>
      </c>
      <c r="L71" s="131">
        <f t="shared" si="29"/>
        <v>0.21608447186722265</v>
      </c>
      <c r="M71" s="132">
        <f t="shared" si="30"/>
        <v>13.163</v>
      </c>
      <c r="N71" s="133">
        <f t="shared" si="31"/>
        <v>0</v>
      </c>
      <c r="O71" s="133">
        <f t="shared" si="32"/>
        <v>10.352125424211094</v>
      </c>
      <c r="P71" s="228">
        <f t="shared" si="33"/>
        <v>9</v>
      </c>
      <c r="Q71" s="229">
        <f t="shared" si="34"/>
        <v>0</v>
      </c>
      <c r="R71" s="229">
        <f t="shared" si="35"/>
        <v>561</v>
      </c>
      <c r="T71">
        <v>503</v>
      </c>
      <c r="U71">
        <v>335</v>
      </c>
      <c r="V71" t="s">
        <v>322</v>
      </c>
      <c r="W71">
        <v>5419.1769999999997</v>
      </c>
      <c r="X71">
        <v>1679.27</v>
      </c>
      <c r="Y71">
        <v>3.2269999999999999</v>
      </c>
      <c r="Z71">
        <v>13.163</v>
      </c>
      <c r="AA71">
        <v>169.70246700000001</v>
      </c>
      <c r="AB71">
        <v>2.9960789999999999</v>
      </c>
      <c r="AC71">
        <v>34.281354999999998</v>
      </c>
      <c r="AD71" s="1">
        <v>1171</v>
      </c>
      <c r="AE71">
        <v>0</v>
      </c>
      <c r="AF71">
        <v>561</v>
      </c>
      <c r="AG71">
        <v>85</v>
      </c>
      <c r="AH71">
        <v>31.933401</v>
      </c>
      <c r="AI71">
        <v>37992</v>
      </c>
      <c r="AJ71">
        <v>292.2</v>
      </c>
      <c r="AK71">
        <v>9</v>
      </c>
      <c r="AL71">
        <v>573</v>
      </c>
      <c r="AM71" t="s">
        <v>323</v>
      </c>
      <c r="AN71" t="s">
        <v>582</v>
      </c>
      <c r="AO71">
        <v>5419.1769999999997</v>
      </c>
      <c r="AR71" t="s">
        <v>119</v>
      </c>
      <c r="AS71" t="s">
        <v>121</v>
      </c>
      <c r="AT71" t="s">
        <v>205</v>
      </c>
      <c r="AU71" t="s">
        <v>322</v>
      </c>
      <c r="AV71" t="s">
        <v>48</v>
      </c>
      <c r="AW71">
        <v>1</v>
      </c>
      <c r="BB71">
        <v>0.84921052631578953</v>
      </c>
      <c r="BC71" t="s">
        <v>67</v>
      </c>
      <c r="BF71" t="s">
        <v>119</v>
      </c>
      <c r="BG71" t="s">
        <v>121</v>
      </c>
      <c r="BH71" t="s">
        <v>322</v>
      </c>
      <c r="BI71">
        <v>335</v>
      </c>
      <c r="BJ71">
        <v>1</v>
      </c>
      <c r="BK71" t="s">
        <v>205</v>
      </c>
      <c r="BL71" t="s">
        <v>179</v>
      </c>
      <c r="BM71">
        <v>0.84921052631578953</v>
      </c>
      <c r="BN71" t="s">
        <v>67</v>
      </c>
      <c r="BO71" t="s">
        <v>184</v>
      </c>
      <c r="BP71">
        <v>5419.1769999999997</v>
      </c>
    </row>
    <row r="72" spans="1:68" ht="16.5">
      <c r="A72" s="107" t="str">
        <f t="shared" ref="A72:A87" si="36">BF72</f>
        <v>강화교통</v>
      </c>
      <c r="B72" s="108" t="str">
        <f t="shared" ref="B72:B87" si="37">BH72</f>
        <v>이승호</v>
      </c>
      <c r="C72" s="109" t="str">
        <f t="shared" ref="C72:C87" si="38">BN72</f>
        <v>B</v>
      </c>
      <c r="D72" s="110">
        <f t="shared" ref="D72:D87" si="39">BM72</f>
        <v>0.92423076923076919</v>
      </c>
      <c r="E72" s="111">
        <f t="shared" ref="E72:E87" si="40">U72</f>
        <v>703</v>
      </c>
      <c r="F72" s="244" t="str">
        <f t="shared" ref="F72:F87" si="41">BG72</f>
        <v>800</v>
      </c>
      <c r="G72" s="112" t="str">
        <f t="shared" ref="G72:G87" si="42">BK72</f>
        <v>70바3711</v>
      </c>
      <c r="H72" s="113">
        <f t="shared" ref="H72:H87" si="43">BJ72</f>
        <v>1</v>
      </c>
      <c r="I72" s="114">
        <f t="shared" ref="I72:I87" si="44">BP72</f>
        <v>3380.1819999999998</v>
      </c>
      <c r="J72" s="115">
        <f t="shared" ref="J72:J87" si="45">AB72/AA72</f>
        <v>4.3480935867455488E-3</v>
      </c>
      <c r="K72" s="115">
        <f t="shared" ref="K72:K87" si="46">AC72/AA72</f>
        <v>0.35640747590639504</v>
      </c>
      <c r="L72" s="115">
        <f t="shared" ref="L72:L87" si="47">AD72/I72</f>
        <v>0.23992790920725571</v>
      </c>
      <c r="M72" s="116">
        <f t="shared" ref="M72:M87" si="48">Z72</f>
        <v>12.101000000000001</v>
      </c>
      <c r="N72" s="117">
        <f t="shared" ref="N72:N87" si="49">AE72*100/W72</f>
        <v>0.44376308731305003</v>
      </c>
      <c r="O72" s="117">
        <f t="shared" ref="O72:O87" si="50">AF72*100/W72</f>
        <v>26.093269534007341</v>
      </c>
      <c r="P72" s="230">
        <f t="shared" ref="P72:P87" si="51">AK72</f>
        <v>7</v>
      </c>
      <c r="Q72" s="231">
        <f t="shared" ref="Q72:Q87" si="52">AE72</f>
        <v>15</v>
      </c>
      <c r="R72" s="231">
        <f t="shared" ref="R72:R87" si="53">AF72</f>
        <v>882</v>
      </c>
      <c r="T72">
        <v>503</v>
      </c>
      <c r="U72">
        <v>703</v>
      </c>
      <c r="V72" t="s">
        <v>413</v>
      </c>
      <c r="W72">
        <v>3380.1819999999998</v>
      </c>
      <c r="X72">
        <v>1406.665</v>
      </c>
      <c r="Y72">
        <v>2.403</v>
      </c>
      <c r="Z72">
        <v>12.101000000000001</v>
      </c>
      <c r="AA72">
        <v>162.45441500000001</v>
      </c>
      <c r="AB72">
        <v>0.70636699999999997</v>
      </c>
      <c r="AC72">
        <v>57.899968000000001</v>
      </c>
      <c r="AD72" s="1">
        <v>811</v>
      </c>
      <c r="AE72">
        <v>15</v>
      </c>
      <c r="AF72">
        <v>882</v>
      </c>
      <c r="AG72">
        <v>93</v>
      </c>
      <c r="AH72">
        <v>20.806956</v>
      </c>
      <c r="AI72">
        <v>14422.1</v>
      </c>
      <c r="AJ72">
        <v>273</v>
      </c>
      <c r="AK72">
        <v>7</v>
      </c>
      <c r="AL72">
        <v>1523</v>
      </c>
      <c r="AM72" t="s">
        <v>414</v>
      </c>
      <c r="AN72" t="s">
        <v>583</v>
      </c>
      <c r="AO72">
        <v>3380.1819999999998</v>
      </c>
      <c r="AR72" t="s">
        <v>119</v>
      </c>
      <c r="AS72" t="s">
        <v>124</v>
      </c>
      <c r="AT72" t="s">
        <v>372</v>
      </c>
      <c r="AU72" t="s">
        <v>413</v>
      </c>
      <c r="AV72" t="s">
        <v>48</v>
      </c>
      <c r="AW72">
        <v>1</v>
      </c>
      <c r="BB72">
        <v>0.92423076923076919</v>
      </c>
      <c r="BC72" t="s">
        <v>68</v>
      </c>
      <c r="BF72" t="s">
        <v>119</v>
      </c>
      <c r="BG72" t="s">
        <v>124</v>
      </c>
      <c r="BH72" t="s">
        <v>413</v>
      </c>
      <c r="BI72">
        <v>703</v>
      </c>
      <c r="BJ72">
        <v>1</v>
      </c>
      <c r="BK72" t="s">
        <v>372</v>
      </c>
      <c r="BL72" t="s">
        <v>179</v>
      </c>
      <c r="BM72">
        <v>0.92423076923076919</v>
      </c>
      <c r="BN72" t="s">
        <v>68</v>
      </c>
      <c r="BO72" t="s">
        <v>180</v>
      </c>
      <c r="BP72">
        <v>3380.1819999999998</v>
      </c>
    </row>
    <row r="73" spans="1:68" ht="16.5">
      <c r="A73" s="123" t="str">
        <f t="shared" si="36"/>
        <v>강화교통</v>
      </c>
      <c r="B73" s="124" t="str">
        <f t="shared" si="37"/>
        <v>이용희</v>
      </c>
      <c r="C73" s="125" t="str">
        <f t="shared" si="38"/>
        <v>C</v>
      </c>
      <c r="D73" s="126">
        <f t="shared" si="39"/>
        <v>0.86078947368421055</v>
      </c>
      <c r="E73" s="127">
        <f t="shared" si="40"/>
        <v>2964</v>
      </c>
      <c r="F73" s="243" t="str">
        <f t="shared" si="41"/>
        <v>60-5</v>
      </c>
      <c r="G73" s="128" t="str">
        <f t="shared" si="42"/>
        <v>78바3206</v>
      </c>
      <c r="H73" s="129">
        <f t="shared" si="43"/>
        <v>1</v>
      </c>
      <c r="I73" s="130">
        <f t="shared" si="44"/>
        <v>4499.7939999999999</v>
      </c>
      <c r="J73" s="131">
        <f t="shared" si="45"/>
        <v>2.2447744064416266E-2</v>
      </c>
      <c r="K73" s="131">
        <f t="shared" si="46"/>
        <v>0.21114010890256651</v>
      </c>
      <c r="L73" s="131">
        <f t="shared" si="47"/>
        <v>0.14645114865258277</v>
      </c>
      <c r="M73" s="132">
        <f t="shared" si="48"/>
        <v>12.882999999999999</v>
      </c>
      <c r="N73" s="133">
        <f t="shared" si="49"/>
        <v>0</v>
      </c>
      <c r="O73" s="133">
        <f t="shared" si="50"/>
        <v>20.023138837022319</v>
      </c>
      <c r="P73" s="228">
        <f t="shared" si="51"/>
        <v>2</v>
      </c>
      <c r="Q73" s="229">
        <f t="shared" si="52"/>
        <v>0</v>
      </c>
      <c r="R73" s="229">
        <f t="shared" si="53"/>
        <v>901</v>
      </c>
      <c r="T73">
        <v>503</v>
      </c>
      <c r="U73">
        <v>2964</v>
      </c>
      <c r="V73" t="s">
        <v>324</v>
      </c>
      <c r="W73">
        <v>4499.7939999999999</v>
      </c>
      <c r="X73">
        <v>1375.616</v>
      </c>
      <c r="Y73">
        <v>3.2709999999999999</v>
      </c>
      <c r="Z73">
        <v>12.882999999999999</v>
      </c>
      <c r="AA73">
        <v>138.12163000000001</v>
      </c>
      <c r="AB73">
        <v>3.1005189999999998</v>
      </c>
      <c r="AC73">
        <v>29.163015999999999</v>
      </c>
      <c r="AD73" s="1">
        <v>659</v>
      </c>
      <c r="AE73">
        <v>0</v>
      </c>
      <c r="AF73">
        <v>901</v>
      </c>
      <c r="AG73">
        <v>87</v>
      </c>
      <c r="AH73">
        <v>32.578488</v>
      </c>
      <c r="AI73">
        <v>29047.200000000001</v>
      </c>
      <c r="AJ73">
        <v>285.8</v>
      </c>
      <c r="AK73">
        <v>2</v>
      </c>
      <c r="AL73">
        <v>74</v>
      </c>
      <c r="AM73" t="s">
        <v>325</v>
      </c>
      <c r="AN73" t="s">
        <v>584</v>
      </c>
      <c r="AO73">
        <v>4499.7939999999999</v>
      </c>
      <c r="AR73" t="s">
        <v>119</v>
      </c>
      <c r="AS73" t="s">
        <v>121</v>
      </c>
      <c r="AT73" t="s">
        <v>206</v>
      </c>
      <c r="AU73" t="s">
        <v>324</v>
      </c>
      <c r="AV73" t="s">
        <v>48</v>
      </c>
      <c r="AW73">
        <v>1</v>
      </c>
      <c r="BB73">
        <v>0.86078947368421055</v>
      </c>
      <c r="BC73" t="s">
        <v>69</v>
      </c>
      <c r="BF73" t="s">
        <v>119</v>
      </c>
      <c r="BG73" t="s">
        <v>121</v>
      </c>
      <c r="BH73" t="s">
        <v>324</v>
      </c>
      <c r="BI73">
        <v>2964</v>
      </c>
      <c r="BJ73">
        <v>1</v>
      </c>
      <c r="BK73" t="s">
        <v>206</v>
      </c>
      <c r="BL73" t="s">
        <v>179</v>
      </c>
      <c r="BM73">
        <v>0.86078947368421055</v>
      </c>
      <c r="BN73" t="s">
        <v>69</v>
      </c>
      <c r="BO73" t="s">
        <v>182</v>
      </c>
      <c r="BP73">
        <v>4499.7939999999999</v>
      </c>
    </row>
    <row r="74" spans="1:68" ht="16.5">
      <c r="A74" s="107" t="str">
        <f t="shared" si="36"/>
        <v>강화교통</v>
      </c>
      <c r="B74" s="108" t="str">
        <f t="shared" si="37"/>
        <v>이우철</v>
      </c>
      <c r="C74" s="109" t="str">
        <f t="shared" si="38"/>
        <v>F</v>
      </c>
      <c r="D74" s="110">
        <f t="shared" si="39"/>
        <v>0.77611142920476506</v>
      </c>
      <c r="E74" s="111">
        <f t="shared" si="40"/>
        <v>6571</v>
      </c>
      <c r="F74" s="244" t="s">
        <v>433</v>
      </c>
      <c r="G74" s="112" t="str">
        <f t="shared" si="42"/>
        <v>78바3228</v>
      </c>
      <c r="H74" s="113">
        <f t="shared" si="43"/>
        <v>7</v>
      </c>
      <c r="I74" s="114">
        <f t="shared" si="44"/>
        <v>2086.1259999999997</v>
      </c>
      <c r="J74" s="115">
        <f t="shared" si="45"/>
        <v>9.8362897728136115E-3</v>
      </c>
      <c r="K74" s="115">
        <f t="shared" si="46"/>
        <v>0.34030221653052534</v>
      </c>
      <c r="L74" s="115">
        <f t="shared" si="47"/>
        <v>0.26460530188492931</v>
      </c>
      <c r="M74" s="116">
        <f t="shared" si="48"/>
        <v>17.004000000000001</v>
      </c>
      <c r="N74" s="117">
        <f t="shared" si="49"/>
        <v>0.14380722928528764</v>
      </c>
      <c r="O74" s="117">
        <f t="shared" si="50"/>
        <v>32.596305304665201</v>
      </c>
      <c r="P74" s="230">
        <f t="shared" si="51"/>
        <v>9</v>
      </c>
      <c r="Q74" s="231">
        <f t="shared" si="52"/>
        <v>3</v>
      </c>
      <c r="R74" s="231">
        <f t="shared" si="53"/>
        <v>680</v>
      </c>
      <c r="T74">
        <v>503</v>
      </c>
      <c r="U74">
        <v>6571</v>
      </c>
      <c r="V74" t="s">
        <v>440</v>
      </c>
      <c r="W74">
        <v>2086.1260000000002</v>
      </c>
      <c r="X74">
        <v>985.88</v>
      </c>
      <c r="Y74">
        <v>2.1160000000000001</v>
      </c>
      <c r="Z74">
        <v>17.004000000000001</v>
      </c>
      <c r="AA74">
        <v>95.42165</v>
      </c>
      <c r="AB74">
        <v>0.93859499999999996</v>
      </c>
      <c r="AC74">
        <v>32.472199000000003</v>
      </c>
      <c r="AD74" s="1">
        <v>552</v>
      </c>
      <c r="AE74">
        <v>3</v>
      </c>
      <c r="AF74">
        <v>680</v>
      </c>
      <c r="AG74">
        <v>105</v>
      </c>
      <c r="AH74">
        <v>21.862186999999999</v>
      </c>
      <c r="AI74">
        <v>9531.5</v>
      </c>
      <c r="AJ74">
        <v>433.1</v>
      </c>
      <c r="AK74">
        <v>9</v>
      </c>
      <c r="AL74">
        <v>1034</v>
      </c>
      <c r="AM74" t="s">
        <v>441</v>
      </c>
      <c r="AN74" t="s">
        <v>585</v>
      </c>
      <c r="AO74">
        <v>477.37099999999998</v>
      </c>
      <c r="AR74" t="s">
        <v>119</v>
      </c>
      <c r="AS74" t="s">
        <v>124</v>
      </c>
      <c r="AT74" t="s">
        <v>376</v>
      </c>
      <c r="AU74" t="s">
        <v>440</v>
      </c>
      <c r="AV74" t="s">
        <v>48</v>
      </c>
      <c r="AW74">
        <v>7</v>
      </c>
      <c r="BB74">
        <v>0.77611142920476506</v>
      </c>
      <c r="BC74" t="s">
        <v>70</v>
      </c>
      <c r="BF74" t="s">
        <v>119</v>
      </c>
      <c r="BG74" t="s">
        <v>124</v>
      </c>
      <c r="BH74" t="s">
        <v>440</v>
      </c>
      <c r="BI74">
        <v>6571</v>
      </c>
      <c r="BJ74">
        <v>7</v>
      </c>
      <c r="BK74" t="s">
        <v>376</v>
      </c>
      <c r="BL74" t="s">
        <v>226</v>
      </c>
      <c r="BM74">
        <v>0.77611142920476506</v>
      </c>
      <c r="BN74" t="s">
        <v>70</v>
      </c>
      <c r="BO74" t="s">
        <v>195</v>
      </c>
      <c r="BP74">
        <v>2086.1259999999997</v>
      </c>
    </row>
    <row r="75" spans="1:68" ht="16.5">
      <c r="A75" s="123" t="str">
        <f t="shared" si="36"/>
        <v>강화교통</v>
      </c>
      <c r="B75" s="124" t="str">
        <f t="shared" si="37"/>
        <v>이정세</v>
      </c>
      <c r="C75" s="125" t="str">
        <f t="shared" si="38"/>
        <v>B</v>
      </c>
      <c r="D75" s="126">
        <f t="shared" si="39"/>
        <v>0.90653846153846163</v>
      </c>
      <c r="E75" s="127">
        <f t="shared" si="40"/>
        <v>5786</v>
      </c>
      <c r="F75" s="243" t="str">
        <f t="shared" si="41"/>
        <v>800</v>
      </c>
      <c r="G75" s="128" t="str">
        <f t="shared" si="42"/>
        <v>78바3211</v>
      </c>
      <c r="H75" s="129">
        <f t="shared" si="43"/>
        <v>1</v>
      </c>
      <c r="I75" s="130">
        <f t="shared" si="44"/>
        <v>4174.4459999999999</v>
      </c>
      <c r="J75" s="131">
        <f t="shared" si="45"/>
        <v>6.400887161386472E-3</v>
      </c>
      <c r="K75" s="131">
        <f t="shared" si="46"/>
        <v>0.35663484938063372</v>
      </c>
      <c r="L75" s="131">
        <f t="shared" si="47"/>
        <v>0.29201479669398045</v>
      </c>
      <c r="M75" s="132">
        <f t="shared" si="48"/>
        <v>12.87</v>
      </c>
      <c r="N75" s="133">
        <f t="shared" si="49"/>
        <v>0.55097131451694425</v>
      </c>
      <c r="O75" s="133">
        <f t="shared" si="50"/>
        <v>51.168466426443175</v>
      </c>
      <c r="P75" s="228">
        <f t="shared" si="51"/>
        <v>11</v>
      </c>
      <c r="Q75" s="229">
        <f t="shared" si="52"/>
        <v>23</v>
      </c>
      <c r="R75" s="229">
        <f t="shared" si="53"/>
        <v>2136</v>
      </c>
      <c r="T75">
        <v>503</v>
      </c>
      <c r="U75">
        <v>5786</v>
      </c>
      <c r="V75" t="s">
        <v>415</v>
      </c>
      <c r="W75">
        <v>4174.4459999999999</v>
      </c>
      <c r="X75">
        <v>1771.106</v>
      </c>
      <c r="Y75">
        <v>2.3570000000000002</v>
      </c>
      <c r="Z75">
        <v>12.87</v>
      </c>
      <c r="AA75">
        <v>197.31967900000001</v>
      </c>
      <c r="AB75">
        <v>1.2630209999999999</v>
      </c>
      <c r="AC75">
        <v>70.371073999999993</v>
      </c>
      <c r="AD75" s="1">
        <v>1219</v>
      </c>
      <c r="AE75">
        <v>23</v>
      </c>
      <c r="AF75">
        <v>2136</v>
      </c>
      <c r="AG75">
        <v>90</v>
      </c>
      <c r="AH75">
        <v>21.155750999999999</v>
      </c>
      <c r="AI75">
        <v>19591.599999999999</v>
      </c>
      <c r="AJ75">
        <v>240.3</v>
      </c>
      <c r="AK75">
        <v>11</v>
      </c>
      <c r="AL75">
        <v>1603</v>
      </c>
      <c r="AM75" t="s">
        <v>416</v>
      </c>
      <c r="AN75" t="s">
        <v>586</v>
      </c>
      <c r="AO75">
        <v>4174.4459999999999</v>
      </c>
      <c r="AR75" t="s">
        <v>119</v>
      </c>
      <c r="AS75" t="s">
        <v>124</v>
      </c>
      <c r="AT75" t="s">
        <v>374</v>
      </c>
      <c r="AU75" t="s">
        <v>415</v>
      </c>
      <c r="AV75" t="s">
        <v>48</v>
      </c>
      <c r="AW75">
        <v>1</v>
      </c>
      <c r="BB75">
        <v>0.90653846153846163</v>
      </c>
      <c r="BC75" t="s">
        <v>68</v>
      </c>
      <c r="BF75" t="s">
        <v>119</v>
      </c>
      <c r="BG75" t="s">
        <v>124</v>
      </c>
      <c r="BH75" t="s">
        <v>415</v>
      </c>
      <c r="BI75">
        <v>5786</v>
      </c>
      <c r="BJ75">
        <v>1</v>
      </c>
      <c r="BK75" t="s">
        <v>374</v>
      </c>
      <c r="BL75" t="s">
        <v>179</v>
      </c>
      <c r="BM75">
        <v>0.90653846153846163</v>
      </c>
      <c r="BN75" t="s">
        <v>68</v>
      </c>
      <c r="BO75" t="s">
        <v>180</v>
      </c>
      <c r="BP75">
        <v>4174.4459999999999</v>
      </c>
    </row>
    <row r="76" spans="1:68" ht="16.5">
      <c r="A76" s="107" t="str">
        <f t="shared" si="36"/>
        <v>강화교통</v>
      </c>
      <c r="B76" s="108" t="str">
        <f t="shared" si="37"/>
        <v>이정용</v>
      </c>
      <c r="C76" s="109" t="str">
        <f t="shared" si="38"/>
        <v>F</v>
      </c>
      <c r="D76" s="110">
        <f t="shared" si="39"/>
        <v>0.74747849652163412</v>
      </c>
      <c r="E76" s="111">
        <f t="shared" si="40"/>
        <v>5345</v>
      </c>
      <c r="F76" s="244" t="str">
        <f t="shared" si="41"/>
        <v>17</v>
      </c>
      <c r="G76" s="112" t="str">
        <f t="shared" si="42"/>
        <v>78바3217</v>
      </c>
      <c r="H76" s="113">
        <f t="shared" si="43"/>
        <v>2</v>
      </c>
      <c r="I76" s="114">
        <f t="shared" si="44"/>
        <v>1397.6389999999999</v>
      </c>
      <c r="J76" s="115">
        <f t="shared" si="45"/>
        <v>1.4713120701061091E-2</v>
      </c>
      <c r="K76" s="115">
        <f t="shared" si="46"/>
        <v>0.39009367997888966</v>
      </c>
      <c r="L76" s="115">
        <f t="shared" si="47"/>
        <v>0.12735763670017794</v>
      </c>
      <c r="M76" s="116">
        <f t="shared" si="48"/>
        <v>13.911</v>
      </c>
      <c r="N76" s="117">
        <f t="shared" si="49"/>
        <v>0</v>
      </c>
      <c r="O76" s="117">
        <f t="shared" si="50"/>
        <v>16.456323843281421</v>
      </c>
      <c r="P76" s="230">
        <f t="shared" si="51"/>
        <v>11</v>
      </c>
      <c r="Q76" s="231">
        <f t="shared" si="52"/>
        <v>0</v>
      </c>
      <c r="R76" s="231">
        <f t="shared" si="53"/>
        <v>230</v>
      </c>
      <c r="T76">
        <v>503</v>
      </c>
      <c r="U76">
        <v>5345</v>
      </c>
      <c r="V76" t="s">
        <v>326</v>
      </c>
      <c r="W76">
        <v>1397.6389999999999</v>
      </c>
      <c r="X76">
        <v>754.42100000000005</v>
      </c>
      <c r="Y76">
        <v>1.853</v>
      </c>
      <c r="Z76">
        <v>13.911</v>
      </c>
      <c r="AA76">
        <v>98.927755000000005</v>
      </c>
      <c r="AB76">
        <v>1.4555359999999999</v>
      </c>
      <c r="AC76">
        <v>38.591092000000003</v>
      </c>
      <c r="AD76" s="1">
        <v>178</v>
      </c>
      <c r="AE76">
        <v>0</v>
      </c>
      <c r="AF76">
        <v>230</v>
      </c>
      <c r="AG76">
        <v>73</v>
      </c>
      <c r="AH76">
        <v>14.127875</v>
      </c>
      <c r="AI76">
        <v>232.1</v>
      </c>
      <c r="AJ76">
        <v>0</v>
      </c>
      <c r="AK76">
        <v>11</v>
      </c>
      <c r="AL76">
        <v>1729</v>
      </c>
      <c r="AM76" t="s">
        <v>327</v>
      </c>
      <c r="AN76" t="s">
        <v>587</v>
      </c>
      <c r="AO76">
        <v>1114.0519999999999</v>
      </c>
      <c r="AR76" t="s">
        <v>119</v>
      </c>
      <c r="AS76" t="s">
        <v>120</v>
      </c>
      <c r="AT76" t="s">
        <v>202</v>
      </c>
      <c r="AU76" t="s">
        <v>326</v>
      </c>
      <c r="AV76" t="s">
        <v>48</v>
      </c>
      <c r="AW76">
        <v>2</v>
      </c>
      <c r="BB76">
        <v>0.74747849652163412</v>
      </c>
      <c r="BC76" t="s">
        <v>70</v>
      </c>
      <c r="BF76" t="s">
        <v>119</v>
      </c>
      <c r="BG76" t="s">
        <v>120</v>
      </c>
      <c r="BH76" t="s">
        <v>326</v>
      </c>
      <c r="BI76">
        <v>5345</v>
      </c>
      <c r="BJ76">
        <v>2</v>
      </c>
      <c r="BK76" t="s">
        <v>202</v>
      </c>
      <c r="BL76" t="s">
        <v>203</v>
      </c>
      <c r="BM76">
        <v>0.74747849652163412</v>
      </c>
      <c r="BN76" t="s">
        <v>70</v>
      </c>
      <c r="BO76" t="s">
        <v>195</v>
      </c>
      <c r="BP76">
        <v>1397.6389999999999</v>
      </c>
    </row>
    <row r="77" spans="1:68" ht="16.5">
      <c r="A77" s="123" t="str">
        <f t="shared" si="36"/>
        <v>강화교통</v>
      </c>
      <c r="B77" s="124" t="str">
        <f t="shared" si="37"/>
        <v>이제강</v>
      </c>
      <c r="C77" s="125" t="str">
        <f t="shared" si="38"/>
        <v>F</v>
      </c>
      <c r="D77" s="126">
        <f t="shared" si="39"/>
        <v>0.76678571428571429</v>
      </c>
      <c r="E77" s="127">
        <f t="shared" si="40"/>
        <v>6014</v>
      </c>
      <c r="F77" s="243" t="str">
        <f t="shared" si="41"/>
        <v>800</v>
      </c>
      <c r="G77" s="128" t="str">
        <f t="shared" si="42"/>
        <v>70바3704</v>
      </c>
      <c r="H77" s="129">
        <f t="shared" si="43"/>
        <v>1</v>
      </c>
      <c r="I77" s="130">
        <f t="shared" si="44"/>
        <v>3701.81</v>
      </c>
      <c r="J77" s="131">
        <f t="shared" si="45"/>
        <v>1.6874792613320082E-2</v>
      </c>
      <c r="K77" s="131">
        <f t="shared" si="46"/>
        <v>0.32751176652435288</v>
      </c>
      <c r="L77" s="131">
        <f t="shared" si="47"/>
        <v>0.21313897795943065</v>
      </c>
      <c r="M77" s="132">
        <f t="shared" si="48"/>
        <v>14.565</v>
      </c>
      <c r="N77" s="133">
        <f t="shared" si="49"/>
        <v>0</v>
      </c>
      <c r="O77" s="133">
        <f t="shared" si="50"/>
        <v>15.586969617565462</v>
      </c>
      <c r="P77" s="228">
        <f t="shared" si="51"/>
        <v>9</v>
      </c>
      <c r="Q77" s="229">
        <f t="shared" si="52"/>
        <v>0</v>
      </c>
      <c r="R77" s="229">
        <f t="shared" si="53"/>
        <v>577</v>
      </c>
      <c r="T77">
        <v>503</v>
      </c>
      <c r="U77">
        <v>6014</v>
      </c>
      <c r="V77" t="s">
        <v>588</v>
      </c>
      <c r="W77">
        <v>3701.81</v>
      </c>
      <c r="X77">
        <v>1723.9570000000001</v>
      </c>
      <c r="Y77">
        <v>2.1469999999999998</v>
      </c>
      <c r="Z77">
        <v>14.565</v>
      </c>
      <c r="AA77">
        <v>168.26357899999999</v>
      </c>
      <c r="AB77">
        <v>2.839413</v>
      </c>
      <c r="AC77">
        <v>55.108302000000002</v>
      </c>
      <c r="AD77" s="1">
        <v>789</v>
      </c>
      <c r="AE77">
        <v>0</v>
      </c>
      <c r="AF77">
        <v>577</v>
      </c>
      <c r="AG77">
        <v>89</v>
      </c>
      <c r="AH77">
        <v>22.000066</v>
      </c>
      <c r="AI77">
        <v>13489.6</v>
      </c>
      <c r="AJ77">
        <v>0</v>
      </c>
      <c r="AK77">
        <v>9</v>
      </c>
      <c r="AL77">
        <v>697</v>
      </c>
      <c r="AM77" t="s">
        <v>589</v>
      </c>
      <c r="AN77" t="s">
        <v>590</v>
      </c>
      <c r="AO77">
        <v>3701.81</v>
      </c>
      <c r="AR77" t="s">
        <v>119</v>
      </c>
      <c r="AS77" t="s">
        <v>124</v>
      </c>
      <c r="AT77" t="s">
        <v>507</v>
      </c>
      <c r="AU77" t="s">
        <v>588</v>
      </c>
      <c r="AV77" t="s">
        <v>48</v>
      </c>
      <c r="AW77">
        <v>1</v>
      </c>
      <c r="BB77">
        <v>0.76678571428571429</v>
      </c>
      <c r="BC77" t="s">
        <v>70</v>
      </c>
      <c r="BF77" t="s">
        <v>119</v>
      </c>
      <c r="BG77" t="s">
        <v>124</v>
      </c>
      <c r="BH77" t="s">
        <v>588</v>
      </c>
      <c r="BI77">
        <v>6014</v>
      </c>
      <c r="BJ77">
        <v>1</v>
      </c>
      <c r="BK77" t="s">
        <v>507</v>
      </c>
      <c r="BL77" t="s">
        <v>179</v>
      </c>
      <c r="BM77">
        <v>0.76678571428571429</v>
      </c>
      <c r="BN77" t="s">
        <v>70</v>
      </c>
      <c r="BO77" t="s">
        <v>195</v>
      </c>
      <c r="BP77">
        <v>3701.81</v>
      </c>
    </row>
    <row r="78" spans="1:68" ht="16.5">
      <c r="A78" s="107" t="str">
        <f t="shared" si="36"/>
        <v>강화교통</v>
      </c>
      <c r="B78" s="108" t="str">
        <f t="shared" si="37"/>
        <v>이주영</v>
      </c>
      <c r="C78" s="109" t="str">
        <f t="shared" si="38"/>
        <v>D</v>
      </c>
      <c r="D78" s="110">
        <f t="shared" si="39"/>
        <v>0.83240000000000003</v>
      </c>
      <c r="E78" s="111">
        <f t="shared" si="40"/>
        <v>9128</v>
      </c>
      <c r="F78" s="244" t="s">
        <v>433</v>
      </c>
      <c r="G78" s="112" t="str">
        <f t="shared" si="42"/>
        <v>70바2504</v>
      </c>
      <c r="H78" s="113">
        <f t="shared" si="43"/>
        <v>1</v>
      </c>
      <c r="I78" s="114">
        <f t="shared" si="44"/>
        <v>1466.26</v>
      </c>
      <c r="J78" s="115">
        <f t="shared" si="45"/>
        <v>1.0089318960213371E-2</v>
      </c>
      <c r="K78" s="115">
        <f t="shared" si="46"/>
        <v>0.3542646995232529</v>
      </c>
      <c r="L78" s="115">
        <f t="shared" si="47"/>
        <v>0.11184919454939779</v>
      </c>
      <c r="M78" s="116">
        <f t="shared" si="48"/>
        <v>12.034000000000001</v>
      </c>
      <c r="N78" s="117">
        <f t="shared" si="49"/>
        <v>0.27280291353511654</v>
      </c>
      <c r="O78" s="117">
        <f t="shared" si="50"/>
        <v>13.503744219988269</v>
      </c>
      <c r="P78" s="230">
        <f t="shared" si="51"/>
        <v>0</v>
      </c>
      <c r="Q78" s="231">
        <f t="shared" si="52"/>
        <v>4</v>
      </c>
      <c r="R78" s="231">
        <f t="shared" si="53"/>
        <v>198</v>
      </c>
      <c r="T78">
        <v>503</v>
      </c>
      <c r="U78">
        <v>9128</v>
      </c>
      <c r="V78" t="s">
        <v>328</v>
      </c>
      <c r="W78">
        <v>1466.26</v>
      </c>
      <c r="X78">
        <v>704.68499999999995</v>
      </c>
      <c r="Y78">
        <v>2.081</v>
      </c>
      <c r="Z78">
        <v>12.034000000000001</v>
      </c>
      <c r="AA78">
        <v>97.844959000000003</v>
      </c>
      <c r="AB78">
        <v>0.98718899999999998</v>
      </c>
      <c r="AC78">
        <v>34.663015000000001</v>
      </c>
      <c r="AD78" s="1">
        <v>164</v>
      </c>
      <c r="AE78">
        <v>4</v>
      </c>
      <c r="AF78">
        <v>198</v>
      </c>
      <c r="AG78">
        <v>71</v>
      </c>
      <c r="AH78">
        <v>14.985544000000001</v>
      </c>
      <c r="AI78">
        <v>81.3</v>
      </c>
      <c r="AJ78">
        <v>0</v>
      </c>
      <c r="AK78">
        <v>0</v>
      </c>
      <c r="AL78">
        <v>0</v>
      </c>
      <c r="AM78" t="s">
        <v>329</v>
      </c>
      <c r="AN78" t="s">
        <v>591</v>
      </c>
      <c r="AO78">
        <v>1466.26</v>
      </c>
      <c r="AR78" t="s">
        <v>119</v>
      </c>
      <c r="AS78" t="s">
        <v>120</v>
      </c>
      <c r="AT78" t="s">
        <v>196</v>
      </c>
      <c r="AU78" t="s">
        <v>328</v>
      </c>
      <c r="AV78" t="s">
        <v>48</v>
      </c>
      <c r="AW78">
        <v>1</v>
      </c>
      <c r="BB78">
        <v>0.83240000000000003</v>
      </c>
      <c r="BC78" t="s">
        <v>67</v>
      </c>
      <c r="BF78" t="s">
        <v>119</v>
      </c>
      <c r="BG78" t="s">
        <v>120</v>
      </c>
      <c r="BH78" t="s">
        <v>328</v>
      </c>
      <c r="BI78">
        <v>9128</v>
      </c>
      <c r="BJ78">
        <v>1</v>
      </c>
      <c r="BK78" t="s">
        <v>196</v>
      </c>
      <c r="BL78" t="s">
        <v>179</v>
      </c>
      <c r="BM78">
        <v>0.83240000000000003</v>
      </c>
      <c r="BN78" t="s">
        <v>67</v>
      </c>
      <c r="BO78" t="s">
        <v>184</v>
      </c>
      <c r="BP78">
        <v>1466.26</v>
      </c>
    </row>
    <row r="79" spans="1:68" ht="16.5">
      <c r="A79" s="123" t="str">
        <f t="shared" si="36"/>
        <v>강화교통</v>
      </c>
      <c r="B79" s="124" t="str">
        <f t="shared" si="37"/>
        <v>이희찬</v>
      </c>
      <c r="C79" s="125" t="str">
        <f t="shared" si="38"/>
        <v>F</v>
      </c>
      <c r="D79" s="126">
        <f t="shared" si="39"/>
        <v>0.7228</v>
      </c>
      <c r="E79" s="127">
        <f t="shared" si="40"/>
        <v>5451</v>
      </c>
      <c r="F79" s="243" t="str">
        <f t="shared" si="41"/>
        <v>17</v>
      </c>
      <c r="G79" s="128" t="str">
        <f t="shared" si="42"/>
        <v>78바3217</v>
      </c>
      <c r="H79" s="129">
        <f t="shared" si="43"/>
        <v>1</v>
      </c>
      <c r="I79" s="130">
        <f t="shared" si="44"/>
        <v>1453.39</v>
      </c>
      <c r="J79" s="131">
        <f t="shared" si="45"/>
        <v>2.6038062200295014E-2</v>
      </c>
      <c r="K79" s="131">
        <f t="shared" si="46"/>
        <v>0.39625431558682966</v>
      </c>
      <c r="L79" s="131">
        <f t="shared" si="47"/>
        <v>0.26076964888983684</v>
      </c>
      <c r="M79" s="132">
        <f t="shared" si="48"/>
        <v>15.9</v>
      </c>
      <c r="N79" s="133">
        <f t="shared" si="49"/>
        <v>6.8804656699165398E-2</v>
      </c>
      <c r="O79" s="133">
        <f t="shared" si="50"/>
        <v>7.637316893607359</v>
      </c>
      <c r="P79" s="228">
        <f t="shared" si="51"/>
        <v>18</v>
      </c>
      <c r="Q79" s="229">
        <f t="shared" si="52"/>
        <v>1</v>
      </c>
      <c r="R79" s="229">
        <f t="shared" si="53"/>
        <v>111</v>
      </c>
      <c r="T79">
        <v>503</v>
      </c>
      <c r="U79">
        <v>5451</v>
      </c>
      <c r="V79" t="s">
        <v>330</v>
      </c>
      <c r="W79">
        <v>1453.39</v>
      </c>
      <c r="X79">
        <v>804.32299999999998</v>
      </c>
      <c r="Y79">
        <v>1.8069999999999999</v>
      </c>
      <c r="Z79">
        <v>15.9</v>
      </c>
      <c r="AA79">
        <v>98.487475000000003</v>
      </c>
      <c r="AB79">
        <v>2.5644230000000001</v>
      </c>
      <c r="AC79">
        <v>39.026086999999997</v>
      </c>
      <c r="AD79" s="1">
        <v>379</v>
      </c>
      <c r="AE79">
        <v>1</v>
      </c>
      <c r="AF79">
        <v>111</v>
      </c>
      <c r="AG79">
        <v>87</v>
      </c>
      <c r="AH79">
        <v>14.757104</v>
      </c>
      <c r="AI79">
        <v>1193.7</v>
      </c>
      <c r="AJ79">
        <v>15.4</v>
      </c>
      <c r="AK79">
        <v>18</v>
      </c>
      <c r="AL79">
        <v>3616</v>
      </c>
      <c r="AM79" t="s">
        <v>331</v>
      </c>
      <c r="AN79" t="s">
        <v>592</v>
      </c>
      <c r="AO79">
        <v>1453.39</v>
      </c>
      <c r="AR79" t="s">
        <v>119</v>
      </c>
      <c r="AS79" t="s">
        <v>120</v>
      </c>
      <c r="AT79" t="s">
        <v>202</v>
      </c>
      <c r="AU79" t="s">
        <v>330</v>
      </c>
      <c r="AV79" t="s">
        <v>48</v>
      </c>
      <c r="AW79">
        <v>1</v>
      </c>
      <c r="BB79">
        <v>0.7228</v>
      </c>
      <c r="BC79" t="s">
        <v>70</v>
      </c>
      <c r="BF79" t="s">
        <v>119</v>
      </c>
      <c r="BG79" t="s">
        <v>120</v>
      </c>
      <c r="BH79" t="s">
        <v>330</v>
      </c>
      <c r="BI79">
        <v>5451</v>
      </c>
      <c r="BJ79">
        <v>1</v>
      </c>
      <c r="BK79" t="s">
        <v>202</v>
      </c>
      <c r="BL79" t="s">
        <v>179</v>
      </c>
      <c r="BM79">
        <v>0.7228</v>
      </c>
      <c r="BN79" t="s">
        <v>70</v>
      </c>
      <c r="BO79" t="s">
        <v>195</v>
      </c>
      <c r="BP79">
        <v>1453.39</v>
      </c>
    </row>
    <row r="80" spans="1:68" ht="16.5">
      <c r="A80" s="107" t="str">
        <f t="shared" si="36"/>
        <v>강화교통</v>
      </c>
      <c r="B80" s="108" t="str">
        <f t="shared" si="37"/>
        <v>임성주</v>
      </c>
      <c r="C80" s="109" t="str">
        <f t="shared" si="38"/>
        <v>B</v>
      </c>
      <c r="D80" s="110">
        <f t="shared" si="39"/>
        <v>0.91178571428571431</v>
      </c>
      <c r="E80" s="111">
        <f t="shared" si="40"/>
        <v>9882</v>
      </c>
      <c r="F80" s="244" t="s">
        <v>433</v>
      </c>
      <c r="G80" s="112" t="str">
        <f t="shared" si="42"/>
        <v>78바3214</v>
      </c>
      <c r="H80" s="113">
        <f t="shared" si="43"/>
        <v>1</v>
      </c>
      <c r="I80" s="114">
        <f t="shared" si="44"/>
        <v>4159.3829999999998</v>
      </c>
      <c r="J80" s="115">
        <f t="shared" si="45"/>
        <v>1.1128813455756819E-2</v>
      </c>
      <c r="K80" s="115">
        <f t="shared" si="46"/>
        <v>0.28319080533225099</v>
      </c>
      <c r="L80" s="115">
        <f t="shared" si="47"/>
        <v>0.22214833305805212</v>
      </c>
      <c r="M80" s="116">
        <f t="shared" si="48"/>
        <v>13.407999999999999</v>
      </c>
      <c r="N80" s="117">
        <f t="shared" si="49"/>
        <v>0</v>
      </c>
      <c r="O80" s="117">
        <f t="shared" si="50"/>
        <v>5.8422126550981242</v>
      </c>
      <c r="P80" s="230">
        <f t="shared" si="51"/>
        <v>1</v>
      </c>
      <c r="Q80" s="231">
        <f t="shared" si="52"/>
        <v>0</v>
      </c>
      <c r="R80" s="231">
        <f t="shared" si="53"/>
        <v>243</v>
      </c>
      <c r="T80">
        <v>503</v>
      </c>
      <c r="U80">
        <v>9882</v>
      </c>
      <c r="V80" t="s">
        <v>332</v>
      </c>
      <c r="W80">
        <v>4159.3829999999998</v>
      </c>
      <c r="X80">
        <v>1629.3789999999999</v>
      </c>
      <c r="Y80">
        <v>2.5529999999999999</v>
      </c>
      <c r="Z80">
        <v>13.407999999999999</v>
      </c>
      <c r="AA80">
        <v>186.69968800000001</v>
      </c>
      <c r="AB80">
        <v>2.0777459999999999</v>
      </c>
      <c r="AC80">
        <v>52.871634999999998</v>
      </c>
      <c r="AD80" s="1">
        <v>924</v>
      </c>
      <c r="AE80">
        <v>0</v>
      </c>
      <c r="AF80">
        <v>243</v>
      </c>
      <c r="AG80">
        <v>73</v>
      </c>
      <c r="AH80">
        <v>22.278466999999999</v>
      </c>
      <c r="AI80">
        <v>6233.7</v>
      </c>
      <c r="AJ80">
        <v>0</v>
      </c>
      <c r="AK80">
        <v>1</v>
      </c>
      <c r="AL80">
        <v>6</v>
      </c>
      <c r="AM80" t="s">
        <v>333</v>
      </c>
      <c r="AN80" t="s">
        <v>593</v>
      </c>
      <c r="AO80">
        <v>4159.3829999999998</v>
      </c>
      <c r="AR80" t="s">
        <v>119</v>
      </c>
      <c r="AS80" t="s">
        <v>122</v>
      </c>
      <c r="AT80" t="s">
        <v>214</v>
      </c>
      <c r="AU80" t="s">
        <v>332</v>
      </c>
      <c r="AV80" t="s">
        <v>48</v>
      </c>
      <c r="AW80">
        <v>1</v>
      </c>
      <c r="BB80">
        <v>0.91178571428571431</v>
      </c>
      <c r="BC80" t="s">
        <v>68</v>
      </c>
      <c r="BF80" t="s">
        <v>119</v>
      </c>
      <c r="BG80" t="s">
        <v>122</v>
      </c>
      <c r="BH80" t="s">
        <v>332</v>
      </c>
      <c r="BI80">
        <v>9882</v>
      </c>
      <c r="BJ80">
        <v>1</v>
      </c>
      <c r="BK80" t="s">
        <v>214</v>
      </c>
      <c r="BL80" t="s">
        <v>179</v>
      </c>
      <c r="BM80">
        <v>0.91178571428571431</v>
      </c>
      <c r="BN80" t="s">
        <v>68</v>
      </c>
      <c r="BO80" t="s">
        <v>180</v>
      </c>
      <c r="BP80">
        <v>4159.3829999999998</v>
      </c>
    </row>
    <row r="81" spans="1:68" ht="16.5">
      <c r="A81" s="123" t="str">
        <f t="shared" si="36"/>
        <v>강화교통</v>
      </c>
      <c r="B81" s="124" t="str">
        <f t="shared" si="37"/>
        <v>임승준</v>
      </c>
      <c r="C81" s="125" t="str">
        <f t="shared" si="38"/>
        <v>F</v>
      </c>
      <c r="D81" s="126">
        <f t="shared" si="39"/>
        <v>0.78687499999999988</v>
      </c>
      <c r="E81" s="127">
        <f t="shared" si="40"/>
        <v>7449</v>
      </c>
      <c r="F81" s="243" t="str">
        <f t="shared" si="41"/>
        <v>71</v>
      </c>
      <c r="G81" s="128" t="str">
        <f t="shared" si="42"/>
        <v>78바3237</v>
      </c>
      <c r="H81" s="129">
        <f t="shared" si="43"/>
        <v>1</v>
      </c>
      <c r="I81" s="130">
        <f t="shared" si="44"/>
        <v>4246.8729999999996</v>
      </c>
      <c r="J81" s="131">
        <f t="shared" si="45"/>
        <v>1.6571321527438898E-2</v>
      </c>
      <c r="K81" s="131">
        <f t="shared" si="46"/>
        <v>0.26399431719462457</v>
      </c>
      <c r="L81" s="131">
        <f t="shared" si="47"/>
        <v>0.22887427997022752</v>
      </c>
      <c r="M81" s="132">
        <f t="shared" si="48"/>
        <v>15.33</v>
      </c>
      <c r="N81" s="133">
        <f t="shared" si="49"/>
        <v>0</v>
      </c>
      <c r="O81" s="133">
        <f t="shared" si="50"/>
        <v>4.56806690475557</v>
      </c>
      <c r="P81" s="228">
        <f t="shared" si="51"/>
        <v>8</v>
      </c>
      <c r="Q81" s="229">
        <f t="shared" si="52"/>
        <v>0</v>
      </c>
      <c r="R81" s="229">
        <f t="shared" si="53"/>
        <v>194</v>
      </c>
      <c r="T81">
        <v>503</v>
      </c>
      <c r="U81">
        <v>7449</v>
      </c>
      <c r="V81" t="s">
        <v>334</v>
      </c>
      <c r="W81">
        <v>4246.8729999999996</v>
      </c>
      <c r="X81">
        <v>1686.9069999999999</v>
      </c>
      <c r="Y81">
        <v>2.5179999999999998</v>
      </c>
      <c r="Z81">
        <v>15.33</v>
      </c>
      <c r="AA81">
        <v>176.42413099999999</v>
      </c>
      <c r="AB81">
        <v>2.923581</v>
      </c>
      <c r="AC81">
        <v>46.574967999999998</v>
      </c>
      <c r="AD81" s="1">
        <v>972</v>
      </c>
      <c r="AE81">
        <v>0</v>
      </c>
      <c r="AF81">
        <v>194</v>
      </c>
      <c r="AG81">
        <v>77</v>
      </c>
      <c r="AH81">
        <v>24.071950000000001</v>
      </c>
      <c r="AI81">
        <v>2252.6</v>
      </c>
      <c r="AJ81">
        <v>0</v>
      </c>
      <c r="AK81">
        <v>8</v>
      </c>
      <c r="AL81">
        <v>1847</v>
      </c>
      <c r="AM81" t="s">
        <v>335</v>
      </c>
      <c r="AN81" t="s">
        <v>594</v>
      </c>
      <c r="AO81">
        <v>4246.8729999999996</v>
      </c>
      <c r="AR81" t="s">
        <v>119</v>
      </c>
      <c r="AS81" t="s">
        <v>123</v>
      </c>
      <c r="AT81" t="s">
        <v>229</v>
      </c>
      <c r="AU81" t="s">
        <v>334</v>
      </c>
      <c r="AV81" t="s">
        <v>48</v>
      </c>
      <c r="AW81">
        <v>1</v>
      </c>
      <c r="BB81">
        <v>0.78687499999999988</v>
      </c>
      <c r="BC81" t="s">
        <v>70</v>
      </c>
      <c r="BF81" t="s">
        <v>119</v>
      </c>
      <c r="BG81" t="s">
        <v>123</v>
      </c>
      <c r="BH81" t="s">
        <v>334</v>
      </c>
      <c r="BI81">
        <v>7449</v>
      </c>
      <c r="BJ81">
        <v>1</v>
      </c>
      <c r="BK81" t="s">
        <v>229</v>
      </c>
      <c r="BL81" t="s">
        <v>179</v>
      </c>
      <c r="BM81">
        <v>0.78687499999999988</v>
      </c>
      <c r="BN81" t="s">
        <v>70</v>
      </c>
      <c r="BO81" t="s">
        <v>195</v>
      </c>
      <c r="BP81">
        <v>4246.8729999999996</v>
      </c>
    </row>
    <row r="82" spans="1:68" ht="16.5">
      <c r="A82" s="107" t="str">
        <f t="shared" si="36"/>
        <v>강화교통</v>
      </c>
      <c r="B82" s="108" t="str">
        <f t="shared" si="37"/>
        <v>전덕기</v>
      </c>
      <c r="C82" s="109" t="str">
        <f t="shared" si="38"/>
        <v>F</v>
      </c>
      <c r="D82" s="110">
        <f t="shared" si="39"/>
        <v>0.74905014124698277</v>
      </c>
      <c r="E82" s="111">
        <f t="shared" si="40"/>
        <v>9498</v>
      </c>
      <c r="F82" s="244" t="str">
        <f t="shared" si="41"/>
        <v>70</v>
      </c>
      <c r="G82" s="112" t="str">
        <f t="shared" si="42"/>
        <v>78바3203</v>
      </c>
      <c r="H82" s="113">
        <f t="shared" si="43"/>
        <v>2</v>
      </c>
      <c r="I82" s="114">
        <f t="shared" si="44"/>
        <v>2263.9479999999999</v>
      </c>
      <c r="J82" s="115">
        <f t="shared" si="45"/>
        <v>7.7592460400586934E-3</v>
      </c>
      <c r="K82" s="115">
        <f t="shared" si="46"/>
        <v>0.30489029458895406</v>
      </c>
      <c r="L82" s="115">
        <f t="shared" si="47"/>
        <v>0.24426356082383519</v>
      </c>
      <c r="M82" s="116">
        <f t="shared" si="48"/>
        <v>17.233000000000001</v>
      </c>
      <c r="N82" s="117">
        <f t="shared" si="49"/>
        <v>0.1766825033083799</v>
      </c>
      <c r="O82" s="117">
        <f t="shared" si="50"/>
        <v>35.734036294119832</v>
      </c>
      <c r="P82" s="230">
        <f t="shared" si="51"/>
        <v>10</v>
      </c>
      <c r="Q82" s="231">
        <f t="shared" si="52"/>
        <v>4</v>
      </c>
      <c r="R82" s="231">
        <f t="shared" si="53"/>
        <v>809</v>
      </c>
      <c r="T82">
        <v>503</v>
      </c>
      <c r="U82">
        <v>9498</v>
      </c>
      <c r="V82" t="s">
        <v>336</v>
      </c>
      <c r="W82">
        <v>2263.9479999999999</v>
      </c>
      <c r="X82">
        <v>1111.153</v>
      </c>
      <c r="Y82">
        <v>2.0369999999999999</v>
      </c>
      <c r="Z82">
        <v>17.233000000000001</v>
      </c>
      <c r="AA82">
        <v>101.991095</v>
      </c>
      <c r="AB82">
        <v>0.79137400000000002</v>
      </c>
      <c r="AC82">
        <v>31.096094999999998</v>
      </c>
      <c r="AD82" s="1">
        <v>553</v>
      </c>
      <c r="AE82">
        <v>4</v>
      </c>
      <c r="AF82">
        <v>809</v>
      </c>
      <c r="AG82">
        <v>80</v>
      </c>
      <c r="AH82">
        <v>22.197506000000001</v>
      </c>
      <c r="AI82">
        <v>7830.5</v>
      </c>
      <c r="AJ82">
        <v>0</v>
      </c>
      <c r="AK82">
        <v>10</v>
      </c>
      <c r="AL82">
        <v>3048</v>
      </c>
      <c r="AM82" t="s">
        <v>337</v>
      </c>
      <c r="AN82" t="s">
        <v>595</v>
      </c>
      <c r="AO82">
        <v>1497.395</v>
      </c>
      <c r="AR82" t="s">
        <v>119</v>
      </c>
      <c r="AS82" t="s">
        <v>122</v>
      </c>
      <c r="AT82" t="s">
        <v>211</v>
      </c>
      <c r="AU82" t="s">
        <v>336</v>
      </c>
      <c r="AV82" t="s">
        <v>48</v>
      </c>
      <c r="AW82">
        <v>2</v>
      </c>
      <c r="BB82">
        <v>0.74905014124698277</v>
      </c>
      <c r="BC82" t="s">
        <v>70</v>
      </c>
      <c r="BF82" t="s">
        <v>119</v>
      </c>
      <c r="BG82" t="s">
        <v>122</v>
      </c>
      <c r="BH82" t="s">
        <v>336</v>
      </c>
      <c r="BI82">
        <v>9498</v>
      </c>
      <c r="BJ82">
        <v>2</v>
      </c>
      <c r="BK82" t="s">
        <v>211</v>
      </c>
      <c r="BL82" t="s">
        <v>210</v>
      </c>
      <c r="BM82">
        <v>0.74905014124698277</v>
      </c>
      <c r="BN82" t="s">
        <v>70</v>
      </c>
      <c r="BO82" t="s">
        <v>195</v>
      </c>
      <c r="BP82">
        <v>2263.9479999999999</v>
      </c>
    </row>
    <row r="83" spans="1:68" ht="16.5">
      <c r="A83" s="123" t="str">
        <f t="shared" si="36"/>
        <v>강화교통</v>
      </c>
      <c r="B83" s="124" t="str">
        <f t="shared" si="37"/>
        <v>전종한</v>
      </c>
      <c r="C83" s="125" t="str">
        <f t="shared" si="38"/>
        <v>F</v>
      </c>
      <c r="D83" s="126">
        <f t="shared" si="39"/>
        <v>0.79424242424242431</v>
      </c>
      <c r="E83" s="127">
        <f t="shared" si="40"/>
        <v>6810</v>
      </c>
      <c r="F83" s="243" t="str">
        <f t="shared" si="41"/>
        <v>71</v>
      </c>
      <c r="G83" s="128" t="str">
        <f t="shared" si="42"/>
        <v>78바3225</v>
      </c>
      <c r="H83" s="129">
        <f t="shared" si="43"/>
        <v>1</v>
      </c>
      <c r="I83" s="130">
        <f t="shared" si="44"/>
        <v>4073.4059999999999</v>
      </c>
      <c r="J83" s="131">
        <f t="shared" si="45"/>
        <v>6.0239228379700589E-3</v>
      </c>
      <c r="K83" s="131">
        <f t="shared" si="46"/>
        <v>0.27430052055544396</v>
      </c>
      <c r="L83" s="131">
        <f t="shared" si="47"/>
        <v>0.25899701625617483</v>
      </c>
      <c r="M83" s="132">
        <f t="shared" si="48"/>
        <v>14.137</v>
      </c>
      <c r="N83" s="133">
        <f t="shared" si="49"/>
        <v>2.4549480213855432E-2</v>
      </c>
      <c r="O83" s="133">
        <f t="shared" si="50"/>
        <v>20.302420136858444</v>
      </c>
      <c r="P83" s="228">
        <f t="shared" si="51"/>
        <v>9</v>
      </c>
      <c r="Q83" s="229">
        <f t="shared" si="52"/>
        <v>1</v>
      </c>
      <c r="R83" s="229">
        <f t="shared" si="53"/>
        <v>827</v>
      </c>
      <c r="T83">
        <v>503</v>
      </c>
      <c r="U83">
        <v>6810</v>
      </c>
      <c r="V83" t="s">
        <v>338</v>
      </c>
      <c r="W83">
        <v>4073.4059999999999</v>
      </c>
      <c r="X83">
        <v>1554.318</v>
      </c>
      <c r="Y83">
        <v>2.621</v>
      </c>
      <c r="Z83">
        <v>14.137</v>
      </c>
      <c r="AA83">
        <v>165.53913900000001</v>
      </c>
      <c r="AB83">
        <v>0.99719500000000005</v>
      </c>
      <c r="AC83">
        <v>45.407471999999999</v>
      </c>
      <c r="AD83" s="1">
        <v>1055</v>
      </c>
      <c r="AE83">
        <v>1</v>
      </c>
      <c r="AF83">
        <v>827</v>
      </c>
      <c r="AG83">
        <v>80</v>
      </c>
      <c r="AH83">
        <v>24.606905000000001</v>
      </c>
      <c r="AI83">
        <v>9386.2999999999993</v>
      </c>
      <c r="AJ83">
        <v>0</v>
      </c>
      <c r="AK83">
        <v>9</v>
      </c>
      <c r="AL83">
        <v>1074</v>
      </c>
      <c r="AM83" t="s">
        <v>339</v>
      </c>
      <c r="AN83" t="s">
        <v>596</v>
      </c>
      <c r="AO83">
        <v>4073.4059999999999</v>
      </c>
      <c r="AR83" t="s">
        <v>119</v>
      </c>
      <c r="AS83" t="s">
        <v>123</v>
      </c>
      <c r="AT83" t="s">
        <v>225</v>
      </c>
      <c r="AU83" t="s">
        <v>338</v>
      </c>
      <c r="AV83" t="s">
        <v>48</v>
      </c>
      <c r="AW83">
        <v>1</v>
      </c>
      <c r="BB83">
        <v>0.79424242424242431</v>
      </c>
      <c r="BC83" t="s">
        <v>70</v>
      </c>
      <c r="BF83" t="s">
        <v>119</v>
      </c>
      <c r="BG83" t="s">
        <v>123</v>
      </c>
      <c r="BH83" t="s">
        <v>338</v>
      </c>
      <c r="BI83">
        <v>6810</v>
      </c>
      <c r="BJ83">
        <v>1</v>
      </c>
      <c r="BK83" t="s">
        <v>225</v>
      </c>
      <c r="BL83" t="s">
        <v>179</v>
      </c>
      <c r="BM83">
        <v>0.79424242424242431</v>
      </c>
      <c r="BN83" t="s">
        <v>70</v>
      </c>
      <c r="BO83" t="s">
        <v>195</v>
      </c>
      <c r="BP83">
        <v>4073.4059999999999</v>
      </c>
    </row>
    <row r="84" spans="1:68" ht="16.5">
      <c r="A84" s="107" t="str">
        <f t="shared" si="36"/>
        <v>강화교통</v>
      </c>
      <c r="B84" s="108" t="str">
        <f t="shared" si="37"/>
        <v>정봉진</v>
      </c>
      <c r="C84" s="109" t="str">
        <f t="shared" si="38"/>
        <v>A</v>
      </c>
      <c r="D84" s="110">
        <f t="shared" si="39"/>
        <v>0.98730769230769233</v>
      </c>
      <c r="E84" s="111">
        <f t="shared" si="40"/>
        <v>8578</v>
      </c>
      <c r="F84" s="244" t="str">
        <f t="shared" si="41"/>
        <v>800</v>
      </c>
      <c r="G84" s="112" t="str">
        <f t="shared" si="42"/>
        <v>78바3241</v>
      </c>
      <c r="H84" s="113">
        <f t="shared" si="43"/>
        <v>1</v>
      </c>
      <c r="I84" s="114">
        <f t="shared" si="44"/>
        <v>4169.3729999999996</v>
      </c>
      <c r="J84" s="115">
        <f t="shared" si="45"/>
        <v>8.717144779366021E-3</v>
      </c>
      <c r="K84" s="115">
        <f t="shared" si="46"/>
        <v>0.3553098325726049</v>
      </c>
      <c r="L84" s="115">
        <f t="shared" si="47"/>
        <v>0.25135673877103348</v>
      </c>
      <c r="M84" s="116">
        <f t="shared" si="48"/>
        <v>12.128</v>
      </c>
      <c r="N84" s="117">
        <f t="shared" si="49"/>
        <v>9.593768655382956E-2</v>
      </c>
      <c r="O84" s="117">
        <f t="shared" si="50"/>
        <v>15.901671546297251</v>
      </c>
      <c r="P84" s="230">
        <f t="shared" si="51"/>
        <v>6</v>
      </c>
      <c r="Q84" s="231">
        <f t="shared" si="52"/>
        <v>4</v>
      </c>
      <c r="R84" s="231">
        <f t="shared" si="53"/>
        <v>663</v>
      </c>
      <c r="T84">
        <v>503</v>
      </c>
      <c r="U84">
        <v>8578</v>
      </c>
      <c r="V84" t="s">
        <v>449</v>
      </c>
      <c r="W84">
        <v>4169.3729999999996</v>
      </c>
      <c r="X84">
        <v>1624.174</v>
      </c>
      <c r="Y84">
        <v>2.5670000000000002</v>
      </c>
      <c r="Z84">
        <v>12.128</v>
      </c>
      <c r="AA84">
        <v>188.259693</v>
      </c>
      <c r="AB84">
        <v>1.641087</v>
      </c>
      <c r="AC84">
        <v>66.890519999999995</v>
      </c>
      <c r="AD84" s="1">
        <v>1048</v>
      </c>
      <c r="AE84">
        <v>4</v>
      </c>
      <c r="AF84">
        <v>663</v>
      </c>
      <c r="AG84">
        <v>94</v>
      </c>
      <c r="AH84">
        <v>22.146923000000001</v>
      </c>
      <c r="AI84">
        <v>23677.200000000001</v>
      </c>
      <c r="AJ84">
        <v>218.2</v>
      </c>
      <c r="AK84">
        <v>6</v>
      </c>
      <c r="AL84">
        <v>676</v>
      </c>
      <c r="AM84" t="s">
        <v>450</v>
      </c>
      <c r="AN84" t="s">
        <v>597</v>
      </c>
      <c r="AO84">
        <v>4169.3729999999996</v>
      </c>
      <c r="AR84" t="s">
        <v>119</v>
      </c>
      <c r="AS84" t="s">
        <v>124</v>
      </c>
      <c r="AT84" t="s">
        <v>448</v>
      </c>
      <c r="AU84" t="s">
        <v>449</v>
      </c>
      <c r="AV84" t="s">
        <v>48</v>
      </c>
      <c r="AW84">
        <v>1</v>
      </c>
      <c r="BB84">
        <v>0.98730769230769233</v>
      </c>
      <c r="BC84" t="s">
        <v>66</v>
      </c>
      <c r="BF84" t="s">
        <v>119</v>
      </c>
      <c r="BG84" t="s">
        <v>124</v>
      </c>
      <c r="BH84" t="s">
        <v>449</v>
      </c>
      <c r="BI84">
        <v>8578</v>
      </c>
      <c r="BJ84">
        <v>1</v>
      </c>
      <c r="BK84" t="s">
        <v>448</v>
      </c>
      <c r="BL84" t="s">
        <v>179</v>
      </c>
      <c r="BM84">
        <v>0.98730769230769233</v>
      </c>
      <c r="BN84" t="s">
        <v>66</v>
      </c>
      <c r="BO84" t="s">
        <v>183</v>
      </c>
      <c r="BP84">
        <v>4169.3729999999996</v>
      </c>
    </row>
    <row r="85" spans="1:68" ht="16.5">
      <c r="A85" s="123" t="str">
        <f t="shared" si="36"/>
        <v>강화교통</v>
      </c>
      <c r="B85" s="124" t="str">
        <f t="shared" si="37"/>
        <v>정상복</v>
      </c>
      <c r="C85" s="125" t="str">
        <f t="shared" si="38"/>
        <v>D</v>
      </c>
      <c r="D85" s="126">
        <f t="shared" si="39"/>
        <v>0.80481481481481476</v>
      </c>
      <c r="E85" s="127">
        <f t="shared" si="40"/>
        <v>4337</v>
      </c>
      <c r="F85" s="243" t="str">
        <f t="shared" si="41"/>
        <v>800</v>
      </c>
      <c r="G85" s="128" t="str">
        <f t="shared" si="42"/>
        <v>78바3210</v>
      </c>
      <c r="H85" s="129">
        <f t="shared" si="43"/>
        <v>1</v>
      </c>
      <c r="I85" s="130">
        <f t="shared" si="44"/>
        <v>3990.643</v>
      </c>
      <c r="J85" s="131">
        <f t="shared" si="45"/>
        <v>1.1495514379732279E-2</v>
      </c>
      <c r="K85" s="131">
        <f t="shared" si="46"/>
        <v>0.32207452847142026</v>
      </c>
      <c r="L85" s="131">
        <f t="shared" si="47"/>
        <v>9.948271494092556E-2</v>
      </c>
      <c r="M85" s="132">
        <f t="shared" si="48"/>
        <v>14.801</v>
      </c>
      <c r="N85" s="133">
        <f t="shared" si="49"/>
        <v>2.5058618373029109E-2</v>
      </c>
      <c r="O85" s="133">
        <f t="shared" si="50"/>
        <v>27.088366461244465</v>
      </c>
      <c r="P85" s="228">
        <f t="shared" si="51"/>
        <v>3</v>
      </c>
      <c r="Q85" s="229">
        <f t="shared" si="52"/>
        <v>1</v>
      </c>
      <c r="R85" s="229">
        <f t="shared" si="53"/>
        <v>1081</v>
      </c>
      <c r="T85">
        <v>503</v>
      </c>
      <c r="U85">
        <v>4337</v>
      </c>
      <c r="V85" t="s">
        <v>417</v>
      </c>
      <c r="W85">
        <v>3990.643</v>
      </c>
      <c r="X85">
        <v>1836.203</v>
      </c>
      <c r="Y85">
        <v>2.173</v>
      </c>
      <c r="Z85">
        <v>14.801</v>
      </c>
      <c r="AA85">
        <v>181.97550200000001</v>
      </c>
      <c r="AB85">
        <v>2.0919020000000002</v>
      </c>
      <c r="AC85">
        <v>58.609673999999998</v>
      </c>
      <c r="AD85" s="1">
        <v>397</v>
      </c>
      <c r="AE85">
        <v>1</v>
      </c>
      <c r="AF85">
        <v>1081</v>
      </c>
      <c r="AG85">
        <v>88</v>
      </c>
      <c r="AH85">
        <v>21.929561</v>
      </c>
      <c r="AI85">
        <v>12689.1</v>
      </c>
      <c r="AJ85">
        <v>116.9</v>
      </c>
      <c r="AK85">
        <v>3</v>
      </c>
      <c r="AL85">
        <v>207</v>
      </c>
      <c r="AM85" t="s">
        <v>418</v>
      </c>
      <c r="AN85" t="s">
        <v>598</v>
      </c>
      <c r="AO85">
        <v>3990.643</v>
      </c>
      <c r="AR85" t="s">
        <v>119</v>
      </c>
      <c r="AS85" t="s">
        <v>124</v>
      </c>
      <c r="AT85" t="s">
        <v>233</v>
      </c>
      <c r="AU85" t="s">
        <v>417</v>
      </c>
      <c r="AV85" t="s">
        <v>48</v>
      </c>
      <c r="AW85">
        <v>1</v>
      </c>
      <c r="BB85">
        <v>0.80481481481481476</v>
      </c>
      <c r="BC85" t="s">
        <v>67</v>
      </c>
      <c r="BF85" t="s">
        <v>119</v>
      </c>
      <c r="BG85" t="s">
        <v>124</v>
      </c>
      <c r="BH85" t="s">
        <v>417</v>
      </c>
      <c r="BI85">
        <v>4337</v>
      </c>
      <c r="BJ85">
        <v>1</v>
      </c>
      <c r="BK85" t="s">
        <v>233</v>
      </c>
      <c r="BL85" t="s">
        <v>179</v>
      </c>
      <c r="BM85">
        <v>0.80481481481481476</v>
      </c>
      <c r="BN85" t="s">
        <v>67</v>
      </c>
      <c r="BO85" t="s">
        <v>184</v>
      </c>
      <c r="BP85">
        <v>3990.643</v>
      </c>
    </row>
    <row r="86" spans="1:68" ht="16.5">
      <c r="A86" s="107" t="str">
        <f t="shared" si="36"/>
        <v>강화교통</v>
      </c>
      <c r="B86" s="108" t="str">
        <f t="shared" si="37"/>
        <v>정찬희</v>
      </c>
      <c r="C86" s="109" t="str">
        <f t="shared" si="38"/>
        <v>C</v>
      </c>
      <c r="D86" s="110">
        <f t="shared" si="39"/>
        <v>0.86968749999999995</v>
      </c>
      <c r="E86" s="111">
        <f t="shared" si="40"/>
        <v>1002</v>
      </c>
      <c r="F86" s="244" t="str">
        <f t="shared" si="41"/>
        <v>71</v>
      </c>
      <c r="G86" s="112" t="str">
        <f t="shared" si="42"/>
        <v>78바3208</v>
      </c>
      <c r="H86" s="113">
        <f t="shared" si="43"/>
        <v>1</v>
      </c>
      <c r="I86" s="114">
        <f t="shared" si="44"/>
        <v>4416.3729999999996</v>
      </c>
      <c r="J86" s="115">
        <f t="shared" si="45"/>
        <v>1.4851043211315983E-2</v>
      </c>
      <c r="K86" s="115">
        <f t="shared" si="46"/>
        <v>0.25288213702276019</v>
      </c>
      <c r="L86" s="115">
        <f t="shared" si="47"/>
        <v>0.23707236684944866</v>
      </c>
      <c r="M86" s="116">
        <f t="shared" si="48"/>
        <v>12.49</v>
      </c>
      <c r="N86" s="117">
        <f t="shared" si="49"/>
        <v>0</v>
      </c>
      <c r="O86" s="117">
        <f t="shared" si="50"/>
        <v>6.7476184642918531</v>
      </c>
      <c r="P86" s="230">
        <f t="shared" si="51"/>
        <v>23</v>
      </c>
      <c r="Q86" s="231">
        <f t="shared" si="52"/>
        <v>0</v>
      </c>
      <c r="R86" s="231">
        <f t="shared" si="53"/>
        <v>298</v>
      </c>
      <c r="T86">
        <v>503</v>
      </c>
      <c r="U86">
        <v>1002</v>
      </c>
      <c r="V86" t="s">
        <v>340</v>
      </c>
      <c r="W86">
        <v>4416.3729999999996</v>
      </c>
      <c r="X86">
        <v>1586.6569999999999</v>
      </c>
      <c r="Y86">
        <v>2.7829999999999999</v>
      </c>
      <c r="Z86">
        <v>12.49</v>
      </c>
      <c r="AA86">
        <v>176.75330700000001</v>
      </c>
      <c r="AB86">
        <v>2.6249709999999999</v>
      </c>
      <c r="AC86">
        <v>44.697754000000003</v>
      </c>
      <c r="AD86" s="1">
        <v>1047</v>
      </c>
      <c r="AE86">
        <v>0</v>
      </c>
      <c r="AF86">
        <v>298</v>
      </c>
      <c r="AG86">
        <v>77</v>
      </c>
      <c r="AH86">
        <v>24.986084000000002</v>
      </c>
      <c r="AI86">
        <v>6115.8</v>
      </c>
      <c r="AJ86">
        <v>0</v>
      </c>
      <c r="AK86">
        <v>23</v>
      </c>
      <c r="AL86">
        <v>3115</v>
      </c>
      <c r="AM86" t="s">
        <v>341</v>
      </c>
      <c r="AN86" t="s">
        <v>599</v>
      </c>
      <c r="AO86">
        <v>4416.3729999999996</v>
      </c>
      <c r="AR86" t="s">
        <v>119</v>
      </c>
      <c r="AS86" t="s">
        <v>123</v>
      </c>
      <c r="AT86" t="s">
        <v>220</v>
      </c>
      <c r="AU86" t="s">
        <v>340</v>
      </c>
      <c r="AV86" t="s">
        <v>48</v>
      </c>
      <c r="AW86">
        <v>1</v>
      </c>
      <c r="BB86">
        <v>0.86968749999999995</v>
      </c>
      <c r="BC86" t="s">
        <v>69</v>
      </c>
      <c r="BF86" t="s">
        <v>119</v>
      </c>
      <c r="BG86" t="s">
        <v>123</v>
      </c>
      <c r="BH86" t="s">
        <v>340</v>
      </c>
      <c r="BI86">
        <v>1002</v>
      </c>
      <c r="BJ86">
        <v>1</v>
      </c>
      <c r="BK86" t="s">
        <v>220</v>
      </c>
      <c r="BL86" t="s">
        <v>179</v>
      </c>
      <c r="BM86">
        <v>0.86968749999999995</v>
      </c>
      <c r="BN86" t="s">
        <v>69</v>
      </c>
      <c r="BO86" t="s">
        <v>182</v>
      </c>
      <c r="BP86">
        <v>4416.3729999999996</v>
      </c>
    </row>
    <row r="87" spans="1:68" ht="16.5">
      <c r="A87" s="123" t="str">
        <f t="shared" si="36"/>
        <v>강화교통</v>
      </c>
      <c r="B87" s="124" t="str">
        <f t="shared" si="37"/>
        <v>정해현</v>
      </c>
      <c r="C87" s="125" t="str">
        <f t="shared" si="38"/>
        <v>F</v>
      </c>
      <c r="D87" s="126">
        <f t="shared" si="39"/>
        <v>0.77031249999999996</v>
      </c>
      <c r="E87" s="127">
        <f t="shared" si="40"/>
        <v>6163</v>
      </c>
      <c r="F87" s="243" t="str">
        <f t="shared" si="41"/>
        <v>71</v>
      </c>
      <c r="G87" s="128" t="str">
        <f t="shared" si="42"/>
        <v>78바3219</v>
      </c>
      <c r="H87" s="129">
        <f t="shared" si="43"/>
        <v>1</v>
      </c>
      <c r="I87" s="130">
        <f t="shared" si="44"/>
        <v>3930.8690000000001</v>
      </c>
      <c r="J87" s="131">
        <f t="shared" si="45"/>
        <v>1.1581546555276339E-2</v>
      </c>
      <c r="K87" s="131">
        <f t="shared" si="46"/>
        <v>0.29049046234169734</v>
      </c>
      <c r="L87" s="131">
        <f t="shared" si="47"/>
        <v>0.19105190226385055</v>
      </c>
      <c r="M87" s="132">
        <f t="shared" si="48"/>
        <v>15.436999999999999</v>
      </c>
      <c r="N87" s="133">
        <f t="shared" si="49"/>
        <v>0</v>
      </c>
      <c r="O87" s="133">
        <f t="shared" si="50"/>
        <v>11.244332996088142</v>
      </c>
      <c r="P87" s="228">
        <f t="shared" si="51"/>
        <v>11</v>
      </c>
      <c r="Q87" s="229">
        <f t="shared" si="52"/>
        <v>0</v>
      </c>
      <c r="R87" s="229">
        <f t="shared" si="53"/>
        <v>442</v>
      </c>
      <c r="T87">
        <v>503</v>
      </c>
      <c r="U87">
        <v>6163</v>
      </c>
      <c r="V87" t="s">
        <v>342</v>
      </c>
      <c r="W87">
        <v>3930.8690000000001</v>
      </c>
      <c r="X87">
        <v>1594.877</v>
      </c>
      <c r="Y87">
        <v>2.4649999999999999</v>
      </c>
      <c r="Z87">
        <v>15.436999999999999</v>
      </c>
      <c r="AA87">
        <v>161.916631</v>
      </c>
      <c r="AB87">
        <v>1.8752450000000001</v>
      </c>
      <c r="AC87">
        <v>47.035237000000002</v>
      </c>
      <c r="AD87" s="1">
        <v>751</v>
      </c>
      <c r="AE87">
        <v>0</v>
      </c>
      <c r="AF87">
        <v>442</v>
      </c>
      <c r="AG87">
        <v>73</v>
      </c>
      <c r="AH87">
        <v>24.277117000000001</v>
      </c>
      <c r="AI87">
        <v>3944.1</v>
      </c>
      <c r="AJ87">
        <v>0</v>
      </c>
      <c r="AK87">
        <v>11</v>
      </c>
      <c r="AL87">
        <v>779</v>
      </c>
      <c r="AM87" t="s">
        <v>343</v>
      </c>
      <c r="AN87" t="s">
        <v>600</v>
      </c>
      <c r="AO87">
        <v>3930.8690000000001</v>
      </c>
      <c r="AR87" t="s">
        <v>119</v>
      </c>
      <c r="AS87" t="s">
        <v>123</v>
      </c>
      <c r="AT87" t="s">
        <v>222</v>
      </c>
      <c r="AU87" t="s">
        <v>342</v>
      </c>
      <c r="AV87" t="s">
        <v>48</v>
      </c>
      <c r="AW87">
        <v>1</v>
      </c>
      <c r="BB87">
        <v>0.77031249999999996</v>
      </c>
      <c r="BC87" t="s">
        <v>70</v>
      </c>
      <c r="BF87" t="s">
        <v>119</v>
      </c>
      <c r="BG87" t="s">
        <v>123</v>
      </c>
      <c r="BH87" t="s">
        <v>342</v>
      </c>
      <c r="BI87">
        <v>6163</v>
      </c>
      <c r="BJ87">
        <v>1</v>
      </c>
      <c r="BK87" t="s">
        <v>222</v>
      </c>
      <c r="BL87" t="s">
        <v>179</v>
      </c>
      <c r="BM87">
        <v>0.77031249999999996</v>
      </c>
      <c r="BN87" t="s">
        <v>70</v>
      </c>
      <c r="BO87" t="s">
        <v>195</v>
      </c>
      <c r="BP87">
        <v>3930.8690000000001</v>
      </c>
    </row>
    <row r="88" spans="1:68" ht="16.5">
      <c r="A88" s="107" t="str">
        <f t="shared" ref="A88:A103" si="54">BF88</f>
        <v>강화교통</v>
      </c>
      <c r="B88" s="108" t="str">
        <f t="shared" ref="B88:B103" si="55">BH88</f>
        <v>정희경</v>
      </c>
      <c r="C88" s="109" t="str">
        <f t="shared" ref="C88:C103" si="56">BN88</f>
        <v>B</v>
      </c>
      <c r="D88" s="110">
        <f t="shared" ref="D88:D103" si="57">BM88</f>
        <v>0.90611962838560023</v>
      </c>
      <c r="E88" s="111">
        <f t="shared" ref="E88:E103" si="58">U88</f>
        <v>1536</v>
      </c>
      <c r="F88" s="244" t="str">
        <f t="shared" ref="F88:F103" si="59">BG88</f>
        <v>800</v>
      </c>
      <c r="G88" s="112" t="str">
        <f t="shared" ref="G88:G103" si="60">BK88</f>
        <v>78바3212</v>
      </c>
      <c r="H88" s="113">
        <f t="shared" ref="H88:H103" si="61">BJ88</f>
        <v>2</v>
      </c>
      <c r="I88" s="114">
        <f t="shared" ref="I88:I103" si="62">BP88</f>
        <v>3813.2910000000002</v>
      </c>
      <c r="J88" s="115">
        <f t="shared" ref="J88:J103" si="63">AB88/AA88</f>
        <v>9.134422744930322E-3</v>
      </c>
      <c r="K88" s="115">
        <f t="shared" ref="K88:K103" si="64">AC88/AA88</f>
        <v>0.35069373959909605</v>
      </c>
      <c r="L88" s="115">
        <f t="shared" ref="L88:L103" si="65">AD88/I88</f>
        <v>0.22054440639332271</v>
      </c>
      <c r="M88" s="116">
        <f t="shared" ref="M88:M103" si="66">Z88</f>
        <v>11.733000000000001</v>
      </c>
      <c r="N88" s="117">
        <f t="shared" ref="N88:N103" si="67">AE88*100/W88</f>
        <v>0.26224067347600799</v>
      </c>
      <c r="O88" s="117">
        <f t="shared" ref="O88:O103" si="68">AF88*100/W88</f>
        <v>7.3165147899806229</v>
      </c>
      <c r="P88" s="230">
        <f t="shared" ref="P88:P103" si="69">AK88</f>
        <v>1</v>
      </c>
      <c r="Q88" s="231">
        <f t="shared" ref="Q88:Q103" si="70">AE88</f>
        <v>10</v>
      </c>
      <c r="R88" s="231">
        <f t="shared" ref="R88:R103" si="71">AF88</f>
        <v>279</v>
      </c>
      <c r="T88">
        <v>503</v>
      </c>
      <c r="U88">
        <v>1536</v>
      </c>
      <c r="V88" t="s">
        <v>419</v>
      </c>
      <c r="W88">
        <v>3813.2910000000002</v>
      </c>
      <c r="X88">
        <v>1619.165</v>
      </c>
      <c r="Y88">
        <v>2.355</v>
      </c>
      <c r="Z88">
        <v>11.733000000000001</v>
      </c>
      <c r="AA88">
        <v>190.36386300000001</v>
      </c>
      <c r="AB88">
        <v>1.738864</v>
      </c>
      <c r="AC88">
        <v>66.759415000000004</v>
      </c>
      <c r="AD88" s="1">
        <v>841</v>
      </c>
      <c r="AE88">
        <v>10</v>
      </c>
      <c r="AF88">
        <v>279</v>
      </c>
      <c r="AG88">
        <v>81</v>
      </c>
      <c r="AH88">
        <v>20.031590000000001</v>
      </c>
      <c r="AI88">
        <v>9984.1</v>
      </c>
      <c r="AJ88">
        <v>0</v>
      </c>
      <c r="AK88">
        <v>1</v>
      </c>
      <c r="AL88">
        <v>45</v>
      </c>
      <c r="AM88" t="s">
        <v>420</v>
      </c>
      <c r="AN88" t="s">
        <v>601</v>
      </c>
      <c r="AO88">
        <v>3706.444</v>
      </c>
      <c r="AR88" t="s">
        <v>119</v>
      </c>
      <c r="AS88" t="s">
        <v>124</v>
      </c>
      <c r="AT88" t="s">
        <v>375</v>
      </c>
      <c r="AU88" t="s">
        <v>419</v>
      </c>
      <c r="AV88" t="s">
        <v>48</v>
      </c>
      <c r="AW88">
        <v>2</v>
      </c>
      <c r="BB88">
        <v>0.90611962838560023</v>
      </c>
      <c r="BC88" t="s">
        <v>68</v>
      </c>
      <c r="BF88" t="s">
        <v>119</v>
      </c>
      <c r="BG88" t="s">
        <v>124</v>
      </c>
      <c r="BH88" t="s">
        <v>419</v>
      </c>
      <c r="BI88">
        <v>1536</v>
      </c>
      <c r="BJ88">
        <v>2</v>
      </c>
      <c r="BK88" t="s">
        <v>375</v>
      </c>
      <c r="BL88" t="s">
        <v>373</v>
      </c>
      <c r="BM88">
        <v>0.90611962838560023</v>
      </c>
      <c r="BN88" t="s">
        <v>68</v>
      </c>
      <c r="BO88" t="s">
        <v>180</v>
      </c>
      <c r="BP88">
        <v>3813.2910000000002</v>
      </c>
    </row>
    <row r="89" spans="1:68" ht="16.5">
      <c r="A89" s="123" t="str">
        <f t="shared" si="54"/>
        <v>강화교통</v>
      </c>
      <c r="B89" s="124" t="str">
        <f t="shared" si="55"/>
        <v>조규봉</v>
      </c>
      <c r="C89" s="125" t="str">
        <f t="shared" si="56"/>
        <v>C</v>
      </c>
      <c r="D89" s="126">
        <f t="shared" si="57"/>
        <v>0.87499999999999989</v>
      </c>
      <c r="E89" s="127">
        <f t="shared" si="58"/>
        <v>6048</v>
      </c>
      <c r="F89" s="243" t="str">
        <f t="shared" si="59"/>
        <v>800</v>
      </c>
      <c r="G89" s="128" t="str">
        <f t="shared" si="60"/>
        <v>70바3720</v>
      </c>
      <c r="H89" s="129">
        <f t="shared" si="61"/>
        <v>1</v>
      </c>
      <c r="I89" s="130">
        <f t="shared" si="62"/>
        <v>3142.319</v>
      </c>
      <c r="J89" s="131">
        <f t="shared" si="63"/>
        <v>1.024303081480921E-2</v>
      </c>
      <c r="K89" s="131">
        <f t="shared" si="64"/>
        <v>0.36044974611340458</v>
      </c>
      <c r="L89" s="131">
        <f t="shared" si="65"/>
        <v>0.23867723168780763</v>
      </c>
      <c r="M89" s="132">
        <f t="shared" si="66"/>
        <v>12.954000000000001</v>
      </c>
      <c r="N89" s="133">
        <f t="shared" si="67"/>
        <v>0.79559077229269215</v>
      </c>
      <c r="O89" s="133">
        <f t="shared" si="68"/>
        <v>34.655934041069671</v>
      </c>
      <c r="P89" s="228">
        <f t="shared" si="69"/>
        <v>0</v>
      </c>
      <c r="Q89" s="229">
        <f t="shared" si="70"/>
        <v>25</v>
      </c>
      <c r="R89" s="229">
        <f t="shared" si="71"/>
        <v>1089</v>
      </c>
      <c r="T89">
        <v>503</v>
      </c>
      <c r="U89">
        <v>6048</v>
      </c>
      <c r="V89" t="s">
        <v>421</v>
      </c>
      <c r="W89">
        <v>3142.319</v>
      </c>
      <c r="X89">
        <v>1381.271</v>
      </c>
      <c r="Y89">
        <v>2.2749999999999999</v>
      </c>
      <c r="Z89">
        <v>12.954000000000001</v>
      </c>
      <c r="AA89">
        <v>155.11551499999999</v>
      </c>
      <c r="AB89">
        <v>1.5888530000000001</v>
      </c>
      <c r="AC89">
        <v>55.911347999999997</v>
      </c>
      <c r="AD89" s="1">
        <v>750</v>
      </c>
      <c r="AE89">
        <v>25</v>
      </c>
      <c r="AF89">
        <v>1089</v>
      </c>
      <c r="AG89">
        <v>86</v>
      </c>
      <c r="AH89">
        <v>20.257928</v>
      </c>
      <c r="AI89">
        <v>6545.4</v>
      </c>
      <c r="AJ89">
        <v>0</v>
      </c>
      <c r="AK89">
        <v>0</v>
      </c>
      <c r="AL89">
        <v>0</v>
      </c>
      <c r="AM89" t="s">
        <v>422</v>
      </c>
      <c r="AN89" t="s">
        <v>602</v>
      </c>
      <c r="AO89">
        <v>3142.319</v>
      </c>
      <c r="AR89" t="s">
        <v>119</v>
      </c>
      <c r="AS89" t="s">
        <v>124</v>
      </c>
      <c r="AT89" t="s">
        <v>373</v>
      </c>
      <c r="AU89" t="s">
        <v>421</v>
      </c>
      <c r="AV89" t="s">
        <v>48</v>
      </c>
      <c r="AW89">
        <v>1</v>
      </c>
      <c r="BB89">
        <v>0.87499999999999989</v>
      </c>
      <c r="BC89" t="s">
        <v>69</v>
      </c>
      <c r="BF89" t="s">
        <v>119</v>
      </c>
      <c r="BG89" t="s">
        <v>124</v>
      </c>
      <c r="BH89" t="s">
        <v>421</v>
      </c>
      <c r="BI89">
        <v>6048</v>
      </c>
      <c r="BJ89">
        <v>1</v>
      </c>
      <c r="BK89" t="s">
        <v>373</v>
      </c>
      <c r="BL89" t="s">
        <v>179</v>
      </c>
      <c r="BM89">
        <v>0.87499999999999989</v>
      </c>
      <c r="BN89" t="s">
        <v>69</v>
      </c>
      <c r="BO89" t="s">
        <v>182</v>
      </c>
      <c r="BP89">
        <v>3142.319</v>
      </c>
    </row>
    <row r="90" spans="1:68" ht="16.5">
      <c r="A90" s="107" t="str">
        <f t="shared" si="54"/>
        <v>강화교통</v>
      </c>
      <c r="B90" s="108" t="str">
        <f t="shared" si="55"/>
        <v>조성만</v>
      </c>
      <c r="C90" s="109" t="str">
        <f t="shared" si="56"/>
        <v>F</v>
      </c>
      <c r="D90" s="110">
        <f t="shared" si="57"/>
        <v>0.74781249999999988</v>
      </c>
      <c r="E90" s="111">
        <f t="shared" si="58"/>
        <v>6538</v>
      </c>
      <c r="F90" s="244" t="str">
        <f t="shared" si="59"/>
        <v>71</v>
      </c>
      <c r="G90" s="112" t="str">
        <f t="shared" si="60"/>
        <v>78바3237</v>
      </c>
      <c r="H90" s="113">
        <f t="shared" si="61"/>
        <v>1</v>
      </c>
      <c r="I90" s="114">
        <f t="shared" si="62"/>
        <v>4695.1329999999998</v>
      </c>
      <c r="J90" s="115">
        <f t="shared" si="63"/>
        <v>8.1639185741760184E-3</v>
      </c>
      <c r="K90" s="115">
        <f t="shared" si="64"/>
        <v>0.27588311690779177</v>
      </c>
      <c r="L90" s="115">
        <f t="shared" si="65"/>
        <v>0.16953726337464775</v>
      </c>
      <c r="M90" s="116">
        <f t="shared" si="66"/>
        <v>17.559999999999999</v>
      </c>
      <c r="N90" s="117">
        <f t="shared" si="67"/>
        <v>4.2597302355439133E-2</v>
      </c>
      <c r="O90" s="117">
        <f t="shared" si="68"/>
        <v>17.592685872796363</v>
      </c>
      <c r="P90" s="230">
        <f t="shared" si="69"/>
        <v>1</v>
      </c>
      <c r="Q90" s="231">
        <f t="shared" si="70"/>
        <v>2</v>
      </c>
      <c r="R90" s="231">
        <f t="shared" si="71"/>
        <v>826</v>
      </c>
      <c r="T90">
        <v>503</v>
      </c>
      <c r="U90">
        <v>6538</v>
      </c>
      <c r="V90" t="s">
        <v>344</v>
      </c>
      <c r="W90">
        <v>4695.1329999999998</v>
      </c>
      <c r="X90">
        <v>1961.6980000000001</v>
      </c>
      <c r="Y90">
        <v>2.3929999999999998</v>
      </c>
      <c r="Z90">
        <v>17.559999999999999</v>
      </c>
      <c r="AA90">
        <v>187.37190799999999</v>
      </c>
      <c r="AB90">
        <v>1.5296890000000001</v>
      </c>
      <c r="AC90">
        <v>51.692746</v>
      </c>
      <c r="AD90" s="1">
        <v>796</v>
      </c>
      <c r="AE90">
        <v>2</v>
      </c>
      <c r="AF90">
        <v>826</v>
      </c>
      <c r="AG90">
        <v>83</v>
      </c>
      <c r="AH90">
        <v>25.057827</v>
      </c>
      <c r="AI90">
        <v>7559.7</v>
      </c>
      <c r="AJ90">
        <v>0</v>
      </c>
      <c r="AK90">
        <v>1</v>
      </c>
      <c r="AL90">
        <v>93</v>
      </c>
      <c r="AM90" t="s">
        <v>345</v>
      </c>
      <c r="AN90" t="s">
        <v>603</v>
      </c>
      <c r="AO90">
        <v>4695.1329999999998</v>
      </c>
      <c r="AR90" t="s">
        <v>119</v>
      </c>
      <c r="AS90" t="s">
        <v>123</v>
      </c>
      <c r="AT90" t="s">
        <v>229</v>
      </c>
      <c r="AU90" t="s">
        <v>344</v>
      </c>
      <c r="AV90" t="s">
        <v>48</v>
      </c>
      <c r="AW90">
        <v>1</v>
      </c>
      <c r="BB90">
        <v>0.74781249999999988</v>
      </c>
      <c r="BC90" t="s">
        <v>70</v>
      </c>
      <c r="BF90" t="s">
        <v>119</v>
      </c>
      <c r="BG90" t="s">
        <v>123</v>
      </c>
      <c r="BH90" t="s">
        <v>344</v>
      </c>
      <c r="BI90">
        <v>6538</v>
      </c>
      <c r="BJ90">
        <v>1</v>
      </c>
      <c r="BK90" t="s">
        <v>229</v>
      </c>
      <c r="BL90" t="s">
        <v>179</v>
      </c>
      <c r="BM90">
        <v>0.74781249999999988</v>
      </c>
      <c r="BN90" t="s">
        <v>70</v>
      </c>
      <c r="BO90" t="s">
        <v>195</v>
      </c>
      <c r="BP90">
        <v>4695.1329999999998</v>
      </c>
    </row>
    <row r="91" spans="1:68" ht="16.5">
      <c r="A91" s="123" t="str">
        <f t="shared" si="54"/>
        <v>강화교통</v>
      </c>
      <c r="B91" s="124" t="str">
        <f t="shared" si="55"/>
        <v>조영주</v>
      </c>
      <c r="C91" s="125" t="str">
        <f t="shared" si="56"/>
        <v>C</v>
      </c>
      <c r="D91" s="126">
        <f t="shared" si="57"/>
        <v>0.85161943992843137</v>
      </c>
      <c r="E91" s="127">
        <f t="shared" si="58"/>
        <v>1362</v>
      </c>
      <c r="F91" s="243" t="str">
        <f t="shared" si="59"/>
        <v>60-5</v>
      </c>
      <c r="G91" s="128" t="str">
        <f t="shared" si="60"/>
        <v>78바3205</v>
      </c>
      <c r="H91" s="129">
        <f t="shared" si="61"/>
        <v>9</v>
      </c>
      <c r="I91" s="130">
        <f t="shared" si="62"/>
        <v>3538.0009999999997</v>
      </c>
      <c r="J91" s="131">
        <f t="shared" si="63"/>
        <v>9.334802487732597E-3</v>
      </c>
      <c r="K91" s="131">
        <f t="shared" si="64"/>
        <v>0.31019321119869975</v>
      </c>
      <c r="L91" s="131">
        <f t="shared" si="65"/>
        <v>0.25890326203977898</v>
      </c>
      <c r="M91" s="132">
        <f t="shared" si="66"/>
        <v>15.039</v>
      </c>
      <c r="N91" s="133">
        <f t="shared" si="67"/>
        <v>0.56529096515235577</v>
      </c>
      <c r="O91" s="133">
        <f t="shared" si="68"/>
        <v>30.497447569969594</v>
      </c>
      <c r="P91" s="228">
        <f t="shared" si="69"/>
        <v>23</v>
      </c>
      <c r="Q91" s="229">
        <f t="shared" si="70"/>
        <v>20</v>
      </c>
      <c r="R91" s="229">
        <f t="shared" si="71"/>
        <v>1079</v>
      </c>
      <c r="T91">
        <v>503</v>
      </c>
      <c r="U91">
        <v>1362</v>
      </c>
      <c r="V91" t="s">
        <v>346</v>
      </c>
      <c r="W91">
        <v>3538.0010000000002</v>
      </c>
      <c r="X91">
        <v>1389.3710000000001</v>
      </c>
      <c r="Y91">
        <v>2.5459999999999998</v>
      </c>
      <c r="Z91">
        <v>15.039</v>
      </c>
      <c r="AA91">
        <v>137.892473</v>
      </c>
      <c r="AB91">
        <v>1.287199</v>
      </c>
      <c r="AC91">
        <v>42.773308999999998</v>
      </c>
      <c r="AD91" s="1">
        <v>916</v>
      </c>
      <c r="AE91">
        <v>20</v>
      </c>
      <c r="AF91">
        <v>1079</v>
      </c>
      <c r="AG91">
        <v>107</v>
      </c>
      <c r="AH91">
        <v>25.657679999999999</v>
      </c>
      <c r="AI91">
        <v>24079</v>
      </c>
      <c r="AJ91">
        <v>3448.5</v>
      </c>
      <c r="AK91">
        <v>23</v>
      </c>
      <c r="AL91">
        <v>5094</v>
      </c>
      <c r="AM91" t="s">
        <v>347</v>
      </c>
      <c r="AN91" t="s">
        <v>604</v>
      </c>
      <c r="AO91">
        <v>779.77300000000002</v>
      </c>
      <c r="AR91" t="s">
        <v>119</v>
      </c>
      <c r="AS91" t="s">
        <v>121</v>
      </c>
      <c r="AT91" t="s">
        <v>205</v>
      </c>
      <c r="AU91" t="s">
        <v>346</v>
      </c>
      <c r="AV91" t="s">
        <v>48</v>
      </c>
      <c r="AW91">
        <v>9</v>
      </c>
      <c r="BB91">
        <v>0.85161943992843137</v>
      </c>
      <c r="BC91" t="s">
        <v>69</v>
      </c>
      <c r="BF91" t="s">
        <v>119</v>
      </c>
      <c r="BG91" t="s">
        <v>121</v>
      </c>
      <c r="BH91" t="s">
        <v>346</v>
      </c>
      <c r="BI91">
        <v>1362</v>
      </c>
      <c r="BJ91">
        <v>9</v>
      </c>
      <c r="BK91" t="s">
        <v>205</v>
      </c>
      <c r="BL91" t="s">
        <v>208</v>
      </c>
      <c r="BM91">
        <v>0.85161943992843137</v>
      </c>
      <c r="BN91" t="s">
        <v>69</v>
      </c>
      <c r="BO91" t="s">
        <v>182</v>
      </c>
      <c r="BP91">
        <v>3538.0009999999997</v>
      </c>
    </row>
    <row r="92" spans="1:68" ht="16.5">
      <c r="A92" s="107" t="str">
        <f t="shared" si="54"/>
        <v>강화교통</v>
      </c>
      <c r="B92" s="108" t="str">
        <f t="shared" si="55"/>
        <v>조정진</v>
      </c>
      <c r="C92" s="109" t="str">
        <f t="shared" si="56"/>
        <v>F</v>
      </c>
      <c r="D92" s="110">
        <f t="shared" si="57"/>
        <v>0.77879894437871089</v>
      </c>
      <c r="E92" s="111">
        <f t="shared" si="58"/>
        <v>819</v>
      </c>
      <c r="F92" s="244" t="str">
        <f t="shared" si="59"/>
        <v>70</v>
      </c>
      <c r="G92" s="112" t="str">
        <f t="shared" si="60"/>
        <v>78바3222</v>
      </c>
      <c r="H92" s="113">
        <f t="shared" si="61"/>
        <v>8</v>
      </c>
      <c r="I92" s="114">
        <f t="shared" si="62"/>
        <v>4560.9570000000003</v>
      </c>
      <c r="J92" s="115">
        <f t="shared" si="63"/>
        <v>1.8860740045322007E-2</v>
      </c>
      <c r="K92" s="115">
        <f t="shared" si="64"/>
        <v>0.29884362603227554</v>
      </c>
      <c r="L92" s="115">
        <f t="shared" si="65"/>
        <v>0.24775502158867097</v>
      </c>
      <c r="M92" s="116">
        <f t="shared" si="66"/>
        <v>17.145</v>
      </c>
      <c r="N92" s="117">
        <f t="shared" si="67"/>
        <v>0.30695312409215869</v>
      </c>
      <c r="O92" s="117">
        <f t="shared" si="68"/>
        <v>50.318387127964591</v>
      </c>
      <c r="P92" s="230">
        <f t="shared" si="69"/>
        <v>21</v>
      </c>
      <c r="Q92" s="231">
        <f t="shared" si="70"/>
        <v>14</v>
      </c>
      <c r="R92" s="231">
        <f t="shared" si="71"/>
        <v>2295</v>
      </c>
      <c r="T92">
        <v>503</v>
      </c>
      <c r="U92">
        <v>819</v>
      </c>
      <c r="V92" t="s">
        <v>348</v>
      </c>
      <c r="W92">
        <v>4560.9570000000003</v>
      </c>
      <c r="X92">
        <v>1885.5889999999999</v>
      </c>
      <c r="Y92">
        <v>2.419</v>
      </c>
      <c r="Z92">
        <v>17.145</v>
      </c>
      <c r="AA92">
        <v>177.32135600000001</v>
      </c>
      <c r="AB92">
        <v>3.3444120000000002</v>
      </c>
      <c r="AC92">
        <v>52.991357000000001</v>
      </c>
      <c r="AD92" s="1">
        <v>1130</v>
      </c>
      <c r="AE92">
        <v>14</v>
      </c>
      <c r="AF92">
        <v>2295</v>
      </c>
      <c r="AG92">
        <v>94</v>
      </c>
      <c r="AH92">
        <v>25.721419000000001</v>
      </c>
      <c r="AI92">
        <v>23928.799999999999</v>
      </c>
      <c r="AJ92">
        <v>1808.9</v>
      </c>
      <c r="AK92">
        <v>21</v>
      </c>
      <c r="AL92">
        <v>3089</v>
      </c>
      <c r="AM92" t="s">
        <v>349</v>
      </c>
      <c r="AN92" t="s">
        <v>605</v>
      </c>
      <c r="AO92">
        <v>979.6</v>
      </c>
      <c r="AR92" t="s">
        <v>119</v>
      </c>
      <c r="AS92" t="s">
        <v>122</v>
      </c>
      <c r="AT92" t="s">
        <v>219</v>
      </c>
      <c r="AU92" t="s">
        <v>348</v>
      </c>
      <c r="AV92" t="s">
        <v>48</v>
      </c>
      <c r="AW92">
        <v>8</v>
      </c>
      <c r="BB92">
        <v>0.77879894437871089</v>
      </c>
      <c r="BC92" t="s">
        <v>70</v>
      </c>
      <c r="BF92" t="s">
        <v>119</v>
      </c>
      <c r="BG92" t="s">
        <v>122</v>
      </c>
      <c r="BH92" t="s">
        <v>348</v>
      </c>
      <c r="BI92">
        <v>819</v>
      </c>
      <c r="BJ92">
        <v>8</v>
      </c>
      <c r="BK92" t="s">
        <v>219</v>
      </c>
      <c r="BL92" t="s">
        <v>373</v>
      </c>
      <c r="BM92">
        <v>0.77879894437871089</v>
      </c>
      <c r="BN92" t="s">
        <v>70</v>
      </c>
      <c r="BO92" t="s">
        <v>195</v>
      </c>
      <c r="BP92">
        <v>4560.9570000000003</v>
      </c>
    </row>
    <row r="93" spans="1:68" ht="16.5">
      <c r="A93" s="123" t="str">
        <f t="shared" si="54"/>
        <v>강화교통</v>
      </c>
      <c r="B93" s="124" t="str">
        <f t="shared" si="55"/>
        <v>최재영</v>
      </c>
      <c r="C93" s="125" t="str">
        <f t="shared" si="56"/>
        <v>F</v>
      </c>
      <c r="D93" s="126">
        <f t="shared" si="57"/>
        <v>0.78879999999999995</v>
      </c>
      <c r="E93" s="127">
        <f t="shared" si="58"/>
        <v>1198</v>
      </c>
      <c r="F93" s="243" t="str">
        <f t="shared" si="59"/>
        <v>17</v>
      </c>
      <c r="G93" s="128" t="str">
        <f t="shared" si="60"/>
        <v>70바2541</v>
      </c>
      <c r="H93" s="129">
        <f t="shared" si="61"/>
        <v>1</v>
      </c>
      <c r="I93" s="130">
        <f t="shared" si="62"/>
        <v>1398.019</v>
      </c>
      <c r="J93" s="131">
        <f t="shared" si="63"/>
        <v>1.5440754599569352E-2</v>
      </c>
      <c r="K93" s="131">
        <f t="shared" si="64"/>
        <v>0.3725660474685924</v>
      </c>
      <c r="L93" s="131">
        <f t="shared" si="65"/>
        <v>0.22245763469595192</v>
      </c>
      <c r="M93" s="132">
        <f t="shared" si="66"/>
        <v>13.734</v>
      </c>
      <c r="N93" s="133">
        <f t="shared" si="67"/>
        <v>0.28611914430347513</v>
      </c>
      <c r="O93" s="133">
        <f t="shared" si="68"/>
        <v>8.8696934734077288</v>
      </c>
      <c r="P93" s="228">
        <f t="shared" si="69"/>
        <v>1</v>
      </c>
      <c r="Q93" s="229">
        <f t="shared" si="70"/>
        <v>4</v>
      </c>
      <c r="R93" s="229">
        <f t="shared" si="71"/>
        <v>124</v>
      </c>
      <c r="T93">
        <v>503</v>
      </c>
      <c r="U93">
        <v>1198</v>
      </c>
      <c r="V93" t="s">
        <v>350</v>
      </c>
      <c r="W93">
        <v>1398.019</v>
      </c>
      <c r="X93">
        <v>708.755</v>
      </c>
      <c r="Y93">
        <v>1.972</v>
      </c>
      <c r="Z93">
        <v>13.734</v>
      </c>
      <c r="AA93">
        <v>92.196077000000002</v>
      </c>
      <c r="AB93">
        <v>1.4235770000000001</v>
      </c>
      <c r="AC93">
        <v>34.349128</v>
      </c>
      <c r="AD93" s="1">
        <v>311</v>
      </c>
      <c r="AE93">
        <v>4</v>
      </c>
      <c r="AF93">
        <v>124</v>
      </c>
      <c r="AG93">
        <v>68</v>
      </c>
      <c r="AH93">
        <v>15.163541</v>
      </c>
      <c r="AI93">
        <v>253.9</v>
      </c>
      <c r="AJ93">
        <v>0</v>
      </c>
      <c r="AK93">
        <v>1</v>
      </c>
      <c r="AL93">
        <v>8</v>
      </c>
      <c r="AM93" t="s">
        <v>351</v>
      </c>
      <c r="AN93" t="s">
        <v>606</v>
      </c>
      <c r="AO93">
        <v>1398.019</v>
      </c>
      <c r="AR93" t="s">
        <v>119</v>
      </c>
      <c r="AS93" t="s">
        <v>120</v>
      </c>
      <c r="AT93" t="s">
        <v>198</v>
      </c>
      <c r="AU93" t="s">
        <v>350</v>
      </c>
      <c r="AV93" t="s">
        <v>48</v>
      </c>
      <c r="AW93">
        <v>1</v>
      </c>
      <c r="BB93">
        <v>0.78879999999999995</v>
      </c>
      <c r="BC93" t="s">
        <v>70</v>
      </c>
      <c r="BF93" t="s">
        <v>119</v>
      </c>
      <c r="BG93" t="s">
        <v>120</v>
      </c>
      <c r="BH93" t="s">
        <v>350</v>
      </c>
      <c r="BI93">
        <v>1198</v>
      </c>
      <c r="BJ93">
        <v>1</v>
      </c>
      <c r="BK93" t="s">
        <v>198</v>
      </c>
      <c r="BL93" t="s">
        <v>179</v>
      </c>
      <c r="BM93">
        <v>0.78879999999999995</v>
      </c>
      <c r="BN93" t="s">
        <v>70</v>
      </c>
      <c r="BO93" t="s">
        <v>195</v>
      </c>
      <c r="BP93">
        <v>1398.019</v>
      </c>
    </row>
    <row r="94" spans="1:68" ht="16.5">
      <c r="A94" s="107" t="str">
        <f t="shared" si="54"/>
        <v>강화교통</v>
      </c>
      <c r="B94" s="108" t="str">
        <f t="shared" si="55"/>
        <v>최종수</v>
      </c>
      <c r="C94" s="109" t="str">
        <f t="shared" si="56"/>
        <v>D</v>
      </c>
      <c r="D94" s="110">
        <f t="shared" si="57"/>
        <v>0.81510100593493906</v>
      </c>
      <c r="E94" s="111">
        <f t="shared" si="58"/>
        <v>1710</v>
      </c>
      <c r="F94" s="244" t="str">
        <f t="shared" si="59"/>
        <v>71</v>
      </c>
      <c r="G94" s="112" t="str">
        <f t="shared" si="60"/>
        <v>78바3219</v>
      </c>
      <c r="H94" s="113">
        <f t="shared" si="61"/>
        <v>5</v>
      </c>
      <c r="I94" s="114">
        <f t="shared" si="62"/>
        <v>4041.8450000000003</v>
      </c>
      <c r="J94" s="115">
        <f t="shared" si="63"/>
        <v>1.0370348195603426E-2</v>
      </c>
      <c r="K94" s="115">
        <f t="shared" si="64"/>
        <v>0.30375756355833811</v>
      </c>
      <c r="L94" s="115">
        <f t="shared" si="65"/>
        <v>0.22638176377372213</v>
      </c>
      <c r="M94" s="116">
        <f t="shared" si="66"/>
        <v>12.978999999999999</v>
      </c>
      <c r="N94" s="117">
        <f t="shared" si="67"/>
        <v>4.9482352737425607E-2</v>
      </c>
      <c r="O94" s="117">
        <f t="shared" si="68"/>
        <v>19.050705803908858</v>
      </c>
      <c r="P94" s="230">
        <f t="shared" si="69"/>
        <v>4</v>
      </c>
      <c r="Q94" s="231">
        <f t="shared" si="70"/>
        <v>2</v>
      </c>
      <c r="R94" s="231">
        <f t="shared" si="71"/>
        <v>770</v>
      </c>
      <c r="T94">
        <v>503</v>
      </c>
      <c r="U94">
        <v>1710</v>
      </c>
      <c r="V94" t="s">
        <v>352</v>
      </c>
      <c r="W94">
        <v>4041.8449999999998</v>
      </c>
      <c r="X94">
        <v>1702.6980000000001</v>
      </c>
      <c r="Y94">
        <v>2.3740000000000001</v>
      </c>
      <c r="Z94">
        <v>12.978999999999999</v>
      </c>
      <c r="AA94">
        <v>185.86357599999999</v>
      </c>
      <c r="AB94">
        <v>1.92747</v>
      </c>
      <c r="AC94">
        <v>56.457467000000001</v>
      </c>
      <c r="AD94" s="1">
        <v>915</v>
      </c>
      <c r="AE94">
        <v>2</v>
      </c>
      <c r="AF94">
        <v>770</v>
      </c>
      <c r="AG94">
        <v>96</v>
      </c>
      <c r="AH94">
        <v>21.746299</v>
      </c>
      <c r="AI94">
        <v>6045</v>
      </c>
      <c r="AJ94">
        <v>9.4</v>
      </c>
      <c r="AK94">
        <v>4</v>
      </c>
      <c r="AL94">
        <v>274</v>
      </c>
      <c r="AM94" t="s">
        <v>353</v>
      </c>
      <c r="AN94" t="s">
        <v>607</v>
      </c>
      <c r="AO94">
        <v>1410.049</v>
      </c>
      <c r="AR94" t="s">
        <v>119</v>
      </c>
      <c r="AS94" t="s">
        <v>123</v>
      </c>
      <c r="AT94" t="s">
        <v>222</v>
      </c>
      <c r="AU94" t="s">
        <v>352</v>
      </c>
      <c r="AV94" t="s">
        <v>48</v>
      </c>
      <c r="AW94">
        <v>5</v>
      </c>
      <c r="BB94">
        <v>0.81510100593493906</v>
      </c>
      <c r="BC94" t="s">
        <v>67</v>
      </c>
      <c r="BF94" t="s">
        <v>119</v>
      </c>
      <c r="BG94" t="s">
        <v>123</v>
      </c>
      <c r="BH94" t="s">
        <v>352</v>
      </c>
      <c r="BI94">
        <v>1710</v>
      </c>
      <c r="BJ94">
        <v>5</v>
      </c>
      <c r="BK94" t="s">
        <v>222</v>
      </c>
      <c r="BL94" t="s">
        <v>507</v>
      </c>
      <c r="BM94">
        <v>0.81510100593493906</v>
      </c>
      <c r="BN94" t="s">
        <v>67</v>
      </c>
      <c r="BO94" t="s">
        <v>184</v>
      </c>
      <c r="BP94">
        <v>4041.8450000000003</v>
      </c>
    </row>
    <row r="95" spans="1:68" ht="16.5">
      <c r="A95" s="123" t="str">
        <f t="shared" si="54"/>
        <v>강화교통</v>
      </c>
      <c r="B95" s="124" t="str">
        <f t="shared" si="55"/>
        <v>태승환</v>
      </c>
      <c r="C95" s="125" t="str">
        <f t="shared" si="56"/>
        <v>D</v>
      </c>
      <c r="D95" s="126">
        <f t="shared" si="57"/>
        <v>0.80781249999999993</v>
      </c>
      <c r="E95" s="127">
        <f t="shared" si="58"/>
        <v>3150</v>
      </c>
      <c r="F95" s="243" t="str">
        <f t="shared" si="59"/>
        <v>71</v>
      </c>
      <c r="G95" s="128" t="str">
        <f t="shared" si="60"/>
        <v>78바3223</v>
      </c>
      <c r="H95" s="129">
        <f t="shared" si="61"/>
        <v>1</v>
      </c>
      <c r="I95" s="130">
        <f t="shared" si="62"/>
        <v>4241.9260000000004</v>
      </c>
      <c r="J95" s="131">
        <f t="shared" si="63"/>
        <v>1.3100003417951062E-2</v>
      </c>
      <c r="K95" s="131">
        <f t="shared" si="64"/>
        <v>0.2762358704541838</v>
      </c>
      <c r="L95" s="131">
        <f t="shared" si="65"/>
        <v>0.28406907616964555</v>
      </c>
      <c r="M95" s="132">
        <f t="shared" si="66"/>
        <v>13.298999999999999</v>
      </c>
      <c r="N95" s="133">
        <f t="shared" si="67"/>
        <v>2.3562921010491154E-2</v>
      </c>
      <c r="O95" s="133">
        <f t="shared" si="68"/>
        <v>3.6993785986471113</v>
      </c>
      <c r="P95" s="228">
        <f t="shared" si="69"/>
        <v>21</v>
      </c>
      <c r="Q95" s="229">
        <f t="shared" si="70"/>
        <v>1</v>
      </c>
      <c r="R95" s="229">
        <f t="shared" si="71"/>
        <v>157</v>
      </c>
      <c r="T95">
        <v>503</v>
      </c>
      <c r="U95">
        <v>3150</v>
      </c>
      <c r="V95" t="s">
        <v>354</v>
      </c>
      <c r="W95">
        <v>4243.9560000000001</v>
      </c>
      <c r="X95">
        <v>1641.586</v>
      </c>
      <c r="Y95">
        <v>2.585</v>
      </c>
      <c r="Z95">
        <v>13.298999999999999</v>
      </c>
      <c r="AA95">
        <v>180.95636500000001</v>
      </c>
      <c r="AB95">
        <v>2.3705289999999999</v>
      </c>
      <c r="AC95">
        <v>49.986638999999997</v>
      </c>
      <c r="AD95" s="1">
        <v>1205</v>
      </c>
      <c r="AE95">
        <v>1</v>
      </c>
      <c r="AF95">
        <v>157</v>
      </c>
      <c r="AG95">
        <v>80</v>
      </c>
      <c r="AH95">
        <v>23.452923999999999</v>
      </c>
      <c r="AI95">
        <v>6925.5</v>
      </c>
      <c r="AJ95">
        <v>0</v>
      </c>
      <c r="AK95">
        <v>21</v>
      </c>
      <c r="AL95">
        <v>4629</v>
      </c>
      <c r="AM95" t="s">
        <v>355</v>
      </c>
      <c r="AN95" t="s">
        <v>608</v>
      </c>
      <c r="AO95">
        <v>4241.9260000000004</v>
      </c>
      <c r="AR95" t="s">
        <v>119</v>
      </c>
      <c r="AS95" t="s">
        <v>123</v>
      </c>
      <c r="AT95" t="s">
        <v>223</v>
      </c>
      <c r="AU95" t="s">
        <v>354</v>
      </c>
      <c r="AV95" t="s">
        <v>48</v>
      </c>
      <c r="AW95">
        <v>1</v>
      </c>
      <c r="BB95">
        <v>0.80781249999999993</v>
      </c>
      <c r="BC95" t="s">
        <v>67</v>
      </c>
      <c r="BF95" t="s">
        <v>119</v>
      </c>
      <c r="BG95" t="s">
        <v>123</v>
      </c>
      <c r="BH95" t="s">
        <v>354</v>
      </c>
      <c r="BI95">
        <v>3150</v>
      </c>
      <c r="BJ95">
        <v>1</v>
      </c>
      <c r="BK95" t="s">
        <v>223</v>
      </c>
      <c r="BL95" t="s">
        <v>179</v>
      </c>
      <c r="BM95">
        <v>0.80781249999999993</v>
      </c>
      <c r="BN95" t="s">
        <v>67</v>
      </c>
      <c r="BO95" t="s">
        <v>184</v>
      </c>
      <c r="BP95">
        <v>4241.9260000000004</v>
      </c>
    </row>
    <row r="96" spans="1:68" ht="16.5">
      <c r="A96" s="107" t="str">
        <f t="shared" si="54"/>
        <v>강화교통</v>
      </c>
      <c r="B96" s="108" t="str">
        <f t="shared" si="55"/>
        <v>한금섭</v>
      </c>
      <c r="C96" s="109" t="str">
        <f t="shared" si="56"/>
        <v>C</v>
      </c>
      <c r="D96" s="110">
        <f t="shared" si="57"/>
        <v>0.86307692307692319</v>
      </c>
      <c r="E96" s="111">
        <f t="shared" si="58"/>
        <v>4880</v>
      </c>
      <c r="F96" s="244" t="str">
        <f t="shared" si="59"/>
        <v>70</v>
      </c>
      <c r="G96" s="112" t="str">
        <f t="shared" si="60"/>
        <v>78바3221</v>
      </c>
      <c r="H96" s="113">
        <f t="shared" si="61"/>
        <v>1</v>
      </c>
      <c r="I96" s="114">
        <f t="shared" si="62"/>
        <v>4128.4740000000002</v>
      </c>
      <c r="J96" s="115">
        <f t="shared" si="63"/>
        <v>8.7448689829360115E-3</v>
      </c>
      <c r="K96" s="115">
        <f t="shared" si="64"/>
        <v>0.31250851255536077</v>
      </c>
      <c r="L96" s="115">
        <f t="shared" si="65"/>
        <v>0.25820678536427744</v>
      </c>
      <c r="M96" s="116">
        <f t="shared" si="66"/>
        <v>16.401</v>
      </c>
      <c r="N96" s="117">
        <f t="shared" si="67"/>
        <v>2.4222024893459423E-2</v>
      </c>
      <c r="O96" s="117">
        <f t="shared" si="68"/>
        <v>23.277365922614504</v>
      </c>
      <c r="P96" s="230">
        <f t="shared" si="69"/>
        <v>14</v>
      </c>
      <c r="Q96" s="231">
        <f t="shared" si="70"/>
        <v>1</v>
      </c>
      <c r="R96" s="231">
        <f t="shared" si="71"/>
        <v>961</v>
      </c>
      <c r="T96">
        <v>503</v>
      </c>
      <c r="U96">
        <v>4880</v>
      </c>
      <c r="V96" t="s">
        <v>356</v>
      </c>
      <c r="W96">
        <v>4128.4740000000002</v>
      </c>
      <c r="X96">
        <v>1839.83</v>
      </c>
      <c r="Y96">
        <v>2.2440000000000002</v>
      </c>
      <c r="Z96">
        <v>16.401</v>
      </c>
      <c r="AA96">
        <v>184.16914</v>
      </c>
      <c r="AB96">
        <v>1.610535</v>
      </c>
      <c r="AC96">
        <v>57.554423999999997</v>
      </c>
      <c r="AD96" s="1">
        <v>1066</v>
      </c>
      <c r="AE96">
        <v>1</v>
      </c>
      <c r="AF96">
        <v>961</v>
      </c>
      <c r="AG96">
        <v>108</v>
      </c>
      <c r="AH96">
        <v>22.416751999999999</v>
      </c>
      <c r="AI96">
        <v>10618.5</v>
      </c>
      <c r="AJ96">
        <v>809.3</v>
      </c>
      <c r="AK96">
        <v>14</v>
      </c>
      <c r="AL96">
        <v>3093</v>
      </c>
      <c r="AM96" t="s">
        <v>357</v>
      </c>
      <c r="AN96" t="s">
        <v>609</v>
      </c>
      <c r="AO96">
        <v>4128.4740000000002</v>
      </c>
      <c r="AR96" t="s">
        <v>119</v>
      </c>
      <c r="AS96" t="s">
        <v>122</v>
      </c>
      <c r="AT96" t="s">
        <v>218</v>
      </c>
      <c r="AU96" t="s">
        <v>356</v>
      </c>
      <c r="AV96" t="s">
        <v>48</v>
      </c>
      <c r="AW96">
        <v>1</v>
      </c>
      <c r="BB96">
        <v>0.86307692307692319</v>
      </c>
      <c r="BC96" t="s">
        <v>69</v>
      </c>
      <c r="BF96" t="s">
        <v>119</v>
      </c>
      <c r="BG96" t="s">
        <v>122</v>
      </c>
      <c r="BH96" t="s">
        <v>356</v>
      </c>
      <c r="BI96">
        <v>4880</v>
      </c>
      <c r="BJ96">
        <v>1</v>
      </c>
      <c r="BK96" t="s">
        <v>218</v>
      </c>
      <c r="BL96" t="s">
        <v>179</v>
      </c>
      <c r="BM96">
        <v>0.86307692307692319</v>
      </c>
      <c r="BN96" t="s">
        <v>69</v>
      </c>
      <c r="BO96" t="s">
        <v>182</v>
      </c>
      <c r="BP96">
        <v>4128.4740000000002</v>
      </c>
    </row>
    <row r="97" spans="1:68" ht="16.5">
      <c r="A97" s="123" t="str">
        <f t="shared" si="54"/>
        <v>강화교통</v>
      </c>
      <c r="B97" s="124" t="str">
        <f t="shared" si="55"/>
        <v>한재만</v>
      </c>
      <c r="C97" s="125" t="str">
        <f t="shared" si="56"/>
        <v>F</v>
      </c>
      <c r="D97" s="126">
        <f t="shared" si="57"/>
        <v>0.7982758620689655</v>
      </c>
      <c r="E97" s="127">
        <f t="shared" si="58"/>
        <v>2844</v>
      </c>
      <c r="F97" s="243" t="str">
        <f t="shared" si="59"/>
        <v>70</v>
      </c>
      <c r="G97" s="128" t="str">
        <f t="shared" si="60"/>
        <v>78바3222</v>
      </c>
      <c r="H97" s="129">
        <f t="shared" si="61"/>
        <v>1</v>
      </c>
      <c r="I97" s="130">
        <f t="shared" si="62"/>
        <v>3921.3890000000001</v>
      </c>
      <c r="J97" s="131">
        <f t="shared" si="63"/>
        <v>1.9977461604655928E-2</v>
      </c>
      <c r="K97" s="131">
        <f t="shared" si="64"/>
        <v>0.31136469618886847</v>
      </c>
      <c r="L97" s="131">
        <f t="shared" si="65"/>
        <v>0.16065735891032487</v>
      </c>
      <c r="M97" s="132">
        <f t="shared" si="66"/>
        <v>14.074999999999999</v>
      </c>
      <c r="N97" s="133">
        <f t="shared" si="67"/>
        <v>0</v>
      </c>
      <c r="O97" s="133">
        <f t="shared" si="68"/>
        <v>11.450024468370774</v>
      </c>
      <c r="P97" s="228">
        <f t="shared" si="69"/>
        <v>25</v>
      </c>
      <c r="Q97" s="229">
        <f t="shared" si="70"/>
        <v>0</v>
      </c>
      <c r="R97" s="229">
        <f t="shared" si="71"/>
        <v>449</v>
      </c>
      <c r="T97">
        <v>503</v>
      </c>
      <c r="U97">
        <v>2844</v>
      </c>
      <c r="V97" t="s">
        <v>358</v>
      </c>
      <c r="W97">
        <v>3921.3890000000001</v>
      </c>
      <c r="X97">
        <v>1693.7070000000001</v>
      </c>
      <c r="Y97">
        <v>2.3149999999999999</v>
      </c>
      <c r="Z97">
        <v>14.074999999999999</v>
      </c>
      <c r="AA97">
        <v>180.312748</v>
      </c>
      <c r="AB97">
        <v>3.6021909999999999</v>
      </c>
      <c r="AC97">
        <v>56.143023999999997</v>
      </c>
      <c r="AD97" s="1">
        <v>630</v>
      </c>
      <c r="AE97">
        <v>0</v>
      </c>
      <c r="AF97">
        <v>449</v>
      </c>
      <c r="AG97">
        <v>84</v>
      </c>
      <c r="AH97">
        <v>21.747707999999999</v>
      </c>
      <c r="AI97">
        <v>6240.4</v>
      </c>
      <c r="AJ97">
        <v>16.899999999999999</v>
      </c>
      <c r="AK97">
        <v>25</v>
      </c>
      <c r="AL97">
        <v>3458</v>
      </c>
      <c r="AM97" t="s">
        <v>359</v>
      </c>
      <c r="AN97" t="s">
        <v>610</v>
      </c>
      <c r="AO97">
        <v>3921.3890000000001</v>
      </c>
      <c r="AR97" t="s">
        <v>119</v>
      </c>
      <c r="AS97" t="s">
        <v>122</v>
      </c>
      <c r="AT97" t="s">
        <v>219</v>
      </c>
      <c r="AU97" t="s">
        <v>358</v>
      </c>
      <c r="AV97" t="s">
        <v>48</v>
      </c>
      <c r="AW97">
        <v>1</v>
      </c>
      <c r="BB97">
        <v>0.7982758620689655</v>
      </c>
      <c r="BC97" t="s">
        <v>70</v>
      </c>
      <c r="BF97" t="s">
        <v>119</v>
      </c>
      <c r="BG97" t="s">
        <v>122</v>
      </c>
      <c r="BH97" t="s">
        <v>358</v>
      </c>
      <c r="BI97">
        <v>2844</v>
      </c>
      <c r="BJ97">
        <v>1</v>
      </c>
      <c r="BK97" t="s">
        <v>219</v>
      </c>
      <c r="BL97" t="s">
        <v>179</v>
      </c>
      <c r="BM97">
        <v>0.7982758620689655</v>
      </c>
      <c r="BN97" t="s">
        <v>70</v>
      </c>
      <c r="BO97" t="s">
        <v>195</v>
      </c>
      <c r="BP97">
        <v>3921.3890000000001</v>
      </c>
    </row>
    <row r="98" spans="1:68" ht="16.5">
      <c r="A98" s="107" t="str">
        <f t="shared" si="54"/>
        <v>강화교통</v>
      </c>
      <c r="B98" s="108" t="str">
        <f t="shared" si="55"/>
        <v>한재열</v>
      </c>
      <c r="C98" s="109" t="str">
        <f t="shared" si="56"/>
        <v>F</v>
      </c>
      <c r="D98" s="110">
        <f t="shared" si="57"/>
        <v>0.73062499999999997</v>
      </c>
      <c r="E98" s="111">
        <f t="shared" si="58"/>
        <v>4474</v>
      </c>
      <c r="F98" s="244" t="str">
        <f t="shared" si="59"/>
        <v>71</v>
      </c>
      <c r="G98" s="112" t="str">
        <f t="shared" si="60"/>
        <v>78바3223</v>
      </c>
      <c r="H98" s="113">
        <f t="shared" si="61"/>
        <v>1</v>
      </c>
      <c r="I98" s="114">
        <f t="shared" si="62"/>
        <v>3979.5259999999998</v>
      </c>
      <c r="J98" s="115">
        <f t="shared" si="63"/>
        <v>8.5147515728086903E-3</v>
      </c>
      <c r="K98" s="115">
        <f t="shared" si="64"/>
        <v>0.27368114989849002</v>
      </c>
      <c r="L98" s="115">
        <f t="shared" si="65"/>
        <v>0.26937881546696768</v>
      </c>
      <c r="M98" s="116">
        <f t="shared" si="66"/>
        <v>16.302</v>
      </c>
      <c r="N98" s="117">
        <f t="shared" si="67"/>
        <v>0.15077172507479536</v>
      </c>
      <c r="O98" s="117">
        <f t="shared" si="68"/>
        <v>29.1492001811271</v>
      </c>
      <c r="P98" s="230">
        <f t="shared" si="69"/>
        <v>10</v>
      </c>
      <c r="Q98" s="231">
        <f t="shared" si="70"/>
        <v>6</v>
      </c>
      <c r="R98" s="231">
        <f t="shared" si="71"/>
        <v>1160</v>
      </c>
      <c r="T98">
        <v>503</v>
      </c>
      <c r="U98">
        <v>4474</v>
      </c>
      <c r="V98" t="s">
        <v>451</v>
      </c>
      <c r="W98">
        <v>3979.5259999999998</v>
      </c>
      <c r="X98">
        <v>1701.999</v>
      </c>
      <c r="Y98">
        <v>2.3380000000000001</v>
      </c>
      <c r="Z98">
        <v>16.302</v>
      </c>
      <c r="AA98">
        <v>161.807187</v>
      </c>
      <c r="AB98">
        <v>1.377748</v>
      </c>
      <c r="AC98">
        <v>44.283577000000001</v>
      </c>
      <c r="AD98" s="1">
        <v>1072</v>
      </c>
      <c r="AE98">
        <v>6</v>
      </c>
      <c r="AF98">
        <v>1160</v>
      </c>
      <c r="AG98">
        <v>81</v>
      </c>
      <c r="AH98">
        <v>24.594246999999999</v>
      </c>
      <c r="AI98">
        <v>10611.1</v>
      </c>
      <c r="AJ98">
        <v>7.5</v>
      </c>
      <c r="AK98">
        <v>10</v>
      </c>
      <c r="AL98">
        <v>2535</v>
      </c>
      <c r="AM98" t="s">
        <v>452</v>
      </c>
      <c r="AN98" t="s">
        <v>611</v>
      </c>
      <c r="AO98">
        <v>3979.5259999999998</v>
      </c>
      <c r="AR98" t="s">
        <v>119</v>
      </c>
      <c r="AS98" t="s">
        <v>123</v>
      </c>
      <c r="AT98" t="s">
        <v>223</v>
      </c>
      <c r="AU98" t="s">
        <v>451</v>
      </c>
      <c r="AV98" t="s">
        <v>48</v>
      </c>
      <c r="AW98">
        <v>1</v>
      </c>
      <c r="BB98">
        <v>0.73062499999999997</v>
      </c>
      <c r="BC98" t="s">
        <v>70</v>
      </c>
      <c r="BF98" t="s">
        <v>119</v>
      </c>
      <c r="BG98" t="s">
        <v>123</v>
      </c>
      <c r="BH98" t="s">
        <v>451</v>
      </c>
      <c r="BI98">
        <v>4474</v>
      </c>
      <c r="BJ98">
        <v>1</v>
      </c>
      <c r="BK98" t="s">
        <v>223</v>
      </c>
      <c r="BL98" t="s">
        <v>179</v>
      </c>
      <c r="BM98">
        <v>0.73062499999999997</v>
      </c>
      <c r="BN98" t="s">
        <v>70</v>
      </c>
      <c r="BO98" t="s">
        <v>195</v>
      </c>
      <c r="BP98">
        <v>3979.5259999999998</v>
      </c>
    </row>
    <row r="99" spans="1:68" ht="16.5">
      <c r="A99" s="123" t="str">
        <f t="shared" si="54"/>
        <v>강화교통</v>
      </c>
      <c r="B99" s="124" t="str">
        <f t="shared" si="55"/>
        <v>한정호</v>
      </c>
      <c r="C99" s="125" t="str">
        <f t="shared" si="56"/>
        <v>C</v>
      </c>
      <c r="D99" s="126">
        <f t="shared" si="57"/>
        <v>0.87375000000000003</v>
      </c>
      <c r="E99" s="127">
        <f t="shared" si="58"/>
        <v>5240</v>
      </c>
      <c r="F99" s="243" t="str">
        <f t="shared" si="59"/>
        <v>17</v>
      </c>
      <c r="G99" s="128" t="str">
        <f t="shared" si="60"/>
        <v>70바3702</v>
      </c>
      <c r="H99" s="129">
        <f t="shared" si="61"/>
        <v>1</v>
      </c>
      <c r="I99" s="130">
        <f t="shared" si="62"/>
        <v>1219.6679999999999</v>
      </c>
      <c r="J99" s="131">
        <f t="shared" si="63"/>
        <v>1.0083345007957297E-2</v>
      </c>
      <c r="K99" s="131">
        <f t="shared" si="64"/>
        <v>0.35208579145010777</v>
      </c>
      <c r="L99" s="131">
        <f t="shared" si="65"/>
        <v>9.6747639521574738E-2</v>
      </c>
      <c r="M99" s="132">
        <f t="shared" si="66"/>
        <v>10.794</v>
      </c>
      <c r="N99" s="133">
        <f t="shared" si="67"/>
        <v>0.24596857505485101</v>
      </c>
      <c r="O99" s="133">
        <f t="shared" si="68"/>
        <v>1.8857590754205245</v>
      </c>
      <c r="P99" s="228">
        <f t="shared" si="69"/>
        <v>0</v>
      </c>
      <c r="Q99" s="229">
        <f t="shared" si="70"/>
        <v>3</v>
      </c>
      <c r="R99" s="229">
        <f t="shared" si="71"/>
        <v>23</v>
      </c>
      <c r="T99">
        <v>503</v>
      </c>
      <c r="U99">
        <v>5240</v>
      </c>
      <c r="V99" t="s">
        <v>360</v>
      </c>
      <c r="W99">
        <v>1219.6679999999999</v>
      </c>
      <c r="X99">
        <v>581.49800000000005</v>
      </c>
      <c r="Y99">
        <v>2.097</v>
      </c>
      <c r="Z99">
        <v>10.794</v>
      </c>
      <c r="AA99">
        <v>83.000532000000007</v>
      </c>
      <c r="AB99">
        <v>0.83692299999999997</v>
      </c>
      <c r="AC99">
        <v>29.223307999999999</v>
      </c>
      <c r="AD99" s="1">
        <v>118</v>
      </c>
      <c r="AE99">
        <v>3</v>
      </c>
      <c r="AF99">
        <v>23</v>
      </c>
      <c r="AG99">
        <v>68</v>
      </c>
      <c r="AH99">
        <v>14.694699999999999</v>
      </c>
      <c r="AI99">
        <v>0</v>
      </c>
      <c r="AJ99">
        <v>0</v>
      </c>
      <c r="AK99">
        <v>0</v>
      </c>
      <c r="AL99">
        <v>0</v>
      </c>
      <c r="AM99" t="s">
        <v>361</v>
      </c>
      <c r="AN99" t="s">
        <v>612</v>
      </c>
      <c r="AO99">
        <v>1219.6679999999999</v>
      </c>
      <c r="AR99" t="s">
        <v>119</v>
      </c>
      <c r="AS99" t="s">
        <v>120</v>
      </c>
      <c r="AT99" t="s">
        <v>199</v>
      </c>
      <c r="AU99" t="s">
        <v>360</v>
      </c>
      <c r="AV99" t="s">
        <v>48</v>
      </c>
      <c r="AW99">
        <v>1</v>
      </c>
      <c r="BB99">
        <v>0.87375000000000003</v>
      </c>
      <c r="BC99" t="s">
        <v>69</v>
      </c>
      <c r="BF99" t="s">
        <v>119</v>
      </c>
      <c r="BG99" t="s">
        <v>120</v>
      </c>
      <c r="BH99" t="s">
        <v>360</v>
      </c>
      <c r="BI99">
        <v>5240</v>
      </c>
      <c r="BJ99">
        <v>1</v>
      </c>
      <c r="BK99" t="s">
        <v>199</v>
      </c>
      <c r="BL99" t="s">
        <v>179</v>
      </c>
      <c r="BM99">
        <v>0.87375000000000003</v>
      </c>
      <c r="BN99" t="s">
        <v>69</v>
      </c>
      <c r="BO99" t="s">
        <v>182</v>
      </c>
      <c r="BP99">
        <v>1219.6679999999999</v>
      </c>
    </row>
    <row r="100" spans="1:68" ht="16.5">
      <c r="A100" s="107" t="str">
        <f t="shared" si="54"/>
        <v>강화교통</v>
      </c>
      <c r="B100" s="108" t="str">
        <f t="shared" si="55"/>
        <v>허태록</v>
      </c>
      <c r="C100" s="109" t="str">
        <f t="shared" si="56"/>
        <v>F</v>
      </c>
      <c r="D100" s="110">
        <f t="shared" si="57"/>
        <v>0.79307784964150607</v>
      </c>
      <c r="E100" s="111">
        <f t="shared" si="58"/>
        <v>9725</v>
      </c>
      <c r="F100" s="244" t="s">
        <v>433</v>
      </c>
      <c r="G100" s="112" t="str">
        <f t="shared" si="60"/>
        <v>78바3203</v>
      </c>
      <c r="H100" s="113">
        <f t="shared" si="61"/>
        <v>2</v>
      </c>
      <c r="I100" s="114">
        <f t="shared" si="62"/>
        <v>1808.5240000000001</v>
      </c>
      <c r="J100" s="115">
        <f t="shared" si="63"/>
        <v>1.3313903967554466E-2</v>
      </c>
      <c r="K100" s="115">
        <f t="shared" si="64"/>
        <v>0.3244736581175347</v>
      </c>
      <c r="L100" s="115">
        <f t="shared" si="65"/>
        <v>0.23499826377753349</v>
      </c>
      <c r="M100" s="116">
        <f t="shared" si="66"/>
        <v>17.751000000000001</v>
      </c>
      <c r="N100" s="117">
        <f t="shared" si="67"/>
        <v>0.16588112737237659</v>
      </c>
      <c r="O100" s="117">
        <f t="shared" si="68"/>
        <v>27.315092307318015</v>
      </c>
      <c r="P100" s="230">
        <f t="shared" si="69"/>
        <v>14</v>
      </c>
      <c r="Q100" s="231">
        <f t="shared" si="70"/>
        <v>3</v>
      </c>
      <c r="R100" s="231">
        <f t="shared" si="71"/>
        <v>494</v>
      </c>
      <c r="T100">
        <v>503</v>
      </c>
      <c r="U100">
        <v>9725</v>
      </c>
      <c r="V100" t="s">
        <v>362</v>
      </c>
      <c r="W100">
        <v>1808.5239999999999</v>
      </c>
      <c r="X100">
        <v>841.13099999999997</v>
      </c>
      <c r="Y100">
        <v>2.15</v>
      </c>
      <c r="Z100">
        <v>17.751000000000001</v>
      </c>
      <c r="AA100">
        <v>78.676096999999999</v>
      </c>
      <c r="AB100">
        <v>1.0474859999999999</v>
      </c>
      <c r="AC100">
        <v>25.528320999999998</v>
      </c>
      <c r="AD100" s="1">
        <v>425</v>
      </c>
      <c r="AE100">
        <v>3</v>
      </c>
      <c r="AF100">
        <v>494</v>
      </c>
      <c r="AG100">
        <v>84</v>
      </c>
      <c r="AH100">
        <v>22.986955999999999</v>
      </c>
      <c r="AI100">
        <v>9931.2000000000007</v>
      </c>
      <c r="AJ100">
        <v>54.4</v>
      </c>
      <c r="AK100">
        <v>14</v>
      </c>
      <c r="AL100">
        <v>6256</v>
      </c>
      <c r="AM100" t="s">
        <v>363</v>
      </c>
      <c r="AN100" t="s">
        <v>613</v>
      </c>
      <c r="AO100">
        <v>1116.1400000000001</v>
      </c>
      <c r="AR100" t="s">
        <v>119</v>
      </c>
      <c r="AS100" t="s">
        <v>122</v>
      </c>
      <c r="AT100" t="s">
        <v>211</v>
      </c>
      <c r="AU100" t="s">
        <v>362</v>
      </c>
      <c r="AV100" t="s">
        <v>48</v>
      </c>
      <c r="AW100">
        <v>2</v>
      </c>
      <c r="BB100">
        <v>0.79307784964150607</v>
      </c>
      <c r="BC100" t="s">
        <v>70</v>
      </c>
      <c r="BF100" t="s">
        <v>119</v>
      </c>
      <c r="BG100" t="s">
        <v>122</v>
      </c>
      <c r="BH100" t="s">
        <v>362</v>
      </c>
      <c r="BI100">
        <v>9725</v>
      </c>
      <c r="BJ100">
        <v>2</v>
      </c>
      <c r="BK100" t="s">
        <v>211</v>
      </c>
      <c r="BL100" t="s">
        <v>210</v>
      </c>
      <c r="BM100">
        <v>0.79307784964150607</v>
      </c>
      <c r="BN100" t="s">
        <v>70</v>
      </c>
      <c r="BO100" t="s">
        <v>195</v>
      </c>
      <c r="BP100">
        <v>1808.5240000000001</v>
      </c>
    </row>
    <row r="101" spans="1:68" ht="16.5">
      <c r="A101" s="123" t="str">
        <f t="shared" si="54"/>
        <v>강화교통</v>
      </c>
      <c r="B101" s="124" t="str">
        <f t="shared" si="55"/>
        <v>홍성운</v>
      </c>
      <c r="C101" s="125" t="str">
        <f t="shared" si="56"/>
        <v>A</v>
      </c>
      <c r="D101" s="126">
        <f t="shared" si="57"/>
        <v>0.97280471643565314</v>
      </c>
      <c r="E101" s="127">
        <f t="shared" si="58"/>
        <v>2007</v>
      </c>
      <c r="F101" s="243" t="str">
        <f t="shared" si="59"/>
        <v>800</v>
      </c>
      <c r="G101" s="128" t="str">
        <f t="shared" si="60"/>
        <v>78바3228</v>
      </c>
      <c r="H101" s="129">
        <f t="shared" si="61"/>
        <v>2</v>
      </c>
      <c r="I101" s="130">
        <f t="shared" si="62"/>
        <v>3601.181</v>
      </c>
      <c r="J101" s="131">
        <f t="shared" si="63"/>
        <v>6.3780502734937699E-3</v>
      </c>
      <c r="K101" s="131">
        <f t="shared" si="64"/>
        <v>0.34911476861907953</v>
      </c>
      <c r="L101" s="131">
        <f t="shared" si="65"/>
        <v>0.27046682741023015</v>
      </c>
      <c r="M101" s="132">
        <f t="shared" si="66"/>
        <v>10.336</v>
      </c>
      <c r="N101" s="133">
        <f t="shared" si="67"/>
        <v>1.0829780563653979</v>
      </c>
      <c r="O101" s="133">
        <f t="shared" si="68"/>
        <v>29.240407521865745</v>
      </c>
      <c r="P101" s="228">
        <f t="shared" si="69"/>
        <v>5</v>
      </c>
      <c r="Q101" s="229">
        <f t="shared" si="70"/>
        <v>39</v>
      </c>
      <c r="R101" s="229">
        <f t="shared" si="71"/>
        <v>1053</v>
      </c>
      <c r="T101">
        <v>503</v>
      </c>
      <c r="U101">
        <v>2007</v>
      </c>
      <c r="V101" t="s">
        <v>423</v>
      </c>
      <c r="W101">
        <v>3601.181</v>
      </c>
      <c r="X101">
        <v>1424.9739999999999</v>
      </c>
      <c r="Y101">
        <v>2.5270000000000001</v>
      </c>
      <c r="Z101">
        <v>10.336</v>
      </c>
      <c r="AA101">
        <v>179.82219499999999</v>
      </c>
      <c r="AB101">
        <v>1.1469149999999999</v>
      </c>
      <c r="AC101">
        <v>62.778584000000002</v>
      </c>
      <c r="AD101" s="1">
        <v>974</v>
      </c>
      <c r="AE101">
        <v>39</v>
      </c>
      <c r="AF101">
        <v>1053</v>
      </c>
      <c r="AG101">
        <v>91</v>
      </c>
      <c r="AH101">
        <v>20.026343000000001</v>
      </c>
      <c r="AI101">
        <v>9287.4</v>
      </c>
      <c r="AJ101">
        <v>105</v>
      </c>
      <c r="AK101">
        <v>5</v>
      </c>
      <c r="AL101">
        <v>948</v>
      </c>
      <c r="AM101" t="s">
        <v>424</v>
      </c>
      <c r="AN101" t="s">
        <v>614</v>
      </c>
      <c r="AO101">
        <v>3496.681</v>
      </c>
      <c r="AR101" t="s">
        <v>119</v>
      </c>
      <c r="AS101" t="s">
        <v>124</v>
      </c>
      <c r="AT101" t="s">
        <v>376</v>
      </c>
      <c r="AU101" t="s">
        <v>423</v>
      </c>
      <c r="AV101" t="s">
        <v>48</v>
      </c>
      <c r="AW101">
        <v>2</v>
      </c>
      <c r="BB101">
        <v>0.97280471643565314</v>
      </c>
      <c r="BC101" t="s">
        <v>66</v>
      </c>
      <c r="BF101" t="s">
        <v>119</v>
      </c>
      <c r="BG101" t="s">
        <v>124</v>
      </c>
      <c r="BH101" t="s">
        <v>423</v>
      </c>
      <c r="BI101">
        <v>2007</v>
      </c>
      <c r="BJ101">
        <v>2</v>
      </c>
      <c r="BK101" t="s">
        <v>376</v>
      </c>
      <c r="BL101" t="s">
        <v>373</v>
      </c>
      <c r="BM101">
        <v>0.97280471643565314</v>
      </c>
      <c r="BN101" t="s">
        <v>66</v>
      </c>
      <c r="BO101" t="s">
        <v>183</v>
      </c>
      <c r="BP101">
        <v>3601.181</v>
      </c>
    </row>
    <row r="102" spans="1:68" ht="16.5">
      <c r="A102" s="107" t="str">
        <f t="shared" si="54"/>
        <v>강화교통</v>
      </c>
      <c r="B102" s="108" t="str">
        <f t="shared" si="55"/>
        <v>황용주</v>
      </c>
      <c r="C102" s="109" t="str">
        <f t="shared" si="56"/>
        <v>D</v>
      </c>
      <c r="D102" s="110">
        <f t="shared" si="57"/>
        <v>0.84192307692307689</v>
      </c>
      <c r="E102" s="111">
        <f t="shared" si="58"/>
        <v>1707</v>
      </c>
      <c r="F102" s="244" t="str">
        <f t="shared" si="59"/>
        <v>17</v>
      </c>
      <c r="G102" s="112" t="str">
        <f t="shared" si="60"/>
        <v>70바3719</v>
      </c>
      <c r="H102" s="113">
        <f t="shared" si="61"/>
        <v>1</v>
      </c>
      <c r="I102" s="114">
        <f t="shared" si="62"/>
        <v>1655.973</v>
      </c>
      <c r="J102" s="115">
        <f t="shared" si="63"/>
        <v>6.6573688673009172E-3</v>
      </c>
      <c r="K102" s="115">
        <f t="shared" si="64"/>
        <v>0.33466536652563117</v>
      </c>
      <c r="L102" s="115">
        <f t="shared" si="65"/>
        <v>0.29046367301882337</v>
      </c>
      <c r="M102" s="116">
        <f t="shared" si="66"/>
        <v>9.3840000000000003</v>
      </c>
      <c r="N102" s="117">
        <f t="shared" si="67"/>
        <v>0.24154983203228556</v>
      </c>
      <c r="O102" s="117">
        <f t="shared" si="68"/>
        <v>0.18116237402421417</v>
      </c>
      <c r="P102" s="230">
        <f t="shared" si="69"/>
        <v>0</v>
      </c>
      <c r="Q102" s="231">
        <f t="shared" si="70"/>
        <v>4</v>
      </c>
      <c r="R102" s="231">
        <f t="shared" si="71"/>
        <v>3</v>
      </c>
      <c r="T102">
        <v>503</v>
      </c>
      <c r="U102">
        <v>1707</v>
      </c>
      <c r="V102" t="s">
        <v>364</v>
      </c>
      <c r="W102">
        <v>1655.973</v>
      </c>
      <c r="X102">
        <v>756.59799999999996</v>
      </c>
      <c r="Y102">
        <v>2.1890000000000001</v>
      </c>
      <c r="Z102">
        <v>9.3840000000000003</v>
      </c>
      <c r="AA102">
        <v>113.570243</v>
      </c>
      <c r="AB102">
        <v>0.75607899999999995</v>
      </c>
      <c r="AC102">
        <v>38.008026999999998</v>
      </c>
      <c r="AD102" s="1">
        <v>481</v>
      </c>
      <c r="AE102">
        <v>4</v>
      </c>
      <c r="AF102">
        <v>3</v>
      </c>
      <c r="AG102">
        <v>63</v>
      </c>
      <c r="AH102">
        <v>14.581046000000001</v>
      </c>
      <c r="AI102">
        <v>1.7</v>
      </c>
      <c r="AJ102">
        <v>0</v>
      </c>
      <c r="AK102">
        <v>0</v>
      </c>
      <c r="AL102">
        <v>0</v>
      </c>
      <c r="AM102" t="s">
        <v>365</v>
      </c>
      <c r="AN102" t="s">
        <v>615</v>
      </c>
      <c r="AO102">
        <v>1655.973</v>
      </c>
      <c r="AR102" t="s">
        <v>119</v>
      </c>
      <c r="AS102" t="s">
        <v>120</v>
      </c>
      <c r="AT102" t="s">
        <v>201</v>
      </c>
      <c r="AU102" t="s">
        <v>364</v>
      </c>
      <c r="AV102" t="s">
        <v>48</v>
      </c>
      <c r="AW102">
        <v>1</v>
      </c>
      <c r="BB102">
        <v>0.84192307692307689</v>
      </c>
      <c r="BC102" t="s">
        <v>67</v>
      </c>
      <c r="BF102" t="s">
        <v>119</v>
      </c>
      <c r="BG102" t="s">
        <v>120</v>
      </c>
      <c r="BH102" t="s">
        <v>364</v>
      </c>
      <c r="BI102">
        <v>1707</v>
      </c>
      <c r="BJ102">
        <v>1</v>
      </c>
      <c r="BK102" t="s">
        <v>201</v>
      </c>
      <c r="BL102" t="s">
        <v>179</v>
      </c>
      <c r="BM102">
        <v>0.84192307692307689</v>
      </c>
      <c r="BN102" t="s">
        <v>67</v>
      </c>
      <c r="BO102" t="s">
        <v>184</v>
      </c>
      <c r="BP102">
        <v>1655.973</v>
      </c>
    </row>
    <row r="103" spans="1:68" ht="16.5">
      <c r="A103" s="123" t="str">
        <f t="shared" si="54"/>
        <v>강화교통</v>
      </c>
      <c r="B103" s="124" t="str">
        <f t="shared" si="55"/>
        <v>황원구</v>
      </c>
      <c r="C103" s="125" t="str">
        <f t="shared" si="56"/>
        <v>F</v>
      </c>
      <c r="D103" s="126">
        <f t="shared" si="57"/>
        <v>0.78723979678539968</v>
      </c>
      <c r="E103" s="127">
        <f t="shared" si="58"/>
        <v>6980</v>
      </c>
      <c r="F103" s="243" t="str">
        <f t="shared" si="59"/>
        <v>70</v>
      </c>
      <c r="G103" s="128" t="str">
        <f t="shared" si="60"/>
        <v>78바3220</v>
      </c>
      <c r="H103" s="129">
        <f t="shared" si="61"/>
        <v>9</v>
      </c>
      <c r="I103" s="130">
        <f t="shared" si="62"/>
        <v>3482.1030000000001</v>
      </c>
      <c r="J103" s="131">
        <f t="shared" si="63"/>
        <v>9.7979594283675656E-3</v>
      </c>
      <c r="K103" s="131">
        <f t="shared" si="64"/>
        <v>0.32832507928165572</v>
      </c>
      <c r="L103" s="131">
        <f t="shared" si="65"/>
        <v>0.21538708073827798</v>
      </c>
      <c r="M103" s="132">
        <f t="shared" si="66"/>
        <v>16.663</v>
      </c>
      <c r="N103" s="133">
        <f t="shared" si="67"/>
        <v>0.91898487781665272</v>
      </c>
      <c r="O103" s="133">
        <f t="shared" si="68"/>
        <v>43.824091360881624</v>
      </c>
      <c r="P103" s="228">
        <f t="shared" si="69"/>
        <v>15</v>
      </c>
      <c r="Q103" s="229">
        <f t="shared" si="70"/>
        <v>32</v>
      </c>
      <c r="R103" s="229">
        <f t="shared" si="71"/>
        <v>1526</v>
      </c>
      <c r="T103">
        <v>503</v>
      </c>
      <c r="U103">
        <v>6980</v>
      </c>
      <c r="V103" t="s">
        <v>366</v>
      </c>
      <c r="W103">
        <v>3482.1030000000001</v>
      </c>
      <c r="X103">
        <v>1507.421</v>
      </c>
      <c r="Y103">
        <v>2.31</v>
      </c>
      <c r="Z103">
        <v>16.663</v>
      </c>
      <c r="AA103">
        <v>146.79719900000001</v>
      </c>
      <c r="AB103">
        <v>1.438313</v>
      </c>
      <c r="AC103">
        <v>48.197201999999997</v>
      </c>
      <c r="AD103" s="1">
        <v>750</v>
      </c>
      <c r="AE103">
        <v>32</v>
      </c>
      <c r="AF103">
        <v>1526</v>
      </c>
      <c r="AG103">
        <v>92</v>
      </c>
      <c r="AH103">
        <v>23.720500000000001</v>
      </c>
      <c r="AI103">
        <v>18429.5</v>
      </c>
      <c r="AJ103">
        <v>318.7</v>
      </c>
      <c r="AK103">
        <v>15</v>
      </c>
      <c r="AL103">
        <v>3413</v>
      </c>
      <c r="AM103" t="s">
        <v>367</v>
      </c>
      <c r="AN103" t="s">
        <v>616</v>
      </c>
      <c r="AO103">
        <v>704.87800000000004</v>
      </c>
      <c r="AR103" t="s">
        <v>119</v>
      </c>
      <c r="AS103" t="s">
        <v>122</v>
      </c>
      <c r="AT103" t="s">
        <v>217</v>
      </c>
      <c r="AU103" t="s">
        <v>366</v>
      </c>
      <c r="AV103" t="s">
        <v>48</v>
      </c>
      <c r="AW103">
        <v>9</v>
      </c>
      <c r="BB103">
        <v>0.78723979678539968</v>
      </c>
      <c r="BC103" t="s">
        <v>70</v>
      </c>
      <c r="BF103" t="s">
        <v>119</v>
      </c>
      <c r="BG103" t="s">
        <v>122</v>
      </c>
      <c r="BH103" t="s">
        <v>366</v>
      </c>
      <c r="BI103">
        <v>6980</v>
      </c>
      <c r="BJ103">
        <v>9</v>
      </c>
      <c r="BK103" t="s">
        <v>217</v>
      </c>
      <c r="BL103" t="s">
        <v>206</v>
      </c>
      <c r="BM103">
        <v>0.78723979678539968</v>
      </c>
      <c r="BN103" t="s">
        <v>70</v>
      </c>
      <c r="BO103" t="s">
        <v>195</v>
      </c>
      <c r="BP103">
        <v>3482.1030000000001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3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617</v>
      </c>
      <c r="B2" s="34"/>
      <c r="C2" s="98"/>
      <c r="D2" s="105"/>
      <c r="E2" s="10"/>
      <c r="F2" s="37"/>
      <c r="G2" s="10"/>
      <c r="H2" s="10"/>
      <c r="I2" s="10"/>
      <c r="J2" s="10"/>
    </row>
    <row r="4" spans="1:18" ht="26.25">
      <c r="A4" s="232" t="s">
        <v>618</v>
      </c>
      <c r="B4" s="35"/>
      <c r="C4" s="100"/>
      <c r="D4" s="104"/>
      <c r="E4" s="11"/>
      <c r="F4" s="8"/>
      <c r="H4" s="11"/>
    </row>
    <row r="5" spans="1:18" ht="26.25">
      <c r="A5" s="168" t="s">
        <v>619</v>
      </c>
    </row>
    <row r="6" spans="1:18" ht="17.25">
      <c r="A6" s="169" t="s">
        <v>620</v>
      </c>
    </row>
    <row r="7" spans="1:18" ht="17.25">
      <c r="A7" s="169"/>
    </row>
    <row r="8" spans="1:18" ht="17.25">
      <c r="A8" s="171" t="s">
        <v>425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172" t="s">
        <v>621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281" t="s">
        <v>0</v>
      </c>
      <c r="B13" s="282" t="s">
        <v>74</v>
      </c>
      <c r="C13" s="278" t="s">
        <v>65</v>
      </c>
      <c r="D13" s="278" t="s">
        <v>162</v>
      </c>
      <c r="E13" s="283" t="s">
        <v>148</v>
      </c>
      <c r="F13" s="282" t="s">
        <v>153</v>
      </c>
      <c r="G13" s="283" t="s">
        <v>151</v>
      </c>
      <c r="H13" s="283" t="s">
        <v>155</v>
      </c>
      <c r="I13" s="279" t="s">
        <v>157</v>
      </c>
      <c r="J13" s="283" t="s">
        <v>11</v>
      </c>
      <c r="K13" s="283" t="s">
        <v>12</v>
      </c>
      <c r="L13" s="283" t="s">
        <v>13</v>
      </c>
      <c r="M13" s="283" t="s">
        <v>106</v>
      </c>
      <c r="N13" s="283" t="s">
        <v>6</v>
      </c>
      <c r="O13" s="283" t="s">
        <v>7</v>
      </c>
      <c r="P13" s="283" t="s">
        <v>185</v>
      </c>
      <c r="Q13" s="284" t="s">
        <v>187</v>
      </c>
      <c r="R13" s="284" t="s">
        <v>188</v>
      </c>
    </row>
    <row r="14" spans="1:18" ht="16.5">
      <c r="A14" s="262" t="s">
        <v>119</v>
      </c>
      <c r="B14" s="263" t="s">
        <v>241</v>
      </c>
      <c r="C14" s="260" t="s">
        <v>67</v>
      </c>
      <c r="D14" s="261">
        <v>0.83560000000000001</v>
      </c>
      <c r="E14" s="264">
        <v>9345</v>
      </c>
      <c r="F14" s="258" t="s">
        <v>120</v>
      </c>
      <c r="G14" s="265" t="s">
        <v>196</v>
      </c>
      <c r="H14" s="266">
        <v>1</v>
      </c>
      <c r="I14" s="259">
        <v>1411.096</v>
      </c>
      <c r="J14" s="280">
        <v>8.6650865197378992E-3</v>
      </c>
      <c r="K14" s="280">
        <v>0.37534347923513556</v>
      </c>
      <c r="L14" s="280">
        <v>0.18779728664810899</v>
      </c>
      <c r="M14" s="285">
        <v>12.076000000000001</v>
      </c>
      <c r="N14" s="267">
        <v>0</v>
      </c>
      <c r="O14" s="267">
        <v>0.92126970808506292</v>
      </c>
      <c r="P14" s="286">
        <v>2</v>
      </c>
      <c r="Q14" s="287">
        <v>0</v>
      </c>
      <c r="R14" s="287">
        <v>13</v>
      </c>
    </row>
    <row r="15" spans="1:18" ht="16.5">
      <c r="A15" s="262" t="s">
        <v>119</v>
      </c>
      <c r="B15" s="263" t="s">
        <v>243</v>
      </c>
      <c r="C15" s="260" t="s">
        <v>70</v>
      </c>
      <c r="D15" s="261">
        <v>0.76069021924324587</v>
      </c>
      <c r="E15" s="264">
        <v>3444</v>
      </c>
      <c r="F15" s="258" t="s">
        <v>121</v>
      </c>
      <c r="G15" s="265" t="s">
        <v>207</v>
      </c>
      <c r="H15" s="266">
        <v>2</v>
      </c>
      <c r="I15" s="259">
        <v>4894.9930000000004</v>
      </c>
      <c r="J15" s="280">
        <v>3.1210372683993914E-2</v>
      </c>
      <c r="K15" s="280">
        <v>0.24028074030753732</v>
      </c>
      <c r="L15" s="280">
        <v>0.21532206481194149</v>
      </c>
      <c r="M15" s="285">
        <v>21.184000000000001</v>
      </c>
      <c r="N15" s="267">
        <v>0</v>
      </c>
      <c r="O15" s="267">
        <v>57.385168885839057</v>
      </c>
      <c r="P15" s="286">
        <v>36</v>
      </c>
      <c r="Q15" s="287">
        <v>0</v>
      </c>
      <c r="R15" s="287">
        <v>2809</v>
      </c>
    </row>
    <row r="16" spans="1:18" ht="16.5">
      <c r="A16" s="262" t="s">
        <v>119</v>
      </c>
      <c r="B16" s="263" t="s">
        <v>434</v>
      </c>
      <c r="C16" s="260" t="s">
        <v>67</v>
      </c>
      <c r="D16" s="261">
        <v>0.82122059056127505</v>
      </c>
      <c r="E16" s="264">
        <v>8034</v>
      </c>
      <c r="F16" s="258" t="s">
        <v>121</v>
      </c>
      <c r="G16" s="265" t="s">
        <v>208</v>
      </c>
      <c r="H16" s="266">
        <v>7</v>
      </c>
      <c r="I16" s="259">
        <v>7505.93</v>
      </c>
      <c r="J16" s="280">
        <v>1.472742873319512E-2</v>
      </c>
      <c r="K16" s="280">
        <v>0.26056747645236678</v>
      </c>
      <c r="L16" s="280">
        <v>0.19051603199070602</v>
      </c>
      <c r="M16" s="285">
        <v>15.353</v>
      </c>
      <c r="N16" s="267">
        <v>0.19984199159864266</v>
      </c>
      <c r="O16" s="267">
        <v>19.184831193469694</v>
      </c>
      <c r="P16" s="286">
        <v>42</v>
      </c>
      <c r="Q16" s="287">
        <v>15</v>
      </c>
      <c r="R16" s="287">
        <v>1440</v>
      </c>
    </row>
    <row r="17" spans="1:18" ht="16.5">
      <c r="A17" s="262" t="s">
        <v>119</v>
      </c>
      <c r="B17" s="263" t="s">
        <v>251</v>
      </c>
      <c r="C17" s="260" t="s">
        <v>70</v>
      </c>
      <c r="D17" s="261">
        <v>0.77607142857142863</v>
      </c>
      <c r="E17" s="264">
        <v>972</v>
      </c>
      <c r="F17" s="258" t="s">
        <v>122</v>
      </c>
      <c r="G17" s="265" t="s">
        <v>213</v>
      </c>
      <c r="H17" s="266">
        <v>1</v>
      </c>
      <c r="I17" s="259">
        <v>3528.1669999999999</v>
      </c>
      <c r="J17" s="280">
        <v>1.4972593791180292E-2</v>
      </c>
      <c r="K17" s="280">
        <v>0.30923214519707648</v>
      </c>
      <c r="L17" s="280">
        <v>0.19443524073548674</v>
      </c>
      <c r="M17" s="285">
        <v>16.423999999999999</v>
      </c>
      <c r="N17" s="267">
        <v>0</v>
      </c>
      <c r="O17" s="267">
        <v>32.963292270462254</v>
      </c>
      <c r="P17" s="286">
        <v>23</v>
      </c>
      <c r="Q17" s="287">
        <v>0</v>
      </c>
      <c r="R17" s="287">
        <v>1163</v>
      </c>
    </row>
    <row r="18" spans="1:18" ht="16.5">
      <c r="A18" s="262" t="s">
        <v>119</v>
      </c>
      <c r="B18" s="263" t="s">
        <v>385</v>
      </c>
      <c r="C18" s="260" t="s">
        <v>70</v>
      </c>
      <c r="D18" s="261">
        <v>0.74629629629629635</v>
      </c>
      <c r="E18" s="264">
        <v>8368</v>
      </c>
      <c r="F18" s="258" t="s">
        <v>124</v>
      </c>
      <c r="G18" s="265" t="s">
        <v>233</v>
      </c>
      <c r="H18" s="266">
        <v>1</v>
      </c>
      <c r="I18" s="259">
        <v>3912.9769999999999</v>
      </c>
      <c r="J18" s="280">
        <v>1.7552310582209209E-2</v>
      </c>
      <c r="K18" s="280">
        <v>0.3619444311424746</v>
      </c>
      <c r="L18" s="280">
        <v>0.24584862113935246</v>
      </c>
      <c r="M18" s="285">
        <v>18.076000000000001</v>
      </c>
      <c r="N18" s="267">
        <v>2.5555989723425415E-2</v>
      </c>
      <c r="O18" s="267">
        <v>22.157043090209832</v>
      </c>
      <c r="P18" s="286">
        <v>13</v>
      </c>
      <c r="Q18" s="287">
        <v>1</v>
      </c>
      <c r="R18" s="287">
        <v>867</v>
      </c>
    </row>
    <row r="19" spans="1:18" ht="16.5">
      <c r="A19" s="262" t="s">
        <v>119</v>
      </c>
      <c r="B19" s="263" t="s">
        <v>253</v>
      </c>
      <c r="C19" s="260" t="s">
        <v>70</v>
      </c>
      <c r="D19" s="261">
        <v>0.77249999999999996</v>
      </c>
      <c r="E19" s="264">
        <v>4226</v>
      </c>
      <c r="F19" s="258" t="s">
        <v>123</v>
      </c>
      <c r="G19" s="265" t="s">
        <v>224</v>
      </c>
      <c r="H19" s="266">
        <v>1</v>
      </c>
      <c r="I19" s="259">
        <v>2402.4569999999999</v>
      </c>
      <c r="J19" s="280">
        <v>1.6562111515023122E-2</v>
      </c>
      <c r="K19" s="280">
        <v>0.26615162324948488</v>
      </c>
      <c r="L19" s="280">
        <v>0.23517590533358143</v>
      </c>
      <c r="M19" s="285">
        <v>16.727</v>
      </c>
      <c r="N19" s="267">
        <v>4.1624054041341847E-2</v>
      </c>
      <c r="O19" s="267">
        <v>17.939967291818334</v>
      </c>
      <c r="P19" s="286">
        <v>3</v>
      </c>
      <c r="Q19" s="287">
        <v>1</v>
      </c>
      <c r="R19" s="287">
        <v>431</v>
      </c>
    </row>
    <row r="20" spans="1:18" ht="16.5">
      <c r="A20" s="262" t="s">
        <v>119</v>
      </c>
      <c r="B20" s="263" t="s">
        <v>174</v>
      </c>
      <c r="C20" s="260" t="s">
        <v>70</v>
      </c>
      <c r="D20" s="261">
        <v>0.72007741608806708</v>
      </c>
      <c r="E20" s="264">
        <v>2724</v>
      </c>
      <c r="F20" s="258" t="s">
        <v>123</v>
      </c>
      <c r="G20" s="265" t="s">
        <v>229</v>
      </c>
      <c r="H20" s="266">
        <v>6</v>
      </c>
      <c r="I20" s="259">
        <v>3823.395</v>
      </c>
      <c r="J20" s="280">
        <v>9.1743888482397496E-3</v>
      </c>
      <c r="K20" s="280">
        <v>0.34055826930825656</v>
      </c>
      <c r="L20" s="280">
        <v>0.26651706140746639</v>
      </c>
      <c r="M20" s="285">
        <v>18.036000000000001</v>
      </c>
      <c r="N20" s="267">
        <v>0.36616671832232872</v>
      </c>
      <c r="O20" s="267">
        <v>36.224350348316094</v>
      </c>
      <c r="P20" s="286">
        <v>35</v>
      </c>
      <c r="Q20" s="287">
        <v>14</v>
      </c>
      <c r="R20" s="287">
        <v>1385</v>
      </c>
    </row>
    <row r="21" spans="1:18" ht="16.5">
      <c r="A21" s="262" t="s">
        <v>119</v>
      </c>
      <c r="B21" s="263" t="s">
        <v>472</v>
      </c>
      <c r="C21" s="260" t="s">
        <v>70</v>
      </c>
      <c r="D21" s="261">
        <v>0.78675675675675671</v>
      </c>
      <c r="E21" s="264">
        <v>7905</v>
      </c>
      <c r="F21" s="258" t="s">
        <v>121</v>
      </c>
      <c r="G21" s="265" t="s">
        <v>208</v>
      </c>
      <c r="H21" s="266">
        <v>1</v>
      </c>
      <c r="I21" s="259">
        <v>4128.1859999999997</v>
      </c>
      <c r="J21" s="280">
        <v>1.1262595151252493E-2</v>
      </c>
      <c r="K21" s="280">
        <v>0.23656822965551502</v>
      </c>
      <c r="L21" s="280">
        <v>0.17562193176373353</v>
      </c>
      <c r="M21" s="285">
        <v>17.318999999999999</v>
      </c>
      <c r="N21" s="267">
        <v>2.422371472603221E-2</v>
      </c>
      <c r="O21" s="267">
        <v>23.836135290415694</v>
      </c>
      <c r="P21" s="286">
        <v>26</v>
      </c>
      <c r="Q21" s="287">
        <v>1</v>
      </c>
      <c r="R21" s="287">
        <v>984</v>
      </c>
    </row>
    <row r="22" spans="1:18" ht="16.5">
      <c r="A22" s="262" t="s">
        <v>119</v>
      </c>
      <c r="B22" s="263" t="s">
        <v>258</v>
      </c>
      <c r="C22" s="260" t="s">
        <v>67</v>
      </c>
      <c r="D22" s="261">
        <v>0.81607142857142867</v>
      </c>
      <c r="E22" s="264">
        <v>1658</v>
      </c>
      <c r="F22" s="258" t="s">
        <v>122</v>
      </c>
      <c r="G22" s="265" t="s">
        <v>214</v>
      </c>
      <c r="H22" s="266">
        <v>1</v>
      </c>
      <c r="I22" s="259">
        <v>3905.1489999999999</v>
      </c>
      <c r="J22" s="280">
        <v>9.4356804204454546E-3</v>
      </c>
      <c r="K22" s="280">
        <v>0.3057662330655514</v>
      </c>
      <c r="L22" s="280">
        <v>0.13879111910966777</v>
      </c>
      <c r="M22" s="285">
        <v>16.843</v>
      </c>
      <c r="N22" s="267">
        <v>2.5607217547909185E-2</v>
      </c>
      <c r="O22" s="267">
        <v>31.11276932070966</v>
      </c>
      <c r="P22" s="286">
        <v>11</v>
      </c>
      <c r="Q22" s="287">
        <v>1</v>
      </c>
      <c r="R22" s="287">
        <v>1215</v>
      </c>
    </row>
    <row r="23" spans="1:18" ht="16.5">
      <c r="A23" s="262" t="s">
        <v>119</v>
      </c>
      <c r="B23" s="263" t="s">
        <v>260</v>
      </c>
      <c r="C23" s="260" t="s">
        <v>70</v>
      </c>
      <c r="D23" s="261">
        <v>0.74545454545454548</v>
      </c>
      <c r="E23" s="264">
        <v>4106</v>
      </c>
      <c r="F23" s="258" t="s">
        <v>123</v>
      </c>
      <c r="G23" s="265" t="s">
        <v>228</v>
      </c>
      <c r="H23" s="266">
        <v>1</v>
      </c>
      <c r="I23" s="259">
        <v>4371.03</v>
      </c>
      <c r="J23" s="280">
        <v>9.6456494347610233E-3</v>
      </c>
      <c r="K23" s="280">
        <v>0.27653658871406983</v>
      </c>
      <c r="L23" s="280">
        <v>0.1745583992788885</v>
      </c>
      <c r="M23" s="285">
        <v>15.458</v>
      </c>
      <c r="N23" s="267">
        <v>4.57558058398135E-2</v>
      </c>
      <c r="O23" s="267">
        <v>40.036330109836811</v>
      </c>
      <c r="P23" s="286">
        <v>12</v>
      </c>
      <c r="Q23" s="287">
        <v>2</v>
      </c>
      <c r="R23" s="287">
        <v>1750</v>
      </c>
    </row>
    <row r="24" spans="1:18" ht="16.5">
      <c r="A24" s="262" t="s">
        <v>119</v>
      </c>
      <c r="B24" s="263" t="s">
        <v>529</v>
      </c>
      <c r="C24" s="260" t="s">
        <v>67</v>
      </c>
      <c r="D24" s="261">
        <v>0.80239363860210844</v>
      </c>
      <c r="E24" s="264">
        <v>9601</v>
      </c>
      <c r="F24" s="258" t="s">
        <v>120</v>
      </c>
      <c r="G24" s="265" t="s">
        <v>198</v>
      </c>
      <c r="H24" s="266">
        <v>4</v>
      </c>
      <c r="I24" s="259">
        <v>983.68799999999999</v>
      </c>
      <c r="J24" s="280">
        <v>2.7475626971235265E-2</v>
      </c>
      <c r="K24" s="280">
        <v>0.37009794423731673</v>
      </c>
      <c r="L24" s="280">
        <v>0.11690698676816226</v>
      </c>
      <c r="M24" s="285">
        <v>13.358000000000001</v>
      </c>
      <c r="N24" s="267">
        <v>0</v>
      </c>
      <c r="O24" s="267">
        <v>7.8276852009986904</v>
      </c>
      <c r="P24" s="286">
        <v>7</v>
      </c>
      <c r="Q24" s="287">
        <v>0</v>
      </c>
      <c r="R24" s="287">
        <v>77</v>
      </c>
    </row>
    <row r="25" spans="1:18" ht="16.5">
      <c r="A25" s="262" t="s">
        <v>119</v>
      </c>
      <c r="B25" s="263" t="s">
        <v>262</v>
      </c>
      <c r="C25" s="260" t="s">
        <v>67</v>
      </c>
      <c r="D25" s="261">
        <v>0.82224812971855643</v>
      </c>
      <c r="E25" s="264">
        <v>4684</v>
      </c>
      <c r="F25" s="258" t="s">
        <v>122</v>
      </c>
      <c r="G25" s="265" t="s">
        <v>210</v>
      </c>
      <c r="H25" s="266">
        <v>2</v>
      </c>
      <c r="I25" s="259">
        <v>1973.914</v>
      </c>
      <c r="J25" s="280">
        <v>1.0992358322490261E-2</v>
      </c>
      <c r="K25" s="280">
        <v>0.28582863666461572</v>
      </c>
      <c r="L25" s="280">
        <v>0.2522906266433087</v>
      </c>
      <c r="M25" s="285">
        <v>17.931999999999999</v>
      </c>
      <c r="N25" s="267">
        <v>0.81057229443633305</v>
      </c>
      <c r="O25" s="267">
        <v>7.0925075763179146</v>
      </c>
      <c r="P25" s="286">
        <v>2</v>
      </c>
      <c r="Q25" s="287">
        <v>16</v>
      </c>
      <c r="R25" s="287">
        <v>140</v>
      </c>
    </row>
    <row r="26" spans="1:18" ht="16.5" customHeight="1">
      <c r="A26" s="262" t="s">
        <v>119</v>
      </c>
      <c r="B26" s="263" t="s">
        <v>193</v>
      </c>
      <c r="C26" s="260" t="s">
        <v>70</v>
      </c>
      <c r="D26" s="261">
        <v>0.76124999999999998</v>
      </c>
      <c r="E26" s="264">
        <v>7824</v>
      </c>
      <c r="F26" s="258" t="s">
        <v>120</v>
      </c>
      <c r="G26" s="265" t="s">
        <v>200</v>
      </c>
      <c r="H26" s="266">
        <v>1</v>
      </c>
      <c r="I26" s="259">
        <v>2480.2849999999999</v>
      </c>
      <c r="J26" s="280">
        <v>1.6537341413178846E-2</v>
      </c>
      <c r="K26" s="280">
        <v>0.38449448049001878</v>
      </c>
      <c r="L26" s="280">
        <v>0.11248707305813647</v>
      </c>
      <c r="M26" s="285">
        <v>14.744999999999999</v>
      </c>
      <c r="N26" s="267">
        <v>0.48381536799198482</v>
      </c>
      <c r="O26" s="267">
        <v>35.076614179418897</v>
      </c>
      <c r="P26" s="286">
        <v>16</v>
      </c>
      <c r="Q26" s="287">
        <v>12</v>
      </c>
      <c r="R26" s="287">
        <v>870</v>
      </c>
    </row>
    <row r="27" spans="1:18" ht="16.5">
      <c r="A27" s="262" t="s">
        <v>119</v>
      </c>
      <c r="B27" s="263" t="s">
        <v>265</v>
      </c>
      <c r="C27" s="260" t="s">
        <v>70</v>
      </c>
      <c r="D27" s="261">
        <v>0.7958064516129032</v>
      </c>
      <c r="E27" s="264">
        <v>2377</v>
      </c>
      <c r="F27" s="258" t="s">
        <v>123</v>
      </c>
      <c r="G27" s="265" t="s">
        <v>226</v>
      </c>
      <c r="H27" s="266">
        <v>1</v>
      </c>
      <c r="I27" s="259">
        <v>4440.5540000000001</v>
      </c>
      <c r="J27" s="280">
        <v>9.009659687480201E-3</v>
      </c>
      <c r="K27" s="280">
        <v>0.2586809469867547</v>
      </c>
      <c r="L27" s="280">
        <v>0.2134868757366761</v>
      </c>
      <c r="M27" s="285">
        <v>15.507999999999999</v>
      </c>
      <c r="N27" s="267">
        <v>2.2519712630451064E-2</v>
      </c>
      <c r="O27" s="267">
        <v>22.249476078885653</v>
      </c>
      <c r="P27" s="286">
        <v>14</v>
      </c>
      <c r="Q27" s="287">
        <v>1</v>
      </c>
      <c r="R27" s="287">
        <v>988</v>
      </c>
    </row>
    <row r="28" spans="1:18" ht="16.5">
      <c r="A28" s="262" t="s">
        <v>119</v>
      </c>
      <c r="B28" s="263" t="s">
        <v>267</v>
      </c>
      <c r="C28" s="260" t="s">
        <v>70</v>
      </c>
      <c r="D28" s="261">
        <v>0.78321428571428575</v>
      </c>
      <c r="E28" s="264">
        <v>3233</v>
      </c>
      <c r="F28" s="258" t="s">
        <v>122</v>
      </c>
      <c r="G28" s="265" t="s">
        <v>211</v>
      </c>
      <c r="H28" s="266">
        <v>1</v>
      </c>
      <c r="I28" s="259">
        <v>3823.4189999999999</v>
      </c>
      <c r="J28" s="280">
        <v>2.1248007628050708E-2</v>
      </c>
      <c r="K28" s="280">
        <v>0.29322832579513025</v>
      </c>
      <c r="L28" s="280">
        <v>0.21917555988501392</v>
      </c>
      <c r="M28" s="285">
        <v>16.087</v>
      </c>
      <c r="N28" s="267">
        <v>0</v>
      </c>
      <c r="O28" s="267">
        <v>24.533016130327333</v>
      </c>
      <c r="P28" s="286">
        <v>5</v>
      </c>
      <c r="Q28" s="287">
        <v>0</v>
      </c>
      <c r="R28" s="287">
        <v>938</v>
      </c>
    </row>
    <row r="29" spans="1:18" ht="16.5">
      <c r="A29" s="262" t="s">
        <v>119</v>
      </c>
      <c r="B29" s="263" t="s">
        <v>269</v>
      </c>
      <c r="C29" s="260" t="s">
        <v>70</v>
      </c>
      <c r="D29" s="261">
        <v>0.76694948650341588</v>
      </c>
      <c r="E29" s="264">
        <v>2557</v>
      </c>
      <c r="F29" s="258" t="s">
        <v>121</v>
      </c>
      <c r="G29" s="265" t="s">
        <v>442</v>
      </c>
      <c r="H29" s="266">
        <v>10</v>
      </c>
      <c r="I29" s="259">
        <v>17996.672000000002</v>
      </c>
      <c r="J29" s="280">
        <v>2.7653618896920282E-2</v>
      </c>
      <c r="K29" s="280">
        <v>0.25004673715374831</v>
      </c>
      <c r="L29" s="280">
        <v>0.17753282384654231</v>
      </c>
      <c r="M29" s="285">
        <v>16.591000000000001</v>
      </c>
      <c r="N29" s="267">
        <v>0.41674371794962972</v>
      </c>
      <c r="O29" s="267">
        <v>23.898863078684766</v>
      </c>
      <c r="P29" s="286">
        <v>54</v>
      </c>
      <c r="Q29" s="287">
        <v>75</v>
      </c>
      <c r="R29" s="287">
        <v>4301</v>
      </c>
    </row>
    <row r="30" spans="1:18" ht="16.5">
      <c r="A30" s="262" t="s">
        <v>119</v>
      </c>
      <c r="B30" s="263" t="s">
        <v>194</v>
      </c>
      <c r="C30" s="260" t="s">
        <v>67</v>
      </c>
      <c r="D30" s="261">
        <v>0.83567567567567569</v>
      </c>
      <c r="E30" s="264">
        <v>8133</v>
      </c>
      <c r="F30" s="258" t="s">
        <v>121</v>
      </c>
      <c r="G30" s="265" t="s">
        <v>207</v>
      </c>
      <c r="H30" s="266">
        <v>1</v>
      </c>
      <c r="I30" s="259">
        <v>5283.8209999999999</v>
      </c>
      <c r="J30" s="280">
        <v>2.0480430346039639E-2</v>
      </c>
      <c r="K30" s="280">
        <v>0.21154972718365153</v>
      </c>
      <c r="L30" s="280">
        <v>0.12774846082030408</v>
      </c>
      <c r="M30" s="285">
        <v>16.881</v>
      </c>
      <c r="N30" s="267">
        <v>5.677709369791293E-2</v>
      </c>
      <c r="O30" s="267">
        <v>5.7723378592878145</v>
      </c>
      <c r="P30" s="286">
        <v>25</v>
      </c>
      <c r="Q30" s="287">
        <v>3</v>
      </c>
      <c r="R30" s="287">
        <v>305</v>
      </c>
    </row>
    <row r="31" spans="1:18" ht="16.5">
      <c r="A31" s="262" t="s">
        <v>119</v>
      </c>
      <c r="B31" s="263" t="s">
        <v>272</v>
      </c>
      <c r="C31" s="260" t="s">
        <v>70</v>
      </c>
      <c r="D31" s="261">
        <v>0.72692307692307689</v>
      </c>
      <c r="E31" s="264">
        <v>3993</v>
      </c>
      <c r="F31" s="258" t="s">
        <v>120</v>
      </c>
      <c r="G31" s="265" t="s">
        <v>201</v>
      </c>
      <c r="H31" s="266">
        <v>1</v>
      </c>
      <c r="I31" s="259">
        <v>1421.8520000000001</v>
      </c>
      <c r="J31" s="280">
        <v>5.8891354556906226E-3</v>
      </c>
      <c r="K31" s="280">
        <v>0.38158944067874873</v>
      </c>
      <c r="L31" s="280">
        <v>0.21169573204524803</v>
      </c>
      <c r="M31" s="285">
        <v>13.43</v>
      </c>
      <c r="N31" s="267">
        <v>0.14066161597690899</v>
      </c>
      <c r="O31" s="267">
        <v>1.1252929278152719</v>
      </c>
      <c r="P31" s="286">
        <v>0</v>
      </c>
      <c r="Q31" s="287">
        <v>2</v>
      </c>
      <c r="R31" s="287">
        <v>16</v>
      </c>
    </row>
    <row r="32" spans="1:18" ht="16.5">
      <c r="A32" s="262" t="s">
        <v>119</v>
      </c>
      <c r="B32" s="263" t="s">
        <v>542</v>
      </c>
      <c r="C32" s="260" t="s">
        <v>70</v>
      </c>
      <c r="D32" s="261">
        <v>0.79249999999999998</v>
      </c>
      <c r="E32" s="264">
        <v>7543</v>
      </c>
      <c r="F32" s="258" t="s">
        <v>124</v>
      </c>
      <c r="G32" s="265" t="s">
        <v>507</v>
      </c>
      <c r="H32" s="266">
        <v>1</v>
      </c>
      <c r="I32" s="259">
        <v>3891.7809999999999</v>
      </c>
      <c r="J32" s="280">
        <v>1.2078137702131803E-2</v>
      </c>
      <c r="K32" s="280">
        <v>0.31979583309805432</v>
      </c>
      <c r="L32" s="280">
        <v>0.19939457024945648</v>
      </c>
      <c r="M32" s="285">
        <v>13.37</v>
      </c>
      <c r="N32" s="267">
        <v>0.10278070631415283</v>
      </c>
      <c r="O32" s="267">
        <v>8.710664860124453</v>
      </c>
      <c r="P32" s="286">
        <v>8</v>
      </c>
      <c r="Q32" s="287">
        <v>4</v>
      </c>
      <c r="R32" s="287">
        <v>339</v>
      </c>
    </row>
    <row r="33" spans="1:18" ht="16.5">
      <c r="A33" s="262" t="s">
        <v>119</v>
      </c>
      <c r="B33" s="263" t="s">
        <v>274</v>
      </c>
      <c r="C33" s="260" t="s">
        <v>70</v>
      </c>
      <c r="D33" s="261">
        <v>0.74916666666666676</v>
      </c>
      <c r="E33" s="264">
        <v>3217</v>
      </c>
      <c r="F33" s="258" t="s">
        <v>120</v>
      </c>
      <c r="G33" s="265" t="s">
        <v>204</v>
      </c>
      <c r="H33" s="266">
        <v>1</v>
      </c>
      <c r="I33" s="259">
        <v>517.20899999999995</v>
      </c>
      <c r="J33" s="280">
        <v>4.132042355577817E-3</v>
      </c>
      <c r="K33" s="280">
        <v>0.38798412350711342</v>
      </c>
      <c r="L33" s="280">
        <v>0.1759443474494837</v>
      </c>
      <c r="M33" s="285">
        <v>13.611000000000001</v>
      </c>
      <c r="N33" s="267">
        <v>0</v>
      </c>
      <c r="O33" s="267">
        <v>3.2868724248804644</v>
      </c>
      <c r="P33" s="286">
        <v>1</v>
      </c>
      <c r="Q33" s="287">
        <v>0</v>
      </c>
      <c r="R33" s="287">
        <v>17</v>
      </c>
    </row>
    <row r="34" spans="1:18" ht="16.5">
      <c r="A34" s="262" t="s">
        <v>119</v>
      </c>
      <c r="B34" s="263" t="s">
        <v>280</v>
      </c>
      <c r="C34" s="260" t="s">
        <v>70</v>
      </c>
      <c r="D34" s="261">
        <v>0.76500000000000001</v>
      </c>
      <c r="E34" s="264">
        <v>5584</v>
      </c>
      <c r="F34" s="258" t="s">
        <v>121</v>
      </c>
      <c r="G34" s="265" t="s">
        <v>206</v>
      </c>
      <c r="H34" s="266">
        <v>1</v>
      </c>
      <c r="I34" s="259">
        <v>4981.16</v>
      </c>
      <c r="J34" s="280">
        <v>1.2412209510453884E-2</v>
      </c>
      <c r="K34" s="280">
        <v>0.24310626610199296</v>
      </c>
      <c r="L34" s="280">
        <v>0.15819608284014167</v>
      </c>
      <c r="M34" s="285">
        <v>15.519</v>
      </c>
      <c r="N34" s="267">
        <v>0</v>
      </c>
      <c r="O34" s="267">
        <v>21.099502927029047</v>
      </c>
      <c r="P34" s="286">
        <v>45</v>
      </c>
      <c r="Q34" s="287">
        <v>0</v>
      </c>
      <c r="R34" s="287">
        <v>1051</v>
      </c>
    </row>
    <row r="35" spans="1:18" ht="16.5">
      <c r="A35" s="262" t="s">
        <v>119</v>
      </c>
      <c r="B35" s="263" t="s">
        <v>282</v>
      </c>
      <c r="C35" s="260" t="s">
        <v>67</v>
      </c>
      <c r="D35" s="261">
        <v>0.83419354838709669</v>
      </c>
      <c r="E35" s="264">
        <v>49</v>
      </c>
      <c r="F35" s="258" t="s">
        <v>123</v>
      </c>
      <c r="G35" s="265" t="s">
        <v>226</v>
      </c>
      <c r="H35" s="266">
        <v>1</v>
      </c>
      <c r="I35" s="259">
        <v>4274.3180000000002</v>
      </c>
      <c r="J35" s="280">
        <v>1.1984577160837223E-2</v>
      </c>
      <c r="K35" s="280">
        <v>0.25518412933636614</v>
      </c>
      <c r="L35" s="280">
        <v>0.21781252588132188</v>
      </c>
      <c r="M35" s="285">
        <v>14.438000000000001</v>
      </c>
      <c r="N35" s="267">
        <v>0</v>
      </c>
      <c r="O35" s="267">
        <v>12.142287962664453</v>
      </c>
      <c r="P35" s="286">
        <v>14</v>
      </c>
      <c r="Q35" s="287">
        <v>0</v>
      </c>
      <c r="R35" s="287">
        <v>519</v>
      </c>
    </row>
    <row r="36" spans="1:18" ht="16.5">
      <c r="A36" s="262" t="s">
        <v>119</v>
      </c>
      <c r="B36" s="263" t="s">
        <v>397</v>
      </c>
      <c r="C36" s="260" t="s">
        <v>70</v>
      </c>
      <c r="D36" s="261">
        <v>0.76</v>
      </c>
      <c r="E36" s="264">
        <v>4743</v>
      </c>
      <c r="F36" s="258" t="s">
        <v>121</v>
      </c>
      <c r="G36" s="265" t="s">
        <v>205</v>
      </c>
      <c r="H36" s="266">
        <v>1</v>
      </c>
      <c r="I36" s="259">
        <v>4908.9920000000002</v>
      </c>
      <c r="J36" s="280">
        <v>1.9613255003886425E-2</v>
      </c>
      <c r="K36" s="280">
        <v>0.22534128860130509</v>
      </c>
      <c r="L36" s="280">
        <v>0.1821147803866863</v>
      </c>
      <c r="M36" s="285">
        <v>16.800999999999998</v>
      </c>
      <c r="N36" s="267">
        <v>0</v>
      </c>
      <c r="O36" s="267">
        <v>22.835645281149368</v>
      </c>
      <c r="P36" s="286">
        <v>36</v>
      </c>
      <c r="Q36" s="287">
        <v>0</v>
      </c>
      <c r="R36" s="287">
        <v>1121</v>
      </c>
    </row>
    <row r="37" spans="1:18" ht="16.5">
      <c r="A37" s="262" t="s">
        <v>119</v>
      </c>
      <c r="B37" s="263" t="s">
        <v>286</v>
      </c>
      <c r="C37" s="260" t="s">
        <v>70</v>
      </c>
      <c r="D37" s="261">
        <v>0.76124999999999998</v>
      </c>
      <c r="E37" s="264">
        <v>698</v>
      </c>
      <c r="F37" s="258" t="s">
        <v>123</v>
      </c>
      <c r="G37" s="265" t="s">
        <v>222</v>
      </c>
      <c r="H37" s="266">
        <v>1</v>
      </c>
      <c r="I37" s="259">
        <v>4108.7420000000002</v>
      </c>
      <c r="J37" s="280">
        <v>1.191670876336777E-2</v>
      </c>
      <c r="K37" s="280">
        <v>0.30753908070035679</v>
      </c>
      <c r="L37" s="280">
        <v>0.19275973035055499</v>
      </c>
      <c r="M37" s="285">
        <v>15.736000000000001</v>
      </c>
      <c r="N37" s="267">
        <v>0</v>
      </c>
      <c r="O37" s="267">
        <v>8.7861442748169623</v>
      </c>
      <c r="P37" s="286">
        <v>12</v>
      </c>
      <c r="Q37" s="287">
        <v>0</v>
      </c>
      <c r="R37" s="287">
        <v>361</v>
      </c>
    </row>
    <row r="38" spans="1:18" ht="16.5">
      <c r="A38" s="262" t="s">
        <v>119</v>
      </c>
      <c r="B38" s="263" t="s">
        <v>288</v>
      </c>
      <c r="C38" s="260" t="s">
        <v>70</v>
      </c>
      <c r="D38" s="261">
        <v>0.77628398597033643</v>
      </c>
      <c r="E38" s="264">
        <v>4156</v>
      </c>
      <c r="F38" s="258" t="s">
        <v>124</v>
      </c>
      <c r="G38" s="265" t="s">
        <v>235</v>
      </c>
      <c r="H38" s="266">
        <v>10</v>
      </c>
      <c r="I38" s="259">
        <v>3519.8689999999997</v>
      </c>
      <c r="J38" s="280">
        <v>1.4774795524064964E-2</v>
      </c>
      <c r="K38" s="280">
        <v>0.34803013647710673</v>
      </c>
      <c r="L38" s="280">
        <v>0.20228025531631999</v>
      </c>
      <c r="M38" s="285">
        <v>16.440000000000001</v>
      </c>
      <c r="N38" s="267">
        <v>0.36933192684159555</v>
      </c>
      <c r="O38" s="267">
        <v>34.83084171598432</v>
      </c>
      <c r="P38" s="286">
        <v>28</v>
      </c>
      <c r="Q38" s="287">
        <v>13</v>
      </c>
      <c r="R38" s="287">
        <v>1226</v>
      </c>
    </row>
    <row r="39" spans="1:18" ht="16.5">
      <c r="A39" s="262" t="s">
        <v>119</v>
      </c>
      <c r="B39" s="263" t="s">
        <v>290</v>
      </c>
      <c r="C39" s="260" t="s">
        <v>67</v>
      </c>
      <c r="D39" s="261">
        <v>0.83360000000000001</v>
      </c>
      <c r="E39" s="264">
        <v>2642</v>
      </c>
      <c r="F39" s="258" t="s">
        <v>120</v>
      </c>
      <c r="G39" s="265" t="s">
        <v>198</v>
      </c>
      <c r="H39" s="266">
        <v>1</v>
      </c>
      <c r="I39" s="259">
        <v>1508.954</v>
      </c>
      <c r="J39" s="280">
        <v>7.9843534926424976E-3</v>
      </c>
      <c r="K39" s="280">
        <v>0.35780084607018026</v>
      </c>
      <c r="L39" s="280">
        <v>6.6933783269735203E-2</v>
      </c>
      <c r="M39" s="285">
        <v>11.444000000000001</v>
      </c>
      <c r="N39" s="267">
        <v>0.13254214508858456</v>
      </c>
      <c r="O39" s="267">
        <v>20.013863908376265</v>
      </c>
      <c r="P39" s="286">
        <v>5</v>
      </c>
      <c r="Q39" s="287">
        <v>2</v>
      </c>
      <c r="R39" s="287">
        <v>302</v>
      </c>
    </row>
    <row r="40" spans="1:18" ht="16.5">
      <c r="A40" s="262" t="s">
        <v>119</v>
      </c>
      <c r="B40" s="263" t="s">
        <v>294</v>
      </c>
      <c r="C40" s="260" t="s">
        <v>70</v>
      </c>
      <c r="D40" s="261">
        <v>0.7729166666666667</v>
      </c>
      <c r="E40" s="264">
        <v>1424</v>
      </c>
      <c r="F40" s="258" t="s">
        <v>120</v>
      </c>
      <c r="G40" s="265" t="s">
        <v>199</v>
      </c>
      <c r="H40" s="266">
        <v>1</v>
      </c>
      <c r="I40" s="259">
        <v>1258.029</v>
      </c>
      <c r="J40" s="280">
        <v>7.4959027413591143E-3</v>
      </c>
      <c r="K40" s="280">
        <v>0.38194168632985764</v>
      </c>
      <c r="L40" s="280">
        <v>6.7566010004538851E-2</v>
      </c>
      <c r="M40" s="285">
        <v>13.784000000000001</v>
      </c>
      <c r="N40" s="267">
        <v>0.23846827060425474</v>
      </c>
      <c r="O40" s="267">
        <v>1.5102990471602802</v>
      </c>
      <c r="P40" s="286">
        <v>0</v>
      </c>
      <c r="Q40" s="287">
        <v>3</v>
      </c>
      <c r="R40" s="287">
        <v>19</v>
      </c>
    </row>
    <row r="41" spans="1:18" ht="16.5">
      <c r="A41" s="262" t="s">
        <v>119</v>
      </c>
      <c r="B41" s="263" t="s">
        <v>296</v>
      </c>
      <c r="C41" s="260" t="s">
        <v>70</v>
      </c>
      <c r="D41" s="261">
        <v>0.74424512286349787</v>
      </c>
      <c r="E41" s="264">
        <v>1862</v>
      </c>
      <c r="F41" s="258" t="s">
        <v>124</v>
      </c>
      <c r="G41" s="265" t="s">
        <v>375</v>
      </c>
      <c r="H41" s="266">
        <v>9</v>
      </c>
      <c r="I41" s="259">
        <v>4176.09</v>
      </c>
      <c r="J41" s="280">
        <v>1.636655001960869E-2</v>
      </c>
      <c r="K41" s="280">
        <v>0.35448615542536926</v>
      </c>
      <c r="L41" s="280">
        <v>0.20808938504677821</v>
      </c>
      <c r="M41" s="285">
        <v>20.581</v>
      </c>
      <c r="N41" s="267">
        <v>0.43102519342255552</v>
      </c>
      <c r="O41" s="267">
        <v>41.450256100802427</v>
      </c>
      <c r="P41" s="286">
        <v>39</v>
      </c>
      <c r="Q41" s="287">
        <v>19</v>
      </c>
      <c r="R41" s="287">
        <v>2216</v>
      </c>
    </row>
    <row r="42" spans="1:18" ht="16.5">
      <c r="A42" s="262" t="s">
        <v>119</v>
      </c>
      <c r="B42" s="263" t="s">
        <v>401</v>
      </c>
      <c r="C42" s="260" t="s">
        <v>70</v>
      </c>
      <c r="D42" s="261">
        <v>0.79314251584651996</v>
      </c>
      <c r="E42" s="264">
        <v>5292</v>
      </c>
      <c r="F42" s="258" t="s">
        <v>121</v>
      </c>
      <c r="G42" s="265" t="s">
        <v>207</v>
      </c>
      <c r="H42" s="266">
        <v>8</v>
      </c>
      <c r="I42" s="259">
        <v>2856.152</v>
      </c>
      <c r="J42" s="280">
        <v>2.0271320912240372E-2</v>
      </c>
      <c r="K42" s="280">
        <v>0.33485900715943639</v>
      </c>
      <c r="L42" s="280">
        <v>0.28394847333055101</v>
      </c>
      <c r="M42" s="285">
        <v>17.626000000000001</v>
      </c>
      <c r="N42" s="267">
        <v>1.2954492618039937</v>
      </c>
      <c r="O42" s="267">
        <v>59.240544620874516</v>
      </c>
      <c r="P42" s="286">
        <v>17</v>
      </c>
      <c r="Q42" s="287">
        <v>37</v>
      </c>
      <c r="R42" s="287">
        <v>1692</v>
      </c>
    </row>
    <row r="43" spans="1:18" ht="16.5">
      <c r="A43" s="262" t="s">
        <v>119</v>
      </c>
      <c r="B43" s="263" t="s">
        <v>300</v>
      </c>
      <c r="C43" s="260" t="s">
        <v>70</v>
      </c>
      <c r="D43" s="261">
        <v>0.75343749999999998</v>
      </c>
      <c r="E43" s="264">
        <v>6709</v>
      </c>
      <c r="F43" s="258" t="s">
        <v>123</v>
      </c>
      <c r="G43" s="265" t="s">
        <v>224</v>
      </c>
      <c r="H43" s="266">
        <v>1</v>
      </c>
      <c r="I43" s="259">
        <v>2154.6999999999998</v>
      </c>
      <c r="J43" s="280">
        <v>2.3175627236413095E-2</v>
      </c>
      <c r="K43" s="280">
        <v>0.27235423228069311</v>
      </c>
      <c r="L43" s="280">
        <v>0.2408687984406182</v>
      </c>
      <c r="M43" s="285">
        <v>17.640999999999998</v>
      </c>
      <c r="N43" s="267">
        <v>4.6410173109945704E-2</v>
      </c>
      <c r="O43" s="267">
        <v>15.315357126282082</v>
      </c>
      <c r="P43" s="286">
        <v>3</v>
      </c>
      <c r="Q43" s="287">
        <v>1</v>
      </c>
      <c r="R43" s="287">
        <v>330</v>
      </c>
    </row>
    <row r="44" spans="1:18" ht="16.5">
      <c r="A44" s="262" t="s">
        <v>119</v>
      </c>
      <c r="B44" s="263" t="s">
        <v>302</v>
      </c>
      <c r="C44" s="260" t="s">
        <v>70</v>
      </c>
      <c r="D44" s="261">
        <v>0.79296296296296287</v>
      </c>
      <c r="E44" s="264">
        <v>4503</v>
      </c>
      <c r="F44" s="258" t="s">
        <v>122</v>
      </c>
      <c r="G44" s="265" t="s">
        <v>212</v>
      </c>
      <c r="H44" s="266">
        <v>1</v>
      </c>
      <c r="I44" s="259">
        <v>4150.3860000000004</v>
      </c>
      <c r="J44" s="280">
        <v>1.4909706077643478E-2</v>
      </c>
      <c r="K44" s="280">
        <v>0.30268450691289922</v>
      </c>
      <c r="L44" s="280">
        <v>0.2267258997114967</v>
      </c>
      <c r="M44" s="285">
        <v>18.181999999999999</v>
      </c>
      <c r="N44" s="267">
        <v>4.8188288992879212E-2</v>
      </c>
      <c r="O44" s="267">
        <v>35.924369444191456</v>
      </c>
      <c r="P44" s="286">
        <v>20</v>
      </c>
      <c r="Q44" s="287">
        <v>2</v>
      </c>
      <c r="R44" s="287">
        <v>1491</v>
      </c>
    </row>
    <row r="45" spans="1:18" ht="16.5">
      <c r="A45" s="262" t="s">
        <v>119</v>
      </c>
      <c r="B45" s="263" t="s">
        <v>304</v>
      </c>
      <c r="C45" s="260" t="s">
        <v>70</v>
      </c>
      <c r="D45" s="261">
        <v>0.71071428571428574</v>
      </c>
      <c r="E45" s="264">
        <v>5141</v>
      </c>
      <c r="F45" s="258" t="s">
        <v>122</v>
      </c>
      <c r="G45" s="265" t="s">
        <v>211</v>
      </c>
      <c r="H45" s="266">
        <v>1</v>
      </c>
      <c r="I45" s="259">
        <v>4238.7160000000003</v>
      </c>
      <c r="J45" s="280">
        <v>1.3735941373727504E-2</v>
      </c>
      <c r="K45" s="280">
        <v>0.31141936076439813</v>
      </c>
      <c r="L45" s="280">
        <v>0.26564648351057252</v>
      </c>
      <c r="M45" s="285">
        <v>17.524000000000001</v>
      </c>
      <c r="N45" s="267">
        <v>2.3592050045343919E-2</v>
      </c>
      <c r="O45" s="267">
        <v>12.716114974440371</v>
      </c>
      <c r="P45" s="286">
        <v>9</v>
      </c>
      <c r="Q45" s="287">
        <v>1</v>
      </c>
      <c r="R45" s="287">
        <v>539</v>
      </c>
    </row>
    <row r="46" spans="1:18" ht="16.5">
      <c r="A46" s="262" t="s">
        <v>119</v>
      </c>
      <c r="B46" s="263" t="s">
        <v>308</v>
      </c>
      <c r="C46" s="260" t="s">
        <v>67</v>
      </c>
      <c r="D46" s="261">
        <v>0.80692307692307685</v>
      </c>
      <c r="E46" s="264">
        <v>6860</v>
      </c>
      <c r="F46" s="258" t="s">
        <v>122</v>
      </c>
      <c r="G46" s="265" t="s">
        <v>210</v>
      </c>
      <c r="H46" s="266">
        <v>1</v>
      </c>
      <c r="I46" s="259">
        <v>1727.748</v>
      </c>
      <c r="J46" s="280">
        <v>7.8685317653005068E-3</v>
      </c>
      <c r="K46" s="280">
        <v>0.29146969738845718</v>
      </c>
      <c r="L46" s="280">
        <v>0.21183644837094298</v>
      </c>
      <c r="M46" s="285">
        <v>18.245999999999999</v>
      </c>
      <c r="N46" s="267">
        <v>0.75242454339405973</v>
      </c>
      <c r="O46" s="267">
        <v>24.4827370658221</v>
      </c>
      <c r="P46" s="286">
        <v>1</v>
      </c>
      <c r="Q46" s="287">
        <v>13</v>
      </c>
      <c r="R46" s="287">
        <v>423</v>
      </c>
    </row>
    <row r="47" spans="1:18" ht="16.5">
      <c r="A47" s="262" t="s">
        <v>119</v>
      </c>
      <c r="B47" s="263" t="s">
        <v>310</v>
      </c>
      <c r="C47" s="260" t="s">
        <v>70</v>
      </c>
      <c r="D47" s="261">
        <v>0.74756756756756748</v>
      </c>
      <c r="E47" s="264">
        <v>3055</v>
      </c>
      <c r="F47" s="258" t="s">
        <v>121</v>
      </c>
      <c r="G47" s="265" t="s">
        <v>208</v>
      </c>
      <c r="H47" s="266">
        <v>1</v>
      </c>
      <c r="I47" s="259">
        <v>2211.877</v>
      </c>
      <c r="J47" s="280">
        <v>2.3444225140307241E-2</v>
      </c>
      <c r="K47" s="280">
        <v>0.25977458835072187</v>
      </c>
      <c r="L47" s="280">
        <v>0.17632083520014902</v>
      </c>
      <c r="M47" s="285">
        <v>17.986999999999998</v>
      </c>
      <c r="N47" s="267">
        <v>0</v>
      </c>
      <c r="O47" s="267">
        <v>28.753859278793531</v>
      </c>
      <c r="P47" s="286">
        <v>21</v>
      </c>
      <c r="Q47" s="287">
        <v>0</v>
      </c>
      <c r="R47" s="287">
        <v>636</v>
      </c>
    </row>
    <row r="48" spans="1:18" ht="16.5">
      <c r="A48" s="262" t="s">
        <v>119</v>
      </c>
      <c r="B48" s="263" t="s">
        <v>312</v>
      </c>
      <c r="C48" s="260" t="s">
        <v>70</v>
      </c>
      <c r="D48" s="261">
        <v>0.74321428571428572</v>
      </c>
      <c r="E48" s="264">
        <v>6826</v>
      </c>
      <c r="F48" s="258" t="s">
        <v>122</v>
      </c>
      <c r="G48" s="265" t="s">
        <v>215</v>
      </c>
      <c r="H48" s="266">
        <v>1</v>
      </c>
      <c r="I48" s="259">
        <v>691.99800000000005</v>
      </c>
      <c r="J48" s="280">
        <v>4.8686526449686473E-3</v>
      </c>
      <c r="K48" s="280">
        <v>0.325269734371949</v>
      </c>
      <c r="L48" s="280">
        <v>0.18497163286599094</v>
      </c>
      <c r="M48" s="285">
        <v>17.614000000000001</v>
      </c>
      <c r="N48" s="267">
        <v>1.4450908817655541</v>
      </c>
      <c r="O48" s="267">
        <v>64.162035150390608</v>
      </c>
      <c r="P48" s="286">
        <v>0</v>
      </c>
      <c r="Q48" s="287">
        <v>10</v>
      </c>
      <c r="R48" s="287">
        <v>444</v>
      </c>
    </row>
    <row r="49" spans="1:18" ht="16.5">
      <c r="A49" s="262" t="s">
        <v>119</v>
      </c>
      <c r="B49" s="263" t="s">
        <v>438</v>
      </c>
      <c r="C49" s="260" t="s">
        <v>67</v>
      </c>
      <c r="D49" s="261">
        <v>0.82201662094502836</v>
      </c>
      <c r="E49" s="264">
        <v>6479</v>
      </c>
      <c r="F49" s="258" t="s">
        <v>123</v>
      </c>
      <c r="G49" s="265" t="s">
        <v>228</v>
      </c>
      <c r="H49" s="266">
        <v>3</v>
      </c>
      <c r="I49" s="259">
        <v>1047.3920000000001</v>
      </c>
      <c r="J49" s="280">
        <v>1.5637190219265851E-2</v>
      </c>
      <c r="K49" s="280">
        <v>0.31494065634399071</v>
      </c>
      <c r="L49" s="280">
        <v>0.1995432464635972</v>
      </c>
      <c r="M49" s="285">
        <v>15.689</v>
      </c>
      <c r="N49" s="267">
        <v>0.190950475084782</v>
      </c>
      <c r="O49" s="267">
        <v>44.682411169838986</v>
      </c>
      <c r="P49" s="286">
        <v>0</v>
      </c>
      <c r="Q49" s="287">
        <v>3</v>
      </c>
      <c r="R49" s="287">
        <v>771</v>
      </c>
    </row>
    <row r="50" spans="1:18" ht="16.5">
      <c r="A50" s="262" t="s">
        <v>119</v>
      </c>
      <c r="B50" s="263" t="s">
        <v>316</v>
      </c>
      <c r="C50" s="260" t="s">
        <v>67</v>
      </c>
      <c r="D50" s="261">
        <v>0.8213793103448277</v>
      </c>
      <c r="E50" s="264">
        <v>3560</v>
      </c>
      <c r="F50" s="258" t="s">
        <v>122</v>
      </c>
      <c r="G50" s="265" t="s">
        <v>219</v>
      </c>
      <c r="H50" s="266">
        <v>1</v>
      </c>
      <c r="I50" s="259">
        <v>4200.3190000000004</v>
      </c>
      <c r="J50" s="280">
        <v>9.5611980332729486E-3</v>
      </c>
      <c r="K50" s="280">
        <v>0.28771646171834342</v>
      </c>
      <c r="L50" s="280">
        <v>0.151655148097085</v>
      </c>
      <c r="M50" s="285">
        <v>12.912000000000001</v>
      </c>
      <c r="N50" s="267">
        <v>0</v>
      </c>
      <c r="O50" s="267">
        <v>12.546666098455853</v>
      </c>
      <c r="P50" s="286">
        <v>6</v>
      </c>
      <c r="Q50" s="287">
        <v>0</v>
      </c>
      <c r="R50" s="287">
        <v>527</v>
      </c>
    </row>
    <row r="51" spans="1:18" ht="16.5">
      <c r="A51" s="262" t="s">
        <v>119</v>
      </c>
      <c r="B51" s="263" t="s">
        <v>318</v>
      </c>
      <c r="C51" s="260" t="s">
        <v>67</v>
      </c>
      <c r="D51" s="261">
        <v>0.81500000000000006</v>
      </c>
      <c r="E51" s="264">
        <v>416</v>
      </c>
      <c r="F51" s="258" t="s">
        <v>120</v>
      </c>
      <c r="G51" s="265" t="s">
        <v>203</v>
      </c>
      <c r="H51" s="266">
        <v>1</v>
      </c>
      <c r="I51" s="259">
        <v>2598.154</v>
      </c>
      <c r="J51" s="280">
        <v>1.3358943106234302E-2</v>
      </c>
      <c r="K51" s="280">
        <v>0.37342950718868184</v>
      </c>
      <c r="L51" s="280">
        <v>0.1535705735687723</v>
      </c>
      <c r="M51" s="285">
        <v>14.144</v>
      </c>
      <c r="N51" s="267">
        <v>0.80826617667774892</v>
      </c>
      <c r="O51" s="267">
        <v>9.814660716801237</v>
      </c>
      <c r="P51" s="286">
        <v>16</v>
      </c>
      <c r="Q51" s="287">
        <v>21</v>
      </c>
      <c r="R51" s="287">
        <v>255</v>
      </c>
    </row>
    <row r="52" spans="1:18" ht="16.5">
      <c r="A52" s="262" t="s">
        <v>119</v>
      </c>
      <c r="B52" s="263" t="s">
        <v>322</v>
      </c>
      <c r="C52" s="260" t="s">
        <v>67</v>
      </c>
      <c r="D52" s="261">
        <v>0.84921052631578953</v>
      </c>
      <c r="E52" s="264">
        <v>335</v>
      </c>
      <c r="F52" s="258" t="s">
        <v>121</v>
      </c>
      <c r="G52" s="265" t="s">
        <v>205</v>
      </c>
      <c r="H52" s="266">
        <v>1</v>
      </c>
      <c r="I52" s="259">
        <v>5419.1769999999997</v>
      </c>
      <c r="J52" s="280">
        <v>1.7654893608588493E-2</v>
      </c>
      <c r="K52" s="280">
        <v>0.20200858364657714</v>
      </c>
      <c r="L52" s="280">
        <v>0.21608447186722265</v>
      </c>
      <c r="M52" s="285">
        <v>13.163</v>
      </c>
      <c r="N52" s="267">
        <v>0</v>
      </c>
      <c r="O52" s="267">
        <v>10.352125424211094</v>
      </c>
      <c r="P52" s="286">
        <v>9</v>
      </c>
      <c r="Q52" s="287">
        <v>0</v>
      </c>
      <c r="R52" s="287">
        <v>561</v>
      </c>
    </row>
    <row r="53" spans="1:18" ht="16.5">
      <c r="A53" s="262" t="s">
        <v>119</v>
      </c>
      <c r="B53" s="263" t="s">
        <v>440</v>
      </c>
      <c r="C53" s="260" t="s">
        <v>70</v>
      </c>
      <c r="D53" s="261">
        <v>0.77611142920476506</v>
      </c>
      <c r="E53" s="264">
        <v>6571</v>
      </c>
      <c r="F53" s="258" t="s">
        <v>124</v>
      </c>
      <c r="G53" s="265" t="s">
        <v>376</v>
      </c>
      <c r="H53" s="266">
        <v>7</v>
      </c>
      <c r="I53" s="259">
        <v>2086.1259999999997</v>
      </c>
      <c r="J53" s="280">
        <v>9.8362897728136115E-3</v>
      </c>
      <c r="K53" s="280">
        <v>0.34030221653052534</v>
      </c>
      <c r="L53" s="280">
        <v>0.26460530188492926</v>
      </c>
      <c r="M53" s="285">
        <v>17.004000000000001</v>
      </c>
      <c r="N53" s="267">
        <v>0.14380722928528766</v>
      </c>
      <c r="O53" s="267">
        <v>32.596305304665208</v>
      </c>
      <c r="P53" s="286">
        <v>9</v>
      </c>
      <c r="Q53" s="287">
        <v>3</v>
      </c>
      <c r="R53" s="287">
        <v>680</v>
      </c>
    </row>
    <row r="54" spans="1:18" ht="16.5">
      <c r="A54" s="262" t="s">
        <v>119</v>
      </c>
      <c r="B54" s="263" t="s">
        <v>326</v>
      </c>
      <c r="C54" s="260" t="s">
        <v>70</v>
      </c>
      <c r="D54" s="261">
        <v>0.74747849652163412</v>
      </c>
      <c r="E54" s="264">
        <v>5345</v>
      </c>
      <c r="F54" s="258" t="s">
        <v>120</v>
      </c>
      <c r="G54" s="265" t="s">
        <v>202</v>
      </c>
      <c r="H54" s="266">
        <v>2</v>
      </c>
      <c r="I54" s="259">
        <v>1397.6389999999999</v>
      </c>
      <c r="J54" s="280">
        <v>1.4713120701061091E-2</v>
      </c>
      <c r="K54" s="280">
        <v>0.39009367997888966</v>
      </c>
      <c r="L54" s="280">
        <v>0.12735763670017794</v>
      </c>
      <c r="M54" s="285">
        <v>13.911</v>
      </c>
      <c r="N54" s="267">
        <v>0</v>
      </c>
      <c r="O54" s="267">
        <v>16.456323843281421</v>
      </c>
      <c r="P54" s="286">
        <v>11</v>
      </c>
      <c r="Q54" s="287">
        <v>0</v>
      </c>
      <c r="R54" s="287">
        <v>230</v>
      </c>
    </row>
    <row r="55" spans="1:18" ht="16.5">
      <c r="A55" s="262" t="s">
        <v>119</v>
      </c>
      <c r="B55" s="263" t="s">
        <v>588</v>
      </c>
      <c r="C55" s="260" t="s">
        <v>70</v>
      </c>
      <c r="D55" s="261">
        <v>0.76678571428571429</v>
      </c>
      <c r="E55" s="264">
        <v>6014</v>
      </c>
      <c r="F55" s="258" t="s">
        <v>124</v>
      </c>
      <c r="G55" s="265" t="s">
        <v>507</v>
      </c>
      <c r="H55" s="266">
        <v>1</v>
      </c>
      <c r="I55" s="259">
        <v>3701.81</v>
      </c>
      <c r="J55" s="280">
        <v>1.6874792613320082E-2</v>
      </c>
      <c r="K55" s="280">
        <v>0.32751176652435288</v>
      </c>
      <c r="L55" s="280">
        <v>0.21313897795943065</v>
      </c>
      <c r="M55" s="285">
        <v>14.565</v>
      </c>
      <c r="N55" s="267">
        <v>0</v>
      </c>
      <c r="O55" s="267">
        <v>15.586969617565462</v>
      </c>
      <c r="P55" s="286">
        <v>9</v>
      </c>
      <c r="Q55" s="287">
        <v>0</v>
      </c>
      <c r="R55" s="287">
        <v>577</v>
      </c>
    </row>
    <row r="56" spans="1:18" ht="16.5">
      <c r="A56" s="262" t="s">
        <v>119</v>
      </c>
      <c r="B56" s="263" t="s">
        <v>328</v>
      </c>
      <c r="C56" s="260" t="s">
        <v>67</v>
      </c>
      <c r="D56" s="261">
        <v>0.83240000000000003</v>
      </c>
      <c r="E56" s="264">
        <v>9128</v>
      </c>
      <c r="F56" s="258" t="s">
        <v>120</v>
      </c>
      <c r="G56" s="265" t="s">
        <v>196</v>
      </c>
      <c r="H56" s="266">
        <v>1</v>
      </c>
      <c r="I56" s="259">
        <v>1466.26</v>
      </c>
      <c r="J56" s="280">
        <v>1.0089318960213371E-2</v>
      </c>
      <c r="K56" s="280">
        <v>0.3542646995232529</v>
      </c>
      <c r="L56" s="280">
        <v>0.11184919454939779</v>
      </c>
      <c r="M56" s="285">
        <v>12.034000000000001</v>
      </c>
      <c r="N56" s="267">
        <v>0.27280291353511654</v>
      </c>
      <c r="O56" s="267">
        <v>13.503744219988269</v>
      </c>
      <c r="P56" s="286">
        <v>0</v>
      </c>
      <c r="Q56" s="287">
        <v>4</v>
      </c>
      <c r="R56" s="287">
        <v>198</v>
      </c>
    </row>
    <row r="57" spans="1:18" ht="16.5">
      <c r="A57" s="262" t="s">
        <v>119</v>
      </c>
      <c r="B57" s="263" t="s">
        <v>330</v>
      </c>
      <c r="C57" s="260" t="s">
        <v>70</v>
      </c>
      <c r="D57" s="261">
        <v>0.7228</v>
      </c>
      <c r="E57" s="264">
        <v>5451</v>
      </c>
      <c r="F57" s="258" t="s">
        <v>120</v>
      </c>
      <c r="G57" s="265" t="s">
        <v>202</v>
      </c>
      <c r="H57" s="266">
        <v>1</v>
      </c>
      <c r="I57" s="259">
        <v>1453.39</v>
      </c>
      <c r="J57" s="280">
        <v>2.6038062200295014E-2</v>
      </c>
      <c r="K57" s="280">
        <v>0.39625431558682966</v>
      </c>
      <c r="L57" s="280">
        <v>0.26076964888983684</v>
      </c>
      <c r="M57" s="285">
        <v>15.9</v>
      </c>
      <c r="N57" s="267">
        <v>6.8804656699165398E-2</v>
      </c>
      <c r="O57" s="267">
        <v>7.637316893607359</v>
      </c>
      <c r="P57" s="286">
        <v>18</v>
      </c>
      <c r="Q57" s="287">
        <v>1</v>
      </c>
      <c r="R57" s="287">
        <v>111</v>
      </c>
    </row>
    <row r="58" spans="1:18" ht="16.5">
      <c r="A58" s="262" t="s">
        <v>119</v>
      </c>
      <c r="B58" s="263" t="s">
        <v>334</v>
      </c>
      <c r="C58" s="260" t="s">
        <v>70</v>
      </c>
      <c r="D58" s="261">
        <v>0.78687499999999988</v>
      </c>
      <c r="E58" s="264">
        <v>7449</v>
      </c>
      <c r="F58" s="258" t="s">
        <v>123</v>
      </c>
      <c r="G58" s="265" t="s">
        <v>229</v>
      </c>
      <c r="H58" s="266">
        <v>1</v>
      </c>
      <c r="I58" s="259">
        <v>4246.8729999999996</v>
      </c>
      <c r="J58" s="280">
        <v>1.6571321527438898E-2</v>
      </c>
      <c r="K58" s="280">
        <v>0.26399431719462457</v>
      </c>
      <c r="L58" s="280">
        <v>0.22887427997022752</v>
      </c>
      <c r="M58" s="285">
        <v>15.33</v>
      </c>
      <c r="N58" s="267">
        <v>0</v>
      </c>
      <c r="O58" s="267">
        <v>4.56806690475557</v>
      </c>
      <c r="P58" s="286">
        <v>8</v>
      </c>
      <c r="Q58" s="287">
        <v>0</v>
      </c>
      <c r="R58" s="287">
        <v>194</v>
      </c>
    </row>
    <row r="59" spans="1:18" ht="16.5">
      <c r="A59" s="262" t="s">
        <v>119</v>
      </c>
      <c r="B59" s="263" t="s">
        <v>336</v>
      </c>
      <c r="C59" s="260" t="s">
        <v>70</v>
      </c>
      <c r="D59" s="261">
        <v>0.74905014124698277</v>
      </c>
      <c r="E59" s="264">
        <v>9498</v>
      </c>
      <c r="F59" s="258" t="s">
        <v>122</v>
      </c>
      <c r="G59" s="265" t="s">
        <v>211</v>
      </c>
      <c r="H59" s="266">
        <v>2</v>
      </c>
      <c r="I59" s="259">
        <v>2263.9479999999999</v>
      </c>
      <c r="J59" s="280">
        <v>7.7592460400586934E-3</v>
      </c>
      <c r="K59" s="280">
        <v>0.30489029458895406</v>
      </c>
      <c r="L59" s="280">
        <v>0.24426356082383519</v>
      </c>
      <c r="M59" s="285">
        <v>17.233000000000001</v>
      </c>
      <c r="N59" s="267">
        <v>0.1766825033083799</v>
      </c>
      <c r="O59" s="267">
        <v>35.734036294119832</v>
      </c>
      <c r="P59" s="286">
        <v>10</v>
      </c>
      <c r="Q59" s="287">
        <v>4</v>
      </c>
      <c r="R59" s="287">
        <v>809</v>
      </c>
    </row>
    <row r="60" spans="1:18" ht="16.5">
      <c r="A60" s="262" t="s">
        <v>119</v>
      </c>
      <c r="B60" s="263" t="s">
        <v>338</v>
      </c>
      <c r="C60" s="260" t="s">
        <v>70</v>
      </c>
      <c r="D60" s="261">
        <v>0.79424242424242431</v>
      </c>
      <c r="E60" s="264">
        <v>6810</v>
      </c>
      <c r="F60" s="258" t="s">
        <v>123</v>
      </c>
      <c r="G60" s="265" t="s">
        <v>225</v>
      </c>
      <c r="H60" s="266">
        <v>1</v>
      </c>
      <c r="I60" s="259">
        <v>4073.4059999999999</v>
      </c>
      <c r="J60" s="280">
        <v>6.0239228379700589E-3</v>
      </c>
      <c r="K60" s="280">
        <v>0.27430052055544396</v>
      </c>
      <c r="L60" s="280">
        <v>0.25899701625617483</v>
      </c>
      <c r="M60" s="285">
        <v>14.137</v>
      </c>
      <c r="N60" s="267">
        <v>2.4549480213855432E-2</v>
      </c>
      <c r="O60" s="267">
        <v>20.302420136858444</v>
      </c>
      <c r="P60" s="286">
        <v>9</v>
      </c>
      <c r="Q60" s="287">
        <v>1</v>
      </c>
      <c r="R60" s="287">
        <v>827</v>
      </c>
    </row>
    <row r="61" spans="1:18" ht="16.5">
      <c r="A61" s="262" t="s">
        <v>119</v>
      </c>
      <c r="B61" s="263" t="s">
        <v>417</v>
      </c>
      <c r="C61" s="260" t="s">
        <v>67</v>
      </c>
      <c r="D61" s="261">
        <v>0.80481481481481476</v>
      </c>
      <c r="E61" s="264">
        <v>4337</v>
      </c>
      <c r="F61" s="258" t="s">
        <v>124</v>
      </c>
      <c r="G61" s="265" t="s">
        <v>233</v>
      </c>
      <c r="H61" s="266">
        <v>1</v>
      </c>
      <c r="I61" s="259">
        <v>3990.643</v>
      </c>
      <c r="J61" s="280">
        <v>1.1495514379732279E-2</v>
      </c>
      <c r="K61" s="280">
        <v>0.32207452847142026</v>
      </c>
      <c r="L61" s="280">
        <v>9.948271494092556E-2</v>
      </c>
      <c r="M61" s="285">
        <v>14.801</v>
      </c>
      <c r="N61" s="267">
        <v>2.5058618373029109E-2</v>
      </c>
      <c r="O61" s="267">
        <v>27.088366461244465</v>
      </c>
      <c r="P61" s="286">
        <v>3</v>
      </c>
      <c r="Q61" s="287">
        <v>1</v>
      </c>
      <c r="R61" s="287">
        <v>1081</v>
      </c>
    </row>
    <row r="62" spans="1:18" ht="16.5">
      <c r="A62" s="262" t="s">
        <v>119</v>
      </c>
      <c r="B62" s="263" t="s">
        <v>342</v>
      </c>
      <c r="C62" s="260" t="s">
        <v>70</v>
      </c>
      <c r="D62" s="261">
        <v>0.77031249999999996</v>
      </c>
      <c r="E62" s="264">
        <v>6163</v>
      </c>
      <c r="F62" s="258" t="s">
        <v>123</v>
      </c>
      <c r="G62" s="265" t="s">
        <v>222</v>
      </c>
      <c r="H62" s="266">
        <v>1</v>
      </c>
      <c r="I62" s="259">
        <v>3930.8690000000001</v>
      </c>
      <c r="J62" s="280">
        <v>1.1581546555276339E-2</v>
      </c>
      <c r="K62" s="280">
        <v>0.29049046234169734</v>
      </c>
      <c r="L62" s="280">
        <v>0.19105190226385055</v>
      </c>
      <c r="M62" s="285">
        <v>15.436999999999999</v>
      </c>
      <c r="N62" s="267">
        <v>0</v>
      </c>
      <c r="O62" s="267">
        <v>11.244332996088142</v>
      </c>
      <c r="P62" s="286">
        <v>11</v>
      </c>
      <c r="Q62" s="287">
        <v>0</v>
      </c>
      <c r="R62" s="287">
        <v>442</v>
      </c>
    </row>
    <row r="63" spans="1:18" ht="16.5">
      <c r="A63" s="262" t="s">
        <v>119</v>
      </c>
      <c r="B63" s="263" t="s">
        <v>344</v>
      </c>
      <c r="C63" s="260" t="s">
        <v>70</v>
      </c>
      <c r="D63" s="261">
        <v>0.74781249999999988</v>
      </c>
      <c r="E63" s="264">
        <v>6538</v>
      </c>
      <c r="F63" s="258" t="s">
        <v>123</v>
      </c>
      <c r="G63" s="265" t="s">
        <v>229</v>
      </c>
      <c r="H63" s="266">
        <v>1</v>
      </c>
      <c r="I63" s="259">
        <v>4695.1329999999998</v>
      </c>
      <c r="J63" s="280">
        <v>8.1639185741760184E-3</v>
      </c>
      <c r="K63" s="280">
        <v>0.27588311690779177</v>
      </c>
      <c r="L63" s="280">
        <v>0.16953726337464775</v>
      </c>
      <c r="M63" s="285">
        <v>17.559999999999999</v>
      </c>
      <c r="N63" s="267">
        <v>4.2597302355439133E-2</v>
      </c>
      <c r="O63" s="267">
        <v>17.592685872796363</v>
      </c>
      <c r="P63" s="286">
        <v>1</v>
      </c>
      <c r="Q63" s="287">
        <v>2</v>
      </c>
      <c r="R63" s="287">
        <v>826</v>
      </c>
    </row>
    <row r="64" spans="1:18" ht="16.5">
      <c r="A64" s="262" t="s">
        <v>119</v>
      </c>
      <c r="B64" s="263" t="s">
        <v>348</v>
      </c>
      <c r="C64" s="260" t="s">
        <v>70</v>
      </c>
      <c r="D64" s="261">
        <v>0.77879894437871089</v>
      </c>
      <c r="E64" s="264">
        <v>819</v>
      </c>
      <c r="F64" s="258" t="s">
        <v>122</v>
      </c>
      <c r="G64" s="265" t="s">
        <v>219</v>
      </c>
      <c r="H64" s="266">
        <v>8</v>
      </c>
      <c r="I64" s="259">
        <v>4560.9570000000003</v>
      </c>
      <c r="J64" s="280">
        <v>1.8860740045322007E-2</v>
      </c>
      <c r="K64" s="280">
        <v>0.29884362603227554</v>
      </c>
      <c r="L64" s="280">
        <v>0.24775502158867097</v>
      </c>
      <c r="M64" s="285">
        <v>17.145</v>
      </c>
      <c r="N64" s="267">
        <v>0.30695312409215869</v>
      </c>
      <c r="O64" s="267">
        <v>50.318387127964591</v>
      </c>
      <c r="P64" s="286">
        <v>21</v>
      </c>
      <c r="Q64" s="287">
        <v>14</v>
      </c>
      <c r="R64" s="287">
        <v>2295</v>
      </c>
    </row>
    <row r="65" spans="1:18" ht="16.5">
      <c r="A65" s="262" t="s">
        <v>119</v>
      </c>
      <c r="B65" s="263" t="s">
        <v>350</v>
      </c>
      <c r="C65" s="260" t="s">
        <v>70</v>
      </c>
      <c r="D65" s="261">
        <v>0.78879999999999995</v>
      </c>
      <c r="E65" s="264">
        <v>1198</v>
      </c>
      <c r="F65" s="258" t="s">
        <v>120</v>
      </c>
      <c r="G65" s="265" t="s">
        <v>198</v>
      </c>
      <c r="H65" s="266">
        <v>1</v>
      </c>
      <c r="I65" s="259">
        <v>1398.019</v>
      </c>
      <c r="J65" s="280">
        <v>1.5440754599569352E-2</v>
      </c>
      <c r="K65" s="280">
        <v>0.3725660474685924</v>
      </c>
      <c r="L65" s="280">
        <v>0.22245763469595192</v>
      </c>
      <c r="M65" s="285">
        <v>13.734</v>
      </c>
      <c r="N65" s="267">
        <v>0.28611914430347513</v>
      </c>
      <c r="O65" s="267">
        <v>8.8696934734077288</v>
      </c>
      <c r="P65" s="286">
        <v>1</v>
      </c>
      <c r="Q65" s="287">
        <v>4</v>
      </c>
      <c r="R65" s="287">
        <v>124</v>
      </c>
    </row>
    <row r="66" spans="1:18" ht="16.5">
      <c r="A66" s="262" t="s">
        <v>119</v>
      </c>
      <c r="B66" s="263" t="s">
        <v>352</v>
      </c>
      <c r="C66" s="260" t="s">
        <v>67</v>
      </c>
      <c r="D66" s="261">
        <v>0.81510100593493906</v>
      </c>
      <c r="E66" s="264">
        <v>1710</v>
      </c>
      <c r="F66" s="258" t="s">
        <v>123</v>
      </c>
      <c r="G66" s="265" t="s">
        <v>222</v>
      </c>
      <c r="H66" s="266">
        <v>5</v>
      </c>
      <c r="I66" s="259">
        <v>4041.8450000000003</v>
      </c>
      <c r="J66" s="280">
        <v>1.0370348195603426E-2</v>
      </c>
      <c r="K66" s="280">
        <v>0.30375756355833811</v>
      </c>
      <c r="L66" s="280">
        <v>0.22638176377372216</v>
      </c>
      <c r="M66" s="285">
        <v>12.978999999999999</v>
      </c>
      <c r="N66" s="267">
        <v>4.94823527374256E-2</v>
      </c>
      <c r="O66" s="267">
        <v>19.050705803908858</v>
      </c>
      <c r="P66" s="286">
        <v>4</v>
      </c>
      <c r="Q66" s="287">
        <v>2</v>
      </c>
      <c r="R66" s="287">
        <v>770</v>
      </c>
    </row>
    <row r="67" spans="1:18" ht="16.5">
      <c r="A67" s="262" t="s">
        <v>119</v>
      </c>
      <c r="B67" s="263" t="s">
        <v>354</v>
      </c>
      <c r="C67" s="260" t="s">
        <v>67</v>
      </c>
      <c r="D67" s="261">
        <v>0.80781249999999993</v>
      </c>
      <c r="E67" s="264">
        <v>3150</v>
      </c>
      <c r="F67" s="258" t="s">
        <v>123</v>
      </c>
      <c r="G67" s="265" t="s">
        <v>223</v>
      </c>
      <c r="H67" s="266">
        <v>1</v>
      </c>
      <c r="I67" s="259">
        <v>4241.9260000000004</v>
      </c>
      <c r="J67" s="280">
        <v>1.3100003417951062E-2</v>
      </c>
      <c r="K67" s="280">
        <v>0.2762358704541838</v>
      </c>
      <c r="L67" s="280">
        <v>0.28393319817641843</v>
      </c>
      <c r="M67" s="285">
        <v>13.298999999999999</v>
      </c>
      <c r="N67" s="267">
        <v>2.3574197192501707E-2</v>
      </c>
      <c r="O67" s="267">
        <v>3.6775747620302659</v>
      </c>
      <c r="P67" s="286">
        <v>21</v>
      </c>
      <c r="Q67" s="287">
        <v>1</v>
      </c>
      <c r="R67" s="287">
        <v>157</v>
      </c>
    </row>
    <row r="68" spans="1:18" ht="16.5">
      <c r="A68" s="262" t="s">
        <v>119</v>
      </c>
      <c r="B68" s="263" t="s">
        <v>358</v>
      </c>
      <c r="C68" s="260" t="s">
        <v>70</v>
      </c>
      <c r="D68" s="261">
        <v>0.7982758620689655</v>
      </c>
      <c r="E68" s="264">
        <v>2844</v>
      </c>
      <c r="F68" s="258" t="s">
        <v>122</v>
      </c>
      <c r="G68" s="265" t="s">
        <v>219</v>
      </c>
      <c r="H68" s="266">
        <v>1</v>
      </c>
      <c r="I68" s="259">
        <v>3921.3890000000001</v>
      </c>
      <c r="J68" s="280">
        <v>1.9977461604655928E-2</v>
      </c>
      <c r="K68" s="280">
        <v>0.31136469618886847</v>
      </c>
      <c r="L68" s="280">
        <v>0.16065735891032487</v>
      </c>
      <c r="M68" s="285">
        <v>14.074999999999999</v>
      </c>
      <c r="N68" s="267">
        <v>0</v>
      </c>
      <c r="O68" s="267">
        <v>11.450024468370774</v>
      </c>
      <c r="P68" s="286">
        <v>25</v>
      </c>
      <c r="Q68" s="287">
        <v>0</v>
      </c>
      <c r="R68" s="287">
        <v>449</v>
      </c>
    </row>
    <row r="69" spans="1:18" ht="16.5">
      <c r="A69" s="262" t="s">
        <v>119</v>
      </c>
      <c r="B69" s="263" t="s">
        <v>451</v>
      </c>
      <c r="C69" s="260" t="s">
        <v>70</v>
      </c>
      <c r="D69" s="261">
        <v>0.73062499999999997</v>
      </c>
      <c r="E69" s="264">
        <v>4474</v>
      </c>
      <c r="F69" s="258" t="s">
        <v>123</v>
      </c>
      <c r="G69" s="265" t="s">
        <v>223</v>
      </c>
      <c r="H69" s="266">
        <v>1</v>
      </c>
      <c r="I69" s="259">
        <v>3979.5259999999998</v>
      </c>
      <c r="J69" s="280">
        <v>8.5147515728086903E-3</v>
      </c>
      <c r="K69" s="280">
        <v>0.27368114989849002</v>
      </c>
      <c r="L69" s="280">
        <v>0.26937881546696768</v>
      </c>
      <c r="M69" s="285">
        <v>16.302</v>
      </c>
      <c r="N69" s="267">
        <v>0.15077172507479536</v>
      </c>
      <c r="O69" s="267">
        <v>29.1492001811271</v>
      </c>
      <c r="P69" s="286">
        <v>10</v>
      </c>
      <c r="Q69" s="287">
        <v>6</v>
      </c>
      <c r="R69" s="287">
        <v>1160</v>
      </c>
    </row>
    <row r="70" spans="1:18" ht="16.5">
      <c r="A70" s="262" t="s">
        <v>119</v>
      </c>
      <c r="B70" s="263" t="s">
        <v>362</v>
      </c>
      <c r="C70" s="260" t="s">
        <v>70</v>
      </c>
      <c r="D70" s="261">
        <v>0.79307784964150607</v>
      </c>
      <c r="E70" s="264">
        <v>9725</v>
      </c>
      <c r="F70" s="258" t="s">
        <v>122</v>
      </c>
      <c r="G70" s="265" t="s">
        <v>211</v>
      </c>
      <c r="H70" s="266">
        <v>2</v>
      </c>
      <c r="I70" s="259">
        <v>1808.5240000000001</v>
      </c>
      <c r="J70" s="280">
        <v>1.3313903967554466E-2</v>
      </c>
      <c r="K70" s="280">
        <v>0.3244736581175347</v>
      </c>
      <c r="L70" s="280">
        <v>0.23499826377753352</v>
      </c>
      <c r="M70" s="285">
        <v>17.751000000000001</v>
      </c>
      <c r="N70" s="267">
        <v>0.16588112737237659</v>
      </c>
      <c r="O70" s="267">
        <v>27.315092307318011</v>
      </c>
      <c r="P70" s="286">
        <v>14</v>
      </c>
      <c r="Q70" s="287">
        <v>3</v>
      </c>
      <c r="R70" s="287">
        <v>494</v>
      </c>
    </row>
    <row r="71" spans="1:18" ht="16.5">
      <c r="A71" s="262" t="s">
        <v>119</v>
      </c>
      <c r="B71" s="263" t="s">
        <v>364</v>
      </c>
      <c r="C71" s="260" t="s">
        <v>67</v>
      </c>
      <c r="D71" s="261">
        <v>0.84192307692307689</v>
      </c>
      <c r="E71" s="264">
        <v>1707</v>
      </c>
      <c r="F71" s="258" t="s">
        <v>120</v>
      </c>
      <c r="G71" s="265" t="s">
        <v>201</v>
      </c>
      <c r="H71" s="266">
        <v>1</v>
      </c>
      <c r="I71" s="259">
        <v>1655.973</v>
      </c>
      <c r="J71" s="280">
        <v>6.6573688673009172E-3</v>
      </c>
      <c r="K71" s="280">
        <v>0.33466536652563117</v>
      </c>
      <c r="L71" s="280">
        <v>0.29046367301882337</v>
      </c>
      <c r="M71" s="285">
        <v>9.3840000000000003</v>
      </c>
      <c r="N71" s="267">
        <v>0.24154983203228556</v>
      </c>
      <c r="O71" s="267">
        <v>0.18116237402421417</v>
      </c>
      <c r="P71" s="286">
        <v>0</v>
      </c>
      <c r="Q71" s="287">
        <v>4</v>
      </c>
      <c r="R71" s="287">
        <v>3</v>
      </c>
    </row>
    <row r="72" spans="1:18" ht="16.5">
      <c r="A72" s="262" t="s">
        <v>119</v>
      </c>
      <c r="B72" s="263" t="s">
        <v>366</v>
      </c>
      <c r="C72" s="260" t="s">
        <v>70</v>
      </c>
      <c r="D72" s="261">
        <v>0.78723979678539968</v>
      </c>
      <c r="E72" s="264">
        <v>6980</v>
      </c>
      <c r="F72" s="258" t="s">
        <v>122</v>
      </c>
      <c r="G72" s="265" t="s">
        <v>217</v>
      </c>
      <c r="H72" s="266">
        <v>9</v>
      </c>
      <c r="I72" s="259">
        <v>3482.1030000000001</v>
      </c>
      <c r="J72" s="280">
        <v>9.7979594283675656E-3</v>
      </c>
      <c r="K72" s="280">
        <v>0.32832507928165572</v>
      </c>
      <c r="L72" s="280">
        <v>0.21538708073827798</v>
      </c>
      <c r="M72" s="285">
        <v>16.663</v>
      </c>
      <c r="N72" s="267">
        <v>0.91898487781665272</v>
      </c>
      <c r="O72" s="267">
        <v>43.824091360881624</v>
      </c>
      <c r="P72" s="286">
        <v>15</v>
      </c>
      <c r="Q72" s="287">
        <v>32</v>
      </c>
      <c r="R72" s="287">
        <v>1526</v>
      </c>
    </row>
  </sheetData>
  <phoneticPr fontId="2" type="noConversion"/>
  <conditionalFormatting sqref="C14:D72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4"/>
  <sheetViews>
    <sheetView showGridLines="0" zoomScaleNormal="100" zoomScaleSheetLayoutView="85" workbookViewId="0"/>
  </sheetViews>
  <sheetFormatPr defaultRowHeight="13.5"/>
  <cols>
    <col min="1" max="2" width="9.140625" style="253"/>
    <col min="3" max="3" width="9.85546875" style="253" customWidth="1"/>
    <col min="4" max="16384" width="9.140625" style="253"/>
  </cols>
  <sheetData>
    <row r="1" spans="1:11" ht="3.75" customHeight="1">
      <c r="A1" s="248"/>
      <c r="B1" s="249"/>
      <c r="C1" s="250"/>
      <c r="D1" s="251"/>
      <c r="E1" s="251"/>
      <c r="F1" s="252"/>
      <c r="G1" s="251"/>
      <c r="H1" s="251"/>
      <c r="I1" s="251"/>
      <c r="J1" s="251"/>
      <c r="K1" s="251"/>
    </row>
    <row r="2" spans="1:11" ht="41.25">
      <c r="A2" s="298" t="s">
        <v>622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</row>
    <row r="4" spans="1:11" ht="17.25">
      <c r="A4" s="254" t="s">
        <v>453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</row>
    <row r="6" spans="1:11" ht="26.25">
      <c r="A6" s="256"/>
    </row>
    <row r="7" spans="1:11" ht="130.5" customHeight="1">
      <c r="A7" s="256"/>
    </row>
    <row r="8" spans="1:11" ht="26.25">
      <c r="A8" s="256"/>
    </row>
    <row r="9" spans="1:11" ht="26.25">
      <c r="A9" s="256"/>
    </row>
    <row r="10" spans="1:11" ht="40.5" customHeight="1">
      <c r="A10" s="256" t="s">
        <v>454</v>
      </c>
    </row>
    <row r="11" spans="1:11" ht="19.5" customHeight="1">
      <c r="A11" s="256"/>
    </row>
    <row r="12" spans="1:11" ht="17.25">
      <c r="A12" s="257" t="s">
        <v>455</v>
      </c>
    </row>
    <row r="13" spans="1:11" ht="40.5">
      <c r="A13" s="281" t="s">
        <v>0</v>
      </c>
      <c r="B13" s="282" t="s">
        <v>74</v>
      </c>
      <c r="C13" s="278" t="s">
        <v>65</v>
      </c>
      <c r="D13" s="278" t="s">
        <v>162</v>
      </c>
      <c r="E13" s="283" t="s">
        <v>148</v>
      </c>
      <c r="F13" s="282" t="s">
        <v>153</v>
      </c>
      <c r="G13" s="283" t="s">
        <v>151</v>
      </c>
      <c r="H13" s="283" t="s">
        <v>155</v>
      </c>
      <c r="I13" s="279" t="s">
        <v>157</v>
      </c>
      <c r="J13" s="283" t="s">
        <v>6</v>
      </c>
      <c r="K13" s="288" t="s">
        <v>7</v>
      </c>
    </row>
    <row r="14" spans="1:11" ht="16.5">
      <c r="A14" s="262" t="s">
        <v>119</v>
      </c>
      <c r="B14" s="263" t="s">
        <v>243</v>
      </c>
      <c r="C14" s="260" t="s">
        <v>70</v>
      </c>
      <c r="D14" s="261">
        <v>0.76069021924324587</v>
      </c>
      <c r="E14" s="264">
        <v>3444</v>
      </c>
      <c r="F14" s="258" t="s">
        <v>121</v>
      </c>
      <c r="G14" s="265" t="s">
        <v>207</v>
      </c>
      <c r="H14" s="266">
        <v>2</v>
      </c>
      <c r="I14" s="259">
        <v>4894.9930000000004</v>
      </c>
      <c r="J14" s="267">
        <v>0</v>
      </c>
      <c r="K14" s="268">
        <v>57.385168885839057</v>
      </c>
    </row>
    <row r="15" spans="1:11" ht="16.5">
      <c r="A15" s="262" t="s">
        <v>119</v>
      </c>
      <c r="B15" s="263" t="s">
        <v>251</v>
      </c>
      <c r="C15" s="260" t="s">
        <v>70</v>
      </c>
      <c r="D15" s="261">
        <v>0.77607142857142863</v>
      </c>
      <c r="E15" s="264">
        <v>972</v>
      </c>
      <c r="F15" s="258" t="s">
        <v>122</v>
      </c>
      <c r="G15" s="265" t="s">
        <v>213</v>
      </c>
      <c r="H15" s="266">
        <v>1</v>
      </c>
      <c r="I15" s="259">
        <v>3528.1669999999999</v>
      </c>
      <c r="J15" s="267">
        <v>0</v>
      </c>
      <c r="K15" s="268">
        <v>32.963292270462254</v>
      </c>
    </row>
    <row r="16" spans="1:11" ht="16.5">
      <c r="A16" s="262" t="s">
        <v>119</v>
      </c>
      <c r="B16" s="263" t="s">
        <v>385</v>
      </c>
      <c r="C16" s="260" t="s">
        <v>70</v>
      </c>
      <c r="D16" s="261">
        <v>0.74629629629629635</v>
      </c>
      <c r="E16" s="264">
        <v>8368</v>
      </c>
      <c r="F16" s="258" t="s">
        <v>124</v>
      </c>
      <c r="G16" s="265" t="s">
        <v>233</v>
      </c>
      <c r="H16" s="266">
        <v>1</v>
      </c>
      <c r="I16" s="259">
        <v>3912.9769999999999</v>
      </c>
      <c r="J16" s="267">
        <v>2.5555989723425415E-2</v>
      </c>
      <c r="K16" s="268">
        <v>22.157043090209832</v>
      </c>
    </row>
    <row r="17" spans="1:11" ht="16.5">
      <c r="A17" s="262" t="s">
        <v>119</v>
      </c>
      <c r="B17" s="263" t="s">
        <v>174</v>
      </c>
      <c r="C17" s="260" t="s">
        <v>70</v>
      </c>
      <c r="D17" s="261">
        <v>0.72007741608806708</v>
      </c>
      <c r="E17" s="264">
        <v>2724</v>
      </c>
      <c r="F17" s="258" t="s">
        <v>123</v>
      </c>
      <c r="G17" s="265" t="s">
        <v>229</v>
      </c>
      <c r="H17" s="266">
        <v>6</v>
      </c>
      <c r="I17" s="259">
        <v>3823.395</v>
      </c>
      <c r="J17" s="267">
        <v>0.36616671832232872</v>
      </c>
      <c r="K17" s="268">
        <v>36.224350348316094</v>
      </c>
    </row>
    <row r="18" spans="1:11" ht="16.5">
      <c r="A18" s="262" t="s">
        <v>119</v>
      </c>
      <c r="B18" s="263" t="s">
        <v>472</v>
      </c>
      <c r="C18" s="260" t="s">
        <v>70</v>
      </c>
      <c r="D18" s="261">
        <v>0.78675675675675671</v>
      </c>
      <c r="E18" s="264">
        <v>7905</v>
      </c>
      <c r="F18" s="258" t="s">
        <v>121</v>
      </c>
      <c r="G18" s="265" t="s">
        <v>208</v>
      </c>
      <c r="H18" s="266">
        <v>1</v>
      </c>
      <c r="I18" s="259">
        <v>4128.1859999999997</v>
      </c>
      <c r="J18" s="267">
        <v>2.422371472603221E-2</v>
      </c>
      <c r="K18" s="268">
        <v>23.836135290415694</v>
      </c>
    </row>
    <row r="19" spans="1:11" ht="16.5">
      <c r="A19" s="262" t="s">
        <v>119</v>
      </c>
      <c r="B19" s="263" t="s">
        <v>258</v>
      </c>
      <c r="C19" s="260" t="s">
        <v>67</v>
      </c>
      <c r="D19" s="261">
        <v>0.81607142857142867</v>
      </c>
      <c r="E19" s="264">
        <v>1658</v>
      </c>
      <c r="F19" s="258" t="s">
        <v>122</v>
      </c>
      <c r="G19" s="265" t="s">
        <v>214</v>
      </c>
      <c r="H19" s="266">
        <v>1</v>
      </c>
      <c r="I19" s="259">
        <v>3905.1489999999999</v>
      </c>
      <c r="J19" s="267">
        <v>2.5607217547909185E-2</v>
      </c>
      <c r="K19" s="268">
        <v>31.11276932070966</v>
      </c>
    </row>
    <row r="20" spans="1:11" ht="16.5">
      <c r="A20" s="262" t="s">
        <v>119</v>
      </c>
      <c r="B20" s="263" t="s">
        <v>260</v>
      </c>
      <c r="C20" s="260" t="s">
        <v>70</v>
      </c>
      <c r="D20" s="261">
        <v>0.74545454545454548</v>
      </c>
      <c r="E20" s="264">
        <v>4106</v>
      </c>
      <c r="F20" s="258" t="s">
        <v>123</v>
      </c>
      <c r="G20" s="265" t="s">
        <v>228</v>
      </c>
      <c r="H20" s="266">
        <v>1</v>
      </c>
      <c r="I20" s="259">
        <v>4371.03</v>
      </c>
      <c r="J20" s="267">
        <v>4.57558058398135E-2</v>
      </c>
      <c r="K20" s="268">
        <v>40.036330109836811</v>
      </c>
    </row>
    <row r="21" spans="1:11" ht="16.5">
      <c r="A21" s="262" t="s">
        <v>119</v>
      </c>
      <c r="B21" s="263" t="s">
        <v>193</v>
      </c>
      <c r="C21" s="260" t="s">
        <v>70</v>
      </c>
      <c r="D21" s="261">
        <v>0.76124999999999998</v>
      </c>
      <c r="E21" s="264">
        <v>7824</v>
      </c>
      <c r="F21" s="258" t="s">
        <v>120</v>
      </c>
      <c r="G21" s="265" t="s">
        <v>200</v>
      </c>
      <c r="H21" s="266">
        <v>1</v>
      </c>
      <c r="I21" s="259">
        <v>2480.2849999999999</v>
      </c>
      <c r="J21" s="267">
        <v>0.48381536799198482</v>
      </c>
      <c r="K21" s="268">
        <v>35.076614179418897</v>
      </c>
    </row>
    <row r="22" spans="1:11" ht="16.5">
      <c r="A22" s="262" t="s">
        <v>119</v>
      </c>
      <c r="B22" s="263" t="s">
        <v>265</v>
      </c>
      <c r="C22" s="260" t="s">
        <v>70</v>
      </c>
      <c r="D22" s="261">
        <v>0.7958064516129032</v>
      </c>
      <c r="E22" s="264">
        <v>2377</v>
      </c>
      <c r="F22" s="258" t="s">
        <v>123</v>
      </c>
      <c r="G22" s="265" t="s">
        <v>226</v>
      </c>
      <c r="H22" s="266">
        <v>1</v>
      </c>
      <c r="I22" s="259">
        <v>4440.5540000000001</v>
      </c>
      <c r="J22" s="267">
        <v>2.2519712630451064E-2</v>
      </c>
      <c r="K22" s="268">
        <v>22.249476078885653</v>
      </c>
    </row>
    <row r="23" spans="1:11" ht="16.5">
      <c r="A23" s="262" t="s">
        <v>119</v>
      </c>
      <c r="B23" s="263" t="s">
        <v>267</v>
      </c>
      <c r="C23" s="260" t="s">
        <v>70</v>
      </c>
      <c r="D23" s="261">
        <v>0.78321428571428575</v>
      </c>
      <c r="E23" s="264">
        <v>3233</v>
      </c>
      <c r="F23" s="258" t="s">
        <v>122</v>
      </c>
      <c r="G23" s="265" t="s">
        <v>211</v>
      </c>
      <c r="H23" s="266">
        <v>1</v>
      </c>
      <c r="I23" s="259">
        <v>3823.4189999999999</v>
      </c>
      <c r="J23" s="267">
        <v>0</v>
      </c>
      <c r="K23" s="268">
        <v>24.533016130327333</v>
      </c>
    </row>
    <row r="24" spans="1:11" ht="16.5">
      <c r="A24" s="262" t="s">
        <v>119</v>
      </c>
      <c r="B24" s="263" t="s">
        <v>269</v>
      </c>
      <c r="C24" s="260" t="s">
        <v>70</v>
      </c>
      <c r="D24" s="261">
        <v>0.76694948650341588</v>
      </c>
      <c r="E24" s="264">
        <v>2557</v>
      </c>
      <c r="F24" s="258" t="s">
        <v>121</v>
      </c>
      <c r="G24" s="265" t="s">
        <v>442</v>
      </c>
      <c r="H24" s="266">
        <v>10</v>
      </c>
      <c r="I24" s="259">
        <v>17996.672000000002</v>
      </c>
      <c r="J24" s="267">
        <v>0.41674371794962972</v>
      </c>
      <c r="K24" s="268">
        <v>23.898863078684766</v>
      </c>
    </row>
    <row r="25" spans="1:11" ht="16.5">
      <c r="A25" s="262" t="s">
        <v>119</v>
      </c>
      <c r="B25" s="263" t="s">
        <v>280</v>
      </c>
      <c r="C25" s="260" t="s">
        <v>70</v>
      </c>
      <c r="D25" s="261">
        <v>0.76500000000000001</v>
      </c>
      <c r="E25" s="264">
        <v>5584</v>
      </c>
      <c r="F25" s="258" t="s">
        <v>121</v>
      </c>
      <c r="G25" s="265" t="s">
        <v>206</v>
      </c>
      <c r="H25" s="266">
        <v>1</v>
      </c>
      <c r="I25" s="259">
        <v>4981.16</v>
      </c>
      <c r="J25" s="267">
        <v>0</v>
      </c>
      <c r="K25" s="268">
        <v>21.099502927029047</v>
      </c>
    </row>
    <row r="26" spans="1:11" ht="16.5">
      <c r="A26" s="262" t="s">
        <v>119</v>
      </c>
      <c r="B26" s="263" t="s">
        <v>397</v>
      </c>
      <c r="C26" s="260" t="s">
        <v>70</v>
      </c>
      <c r="D26" s="261">
        <v>0.76</v>
      </c>
      <c r="E26" s="264">
        <v>4743</v>
      </c>
      <c r="F26" s="258" t="s">
        <v>121</v>
      </c>
      <c r="G26" s="265" t="s">
        <v>205</v>
      </c>
      <c r="H26" s="266">
        <v>1</v>
      </c>
      <c r="I26" s="259">
        <v>4908.9920000000002</v>
      </c>
      <c r="J26" s="267">
        <v>0</v>
      </c>
      <c r="K26" s="268">
        <v>22.835645281149368</v>
      </c>
    </row>
    <row r="27" spans="1:11" ht="16.5">
      <c r="A27" s="262" t="s">
        <v>119</v>
      </c>
      <c r="B27" s="263" t="s">
        <v>288</v>
      </c>
      <c r="C27" s="260" t="s">
        <v>70</v>
      </c>
      <c r="D27" s="261">
        <v>0.77628398597033643</v>
      </c>
      <c r="E27" s="264">
        <v>4156</v>
      </c>
      <c r="F27" s="258" t="s">
        <v>124</v>
      </c>
      <c r="G27" s="265" t="s">
        <v>235</v>
      </c>
      <c r="H27" s="266">
        <v>10</v>
      </c>
      <c r="I27" s="259">
        <v>3519.8689999999997</v>
      </c>
      <c r="J27" s="267">
        <v>0.36933192684159555</v>
      </c>
      <c r="K27" s="268">
        <v>34.83084171598432</v>
      </c>
    </row>
    <row r="28" spans="1:11" ht="16.5">
      <c r="A28" s="262" t="s">
        <v>119</v>
      </c>
      <c r="B28" s="263" t="s">
        <v>290</v>
      </c>
      <c r="C28" s="260" t="s">
        <v>67</v>
      </c>
      <c r="D28" s="261">
        <v>0.83360000000000001</v>
      </c>
      <c r="E28" s="264">
        <v>2642</v>
      </c>
      <c r="F28" s="258" t="s">
        <v>120</v>
      </c>
      <c r="G28" s="265" t="s">
        <v>198</v>
      </c>
      <c r="H28" s="266">
        <v>1</v>
      </c>
      <c r="I28" s="259">
        <v>1508.954</v>
      </c>
      <c r="J28" s="267">
        <v>0.13254214508858456</v>
      </c>
      <c r="K28" s="268">
        <v>20.013863908376265</v>
      </c>
    </row>
    <row r="29" spans="1:11" ht="16.5">
      <c r="A29" s="262" t="s">
        <v>119</v>
      </c>
      <c r="B29" s="263" t="s">
        <v>296</v>
      </c>
      <c r="C29" s="260" t="s">
        <v>70</v>
      </c>
      <c r="D29" s="261">
        <v>0.74424512286349787</v>
      </c>
      <c r="E29" s="264">
        <v>1862</v>
      </c>
      <c r="F29" s="258" t="s">
        <v>124</v>
      </c>
      <c r="G29" s="265" t="s">
        <v>375</v>
      </c>
      <c r="H29" s="266">
        <v>9</v>
      </c>
      <c r="I29" s="259">
        <v>4176.09</v>
      </c>
      <c r="J29" s="267">
        <v>0.43102519342255552</v>
      </c>
      <c r="K29" s="268">
        <v>41.450256100802427</v>
      </c>
    </row>
    <row r="30" spans="1:11" ht="16.5">
      <c r="A30" s="262" t="s">
        <v>119</v>
      </c>
      <c r="B30" s="263" t="s">
        <v>401</v>
      </c>
      <c r="C30" s="260" t="s">
        <v>70</v>
      </c>
      <c r="D30" s="261">
        <v>0.79314251584651996</v>
      </c>
      <c r="E30" s="264">
        <v>5292</v>
      </c>
      <c r="F30" s="258" t="s">
        <v>121</v>
      </c>
      <c r="G30" s="265" t="s">
        <v>207</v>
      </c>
      <c r="H30" s="266">
        <v>8</v>
      </c>
      <c r="I30" s="259">
        <v>2856.152</v>
      </c>
      <c r="J30" s="267">
        <v>1.2954492618039937</v>
      </c>
      <c r="K30" s="268">
        <v>59.240544620874516</v>
      </c>
    </row>
    <row r="31" spans="1:11" ht="16.5">
      <c r="A31" s="262" t="s">
        <v>119</v>
      </c>
      <c r="B31" s="263" t="s">
        <v>302</v>
      </c>
      <c r="C31" s="260" t="s">
        <v>70</v>
      </c>
      <c r="D31" s="261">
        <v>0.79296296296296287</v>
      </c>
      <c r="E31" s="264">
        <v>4503</v>
      </c>
      <c r="F31" s="258" t="s">
        <v>122</v>
      </c>
      <c r="G31" s="265" t="s">
        <v>212</v>
      </c>
      <c r="H31" s="266">
        <v>1</v>
      </c>
      <c r="I31" s="259">
        <v>4150.3860000000004</v>
      </c>
      <c r="J31" s="267">
        <v>4.8188288992879212E-2</v>
      </c>
      <c r="K31" s="268">
        <v>35.924369444191456</v>
      </c>
    </row>
    <row r="32" spans="1:11" ht="16.5">
      <c r="A32" s="262" t="s">
        <v>119</v>
      </c>
      <c r="B32" s="263" t="s">
        <v>308</v>
      </c>
      <c r="C32" s="260" t="s">
        <v>67</v>
      </c>
      <c r="D32" s="261">
        <v>0.80692307692307685</v>
      </c>
      <c r="E32" s="264">
        <v>6860</v>
      </c>
      <c r="F32" s="258" t="s">
        <v>122</v>
      </c>
      <c r="G32" s="265" t="s">
        <v>210</v>
      </c>
      <c r="H32" s="266">
        <v>1</v>
      </c>
      <c r="I32" s="259">
        <v>1727.748</v>
      </c>
      <c r="J32" s="267">
        <v>0.75242454339405973</v>
      </c>
      <c r="K32" s="268">
        <v>24.4827370658221</v>
      </c>
    </row>
    <row r="33" spans="1:11" ht="16.5">
      <c r="A33" s="262" t="s">
        <v>119</v>
      </c>
      <c r="B33" s="263" t="s">
        <v>310</v>
      </c>
      <c r="C33" s="260" t="s">
        <v>70</v>
      </c>
      <c r="D33" s="261">
        <v>0.74756756756756748</v>
      </c>
      <c r="E33" s="264">
        <v>3055</v>
      </c>
      <c r="F33" s="258" t="s">
        <v>121</v>
      </c>
      <c r="G33" s="265" t="s">
        <v>208</v>
      </c>
      <c r="H33" s="266">
        <v>1</v>
      </c>
      <c r="I33" s="259">
        <v>2211.877</v>
      </c>
      <c r="J33" s="267">
        <v>0</v>
      </c>
      <c r="K33" s="268">
        <v>28.753859278793531</v>
      </c>
    </row>
    <row r="34" spans="1:11" ht="16.5">
      <c r="A34" s="262" t="s">
        <v>119</v>
      </c>
      <c r="B34" s="263" t="s">
        <v>312</v>
      </c>
      <c r="C34" s="260" t="s">
        <v>70</v>
      </c>
      <c r="D34" s="261">
        <v>0.74321428571428572</v>
      </c>
      <c r="E34" s="264">
        <v>6826</v>
      </c>
      <c r="F34" s="258" t="s">
        <v>122</v>
      </c>
      <c r="G34" s="265" t="s">
        <v>215</v>
      </c>
      <c r="H34" s="266">
        <v>1</v>
      </c>
      <c r="I34" s="259">
        <v>691.99800000000005</v>
      </c>
      <c r="J34" s="267">
        <v>1.4450908817655541</v>
      </c>
      <c r="K34" s="268">
        <v>64.162035150390608</v>
      </c>
    </row>
    <row r="35" spans="1:11" ht="16.5">
      <c r="A35" s="262" t="s">
        <v>119</v>
      </c>
      <c r="B35" s="263" t="s">
        <v>438</v>
      </c>
      <c r="C35" s="260" t="s">
        <v>67</v>
      </c>
      <c r="D35" s="261">
        <v>0.82201662094502836</v>
      </c>
      <c r="E35" s="264">
        <v>6479</v>
      </c>
      <c r="F35" s="258" t="s">
        <v>123</v>
      </c>
      <c r="G35" s="265" t="s">
        <v>228</v>
      </c>
      <c r="H35" s="266">
        <v>3</v>
      </c>
      <c r="I35" s="259">
        <v>1047.3920000000001</v>
      </c>
      <c r="J35" s="267">
        <v>0.190950475084782</v>
      </c>
      <c r="K35" s="268">
        <v>44.682411169838986</v>
      </c>
    </row>
    <row r="36" spans="1:11" ht="16.5">
      <c r="A36" s="262" t="s">
        <v>119</v>
      </c>
      <c r="B36" s="263" t="s">
        <v>440</v>
      </c>
      <c r="C36" s="260" t="s">
        <v>70</v>
      </c>
      <c r="D36" s="261">
        <v>0.77611142920476506</v>
      </c>
      <c r="E36" s="264">
        <v>6571</v>
      </c>
      <c r="F36" s="258" t="s">
        <v>124</v>
      </c>
      <c r="G36" s="265" t="s">
        <v>376</v>
      </c>
      <c r="H36" s="266">
        <v>7</v>
      </c>
      <c r="I36" s="259">
        <v>2086.1259999999997</v>
      </c>
      <c r="J36" s="267">
        <v>0.14380722928528766</v>
      </c>
      <c r="K36" s="268">
        <v>32.596305304665208</v>
      </c>
    </row>
    <row r="37" spans="1:11" ht="16.5">
      <c r="A37" s="262" t="s">
        <v>119</v>
      </c>
      <c r="B37" s="263" t="s">
        <v>336</v>
      </c>
      <c r="C37" s="260" t="s">
        <v>70</v>
      </c>
      <c r="D37" s="261">
        <v>0.74905014124698277</v>
      </c>
      <c r="E37" s="264">
        <v>9498</v>
      </c>
      <c r="F37" s="258" t="s">
        <v>122</v>
      </c>
      <c r="G37" s="265" t="s">
        <v>211</v>
      </c>
      <c r="H37" s="266">
        <v>2</v>
      </c>
      <c r="I37" s="259">
        <v>2263.9479999999999</v>
      </c>
      <c r="J37" s="267">
        <v>0.1766825033083799</v>
      </c>
      <c r="K37" s="268">
        <v>35.734036294119832</v>
      </c>
    </row>
    <row r="38" spans="1:11" ht="16.5">
      <c r="A38" s="262" t="s">
        <v>119</v>
      </c>
      <c r="B38" s="263" t="s">
        <v>338</v>
      </c>
      <c r="C38" s="260" t="s">
        <v>70</v>
      </c>
      <c r="D38" s="261">
        <v>0.79424242424242431</v>
      </c>
      <c r="E38" s="264">
        <v>6810</v>
      </c>
      <c r="F38" s="258" t="s">
        <v>123</v>
      </c>
      <c r="G38" s="265" t="s">
        <v>225</v>
      </c>
      <c r="H38" s="266">
        <v>1</v>
      </c>
      <c r="I38" s="259">
        <v>4073.4059999999999</v>
      </c>
      <c r="J38" s="267">
        <v>2.4549480213855432E-2</v>
      </c>
      <c r="K38" s="268">
        <v>20.302420136858444</v>
      </c>
    </row>
    <row r="39" spans="1:11" ht="16.5">
      <c r="A39" s="262" t="s">
        <v>119</v>
      </c>
      <c r="B39" s="263" t="s">
        <v>417</v>
      </c>
      <c r="C39" s="260" t="s">
        <v>67</v>
      </c>
      <c r="D39" s="261">
        <v>0.80481481481481476</v>
      </c>
      <c r="E39" s="264">
        <v>4337</v>
      </c>
      <c r="F39" s="258" t="s">
        <v>124</v>
      </c>
      <c r="G39" s="265" t="s">
        <v>233</v>
      </c>
      <c r="H39" s="266">
        <v>1</v>
      </c>
      <c r="I39" s="259">
        <v>3990.643</v>
      </c>
      <c r="J39" s="267">
        <v>2.5058618373029109E-2</v>
      </c>
      <c r="K39" s="268">
        <v>27.088366461244465</v>
      </c>
    </row>
    <row r="40" spans="1:11" ht="16.5">
      <c r="A40" s="262" t="s">
        <v>119</v>
      </c>
      <c r="B40" s="263" t="s">
        <v>421</v>
      </c>
      <c r="C40" s="260" t="s">
        <v>69</v>
      </c>
      <c r="D40" s="261">
        <v>0.87499999999999989</v>
      </c>
      <c r="E40" s="264">
        <v>6048</v>
      </c>
      <c r="F40" s="258" t="s">
        <v>124</v>
      </c>
      <c r="G40" s="265" t="s">
        <v>373</v>
      </c>
      <c r="H40" s="266">
        <v>1</v>
      </c>
      <c r="I40" s="259">
        <v>3142.319</v>
      </c>
      <c r="J40" s="267">
        <v>0.79559077229269215</v>
      </c>
      <c r="K40" s="268">
        <v>34.655934041069671</v>
      </c>
    </row>
    <row r="41" spans="1:11" ht="16.5">
      <c r="A41" s="262" t="s">
        <v>119</v>
      </c>
      <c r="B41" s="263" t="s">
        <v>348</v>
      </c>
      <c r="C41" s="260" t="s">
        <v>70</v>
      </c>
      <c r="D41" s="261">
        <v>0.77879894437871089</v>
      </c>
      <c r="E41" s="264">
        <v>819</v>
      </c>
      <c r="F41" s="258" t="s">
        <v>122</v>
      </c>
      <c r="G41" s="265" t="s">
        <v>219</v>
      </c>
      <c r="H41" s="266">
        <v>8</v>
      </c>
      <c r="I41" s="259">
        <v>4560.9570000000003</v>
      </c>
      <c r="J41" s="267">
        <v>0.30695312409215869</v>
      </c>
      <c r="K41" s="268">
        <v>50.318387127964591</v>
      </c>
    </row>
    <row r="42" spans="1:11" ht="16.5">
      <c r="A42" s="262" t="s">
        <v>119</v>
      </c>
      <c r="B42" s="263" t="s">
        <v>451</v>
      </c>
      <c r="C42" s="260" t="s">
        <v>70</v>
      </c>
      <c r="D42" s="261">
        <v>0.73062499999999997</v>
      </c>
      <c r="E42" s="264">
        <v>4474</v>
      </c>
      <c r="F42" s="258" t="s">
        <v>123</v>
      </c>
      <c r="G42" s="265" t="s">
        <v>223</v>
      </c>
      <c r="H42" s="266">
        <v>1</v>
      </c>
      <c r="I42" s="259">
        <v>3979.5259999999998</v>
      </c>
      <c r="J42" s="267">
        <v>0.15077172507479536</v>
      </c>
      <c r="K42" s="268">
        <v>29.1492001811271</v>
      </c>
    </row>
    <row r="43" spans="1:11" ht="16.5">
      <c r="A43" s="262" t="s">
        <v>119</v>
      </c>
      <c r="B43" s="263" t="s">
        <v>362</v>
      </c>
      <c r="C43" s="260" t="s">
        <v>70</v>
      </c>
      <c r="D43" s="261">
        <v>0.79307784964150607</v>
      </c>
      <c r="E43" s="264">
        <v>9725</v>
      </c>
      <c r="F43" s="258" t="s">
        <v>122</v>
      </c>
      <c r="G43" s="265" t="s">
        <v>211</v>
      </c>
      <c r="H43" s="266">
        <v>2</v>
      </c>
      <c r="I43" s="259">
        <v>1808.5240000000001</v>
      </c>
      <c r="J43" s="267">
        <v>0.16588112737237659</v>
      </c>
      <c r="K43" s="268">
        <v>27.315092307318011</v>
      </c>
    </row>
    <row r="44" spans="1:11" ht="16.5">
      <c r="A44" s="262" t="s">
        <v>119</v>
      </c>
      <c r="B44" s="263" t="s">
        <v>366</v>
      </c>
      <c r="C44" s="260" t="s">
        <v>70</v>
      </c>
      <c r="D44" s="261">
        <v>0.78723979678539968</v>
      </c>
      <c r="E44" s="264">
        <v>6980</v>
      </c>
      <c r="F44" s="258" t="s">
        <v>122</v>
      </c>
      <c r="G44" s="265" t="s">
        <v>217</v>
      </c>
      <c r="H44" s="266">
        <v>9</v>
      </c>
      <c r="I44" s="259">
        <v>3482.1030000000001</v>
      </c>
      <c r="J44" s="267">
        <v>0.91898487781665272</v>
      </c>
      <c r="K44" s="268">
        <v>43.824091360881624</v>
      </c>
    </row>
  </sheetData>
  <mergeCells count="1">
    <mergeCell ref="A2:K2"/>
  </mergeCells>
  <phoneticPr fontId="2" type="noConversion"/>
  <conditionalFormatting sqref="C14:D44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2024-08-02T04:16:15Z</dcterms:modified>
</cp:coreProperties>
</file>